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mmortal\flsrv\部署別\介護保険課\◇◆◇介護保険課◇◆◇\01_保険給付係\★21年7月～\■10回答・依頼ほか（介護→他）\11回答・依頼（→国県庁内その他）\R7年度\県（補助金）\R07.09.16〆　令和8年度保険者機能強化推進交付金及び介護保険保険者努力支援交付金評価指標の策定及び該当状況調査\介護保険課\"/>
    </mc:Choice>
  </mc:AlternateContent>
  <bookViews>
    <workbookView xWindow="0" yWindow="0" windowWidth="20490" windowHeight="6435" activeTab="1"/>
  </bookViews>
  <sheets>
    <sheet name="認定者数" sheetId="1" r:id="rId1"/>
    <sheet name="介護給付費の推移"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3" l="1"/>
  <c r="K25" i="1" l="1"/>
  <c r="J25" i="1"/>
  <c r="I25" i="1"/>
  <c r="H25" i="1"/>
  <c r="G25" i="1"/>
  <c r="E25" i="1"/>
  <c r="D25" i="1"/>
  <c r="L24" i="1"/>
  <c r="L25" i="1" s="1"/>
  <c r="F24" i="1"/>
  <c r="F25" i="1" s="1"/>
  <c r="L23" i="1"/>
  <c r="F23" i="1"/>
  <c r="M23" i="1" s="1"/>
  <c r="E15" i="1"/>
  <c r="D15" i="1"/>
  <c r="F13" i="1"/>
  <c r="F12" i="1"/>
  <c r="E11" i="1"/>
  <c r="E14" i="1" s="1"/>
  <c r="D11" i="1"/>
  <c r="D14" i="1" s="1"/>
  <c r="F10" i="1"/>
  <c r="M24" i="1" l="1"/>
  <c r="M25" i="1" s="1"/>
  <c r="F11" i="1"/>
  <c r="D34" i="1"/>
  <c r="D66" i="3" l="1"/>
  <c r="J11" i="1" l="1"/>
  <c r="F32" i="3" l="1"/>
  <c r="D65" i="3"/>
  <c r="F28" i="3"/>
  <c r="E37" i="3" l="1"/>
  <c r="D58" i="3" l="1"/>
  <c r="E58" i="3"/>
  <c r="F55" i="3"/>
  <c r="L32" i="1" l="1"/>
  <c r="K11" i="1"/>
  <c r="F32" i="1" l="1"/>
  <c r="M32" i="1" s="1"/>
  <c r="F33" i="1"/>
  <c r="L33" i="1"/>
  <c r="E34" i="1"/>
  <c r="G34" i="1"/>
  <c r="H34" i="1"/>
  <c r="I34" i="1"/>
  <c r="J34" i="1"/>
  <c r="K34" i="1"/>
  <c r="M33" i="1" l="1"/>
  <c r="L34" i="1"/>
  <c r="F34" i="1"/>
  <c r="M34" i="1" l="1"/>
  <c r="L11" i="1"/>
  <c r="L12" i="1"/>
  <c r="L13" i="1"/>
  <c r="L10" i="1"/>
  <c r="K14" i="1"/>
  <c r="K15" i="1"/>
  <c r="J15" i="1"/>
  <c r="J14" i="1"/>
  <c r="D35" i="3" l="1"/>
  <c r="D67" i="3" l="1"/>
  <c r="D68" i="3"/>
  <c r="C68" i="3"/>
  <c r="C67" i="3"/>
  <c r="C66" i="3"/>
  <c r="C65" i="3"/>
  <c r="F57" i="3"/>
  <c r="F46" i="3"/>
  <c r="F49" i="3"/>
  <c r="F50" i="3"/>
  <c r="F51" i="3"/>
  <c r="F52" i="3"/>
  <c r="F45" i="3"/>
  <c r="F41" i="3"/>
  <c r="F42" i="3"/>
  <c r="F43" i="3"/>
  <c r="F34" i="3"/>
  <c r="F31" i="3"/>
  <c r="F30" i="3"/>
  <c r="F23" i="3"/>
  <c r="F24" i="3"/>
  <c r="F25" i="3"/>
  <c r="F27" i="3"/>
  <c r="F22" i="3"/>
  <c r="F20" i="3"/>
  <c r="F6" i="3"/>
  <c r="F7" i="3"/>
  <c r="F8" i="3"/>
  <c r="F9" i="3"/>
  <c r="F10" i="3"/>
  <c r="F11" i="3"/>
  <c r="F12" i="3"/>
  <c r="F13" i="3"/>
  <c r="F15" i="3"/>
  <c r="F16" i="3"/>
  <c r="F17" i="3"/>
  <c r="F18" i="3"/>
  <c r="F5" i="3"/>
  <c r="F58" i="3"/>
  <c r="E35" i="3"/>
  <c r="D69" i="3" l="1"/>
  <c r="E65" i="3"/>
  <c r="C69" i="3"/>
  <c r="E68" i="3"/>
  <c r="E67" i="3"/>
  <c r="E66" i="3"/>
  <c r="F35" i="3"/>
  <c r="E69" i="3" l="1"/>
</calcChain>
</file>

<file path=xl/sharedStrings.xml><?xml version="1.0" encoding="utf-8"?>
<sst xmlns="http://schemas.openxmlformats.org/spreadsheetml/2006/main" count="202" uniqueCount="117">
  <si>
    <t>全認定者数</t>
    <rPh sb="0" eb="1">
      <t>ゼン</t>
    </rPh>
    <rPh sb="1" eb="4">
      <t>ニンテイシャ</t>
    </rPh>
    <rPh sb="4" eb="5">
      <t>スウ</t>
    </rPh>
    <phoneticPr fontId="1"/>
  </si>
  <si>
    <t>実績</t>
    <rPh sb="0" eb="2">
      <t>ジッセキ</t>
    </rPh>
    <phoneticPr fontId="1"/>
  </si>
  <si>
    <t>対計画比</t>
    <rPh sb="0" eb="1">
      <t>タイ</t>
    </rPh>
    <rPh sb="1" eb="3">
      <t>ケイカク</t>
    </rPh>
    <rPh sb="3" eb="4">
      <t>ヒ</t>
    </rPh>
    <phoneticPr fontId="1"/>
  </si>
  <si>
    <t>要支援1</t>
    <rPh sb="0" eb="3">
      <t>ヨウシエン</t>
    </rPh>
    <phoneticPr fontId="1"/>
  </si>
  <si>
    <t>要介護1</t>
    <rPh sb="0" eb="1">
      <t>ヨウ</t>
    </rPh>
    <rPh sb="1" eb="3">
      <t>カイゴ</t>
    </rPh>
    <phoneticPr fontId="1"/>
  </si>
  <si>
    <t>要支援計</t>
    <rPh sb="0" eb="3">
      <t>ヨウシエン</t>
    </rPh>
    <rPh sb="3" eb="4">
      <t>ケイ</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</si>
  <si>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</si>
  <si>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</si>
  <si>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</si>
  <si>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要介護５</t>
    <rPh sb="0" eb="1">
      <t>ヨウ</t>
    </rPh>
    <rPh sb="1" eb="3">
      <t>カイゴ</t>
    </rPh>
    <phoneticPr fontId="1"/>
  </si>
  <si>
    <t>要介護計</t>
    <rPh sb="0" eb="1">
      <t>ヨウ</t>
    </rPh>
    <rPh sb="1" eb="3">
      <t>カイゴ</t>
    </rPh>
    <rPh sb="3" eb="4">
      <t>ケイ</t>
    </rPh>
    <phoneticPr fontId="1"/>
  </si>
  <si>
    <t>認定者数計</t>
    <rPh sb="0" eb="3">
      <t>ニンテイシャ</t>
    </rPh>
    <rPh sb="3" eb="4">
      <t>スウ</t>
    </rPh>
    <rPh sb="4" eb="5">
      <t>ケイ</t>
    </rPh>
    <phoneticPr fontId="1"/>
  </si>
  <si>
    <t>要支援2</t>
    <rPh sb="0" eb="3">
      <t>ヨウシエン</t>
    </rPh>
    <phoneticPr fontId="1"/>
  </si>
  <si>
    <t>（１）居宅サービス</t>
    <rPh sb="3" eb="5">
      <t>キョタク</t>
    </rPh>
    <phoneticPr fontId="5"/>
  </si>
  <si>
    <t>訪問介護</t>
    <rPh sb="0" eb="2">
      <t>ホウモン</t>
    </rPh>
    <rPh sb="2" eb="4">
      <t>カイゴ</t>
    </rPh>
    <phoneticPr fontId="5"/>
  </si>
  <si>
    <t>給付費（千円）</t>
    <rPh sb="0" eb="2">
      <t>キュウフ</t>
    </rPh>
    <rPh sb="2" eb="3">
      <t>ヒ</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</si>
  <si>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</si>
  <si>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</si>
  <si>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</si>
  <si>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</si>
  <si>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通所介護</t>
    <rPh sb="0" eb="2">
      <t>ツウショ</t>
    </rPh>
    <rPh sb="2" eb="4">
      <t>カイゴ</t>
    </rPh>
    <phoneticPr fontId="5"/>
  </si>
  <si>
    <t>通所リハビリテーション</t>
    <rPh sb="0" eb="2">
      <t>ツウショ</t>
    </rPh>
    <phoneticPr fontId="5"/>
  </si>
  <si>
    <t>短期入所生活介護</t>
    <rPh sb="0" eb="2">
      <t>タンキ</t>
    </rPh>
    <rPh sb="2" eb="4">
      <t>ニュウショ</t>
    </rPh>
    <rPh sb="4" eb="6">
      <t>セイカツ</t>
    </rPh>
    <rPh sb="6" eb="8">
      <t>カイゴ</t>
    </rPh>
    <phoneticPr fontId="5"/>
  </si>
  <si>
    <t>短期入所療養介護（老健）</t>
    <rPh sb="0" eb="2">
      <t>タンキ</t>
    </rPh>
    <rPh sb="2" eb="4">
      <t>ニュウショ</t>
    </rPh>
    <rPh sb="4" eb="6">
      <t>リョウヨウ</t>
    </rPh>
    <rPh sb="6" eb="8">
      <t>カイゴ</t>
    </rPh>
    <rPh sb="9" eb="11">
      <t>ロウケン</t>
    </rPh>
    <phoneticPr fontId="5"/>
  </si>
  <si>
    <t>短期入所療養介護（病院等）</t>
    <rPh sb="0" eb="2">
      <t>タンキ</t>
    </rPh>
    <rPh sb="2" eb="4">
      <t>ニュウショ</t>
    </rPh>
    <rPh sb="4" eb="6">
      <t>リョウヨウ</t>
    </rPh>
    <rPh sb="6" eb="8">
      <t>カイゴ</t>
    </rPh>
    <rPh sb="9" eb="11">
      <t>ビョウイン</t>
    </rPh>
    <rPh sb="11" eb="12">
      <t>トウ</t>
    </rPh>
    <phoneticPr fontId="5"/>
  </si>
  <si>
    <t>福祉用具貸与</t>
    <rPh sb="0" eb="2">
      <t>フクシ</t>
    </rPh>
    <rPh sb="2" eb="4">
      <t>ヨウグ</t>
    </rPh>
    <rPh sb="4" eb="6">
      <t>タイヨ</t>
    </rPh>
    <phoneticPr fontId="5"/>
  </si>
  <si>
    <t>特定福祉用具購入費</t>
    <rPh sb="0" eb="2">
      <t>トクテイ</t>
    </rPh>
    <rPh sb="2" eb="4">
      <t>フクシ</t>
    </rPh>
    <rPh sb="4" eb="6">
      <t>ヨウグ</t>
    </rPh>
    <rPh sb="6" eb="9">
      <t>コウニュウヒ</t>
    </rPh>
    <phoneticPr fontId="5"/>
  </si>
  <si>
    <t>住宅改修費</t>
    <rPh sb="0" eb="2">
      <t>ジュウタク</t>
    </rPh>
    <rPh sb="2" eb="5">
      <t>カイシュウヒ</t>
    </rPh>
    <phoneticPr fontId="5"/>
  </si>
  <si>
    <t>特定施設入居者生活介護</t>
    <rPh sb="0" eb="2">
      <t>トクテイ</t>
    </rPh>
    <rPh sb="2" eb="4">
      <t>シセツ</t>
    </rPh>
    <rPh sb="4" eb="7">
      <t>ニュウキョシャ</t>
    </rPh>
    <rPh sb="7" eb="9">
      <t>セイカツ</t>
    </rPh>
    <rPh sb="9" eb="11">
      <t>カイゴ</t>
    </rPh>
    <phoneticPr fontId="5"/>
  </si>
  <si>
    <t>（２）地域密着型サービス</t>
    <rPh sb="3" eb="5">
      <t>チイキ</t>
    </rPh>
    <rPh sb="5" eb="8">
      <t>ミッチャクガタ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</si>
  <si>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</si>
  <si>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夜間対応型訪問介護</t>
    <rPh sb="0" eb="2">
      <t>ヤカン</t>
    </rPh>
    <rPh sb="2" eb="5">
      <t>タイオウガタ</t>
    </rPh>
    <rPh sb="5" eb="7">
      <t>ホウモン</t>
    </rPh>
    <rPh sb="7" eb="9">
      <t>カイゴ</t>
    </rPh>
    <phoneticPr fontId="5"/>
  </si>
  <si>
    <t>認知症対応型通所介護</t>
    <rPh sb="0" eb="2">
      <t>ニンチ</t>
    </rPh>
    <rPh sb="2" eb="3">
      <t>ショウ</t>
    </rPh>
    <rPh sb="3" eb="6">
      <t>タイオウガタ</t>
    </rPh>
    <rPh sb="6" eb="7">
      <t>ツウ</t>
    </rPh>
    <rPh sb="7" eb="8">
      <t>ショ</t>
    </rPh>
    <rPh sb="8" eb="10">
      <t>カイゴ</t>
    </rPh>
    <phoneticPr fontId="5"/>
  </si>
  <si>
    <t>小規模多機能型居宅介護</t>
    <rPh sb="0" eb="3">
      <t>ショウキボ</t>
    </rPh>
    <rPh sb="3" eb="7">
      <t>タキノウガタ</t>
    </rPh>
    <rPh sb="7" eb="9">
      <t>キョタク</t>
    </rPh>
    <rPh sb="9" eb="11">
      <t>カイゴ</t>
    </rPh>
    <phoneticPr fontId="5"/>
  </si>
  <si>
    <t>認知症対応型共同生活介護</t>
    <rPh sb="0" eb="2">
      <t>ニンチ</t>
    </rPh>
    <rPh sb="2" eb="3">
      <t>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</si>
  <si>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</si>
  <si>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地域密着型介護老人福祉施設入所者生活介護</t>
  </si>
  <si>
    <t>地域密着型通所介護</t>
    <rPh sb="0" eb="2">
      <t>チイキ</t>
    </rPh>
    <rPh sb="2" eb="5">
      <t>ミッチャクガタ</t>
    </rPh>
    <rPh sb="5" eb="9">
      <t>ツウショカイゴ</t>
    </rPh>
    <phoneticPr fontId="5"/>
  </si>
  <si>
    <t>（３）施設サービス</t>
    <rPh sb="3" eb="5">
      <t>シセツ</t>
    </rPh>
    <phoneticPr fontId="5"/>
  </si>
  <si>
    <t>介護老人福祉施設</t>
    <rPh sb="0" eb="2">
      <t>カイゴ</t>
    </rPh>
    <rPh sb="2" eb="4">
      <t>ロウジン</t>
    </rPh>
    <rPh sb="4" eb="6">
      <t>フクシ</t>
    </rPh>
    <rPh sb="6" eb="8">
      <t>シセツ</t>
    </rPh>
    <phoneticPr fontId="5"/>
  </si>
  <si>
    <t>介護老人保健施設</t>
  </si>
  <si>
    <t>介護医療院</t>
    <phoneticPr fontId="5"/>
  </si>
  <si>
    <t>給付費（千円）</t>
    <phoneticPr fontId="5"/>
  </si>
  <si>
    <t>介護療養型医療施設</t>
    <rPh sb="0" eb="2">
      <t>カイゴ</t>
    </rPh>
    <rPh sb="2" eb="5">
      <t>リョウヨウガタ</t>
    </rPh>
    <rPh sb="5" eb="7">
      <t>イリョウ</t>
    </rPh>
    <rPh sb="7" eb="9">
      <t>シセツ</t>
    </rPh>
    <phoneticPr fontId="5"/>
  </si>
  <si>
    <t>（４）居宅介護支援</t>
  </si>
  <si>
    <t>合計</t>
    <rPh sb="0" eb="2">
      <t>ゴウケイ</t>
    </rPh>
    <phoneticPr fontId="5"/>
  </si>
  <si>
    <t>（１）介護予防サービス</t>
    <rPh sb="3" eb="5">
      <t>カイゴ</t>
    </rPh>
    <rPh sb="5" eb="7">
      <t>ヨボウ</t>
    </rPh>
    <phoneticPr fontId="5"/>
  </si>
  <si>
    <t>介護予防訪問介護</t>
    <rPh sb="0" eb="2">
      <t>カイゴ</t>
    </rPh>
    <rPh sb="2" eb="4">
      <t>ヨボウ</t>
    </rPh>
    <rPh sb="4" eb="6">
      <t>ホウモン</t>
    </rPh>
    <rPh sb="6" eb="8">
      <t>カイゴ</t>
    </rPh>
    <phoneticPr fontId="5"/>
  </si>
  <si>
    <t>介護予防訪問入浴介護</t>
    <rPh sb="4" eb="6">
      <t>ホウモン</t>
    </rPh>
    <rPh sb="6" eb="8">
      <t>ニュウヨク</t>
    </rPh>
    <rPh sb="8" eb="10">
      <t>カイゴ</t>
    </rPh>
    <phoneticPr fontId="5"/>
  </si>
  <si>
    <t>介護予防訪問看護</t>
    <rPh sb="4" eb="6">
      <t>ホウモン</t>
    </rPh>
    <rPh sb="6" eb="8">
      <t>カンゴ</t>
    </rPh>
    <phoneticPr fontId="5"/>
  </si>
  <si>
    <t>介護予防訪問リハビリテーション</t>
    <rPh sb="4" eb="6">
      <t>ホウモン</t>
    </rPh>
    <phoneticPr fontId="5"/>
  </si>
  <si>
    <t>介護予防居宅療養管理指導</t>
    <rPh sb="4" eb="6">
      <t>キョタク</t>
    </rPh>
    <rPh sb="6" eb="8">
      <t>リョウヨウ</t>
    </rPh>
    <rPh sb="8" eb="10">
      <t>カンリ</t>
    </rPh>
    <rPh sb="10" eb="12">
      <t>シドウ</t>
    </rPh>
    <phoneticPr fontId="5"/>
  </si>
  <si>
    <t>介護予防通所介護</t>
    <rPh sb="4" eb="6">
      <t>ツウショ</t>
    </rPh>
    <rPh sb="6" eb="8">
      <t>カイゴ</t>
    </rPh>
    <phoneticPr fontId="5"/>
  </si>
  <si>
    <t>介護予防通所リハビリテーション</t>
    <rPh sb="4" eb="6">
      <t>ツウショ</t>
    </rPh>
    <phoneticPr fontId="5"/>
  </si>
  <si>
    <t>介護予防短期入所生活介護</t>
    <rPh sb="4" eb="6">
      <t>タンキ</t>
    </rPh>
    <rPh sb="6" eb="8">
      <t>ニュウショ</t>
    </rPh>
    <rPh sb="8" eb="10">
      <t>セイカツ</t>
    </rPh>
    <rPh sb="10" eb="12">
      <t>カイゴ</t>
    </rPh>
    <phoneticPr fontId="5"/>
  </si>
  <si>
    <t>介護予防短期入所療養介護（老健）</t>
    <rPh sb="4" eb="6">
      <t>タンキ</t>
    </rPh>
    <rPh sb="6" eb="8">
      <t>ニュウショ</t>
    </rPh>
    <rPh sb="8" eb="10">
      <t>リョウヨウ</t>
    </rPh>
    <rPh sb="10" eb="12">
      <t>カイゴ</t>
    </rPh>
    <rPh sb="13" eb="15">
      <t>ロウケン</t>
    </rPh>
    <phoneticPr fontId="5"/>
  </si>
  <si>
    <t>介護予防短期入所療養介護（病院等）</t>
    <rPh sb="4" eb="6">
      <t>タンキ</t>
    </rPh>
    <rPh sb="6" eb="8">
      <t>ニュウショ</t>
    </rPh>
    <rPh sb="8" eb="10">
      <t>リョウヨウ</t>
    </rPh>
    <rPh sb="10" eb="12">
      <t>カイゴ</t>
    </rPh>
    <rPh sb="13" eb="15">
      <t>ビョウイン</t>
    </rPh>
    <rPh sb="15" eb="16">
      <t>トウ</t>
    </rPh>
    <phoneticPr fontId="5"/>
  </si>
  <si>
    <t>介護予防福祉用具貸与</t>
    <rPh sb="4" eb="6">
      <t>フクシ</t>
    </rPh>
    <rPh sb="6" eb="8">
      <t>ヨウグ</t>
    </rPh>
    <rPh sb="8" eb="10">
      <t>タイヨ</t>
    </rPh>
    <phoneticPr fontId="5"/>
  </si>
  <si>
    <t>特定介護予防福祉用具購入費</t>
    <rPh sb="0" eb="2">
      <t>トクテイ</t>
    </rPh>
    <rPh sb="2" eb="4">
      <t>カイゴ</t>
    </rPh>
    <rPh sb="4" eb="6">
      <t>ヨボウ</t>
    </rPh>
    <rPh sb="6" eb="8">
      <t>フクシ</t>
    </rPh>
    <rPh sb="8" eb="10">
      <t>ヨウグ</t>
    </rPh>
    <rPh sb="10" eb="13">
      <t>コウニュウヒ</t>
    </rPh>
    <phoneticPr fontId="5"/>
  </si>
  <si>
    <t>介護予防住宅改修</t>
    <rPh sb="4" eb="6">
      <t>ジュウタク</t>
    </rPh>
    <rPh sb="6" eb="8">
      <t>カイシュウ</t>
    </rPh>
    <phoneticPr fontId="5"/>
  </si>
  <si>
    <t>介護予防特定施設入居者生活介護</t>
    <rPh sb="4" eb="6">
      <t>トクテイ</t>
    </rPh>
    <rPh sb="6" eb="8">
      <t>シセツ</t>
    </rPh>
    <rPh sb="8" eb="11">
      <t>ニュウキョシャ</t>
    </rPh>
    <rPh sb="11" eb="13">
      <t>セイカツ</t>
    </rPh>
    <rPh sb="13" eb="15">
      <t>カイゴ</t>
    </rPh>
    <phoneticPr fontId="5"/>
  </si>
  <si>
    <t>（２）地域密着型介護予防サービス</t>
    <rPh sb="3" eb="5">
      <t>チイキ</t>
    </rPh>
    <rPh sb="5" eb="8">
      <t>ミッチャクガタ</t>
    </rPh>
    <rPh sb="8" eb="10">
      <t>カイゴ</t>
    </rPh>
    <rPh sb="10" eb="12">
      <t>ヨボウ</t>
    </rPh>
    <phoneticPr fontId="5"/>
  </si>
  <si>
    <t>介護予防認知症対応型通所介護</t>
    <rPh sb="4" eb="6">
      <t>ニンチ</t>
    </rPh>
    <rPh sb="6" eb="7">
      <t>ショウ</t>
    </rPh>
    <rPh sb="7" eb="10">
      <t>タイオウガタ</t>
    </rPh>
    <rPh sb="10" eb="11">
      <t>ツウ</t>
    </rPh>
    <rPh sb="11" eb="12">
      <t>ショ</t>
    </rPh>
    <rPh sb="12" eb="14">
      <t>カイゴ</t>
    </rPh>
    <phoneticPr fontId="5"/>
  </si>
  <si>
    <t>介護予防小規模多機能型居宅介護</t>
    <rPh sb="4" eb="7">
      <t>ショウキボ</t>
    </rPh>
    <rPh sb="7" eb="11">
      <t>タキノウガタ</t>
    </rPh>
    <rPh sb="11" eb="13">
      <t>キョタク</t>
    </rPh>
    <rPh sb="13" eb="15">
      <t>カイゴ</t>
    </rPh>
    <phoneticPr fontId="5"/>
  </si>
  <si>
    <t>介護予防認知症対応型共同生活介護</t>
    <rPh sb="4" eb="6">
      <t>ニンチ</t>
    </rPh>
    <rPh sb="6" eb="7">
      <t>ショウ</t>
    </rPh>
    <rPh sb="7" eb="10">
      <t>タイオウガタ</t>
    </rPh>
    <rPh sb="10" eb="12">
      <t>キョウドウ</t>
    </rPh>
    <rPh sb="12" eb="14">
      <t>セイカツ</t>
    </rPh>
    <rPh sb="14" eb="16">
      <t>カイゴ</t>
    </rPh>
    <phoneticPr fontId="5"/>
  </si>
  <si>
    <t>計画値
（推計値）</t>
    <rPh sb="0" eb="2">
      <t>ケイカク</t>
    </rPh>
    <rPh sb="2" eb="3">
      <t>チ</t>
    </rPh>
    <rPh sb="5" eb="8">
      <t>スイケイチ</t>
    </rPh>
    <phoneticPr fontId="1"/>
  </si>
  <si>
    <t>総人口</t>
    <rPh sb="0" eb="3">
      <t>ソウジンコウ</t>
    </rPh>
    <phoneticPr fontId="1"/>
  </si>
  <si>
    <t>65歳以上人口</t>
    <rPh sb="2" eb="3">
      <t>サイ</t>
    </rPh>
    <rPh sb="3" eb="5">
      <t>イジョウ</t>
    </rPh>
    <rPh sb="5" eb="7">
      <t>ジンコウ</t>
    </rPh>
    <phoneticPr fontId="1"/>
  </si>
  <si>
    <t>計画値
（推計値）</t>
    <rPh sb="0" eb="2">
      <t>ケイカク</t>
    </rPh>
    <rPh sb="2" eb="3">
      <t>チ</t>
    </rPh>
    <rPh sb="5" eb="8">
      <t>スイケイチ</t>
    </rPh>
    <phoneticPr fontId="1"/>
  </si>
  <si>
    <t>65～74歳</t>
    <rPh sb="5" eb="6">
      <t>サイ</t>
    </rPh>
    <phoneticPr fontId="1"/>
  </si>
  <si>
    <t>75歳以上</t>
    <rPh sb="2" eb="5">
      <t>サイイジョウ</t>
    </rPh>
    <phoneticPr fontId="1"/>
  </si>
  <si>
    <t>高齢化率</t>
    <rPh sb="0" eb="3">
      <t>コウレイカ</t>
    </rPh>
    <rPh sb="3" eb="4">
      <t>リツ</t>
    </rPh>
    <phoneticPr fontId="1"/>
  </si>
  <si>
    <t>75歳以上比率</t>
    <rPh sb="2" eb="5">
      <t>サイイジョウ</t>
    </rPh>
    <rPh sb="5" eb="7">
      <t>ヒリツ</t>
    </rPh>
    <phoneticPr fontId="1"/>
  </si>
  <si>
    <t>計画値
(推計値）</t>
    <rPh sb="0" eb="2">
      <t>ケイカク</t>
    </rPh>
    <rPh sb="2" eb="3">
      <t>チ</t>
    </rPh>
    <rPh sb="5" eb="8">
      <t>スイケイチ</t>
    </rPh>
    <phoneticPr fontId="1"/>
  </si>
  <si>
    <t>対（計画値）推計費</t>
    <rPh sb="0" eb="1">
      <t>タイ</t>
    </rPh>
    <rPh sb="2" eb="4">
      <t>ケイカク</t>
    </rPh>
    <rPh sb="4" eb="5">
      <t>チ</t>
    </rPh>
    <rPh sb="6" eb="8">
      <t>スイケイ</t>
    </rPh>
    <rPh sb="8" eb="9">
      <t>ヒ</t>
    </rPh>
    <phoneticPr fontId="1"/>
  </si>
  <si>
    <t>（４）介護予防支援</t>
    <phoneticPr fontId="1"/>
  </si>
  <si>
    <t>給付費合計（１）+（２）+（３）+（４）</t>
    <rPh sb="0" eb="2">
      <t>キュウフ</t>
    </rPh>
    <rPh sb="2" eb="3">
      <t>ヒ</t>
    </rPh>
    <rPh sb="3" eb="5">
      <t>ゴウケイ</t>
    </rPh>
    <phoneticPr fontId="1"/>
  </si>
  <si>
    <t xml:space="preserve">計画値
（推計値）
</t>
    <rPh sb="0" eb="2">
      <t>ケイカク</t>
    </rPh>
    <rPh sb="2" eb="3">
      <t>チ</t>
    </rPh>
    <rPh sb="5" eb="8">
      <t>スイケイチ</t>
    </rPh>
    <phoneticPr fontId="1"/>
  </si>
  <si>
    <t>実績</t>
    <rPh sb="0" eb="2">
      <t>ジッセキ</t>
    </rPh>
    <phoneticPr fontId="1"/>
  </si>
  <si>
    <t>（１）居宅サービス・介護予防サービス</t>
    <rPh sb="3" eb="5">
      <t>キョタク</t>
    </rPh>
    <rPh sb="10" eb="12">
      <t>カイゴ</t>
    </rPh>
    <rPh sb="12" eb="14">
      <t>ヨボウ</t>
    </rPh>
    <phoneticPr fontId="1"/>
  </si>
  <si>
    <t>（２）地域密着型（介護予防）サービス</t>
    <rPh sb="3" eb="5">
      <t>チイキ</t>
    </rPh>
    <rPh sb="5" eb="8">
      <t>ミッチャクガタ</t>
    </rPh>
    <rPh sb="9" eb="11">
      <t>カイゴ</t>
    </rPh>
    <rPh sb="11" eb="13">
      <t>ヨボウ</t>
    </rPh>
    <phoneticPr fontId="1"/>
  </si>
  <si>
    <t>（３）施設サービス</t>
    <rPh sb="3" eb="5">
      <t>シセツ</t>
    </rPh>
    <phoneticPr fontId="1"/>
  </si>
  <si>
    <t>（４）居宅介護支援・介護予防支援</t>
    <rPh sb="3" eb="5">
      <t>キョタク</t>
    </rPh>
    <rPh sb="5" eb="7">
      <t>カイゴ</t>
    </rPh>
    <rPh sb="7" eb="9">
      <t>シエン</t>
    </rPh>
    <rPh sb="10" eb="12">
      <t>カイゴ</t>
    </rPh>
    <rPh sb="12" eb="14">
      <t>ヨボウ</t>
    </rPh>
    <rPh sb="14" eb="16">
      <t>シエン</t>
    </rPh>
    <phoneticPr fontId="1"/>
  </si>
  <si>
    <t>単位：千円</t>
    <rPh sb="0" eb="2">
      <t>タンイ</t>
    </rPh>
    <rPh sb="3" eb="5">
      <t>センエン</t>
    </rPh>
    <phoneticPr fontId="1"/>
  </si>
  <si>
    <t>合計</t>
    <rPh sb="0" eb="2">
      <t>ゴウケイ</t>
    </rPh>
    <phoneticPr fontId="1"/>
  </si>
  <si>
    <t>（単位：人）</t>
    <rPh sb="1" eb="3">
      <t>タンイ</t>
    </rPh>
    <rPh sb="4" eb="5">
      <t>ニン</t>
    </rPh>
    <phoneticPr fontId="1"/>
  </si>
  <si>
    <t>対計画比</t>
    <rPh sb="0" eb="1">
      <t>タイ</t>
    </rPh>
    <rPh sb="1" eb="3">
      <t>ケイカク</t>
    </rPh>
    <rPh sb="3" eb="4">
      <t>ヒ</t>
    </rPh>
    <phoneticPr fontId="1"/>
  </si>
  <si>
    <t>実績値と計画値との乖離が大きいことについて、その要因</t>
    <rPh sb="0" eb="3">
      <t>ジッセキチ</t>
    </rPh>
    <rPh sb="4" eb="6">
      <t>ケイカク</t>
    </rPh>
    <rPh sb="6" eb="7">
      <t>チ</t>
    </rPh>
    <rPh sb="9" eb="11">
      <t>カイリ</t>
    </rPh>
    <rPh sb="12" eb="13">
      <t>オオ</t>
    </rPh>
    <rPh sb="24" eb="26">
      <t>ヨウイン</t>
    </rPh>
    <phoneticPr fontId="1"/>
  </si>
  <si>
    <t>実績値と計画値との乖離が大きいことについて、その要因等</t>
    <rPh sb="0" eb="3">
      <t>ジッセキチ</t>
    </rPh>
    <rPh sb="4" eb="6">
      <t>ケイカク</t>
    </rPh>
    <rPh sb="6" eb="7">
      <t>チ</t>
    </rPh>
    <rPh sb="9" eb="11">
      <t>カイリ</t>
    </rPh>
    <rPh sb="12" eb="13">
      <t>オオ</t>
    </rPh>
    <rPh sb="24" eb="26">
      <t>ヨウイン</t>
    </rPh>
    <rPh sb="26" eb="27">
      <t>トウ</t>
    </rPh>
    <phoneticPr fontId="1"/>
  </si>
  <si>
    <r>
      <t>看護小規模多機能型居宅介護</t>
    </r>
    <r>
      <rPr>
        <sz val="9"/>
        <color theme="1"/>
        <rFont val="ＭＳ Ｐゴシック"/>
        <family val="3"/>
        <charset val="128"/>
      </rPr>
      <t>（複合型サービス）</t>
    </r>
    <rPh sb="0" eb="2">
      <t>カンゴ</t>
    </rPh>
    <rPh sb="2" eb="5">
      <t>ショウキボ</t>
    </rPh>
    <rPh sb="5" eb="9">
      <t>タキノウガタ</t>
    </rPh>
    <rPh sb="9" eb="11">
      <t>キョタク</t>
    </rPh>
    <rPh sb="11" eb="13">
      <t>カイゴ</t>
    </rPh>
    <rPh sb="14" eb="17">
      <t>フクゴウガタ</t>
    </rPh>
    <phoneticPr fontId="5"/>
  </si>
  <si>
    <t>①第1号被保険者数の見込量と実績の比較(※住民基本台帳の数値より）</t>
    <rPh sb="1" eb="2">
      <t>ダイ</t>
    </rPh>
    <rPh sb="3" eb="4">
      <t>ゴウ</t>
    </rPh>
    <rPh sb="4" eb="8">
      <t>ヒホケンシャ</t>
    </rPh>
    <rPh sb="8" eb="9">
      <t>スウ</t>
    </rPh>
    <rPh sb="10" eb="12">
      <t>ミコミ</t>
    </rPh>
    <rPh sb="12" eb="13">
      <t>リョウ</t>
    </rPh>
    <rPh sb="14" eb="16">
      <t>ジッセキ</t>
    </rPh>
    <rPh sb="17" eb="19">
      <t>ヒカク</t>
    </rPh>
    <rPh sb="21" eb="23">
      <t>ジュウミン</t>
    </rPh>
    <rPh sb="23" eb="25">
      <t>キホン</t>
    </rPh>
    <rPh sb="25" eb="27">
      <t>ダイチョウ</t>
    </rPh>
    <rPh sb="28" eb="30">
      <t>スウチ</t>
    </rPh>
    <phoneticPr fontId="1"/>
  </si>
  <si>
    <t>②要介護（要支援）認定者数の見込量と実績の比較（※介護保険事業報告より）</t>
    <rPh sb="1" eb="2">
      <t>ヨウ</t>
    </rPh>
    <rPh sb="2" eb="4">
      <t>カイゴ</t>
    </rPh>
    <rPh sb="5" eb="8">
      <t>ヨウシエン</t>
    </rPh>
    <rPh sb="9" eb="12">
      <t>ニンテイシャ</t>
    </rPh>
    <rPh sb="12" eb="13">
      <t>スウ</t>
    </rPh>
    <rPh sb="14" eb="16">
      <t>ミコミ</t>
    </rPh>
    <rPh sb="16" eb="17">
      <t>リョウ</t>
    </rPh>
    <rPh sb="18" eb="20">
      <t>ジッセキ</t>
    </rPh>
    <rPh sb="21" eb="23">
      <t>ヒカク</t>
    </rPh>
    <rPh sb="25" eb="27">
      <t>カイゴ</t>
    </rPh>
    <rPh sb="27" eb="29">
      <t>ホケン</t>
    </rPh>
    <rPh sb="29" eb="31">
      <t>ジギョウ</t>
    </rPh>
    <rPh sb="31" eb="33">
      <t>ホウコク</t>
    </rPh>
    <phoneticPr fontId="1"/>
  </si>
  <si>
    <t>計画値と実績の差</t>
    <rPh sb="0" eb="2">
      <t>ケイカク</t>
    </rPh>
    <rPh sb="2" eb="3">
      <t>チ</t>
    </rPh>
    <rPh sb="4" eb="6">
      <t>ジッセキ</t>
    </rPh>
    <rPh sb="7" eb="8">
      <t>サ</t>
    </rPh>
    <phoneticPr fontId="1"/>
  </si>
  <si>
    <t>－</t>
  </si>
  <si>
    <t>－</t>
    <phoneticPr fontId="1"/>
  </si>
  <si>
    <t>令和5年10月1日現在</t>
    <rPh sb="0" eb="2">
      <t>レイワ</t>
    </rPh>
    <rPh sb="3" eb="4">
      <t>ネン</t>
    </rPh>
    <rPh sb="4" eb="5">
      <t>ヘイネン</t>
    </rPh>
    <rPh sb="6" eb="7">
      <t>ツキ</t>
    </rPh>
    <rPh sb="8" eb="9">
      <t>ヒ</t>
    </rPh>
    <rPh sb="9" eb="11">
      <t>ゲンザイ</t>
    </rPh>
    <phoneticPr fontId="1"/>
  </si>
  <si>
    <t>※介護保険事業報告　令和5年10月分より</t>
    <phoneticPr fontId="1"/>
  </si>
  <si>
    <t>　令和5年10月1日時点の第1号被保険者数（65歳以上人口）の計画値と実績値を比較したところ、対計画比割合は100.6％と計画を超える人数で推移しています。
　計画値を超えていることから、今後も注視していきます。</t>
    <rPh sb="1" eb="3">
      <t>レイワ</t>
    </rPh>
    <rPh sb="5" eb="6">
      <t>ヘイネン</t>
    </rPh>
    <rPh sb="7" eb="8">
      <t>ツキ</t>
    </rPh>
    <rPh sb="9" eb="10">
      <t>ヒ</t>
    </rPh>
    <rPh sb="10" eb="12">
      <t>ジテン</t>
    </rPh>
    <rPh sb="13" eb="14">
      <t>ダイ</t>
    </rPh>
    <rPh sb="15" eb="16">
      <t>ゴウ</t>
    </rPh>
    <rPh sb="16" eb="20">
      <t>ヒホケンシャ</t>
    </rPh>
    <rPh sb="20" eb="21">
      <t>スウ</t>
    </rPh>
    <rPh sb="24" eb="25">
      <t>サイ</t>
    </rPh>
    <rPh sb="25" eb="27">
      <t>イジョウ</t>
    </rPh>
    <rPh sb="27" eb="29">
      <t>ジンコウ</t>
    </rPh>
    <rPh sb="31" eb="33">
      <t>ケイカク</t>
    </rPh>
    <rPh sb="33" eb="34">
      <t>チ</t>
    </rPh>
    <rPh sb="35" eb="37">
      <t>ジッセキ</t>
    </rPh>
    <rPh sb="37" eb="38">
      <t>チ</t>
    </rPh>
    <rPh sb="39" eb="41">
      <t>ヒカク</t>
    </rPh>
    <rPh sb="47" eb="48">
      <t>タイ</t>
    </rPh>
    <rPh sb="48" eb="50">
      <t>ケイカク</t>
    </rPh>
    <rPh sb="50" eb="51">
      <t>ヒ</t>
    </rPh>
    <rPh sb="51" eb="53">
      <t>ワリアイ</t>
    </rPh>
    <rPh sb="61" eb="63">
      <t>ケイカク</t>
    </rPh>
    <rPh sb="64" eb="65">
      <t>コ</t>
    </rPh>
    <rPh sb="67" eb="69">
      <t>ニンズウ</t>
    </rPh>
    <rPh sb="70" eb="72">
      <t>スイイ</t>
    </rPh>
    <phoneticPr fontId="1"/>
  </si>
  <si>
    <t>　令和5年10月時点の認定者数を計画値及び実績値を比較したところ、対計画比割合は99.5％と計画を下回る人数で推移しています。
　高齢者人口は増加していますが、認定者数は減少しています。</t>
    <rPh sb="1" eb="3">
      <t>レイワ</t>
    </rPh>
    <rPh sb="4" eb="5">
      <t>ネン</t>
    </rPh>
    <rPh sb="7" eb="8">
      <t>ツキ</t>
    </rPh>
    <rPh sb="8" eb="10">
      <t>ジテン</t>
    </rPh>
    <rPh sb="11" eb="14">
      <t>ニンテイシャ</t>
    </rPh>
    <rPh sb="14" eb="15">
      <t>スウ</t>
    </rPh>
    <rPh sb="16" eb="18">
      <t>ケイカク</t>
    </rPh>
    <rPh sb="18" eb="19">
      <t>チ</t>
    </rPh>
    <rPh sb="19" eb="20">
      <t>オヨ</t>
    </rPh>
    <rPh sb="21" eb="23">
      <t>ジッセキ</t>
    </rPh>
    <rPh sb="23" eb="24">
      <t>チ</t>
    </rPh>
    <rPh sb="25" eb="27">
      <t>ヒカク</t>
    </rPh>
    <rPh sb="33" eb="34">
      <t>タイ</t>
    </rPh>
    <rPh sb="34" eb="36">
      <t>ケイカク</t>
    </rPh>
    <rPh sb="36" eb="37">
      <t>ヒ</t>
    </rPh>
    <rPh sb="37" eb="39">
      <t>ワリアイ</t>
    </rPh>
    <rPh sb="46" eb="48">
      <t>ケイカク</t>
    </rPh>
    <rPh sb="49" eb="51">
      <t>シタマワ</t>
    </rPh>
    <rPh sb="52" eb="54">
      <t>ニンズウ</t>
    </rPh>
    <rPh sb="55" eb="57">
      <t>スイイ</t>
    </rPh>
    <rPh sb="65" eb="68">
      <t>コウレイシャ</t>
    </rPh>
    <rPh sb="68" eb="70">
      <t>ジンコウ</t>
    </rPh>
    <rPh sb="71" eb="73">
      <t>ゾウカ</t>
    </rPh>
    <rPh sb="80" eb="82">
      <t>ニンテイ</t>
    </rPh>
    <rPh sb="82" eb="83">
      <t>シャ</t>
    </rPh>
    <rPh sb="83" eb="84">
      <t>スウ</t>
    </rPh>
    <rPh sb="85" eb="87">
      <t>ゲンショウ</t>
    </rPh>
    <phoneticPr fontId="1"/>
  </si>
  <si>
    <t>介護と医療の連携が強化される中で、在宅医療の利用増加につながったと思われる。</t>
    <rPh sb="0" eb="2">
      <t>カイゴ</t>
    </rPh>
    <rPh sb="3" eb="5">
      <t>イリョウ</t>
    </rPh>
    <rPh sb="6" eb="8">
      <t>レンケイ</t>
    </rPh>
    <rPh sb="9" eb="11">
      <t>キョウカ</t>
    </rPh>
    <rPh sb="14" eb="15">
      <t>ナカ</t>
    </rPh>
    <rPh sb="17" eb="19">
      <t>ザイタク</t>
    </rPh>
    <rPh sb="19" eb="21">
      <t>イリョウ</t>
    </rPh>
    <rPh sb="22" eb="24">
      <t>リヨウ</t>
    </rPh>
    <rPh sb="24" eb="26">
      <t>ゾウカ</t>
    </rPh>
    <rPh sb="33" eb="34">
      <t>オモ</t>
    </rPh>
    <phoneticPr fontId="1"/>
  </si>
  <si>
    <t>第９期介護保険事業計画の進捗状況（令和６年度の状況）</t>
    <rPh sb="0" eb="1">
      <t>ダイ</t>
    </rPh>
    <rPh sb="2" eb="3">
      <t>キ</t>
    </rPh>
    <rPh sb="3" eb="5">
      <t>カイゴ</t>
    </rPh>
    <rPh sb="5" eb="7">
      <t>ホケン</t>
    </rPh>
    <rPh sb="7" eb="9">
      <t>ジギョウ</t>
    </rPh>
    <rPh sb="9" eb="11">
      <t>ケイカク</t>
    </rPh>
    <rPh sb="12" eb="14">
      <t>シンチョク</t>
    </rPh>
    <rPh sb="14" eb="16">
      <t>ジョウキョウ</t>
    </rPh>
    <rPh sb="17" eb="19">
      <t>レイワ</t>
    </rPh>
    <rPh sb="20" eb="22">
      <t>ネンド</t>
    </rPh>
    <rPh sb="22" eb="24">
      <t>ヘイネンド</t>
    </rPh>
    <rPh sb="23" eb="25">
      <t>ジョウキョウ</t>
    </rPh>
    <phoneticPr fontId="1"/>
  </si>
  <si>
    <t>令和6年10月1日現在</t>
    <rPh sb="0" eb="2">
      <t>レイワ</t>
    </rPh>
    <rPh sb="3" eb="4">
      <t>ネン</t>
    </rPh>
    <rPh sb="4" eb="5">
      <t>ヘイネン</t>
    </rPh>
    <rPh sb="6" eb="7">
      <t>ツキ</t>
    </rPh>
    <rPh sb="8" eb="9">
      <t>ヒ</t>
    </rPh>
    <rPh sb="9" eb="11">
      <t>ゲンザイ</t>
    </rPh>
    <phoneticPr fontId="1"/>
  </si>
  <si>
    <t>第8期</t>
    <rPh sb="0" eb="1">
      <t>ダイ</t>
    </rPh>
    <rPh sb="2" eb="3">
      <t>キ</t>
    </rPh>
    <phoneticPr fontId="1"/>
  </si>
  <si>
    <t>第9期</t>
    <rPh sb="0" eb="1">
      <t>ダイ</t>
    </rPh>
    <rPh sb="2" eb="3">
      <t>キ</t>
    </rPh>
    <phoneticPr fontId="1"/>
  </si>
  <si>
    <t>　令和6年10月1日時点の第1号被保険者数（65歳以上人口）の計画値と実績値を比較したところ、対計画比割合は99.6％と計画とほぼ同水準で推移しています。
　認定率が高くなる75歳以上の高齢者人口で計画値を下回っていることから、今後も注視していきます。</t>
    <rPh sb="1" eb="3">
      <t>レイワ</t>
    </rPh>
    <rPh sb="5" eb="6">
      <t>ヘイネン</t>
    </rPh>
    <rPh sb="7" eb="8">
      <t>ツキ</t>
    </rPh>
    <rPh sb="9" eb="10">
      <t>ヒ</t>
    </rPh>
    <rPh sb="10" eb="12">
      <t>ジテン</t>
    </rPh>
    <rPh sb="13" eb="14">
      <t>ダイ</t>
    </rPh>
    <rPh sb="15" eb="16">
      <t>ゴウ</t>
    </rPh>
    <rPh sb="16" eb="20">
      <t>ヒホケンシャ</t>
    </rPh>
    <rPh sb="20" eb="21">
      <t>スウ</t>
    </rPh>
    <rPh sb="24" eb="25">
      <t>サイ</t>
    </rPh>
    <rPh sb="25" eb="27">
      <t>イジョウ</t>
    </rPh>
    <rPh sb="27" eb="29">
      <t>ジンコウ</t>
    </rPh>
    <rPh sb="31" eb="33">
      <t>ケイカク</t>
    </rPh>
    <rPh sb="33" eb="34">
      <t>チ</t>
    </rPh>
    <rPh sb="35" eb="37">
      <t>ジッセキ</t>
    </rPh>
    <rPh sb="37" eb="38">
      <t>チ</t>
    </rPh>
    <rPh sb="39" eb="41">
      <t>ヒカク</t>
    </rPh>
    <rPh sb="47" eb="48">
      <t>タイ</t>
    </rPh>
    <rPh sb="48" eb="50">
      <t>ケイカク</t>
    </rPh>
    <rPh sb="50" eb="51">
      <t>ヒ</t>
    </rPh>
    <rPh sb="51" eb="53">
      <t>ワリアイ</t>
    </rPh>
    <rPh sb="60" eb="62">
      <t>ケイカク</t>
    </rPh>
    <rPh sb="69" eb="71">
      <t>スイイ</t>
    </rPh>
    <rPh sb="103" eb="105">
      <t>シタマワ</t>
    </rPh>
    <phoneticPr fontId="1"/>
  </si>
  <si>
    <t>※介護保険事業報告　令和6年10月分より</t>
    <phoneticPr fontId="1"/>
  </si>
  <si>
    <t>　令和6年10月時点の認定者数を計画値及び実績値を比較したところ、対計画比割合は96.6％と計画を下回る人数で推移しています。
　高齢者人口、認定者数ともに増加しており、中でも要支援の認定者が計画値より増加しています。</t>
    <rPh sb="1" eb="3">
      <t>レイワ</t>
    </rPh>
    <rPh sb="4" eb="5">
      <t>ネン</t>
    </rPh>
    <rPh sb="7" eb="8">
      <t>ツキ</t>
    </rPh>
    <rPh sb="8" eb="10">
      <t>ジテン</t>
    </rPh>
    <rPh sb="11" eb="14">
      <t>ニンテイシャ</t>
    </rPh>
    <rPh sb="14" eb="15">
      <t>スウ</t>
    </rPh>
    <rPh sb="16" eb="18">
      <t>ケイカク</t>
    </rPh>
    <rPh sb="18" eb="19">
      <t>チ</t>
    </rPh>
    <rPh sb="19" eb="20">
      <t>オヨ</t>
    </rPh>
    <rPh sb="21" eb="23">
      <t>ジッセキ</t>
    </rPh>
    <rPh sb="23" eb="24">
      <t>チ</t>
    </rPh>
    <rPh sb="25" eb="27">
      <t>ヒカク</t>
    </rPh>
    <rPh sb="33" eb="34">
      <t>タイ</t>
    </rPh>
    <rPh sb="34" eb="36">
      <t>ケイカク</t>
    </rPh>
    <rPh sb="36" eb="37">
      <t>ヒ</t>
    </rPh>
    <rPh sb="37" eb="39">
      <t>ワリアイ</t>
    </rPh>
    <rPh sb="46" eb="48">
      <t>ケイカク</t>
    </rPh>
    <rPh sb="49" eb="51">
      <t>シタマワ</t>
    </rPh>
    <rPh sb="52" eb="54">
      <t>ニンズウ</t>
    </rPh>
    <rPh sb="55" eb="57">
      <t>スイイ</t>
    </rPh>
    <rPh sb="65" eb="68">
      <t>コウレイシャ</t>
    </rPh>
    <rPh sb="68" eb="70">
      <t>ジンコウ</t>
    </rPh>
    <rPh sb="78" eb="80">
      <t>ゾウカ</t>
    </rPh>
    <rPh sb="85" eb="86">
      <t>ナカ</t>
    </rPh>
    <rPh sb="88" eb="91">
      <t>ヨウシエン</t>
    </rPh>
    <rPh sb="92" eb="94">
      <t>ニンテイ</t>
    </rPh>
    <rPh sb="94" eb="95">
      <t>モノ</t>
    </rPh>
    <rPh sb="96" eb="98">
      <t>ケイカク</t>
    </rPh>
    <rPh sb="98" eb="99">
      <t>チ</t>
    </rPh>
    <rPh sb="101" eb="103">
      <t>ゾウカ</t>
    </rPh>
    <phoneticPr fontId="1"/>
  </si>
  <si>
    <t>令和6年度　介護給付費の推計と実績の比較</t>
    <rPh sb="0" eb="2">
      <t>レイワ</t>
    </rPh>
    <rPh sb="3" eb="5">
      <t>ネンド</t>
    </rPh>
    <rPh sb="4" eb="5">
      <t>ド</t>
    </rPh>
    <rPh sb="5" eb="7">
      <t>ヘイネンド</t>
    </rPh>
    <rPh sb="6" eb="8">
      <t>カイゴ</t>
    </rPh>
    <rPh sb="8" eb="10">
      <t>キュウフ</t>
    </rPh>
    <rPh sb="10" eb="11">
      <t>ヒ</t>
    </rPh>
    <rPh sb="12" eb="14">
      <t>スイケイ</t>
    </rPh>
    <rPh sb="15" eb="17">
      <t>ジッセキ</t>
    </rPh>
    <rPh sb="18" eb="20">
      <t>ヒカク</t>
    </rPh>
    <phoneticPr fontId="1"/>
  </si>
  <si>
    <t>令和７年１０月</t>
    <rPh sb="0" eb="2">
      <t>レイワ</t>
    </rPh>
    <rPh sb="3" eb="4">
      <t>ネン</t>
    </rPh>
    <rPh sb="6" eb="7">
      <t>ツキ</t>
    </rPh>
    <phoneticPr fontId="1"/>
  </si>
  <si>
    <t>令和6年度実績</t>
    <rPh sb="0" eb="2">
      <t>レイワ</t>
    </rPh>
    <rPh sb="3" eb="5">
      <t>ネンド</t>
    </rPh>
    <rPh sb="5" eb="7">
      <t>ジッセキ</t>
    </rPh>
    <phoneticPr fontId="5"/>
  </si>
  <si>
    <t>第８期を参考に下方修正しているが、計画以上に利用者が減った。</t>
    <rPh sb="7" eb="11">
      <t>カホウシュウセイ</t>
    </rPh>
    <rPh sb="17" eb="19">
      <t>ケイカク</t>
    </rPh>
    <rPh sb="19" eb="21">
      <t>イジョウ</t>
    </rPh>
    <rPh sb="22" eb="24">
      <t>リヨウ</t>
    </rPh>
    <rPh sb="24" eb="25">
      <t>モノ</t>
    </rPh>
    <rPh sb="26" eb="27">
      <t>ヘ</t>
    </rPh>
    <phoneticPr fontId="1"/>
  </si>
  <si>
    <t>第８期を参考としたが、伸びなかった。</t>
    <rPh sb="0" eb="1">
      <t>ダイ</t>
    </rPh>
    <rPh sb="2" eb="3">
      <t>キ</t>
    </rPh>
    <rPh sb="4" eb="6">
      <t>サンコウ</t>
    </rPh>
    <rPh sb="11" eb="12">
      <t>ノ</t>
    </rPh>
    <phoneticPr fontId="1"/>
  </si>
  <si>
    <t>※第９期介護保険事業計画の初年度であることから、計画に比べ実績の比率は介護給付費９７．７％、介護予防給付費１０３．６％となった。
計画に対する実績は９７．８１％（前年、９６．８７％）であり、前年度同様、給付費として、ほぼ計画通りであったといえる。
なお、令和５年度から令和６年度への給付額の伸び率はで１．６５％であり、報酬改定率とほぼ同率となった。</t>
    <rPh sb="1" eb="2">
      <t>ダイ</t>
    </rPh>
    <rPh sb="3" eb="4">
      <t>キ</t>
    </rPh>
    <rPh sb="4" eb="6">
      <t>カイゴ</t>
    </rPh>
    <rPh sb="6" eb="8">
      <t>ホケン</t>
    </rPh>
    <rPh sb="8" eb="10">
      <t>ジギョウ</t>
    </rPh>
    <rPh sb="10" eb="12">
      <t>ケイカク</t>
    </rPh>
    <rPh sb="13" eb="16">
      <t>ショネンド</t>
    </rPh>
    <rPh sb="24" eb="26">
      <t>ケイカク</t>
    </rPh>
    <rPh sb="27" eb="28">
      <t>クラ</t>
    </rPh>
    <rPh sb="29" eb="31">
      <t>ジッセキ</t>
    </rPh>
    <rPh sb="32" eb="34">
      <t>ヒリツ</t>
    </rPh>
    <rPh sb="35" eb="37">
      <t>カイゴ</t>
    </rPh>
    <rPh sb="37" eb="39">
      <t>キュウフ</t>
    </rPh>
    <rPh sb="39" eb="40">
      <t>ヒ</t>
    </rPh>
    <rPh sb="46" eb="48">
      <t>カイゴ</t>
    </rPh>
    <rPh sb="48" eb="50">
      <t>ヨボウ</t>
    </rPh>
    <rPh sb="50" eb="52">
      <t>キュウフ</t>
    </rPh>
    <rPh sb="52" eb="53">
      <t>ヒ</t>
    </rPh>
    <rPh sb="65" eb="67">
      <t>ケイカク</t>
    </rPh>
    <rPh sb="68" eb="69">
      <t>タイ</t>
    </rPh>
    <rPh sb="71" eb="73">
      <t>ジッセキ</t>
    </rPh>
    <rPh sb="95" eb="98">
      <t>ゼンネンド</t>
    </rPh>
    <rPh sb="98" eb="100">
      <t>ドウヨウ</t>
    </rPh>
    <rPh sb="101" eb="103">
      <t>キュウフ</t>
    </rPh>
    <rPh sb="103" eb="104">
      <t>ヒ</t>
    </rPh>
    <rPh sb="110" eb="112">
      <t>ケイカク</t>
    </rPh>
    <rPh sb="112" eb="113">
      <t>ドオ</t>
    </rPh>
    <rPh sb="141" eb="143">
      <t>キュウフ</t>
    </rPh>
    <rPh sb="143" eb="144">
      <t>ガク</t>
    </rPh>
    <rPh sb="145" eb="146">
      <t>ノ</t>
    </rPh>
    <rPh sb="147" eb="148">
      <t>リツ</t>
    </rPh>
    <rPh sb="159" eb="161">
      <t>ホウシュウ</t>
    </rPh>
    <rPh sb="161" eb="163">
      <t>カイテイ</t>
    </rPh>
    <rPh sb="163" eb="164">
      <t>リツ</t>
    </rPh>
    <rPh sb="167" eb="169">
      <t>ドウリツ</t>
    </rPh>
    <phoneticPr fontId="1"/>
  </si>
  <si>
    <t>第８期を参考としたが、見込み以上に利用があった。</t>
    <rPh sb="0" eb="1">
      <t>ダイ</t>
    </rPh>
    <rPh sb="2" eb="3">
      <t>キ</t>
    </rPh>
    <rPh sb="4" eb="6">
      <t>サンコウ</t>
    </rPh>
    <rPh sb="11" eb="13">
      <t>ミコ</t>
    </rPh>
    <rPh sb="14" eb="16">
      <t>イジョウ</t>
    </rPh>
    <rPh sb="17" eb="19">
      <t>リヨウ</t>
    </rPh>
    <phoneticPr fontId="1"/>
  </si>
  <si>
    <t>市内の事業所が介護医療院に転換したことに伴い利用増加につながったと思われる。</t>
    <rPh sb="0" eb="2">
      <t>シナイ</t>
    </rPh>
    <rPh sb="3" eb="6">
      <t>ジギョウショ</t>
    </rPh>
    <rPh sb="7" eb="9">
      <t>カイゴ</t>
    </rPh>
    <rPh sb="9" eb="11">
      <t>イリョウ</t>
    </rPh>
    <rPh sb="11" eb="12">
      <t>イン</t>
    </rPh>
    <rPh sb="13" eb="15">
      <t>テンカン</t>
    </rPh>
    <rPh sb="20" eb="21">
      <t>トモナ</t>
    </rPh>
    <rPh sb="22" eb="24">
      <t>リヨウ</t>
    </rPh>
    <rPh sb="24" eb="26">
      <t>ゾウカ</t>
    </rPh>
    <rPh sb="33" eb="34">
      <t>オモ</t>
    </rPh>
    <phoneticPr fontId="1"/>
  </si>
  <si>
    <t>第８期を参考とし下方修正を行ったが、認定者数の増加に伴い利用実績も増加したと思われる。</t>
    <rPh sb="0" eb="1">
      <t>ダイ</t>
    </rPh>
    <rPh sb="2" eb="3">
      <t>キ</t>
    </rPh>
    <rPh sb="4" eb="6">
      <t>サンコウ</t>
    </rPh>
    <rPh sb="8" eb="12">
      <t>カホウシュウセイ</t>
    </rPh>
    <rPh sb="13" eb="14">
      <t>オコナ</t>
    </rPh>
    <rPh sb="18" eb="20">
      <t>ニンテイ</t>
    </rPh>
    <rPh sb="20" eb="21">
      <t>シャ</t>
    </rPh>
    <rPh sb="21" eb="22">
      <t>スウ</t>
    </rPh>
    <rPh sb="23" eb="24">
      <t>ゾウ</t>
    </rPh>
    <rPh sb="24" eb="25">
      <t>カ</t>
    </rPh>
    <rPh sb="26" eb="27">
      <t>トモナ</t>
    </rPh>
    <rPh sb="28" eb="30">
      <t>リヨウ</t>
    </rPh>
    <rPh sb="30" eb="32">
      <t>ジッセキ</t>
    </rPh>
    <rPh sb="33" eb="35">
      <t>ゾウカ</t>
    </rPh>
    <rPh sb="38" eb="39">
      <t>オモ</t>
    </rPh>
    <phoneticPr fontId="1"/>
  </si>
  <si>
    <t>市内の事業所は開設から２年といった中で利用は増加しているが、見込みほどの伸びは無かった。</t>
    <rPh sb="0" eb="2">
      <t>シナイ</t>
    </rPh>
    <rPh sb="3" eb="5">
      <t>ジギョウ</t>
    </rPh>
    <rPh sb="5" eb="6">
      <t>ショ</t>
    </rPh>
    <rPh sb="19" eb="21">
      <t>リヨウ</t>
    </rPh>
    <rPh sb="22" eb="24">
      <t>ゾウカ</t>
    </rPh>
    <rPh sb="30" eb="32">
      <t>ミコ</t>
    </rPh>
    <rPh sb="36" eb="37">
      <t>ノ</t>
    </rPh>
    <rPh sb="39" eb="40">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</si>
</sst>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00_);[Red]\(0.000\)"/>
    <numFmt numFmtId="178" formatCode="#,##0_ "/>
    <numFmt numFmtId="179" formatCode="0_);\(0\)"/>
    <numFmt numFmtId="180" formatCode="#,##0&quot;人&quot;"/>
    <numFmt numFmtId="181" formatCode="#,##0;&quot;▲ &quot;#,##0"/>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font>
    <font>
      <b/>
      <sz val="12"/>
      <name val="ＭＳ Ｐゴシック"/>
      <family val="3"/>
      <charset val="128"/>
    </font>
    <font>
      <sz val="14"/>
      <color theme="1"/>
      <name val="ＭＳ Ｐゴシック"/>
      <family val="3"/>
      <charset val="128"/>
    </font>
    <font>
      <sz val="11"/>
      <color rgb="FFFF0000"/>
      <name val="ＭＳ Ｐゴシック"/>
      <family val="3"/>
      <charset val="128"/>
    </font>
    <font>
      <sz val="9"/>
      <color theme="1"/>
      <name val="ＭＳ Ｐゴシック"/>
      <family val="3"/>
      <charset val="128"/>
    </font>
    <font>
      <sz val="18"/>
      <color theme="1"/>
      <name val="BIZ UDPゴシック"/>
      <family val="3"/>
      <charset val="128"/>
    </font>
    <font>
      <sz val="11"/>
      <color theme="1"/>
      <name val="BIZ UDPゴシック"/>
      <family val="3"/>
      <charset val="128"/>
    </font>
    <font>
      <sz val="16"/>
      <color theme="1"/>
      <name val="BIZ UDPゴシック"/>
      <family val="3"/>
      <charset val="128"/>
    </font>
    <font>
      <b/>
      <sz val="14"/>
      <color theme="1"/>
      <name val="BIZ UDPゴシック"/>
      <family val="3"/>
      <charset val="128"/>
    </font>
    <font>
      <sz val="12"/>
      <name val="BIZ UDPゴシック"/>
      <family val="3"/>
      <charset val="128"/>
    </font>
    <font>
      <sz val="14"/>
      <color theme="1"/>
      <name val="BIZ UDPゴシック"/>
      <family val="3"/>
      <charset val="128"/>
    </font>
    <font>
      <sz val="14"/>
      <name val="BIZ UDPゴシック"/>
      <family val="3"/>
      <charset val="128"/>
    </font>
    <font>
      <sz val="14"/>
      <color rgb="FFFF0000"/>
      <name val="BIZ UDPゴシック"/>
      <family val="3"/>
      <charset val="128"/>
    </font>
    <font>
      <sz val="12"/>
      <color theme="1"/>
      <name val="BIZ UDP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auto="1"/>
      </left>
      <right style="thin">
        <color auto="1"/>
      </right>
      <top style="thin">
        <color auto="1"/>
      </top>
      <bottom style="medium">
        <color indexed="64"/>
      </bottom>
      <diagonal style="thin">
        <color auto="1"/>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0" fontId="3" fillId="0" borderId="0"/>
    <xf numFmtId="0" fontId="3" fillId="0" borderId="0"/>
  </cellStyleXfs>
  <cellXfs count="202">
    <xf numFmtId="0" fontId="0" fillId="0" borderId="0" xfId="0">
      <alignment vertical="center"/>
    </xf>
    <xf numFmtId="0" fontId="3" fillId="5" borderId="0" xfId="2" applyFill="1" applyAlignment="1" applyProtection="1">
      <alignment horizontal="left" vertical="top"/>
    </xf>
    <xf numFmtId="0" fontId="3" fillId="5" borderId="0" xfId="2" applyFill="1" applyProtection="1">
      <alignment vertical="center"/>
    </xf>
    <xf numFmtId="0" fontId="0" fillId="5" borderId="0" xfId="0" applyFill="1">
      <alignment vertical="center"/>
    </xf>
    <xf numFmtId="177" fontId="4" fillId="5" borderId="0" xfId="3" applyNumberFormat="1" applyFont="1" applyFill="1" applyAlignment="1" applyProtection="1">
      <alignment vertical="center"/>
    </xf>
    <xf numFmtId="0" fontId="4" fillId="5" borderId="0" xfId="4" applyFont="1" applyFill="1" applyBorder="1" applyAlignment="1" applyProtection="1">
      <alignment horizontal="right" vertical="center"/>
    </xf>
    <xf numFmtId="0" fontId="3" fillId="5" borderId="4" xfId="2" applyFont="1" applyFill="1" applyBorder="1" applyAlignment="1" applyProtection="1">
      <alignment vertical="center"/>
    </xf>
    <xf numFmtId="0" fontId="6" fillId="5" borderId="9" xfId="4" applyFont="1" applyFill="1" applyBorder="1" applyAlignment="1" applyProtection="1">
      <alignment horizontal="center" vertical="center" wrapText="1"/>
    </xf>
    <xf numFmtId="0" fontId="3" fillId="5" borderId="15" xfId="2" applyFont="1" applyFill="1" applyBorder="1" applyAlignment="1" applyProtection="1">
      <alignment horizontal="left" vertical="top" wrapText="1"/>
    </xf>
    <xf numFmtId="0" fontId="3" fillId="5" borderId="14" xfId="2" applyFont="1" applyFill="1" applyBorder="1" applyAlignment="1" applyProtection="1">
      <alignment vertical="center"/>
    </xf>
    <xf numFmtId="0" fontId="3" fillId="5" borderId="23" xfId="2" applyFont="1" applyFill="1" applyBorder="1" applyAlignment="1" applyProtection="1">
      <alignment vertical="center"/>
    </xf>
    <xf numFmtId="0" fontId="3" fillId="5" borderId="0" xfId="2" applyFont="1" applyFill="1" applyBorder="1" applyAlignment="1" applyProtection="1">
      <alignment vertical="center"/>
    </xf>
    <xf numFmtId="0" fontId="7" fillId="5" borderId="15" xfId="2" applyFont="1" applyFill="1" applyBorder="1" applyAlignment="1" applyProtection="1">
      <alignment horizontal="left" vertical="top" wrapText="1"/>
    </xf>
    <xf numFmtId="0" fontId="7" fillId="5" borderId="20" xfId="2" applyFont="1" applyFill="1" applyBorder="1" applyAlignment="1" applyProtection="1">
      <alignment horizontal="left" vertical="top" wrapText="1"/>
    </xf>
    <xf numFmtId="0" fontId="7" fillId="5" borderId="16" xfId="2" applyFont="1" applyFill="1" applyBorder="1" applyAlignment="1" applyProtection="1">
      <alignment vertical="center"/>
    </xf>
    <xf numFmtId="178" fontId="7" fillId="6" borderId="17" xfId="0" applyNumberFormat="1" applyFont="1" applyFill="1" applyBorder="1" applyAlignment="1">
      <alignment vertical="center" shrinkToFit="1"/>
    </xf>
    <xf numFmtId="178" fontId="7" fillId="6" borderId="1" xfId="0" applyNumberFormat="1" applyFont="1" applyFill="1" applyBorder="1" applyAlignment="1">
      <alignment vertical="center" shrinkToFit="1"/>
    </xf>
    <xf numFmtId="0" fontId="7" fillId="5" borderId="21" xfId="2" applyFont="1" applyFill="1" applyBorder="1" applyAlignment="1" applyProtection="1">
      <alignment vertical="center"/>
    </xf>
    <xf numFmtId="178" fontId="7" fillId="6" borderId="19" xfId="0" applyNumberFormat="1" applyFont="1" applyFill="1" applyBorder="1" applyAlignment="1">
      <alignment vertical="center" shrinkToFit="1"/>
    </xf>
    <xf numFmtId="178" fontId="7" fillId="6" borderId="20" xfId="0" applyNumberFormat="1" applyFont="1" applyFill="1" applyBorder="1" applyAlignment="1">
      <alignment vertical="center" shrinkToFit="1"/>
    </xf>
    <xf numFmtId="0" fontId="3" fillId="5" borderId="22" xfId="2" applyFont="1" applyFill="1" applyBorder="1" applyAlignment="1" applyProtection="1">
      <alignment vertical="center"/>
    </xf>
    <xf numFmtId="178" fontId="7" fillId="5" borderId="22" xfId="0" applyNumberFormat="1" applyFont="1" applyFill="1" applyBorder="1">
      <alignment vertical="center"/>
    </xf>
    <xf numFmtId="0" fontId="7" fillId="5" borderId="24" xfId="2" applyFont="1" applyFill="1" applyBorder="1" applyAlignment="1" applyProtection="1">
      <alignment vertical="center"/>
    </xf>
    <xf numFmtId="178" fontId="7" fillId="6" borderId="3" xfId="0" applyNumberFormat="1" applyFont="1" applyFill="1" applyBorder="1" applyAlignment="1">
      <alignment vertical="center" shrinkToFit="1"/>
    </xf>
    <xf numFmtId="0" fontId="3" fillId="5" borderId="25" xfId="2" applyFont="1" applyFill="1" applyBorder="1" applyAlignment="1" applyProtection="1">
      <alignment vertical="center"/>
    </xf>
    <xf numFmtId="178" fontId="7" fillId="6" borderId="1" xfId="0" applyNumberFormat="1" applyFont="1" applyFill="1" applyBorder="1">
      <alignment vertical="center"/>
    </xf>
    <xf numFmtId="0" fontId="7" fillId="5" borderId="8" xfId="2" applyFont="1" applyFill="1" applyBorder="1" applyAlignment="1" applyProtection="1">
      <alignment vertical="center"/>
    </xf>
    <xf numFmtId="0" fontId="3" fillId="5" borderId="26" xfId="2" applyFont="1" applyFill="1" applyBorder="1" applyAlignment="1" applyProtection="1">
      <alignment vertical="center"/>
    </xf>
    <xf numFmtId="0" fontId="7" fillId="5" borderId="28" xfId="2" applyFont="1" applyFill="1" applyBorder="1" applyAlignment="1" applyProtection="1">
      <alignment vertical="center"/>
    </xf>
    <xf numFmtId="178" fontId="7" fillId="6" borderId="29" xfId="0" applyNumberFormat="1" applyFont="1" applyFill="1" applyBorder="1" applyAlignment="1">
      <alignment vertical="center" shrinkToFit="1"/>
    </xf>
    <xf numFmtId="178" fontId="7" fillId="7" borderId="6" xfId="0" applyNumberFormat="1" applyFont="1" applyFill="1" applyBorder="1" applyAlignment="1">
      <alignment vertical="center" shrinkToFit="1"/>
    </xf>
    <xf numFmtId="178" fontId="7" fillId="6" borderId="17" xfId="0" applyNumberFormat="1" applyFont="1" applyFill="1" applyBorder="1">
      <alignment vertical="center"/>
    </xf>
    <xf numFmtId="178" fontId="7" fillId="5" borderId="25" xfId="0" applyNumberFormat="1" applyFont="1" applyFill="1" applyBorder="1">
      <alignment vertical="center"/>
    </xf>
    <xf numFmtId="0" fontId="7" fillId="5" borderId="1" xfId="2" applyFont="1" applyFill="1" applyBorder="1" applyAlignment="1" applyProtection="1">
      <alignment horizontal="left" vertical="top" wrapText="1"/>
    </xf>
    <xf numFmtId="176" fontId="7" fillId="7" borderId="18" xfId="1" applyNumberFormat="1" applyFont="1" applyFill="1" applyBorder="1" applyAlignment="1">
      <alignment horizontal="right" vertical="center" shrinkToFit="1"/>
    </xf>
    <xf numFmtId="176" fontId="7" fillId="7" borderId="21" xfId="1" applyNumberFormat="1" applyFont="1" applyFill="1" applyBorder="1" applyAlignment="1">
      <alignment horizontal="right" vertical="center" shrinkToFit="1"/>
    </xf>
    <xf numFmtId="176" fontId="7" fillId="5" borderId="22" xfId="1" applyNumberFormat="1" applyFont="1" applyFill="1" applyBorder="1">
      <alignment vertical="center"/>
    </xf>
    <xf numFmtId="176" fontId="7" fillId="5" borderId="30" xfId="1" applyNumberFormat="1" applyFont="1" applyFill="1" applyBorder="1">
      <alignment vertical="center"/>
    </xf>
    <xf numFmtId="176" fontId="7" fillId="7" borderId="9" xfId="1" applyNumberFormat="1" applyFont="1" applyFill="1" applyBorder="1" applyAlignment="1">
      <alignment horizontal="right" vertical="center" shrinkToFit="1"/>
    </xf>
    <xf numFmtId="0" fontId="7" fillId="5" borderId="0" xfId="0" applyFont="1" applyFill="1" applyAlignment="1">
      <alignment horizontal="center" vertical="center"/>
    </xf>
    <xf numFmtId="0" fontId="8" fillId="5" borderId="0" xfId="2" applyFont="1" applyFill="1" applyProtection="1">
      <alignment vertical="center"/>
    </xf>
    <xf numFmtId="0" fontId="7" fillId="5" borderId="10" xfId="2" applyFont="1" applyFill="1" applyBorder="1" applyAlignment="1" applyProtection="1">
      <alignment vertical="center"/>
    </xf>
    <xf numFmtId="0" fontId="7" fillId="5" borderId="4" xfId="2" applyFont="1" applyFill="1" applyBorder="1" applyProtection="1">
      <alignment vertical="center"/>
    </xf>
    <xf numFmtId="0" fontId="3" fillId="5" borderId="16" xfId="2" applyFont="1" applyFill="1" applyBorder="1" applyAlignment="1" applyProtection="1">
      <alignment vertical="center"/>
    </xf>
    <xf numFmtId="0" fontId="3" fillId="5" borderId="10" xfId="2" applyFont="1" applyFill="1" applyBorder="1" applyAlignment="1" applyProtection="1">
      <alignment vertical="center"/>
    </xf>
    <xf numFmtId="0" fontId="7" fillId="5" borderId="14" xfId="2" applyFont="1" applyFill="1" applyBorder="1" applyAlignment="1" applyProtection="1">
      <alignment vertical="center"/>
    </xf>
    <xf numFmtId="0" fontId="3" fillId="5" borderId="31" xfId="2" applyFont="1" applyFill="1" applyBorder="1" applyAlignment="1" applyProtection="1">
      <alignment horizontal="left" vertical="top"/>
    </xf>
    <xf numFmtId="0" fontId="3" fillId="5" borderId="11" xfId="2" applyFont="1" applyFill="1" applyBorder="1" applyAlignment="1" applyProtection="1">
      <alignment horizontal="left" vertical="top"/>
    </xf>
    <xf numFmtId="0" fontId="7" fillId="0" borderId="0" xfId="0" applyFont="1">
      <alignment vertical="center"/>
    </xf>
    <xf numFmtId="0" fontId="9" fillId="0" borderId="0" xfId="0" applyFont="1">
      <alignment vertical="center"/>
    </xf>
    <xf numFmtId="178" fontId="7" fillId="5" borderId="34" xfId="0" applyNumberFormat="1" applyFont="1" applyFill="1" applyBorder="1" applyAlignment="1">
      <alignment vertical="center" shrinkToFit="1"/>
    </xf>
    <xf numFmtId="178" fontId="7" fillId="6" borderId="32" xfId="0" applyNumberFormat="1" applyFont="1" applyFill="1" applyBorder="1">
      <alignment vertical="center"/>
    </xf>
    <xf numFmtId="178" fontId="7" fillId="6" borderId="26" xfId="0" applyNumberFormat="1" applyFont="1" applyFill="1" applyBorder="1">
      <alignment vertical="center"/>
    </xf>
    <xf numFmtId="178" fontId="7" fillId="7" borderId="4" xfId="0" applyNumberFormat="1" applyFont="1" applyFill="1" applyBorder="1" applyAlignment="1">
      <alignment vertical="center" shrinkToFit="1"/>
    </xf>
    <xf numFmtId="179" fontId="9" fillId="0" borderId="0" xfId="0" applyNumberFormat="1" applyFont="1">
      <alignment vertical="center"/>
    </xf>
    <xf numFmtId="0" fontId="7" fillId="0" borderId="38" xfId="0" applyFont="1" applyBorder="1">
      <alignment vertical="center"/>
    </xf>
    <xf numFmtId="0" fontId="7" fillId="0" borderId="0" xfId="0" applyFont="1" applyAlignment="1">
      <alignment horizontal="right" vertical="center"/>
    </xf>
    <xf numFmtId="0" fontId="3" fillId="5" borderId="0" xfId="4" applyFont="1" applyFill="1" applyBorder="1" applyAlignment="1" applyProtection="1">
      <alignment horizontal="right" vertical="center"/>
    </xf>
    <xf numFmtId="3" fontId="7" fillId="0" borderId="38" xfId="0" applyNumberFormat="1" applyFont="1" applyBorder="1">
      <alignment vertical="center"/>
    </xf>
    <xf numFmtId="0" fontId="7" fillId="0" borderId="40" xfId="0" applyFont="1" applyBorder="1">
      <alignment vertical="center"/>
    </xf>
    <xf numFmtId="3" fontId="7" fillId="0" borderId="40" xfId="0" applyNumberFormat="1" applyFont="1" applyBorder="1">
      <alignment vertical="center"/>
    </xf>
    <xf numFmtId="0" fontId="7" fillId="0" borderId="42" xfId="0" applyFont="1" applyBorder="1" applyAlignment="1">
      <alignment horizontal="center" vertical="center"/>
    </xf>
    <xf numFmtId="3" fontId="7" fillId="0" borderId="42" xfId="0" applyNumberFormat="1" applyFont="1" applyBorder="1">
      <alignment vertical="center"/>
    </xf>
    <xf numFmtId="0" fontId="7" fillId="5" borderId="0" xfId="0" applyFont="1" applyFill="1" applyAlignment="1">
      <alignment horizontal="right" vertical="center"/>
    </xf>
    <xf numFmtId="178" fontId="7" fillId="6" borderId="7" xfId="0" applyNumberFormat="1" applyFont="1" applyFill="1" applyBorder="1" applyAlignment="1">
      <alignment vertical="center" shrinkToFit="1"/>
    </xf>
    <xf numFmtId="178" fontId="7" fillId="7" borderId="8" xfId="0" applyNumberFormat="1" applyFont="1" applyFill="1" applyBorder="1" applyAlignment="1">
      <alignment vertical="center" shrinkToFit="1"/>
    </xf>
    <xf numFmtId="176" fontId="7" fillId="7" borderId="55" xfId="1" applyNumberFormat="1" applyFont="1" applyFill="1" applyBorder="1" applyAlignment="1">
      <alignment horizontal="right" vertical="center" shrinkToFit="1"/>
    </xf>
    <xf numFmtId="176" fontId="7" fillId="0" borderId="54" xfId="1" applyNumberFormat="1" applyFont="1" applyFill="1" applyBorder="1" applyAlignment="1">
      <alignment horizontal="right" vertical="center" shrinkToFit="1"/>
    </xf>
    <xf numFmtId="0" fontId="3" fillId="5" borderId="5" xfId="2" applyFont="1" applyFill="1" applyBorder="1" applyAlignment="1" applyProtection="1">
      <alignment horizontal="left" vertical="top"/>
    </xf>
    <xf numFmtId="0" fontId="3" fillId="5" borderId="5" xfId="2" applyFont="1" applyFill="1" applyBorder="1" applyAlignment="1" applyProtection="1">
      <alignment horizontal="center" vertical="center"/>
    </xf>
    <xf numFmtId="0" fontId="3" fillId="5" borderId="7" xfId="4" applyFont="1" applyFill="1" applyBorder="1" applyAlignment="1" applyProtection="1">
      <alignment horizontal="center" vertical="center" wrapText="1"/>
    </xf>
    <xf numFmtId="0" fontId="3" fillId="5" borderId="6" xfId="4" applyFont="1" applyFill="1" applyBorder="1" applyAlignment="1" applyProtection="1">
      <alignment horizontal="center" vertical="center"/>
    </xf>
    <xf numFmtId="0" fontId="3" fillId="5" borderId="12" xfId="2" applyFont="1" applyFill="1" applyBorder="1" applyAlignment="1" applyProtection="1">
      <alignment vertical="center"/>
    </xf>
    <xf numFmtId="0" fontId="7" fillId="5" borderId="25" xfId="0" applyFont="1" applyFill="1" applyBorder="1">
      <alignment vertical="center"/>
    </xf>
    <xf numFmtId="0" fontId="7" fillId="5" borderId="30" xfId="0" applyFont="1" applyFill="1" applyBorder="1">
      <alignment vertical="center"/>
    </xf>
    <xf numFmtId="0" fontId="3" fillId="5" borderId="22" xfId="2" applyFont="1" applyFill="1" applyBorder="1" applyAlignment="1" applyProtection="1">
      <alignment horizontal="left" vertical="top"/>
    </xf>
    <xf numFmtId="0" fontId="3" fillId="5" borderId="10" xfId="4" applyFont="1" applyFill="1" applyBorder="1" applyAlignment="1" applyProtection="1">
      <alignment vertical="center"/>
    </xf>
    <xf numFmtId="0" fontId="3" fillId="5" borderId="13" xfId="2" applyFont="1" applyFill="1" applyBorder="1" applyAlignment="1" applyProtection="1">
      <alignment horizontal="left" vertical="top"/>
    </xf>
    <xf numFmtId="0" fontId="7" fillId="5" borderId="27" xfId="2" applyFont="1" applyFill="1" applyBorder="1" applyAlignment="1" applyProtection="1">
      <alignment horizontal="left" vertical="top" wrapText="1"/>
    </xf>
    <xf numFmtId="0" fontId="7" fillId="5" borderId="0" xfId="0" applyFont="1" applyFill="1">
      <alignment vertical="center"/>
    </xf>
    <xf numFmtId="0" fontId="7" fillId="5" borderId="0" xfId="0" applyFont="1" applyFill="1" applyAlignment="1">
      <alignment horizontal="left" vertical="top"/>
    </xf>
    <xf numFmtId="178" fontId="7" fillId="5" borderId="35" xfId="0" applyNumberFormat="1" applyFont="1" applyFill="1" applyBorder="1" applyAlignment="1">
      <alignment vertical="center" shrinkToFit="1"/>
    </xf>
    <xf numFmtId="178" fontId="7" fillId="5" borderId="36" xfId="0" applyNumberFormat="1" applyFont="1" applyFill="1" applyBorder="1" applyAlignment="1">
      <alignment vertical="center" shrinkToFit="1"/>
    </xf>
    <xf numFmtId="0" fontId="7" fillId="5" borderId="27" xfId="2" applyFont="1" applyFill="1" applyBorder="1" applyAlignment="1" applyProtection="1">
      <alignment horizontal="left" vertical="top"/>
    </xf>
    <xf numFmtId="178" fontId="7" fillId="6" borderId="29" xfId="0" applyNumberFormat="1" applyFont="1" applyFill="1" applyBorder="1">
      <alignment vertical="center"/>
    </xf>
    <xf numFmtId="181" fontId="7" fillId="0" borderId="38" xfId="0" applyNumberFormat="1" applyFont="1" applyBorder="1">
      <alignment vertical="center"/>
    </xf>
    <xf numFmtId="181" fontId="7" fillId="0" borderId="60" xfId="0" applyNumberFormat="1" applyFont="1" applyBorder="1">
      <alignment vertical="center"/>
    </xf>
    <xf numFmtId="181" fontId="7" fillId="0" borderId="41" xfId="0" applyNumberFormat="1"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vertical="top" wrapText="1"/>
    </xf>
    <xf numFmtId="0" fontId="17" fillId="0" borderId="0" xfId="0" applyFo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80" fontId="18" fillId="0" borderId="1" xfId="0" applyNumberFormat="1" applyFont="1" applyBorder="1" applyAlignment="1">
      <alignment horizontal="right" vertical="center"/>
    </xf>
    <xf numFmtId="176" fontId="18" fillId="8" borderId="1" xfId="0" applyNumberFormat="1" applyFont="1" applyFill="1" applyBorder="1" applyAlignment="1">
      <alignment horizontal="right" vertical="center"/>
    </xf>
    <xf numFmtId="180" fontId="18" fillId="8" borderId="1" xfId="0" applyNumberFormat="1" applyFont="1" applyFill="1" applyBorder="1" applyAlignment="1">
      <alignment horizontal="right" vertical="center"/>
    </xf>
    <xf numFmtId="176" fontId="18" fillId="8" borderId="1" xfId="0" applyNumberFormat="1" applyFont="1" applyFill="1" applyBorder="1">
      <alignment vertical="center"/>
    </xf>
    <xf numFmtId="176" fontId="19" fillId="0" borderId="33" xfId="0" applyNumberFormat="1" applyFont="1" applyBorder="1" applyAlignment="1">
      <alignment horizontal="right" vertical="center"/>
    </xf>
    <xf numFmtId="0" fontId="20" fillId="0" borderId="0" xfId="0" applyFont="1">
      <alignment vertical="center"/>
    </xf>
    <xf numFmtId="0" fontId="13" fillId="0" borderId="0" xfId="0" applyFont="1" applyBorder="1">
      <alignment vertical="center"/>
    </xf>
    <xf numFmtId="0" fontId="13" fillId="0" borderId="2" xfId="0" applyFont="1" applyBorder="1" applyAlignment="1">
      <alignment horizontal="center" vertical="center"/>
    </xf>
    <xf numFmtId="0" fontId="13" fillId="0" borderId="57" xfId="0" applyFont="1" applyBorder="1" applyAlignment="1">
      <alignment horizontal="center" vertical="center"/>
    </xf>
    <xf numFmtId="0" fontId="13" fillId="2" borderId="1" xfId="0" applyFont="1" applyFill="1" applyBorder="1" applyAlignment="1">
      <alignment horizontal="center" vertical="center"/>
    </xf>
    <xf numFmtId="0" fontId="13" fillId="0" borderId="56" xfId="0" applyFont="1" applyBorder="1" applyAlignment="1">
      <alignment horizontal="center" vertical="center"/>
    </xf>
    <xf numFmtId="0" fontId="13" fillId="0" borderId="3" xfId="0" applyFont="1" applyBorder="1" applyAlignment="1">
      <alignment horizontal="center" vertical="center"/>
    </xf>
    <xf numFmtId="0" fontId="13" fillId="3" borderId="1" xfId="0" applyFont="1" applyFill="1" applyBorder="1" applyAlignment="1">
      <alignment horizontal="center" vertical="center"/>
    </xf>
    <xf numFmtId="0" fontId="13" fillId="4" borderId="1" xfId="0" applyFont="1" applyFill="1" applyBorder="1" applyAlignment="1">
      <alignment horizontal="center" vertical="center"/>
    </xf>
    <xf numFmtId="3" fontId="18" fillId="0" borderId="2" xfId="0" applyNumberFormat="1" applyFont="1" applyBorder="1">
      <alignment vertical="center"/>
    </xf>
    <xf numFmtId="3" fontId="18" fillId="0" borderId="57" xfId="0" applyNumberFormat="1" applyFont="1" applyBorder="1">
      <alignment vertical="center"/>
    </xf>
    <xf numFmtId="3" fontId="18" fillId="2" borderId="1" xfId="0" applyNumberFormat="1" applyFont="1" applyFill="1" applyBorder="1">
      <alignment vertical="center"/>
    </xf>
    <xf numFmtId="3" fontId="18" fillId="0" borderId="56" xfId="0" applyNumberFormat="1" applyFont="1" applyBorder="1">
      <alignment vertical="center"/>
    </xf>
    <xf numFmtId="3" fontId="18" fillId="0" borderId="3" xfId="0" applyNumberFormat="1" applyFont="1" applyBorder="1">
      <alignment vertical="center"/>
    </xf>
    <xf numFmtId="3" fontId="18" fillId="3" borderId="1" xfId="0" applyNumberFormat="1" applyFont="1" applyFill="1" applyBorder="1">
      <alignment vertical="center"/>
    </xf>
    <xf numFmtId="3" fontId="18" fillId="4" borderId="1" xfId="0" applyNumberFormat="1" applyFont="1" applyFill="1" applyBorder="1">
      <alignment vertical="center"/>
    </xf>
    <xf numFmtId="176" fontId="18" fillId="0" borderId="2" xfId="0" applyNumberFormat="1" applyFont="1" applyBorder="1">
      <alignment vertical="center"/>
    </xf>
    <xf numFmtId="176" fontId="18" fillId="0" borderId="58" xfId="0" applyNumberFormat="1" applyFont="1" applyBorder="1">
      <alignment vertical="center"/>
    </xf>
    <xf numFmtId="176" fontId="18" fillId="2" borderId="2" xfId="0" applyNumberFormat="1" applyFont="1" applyFill="1" applyBorder="1">
      <alignment vertical="center"/>
    </xf>
    <xf numFmtId="176" fontId="18" fillId="0" borderId="56" xfId="0" applyNumberFormat="1" applyFont="1" applyBorder="1">
      <alignment vertical="center"/>
    </xf>
    <xf numFmtId="176" fontId="18" fillId="0" borderId="43" xfId="0" applyNumberFormat="1" applyFont="1" applyBorder="1">
      <alignment vertical="center"/>
    </xf>
    <xf numFmtId="176" fontId="18" fillId="3" borderId="2" xfId="0" applyNumberFormat="1" applyFont="1" applyFill="1" applyBorder="1">
      <alignment vertical="center"/>
    </xf>
    <xf numFmtId="176" fontId="18" fillId="4" borderId="1" xfId="0" applyNumberFormat="1" applyFont="1" applyFill="1" applyBorder="1">
      <alignment vertical="center"/>
    </xf>
    <xf numFmtId="0" fontId="13" fillId="0" borderId="0" xfId="0" applyFont="1" applyFill="1" applyBorder="1" applyAlignment="1">
      <alignment horizontal="center" vertical="center"/>
    </xf>
    <xf numFmtId="176" fontId="17" fillId="0" borderId="0" xfId="0" applyNumberFormat="1" applyFont="1" applyFill="1" applyBorder="1">
      <alignment vertical="center"/>
    </xf>
    <xf numFmtId="0" fontId="13" fillId="0" borderId="0" xfId="0" applyFont="1" applyFill="1">
      <alignment vertical="center"/>
    </xf>
    <xf numFmtId="180" fontId="18" fillId="0" borderId="1" xfId="0" applyNumberFormat="1" applyFont="1" applyBorder="1" applyAlignment="1">
      <alignment horizontal="right" vertical="center" shrinkToFit="1"/>
    </xf>
    <xf numFmtId="178" fontId="7" fillId="6" borderId="61" xfId="0" applyNumberFormat="1" applyFont="1" applyFill="1" applyBorder="1" applyAlignment="1">
      <alignment vertical="center" shrinkToFit="1"/>
    </xf>
    <xf numFmtId="178" fontId="7" fillId="6" borderId="62" xfId="0" applyNumberFormat="1" applyFont="1" applyFill="1" applyBorder="1" applyAlignment="1">
      <alignment vertical="center" shrinkToFit="1"/>
    </xf>
    <xf numFmtId="0" fontId="13" fillId="0" borderId="22" xfId="0" applyFont="1" applyBorder="1" applyAlignment="1">
      <alignment horizontal="right" vertical="center"/>
    </xf>
    <xf numFmtId="0" fontId="16" fillId="0" borderId="0" xfId="0" applyFont="1" applyFill="1" applyAlignment="1">
      <alignment horizontal="left" vertical="center" wrapText="1"/>
    </xf>
    <xf numFmtId="0" fontId="13" fillId="0" borderId="16" xfId="0" applyFont="1" applyBorder="1" applyAlignment="1">
      <alignment horizontal="center" vertical="center" wrapText="1"/>
    </xf>
    <xf numFmtId="0" fontId="13" fillId="0" borderId="37" xfId="0" applyFont="1" applyBorder="1" applyAlignment="1">
      <alignment horizontal="center" vertical="center" wrapText="1"/>
    </xf>
    <xf numFmtId="0" fontId="16" fillId="0" borderId="22"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23"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23" xfId="0" applyFont="1" applyFill="1" applyBorder="1" applyAlignment="1">
      <alignment horizontal="lef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32"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9" xfId="0" applyFont="1" applyBorder="1" applyAlignment="1">
      <alignment horizontal="left" vertical="center"/>
    </xf>
    <xf numFmtId="0" fontId="7" fillId="0" borderId="32"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44" xfId="0" applyFont="1" applyBorder="1" applyAlignment="1">
      <alignment horizontal="lef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0" fillId="0" borderId="3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7" fillId="0" borderId="3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7" xfId="0" applyFont="1" applyBorder="1" applyAlignment="1">
      <alignment vertical="center"/>
    </xf>
    <xf numFmtId="0" fontId="7" fillId="0" borderId="45" xfId="0" applyFont="1" applyBorder="1" applyAlignment="1">
      <alignment vertical="center"/>
    </xf>
    <xf numFmtId="0" fontId="7" fillId="0" borderId="46" xfId="0" applyFont="1" applyBorder="1" applyAlignment="1">
      <alignment vertical="center"/>
    </xf>
    <xf numFmtId="0" fontId="7" fillId="0" borderId="47"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7" fillId="0" borderId="31" xfId="0" applyFont="1" applyBorder="1" applyAlignment="1">
      <alignment horizontal="left" vertical="center" wrapText="1"/>
    </xf>
    <xf numFmtId="0" fontId="7" fillId="0" borderId="22" xfId="0" applyFont="1" applyBorder="1" applyAlignment="1">
      <alignment horizontal="left" vertical="center" wrapText="1"/>
    </xf>
    <xf numFmtId="0" fontId="7" fillId="0" borderId="59" xfId="0" applyFont="1" applyBorder="1" applyAlignment="1">
      <alignment horizontal="left" vertical="center" wrapText="1"/>
    </xf>
    <xf numFmtId="0" fontId="7" fillId="0" borderId="32"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7" xfId="0" applyFont="1" applyBorder="1" applyAlignment="1">
      <alignment horizontal="left"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5" borderId="11"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30" xfId="0" applyFont="1" applyFill="1" applyBorder="1" applyAlignment="1">
      <alignment horizontal="center" vertical="center"/>
    </xf>
    <xf numFmtId="178" fontId="7" fillId="0" borderId="11" xfId="0" applyNumberFormat="1" applyFont="1" applyFill="1" applyBorder="1" applyAlignment="1">
      <alignment horizontal="center" vertical="center"/>
    </xf>
    <xf numFmtId="178" fontId="7" fillId="0" borderId="25" xfId="0" applyNumberFormat="1" applyFont="1" applyFill="1" applyBorder="1" applyAlignment="1">
      <alignment horizontal="center" vertical="center"/>
    </xf>
    <xf numFmtId="178" fontId="7" fillId="0" borderId="30" xfId="0" applyNumberFormat="1" applyFont="1" applyFill="1" applyBorder="1" applyAlignment="1">
      <alignment horizontal="center" vertical="center"/>
    </xf>
  </cellXfs>
  <cellStyles count="5">
    <cellStyle name="パーセント" xfId="1" builtinId="5"/>
    <cellStyle name="標準" xfId="0" builtinId="0"/>
    <cellStyle name="標準 2" xfId="4"/>
    <cellStyle name="標準_Book1" xfId="2"/>
    <cellStyle name="標準_サービス見込量WS(Ver.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topLeftCell="A13" workbookViewId="0">
      <selection activeCell="F34" sqref="F34"/>
    </sheetView>
  </sheetViews>
  <sheetFormatPr defaultRowHeight="13.5" x14ac:dyDescent="0.4"/>
  <cols>
    <col min="1" max="1" width="5.25" style="89" customWidth="1"/>
    <col min="2" max="13" width="13.625" style="89" customWidth="1"/>
    <col min="14" max="16384" width="9" style="89"/>
  </cols>
  <sheetData>
    <row r="1" spans="2:12" ht="21" x14ac:dyDescent="0.4">
      <c r="B1" s="88" t="s">
        <v>100</v>
      </c>
    </row>
    <row r="2" spans="2:12" ht="18" customHeight="1" x14ac:dyDescent="0.4">
      <c r="B2" s="90"/>
      <c r="C2" s="90"/>
    </row>
    <row r="3" spans="2:12" ht="18" customHeight="1" x14ac:dyDescent="0.4">
      <c r="B3" s="91" t="s">
        <v>90</v>
      </c>
      <c r="C3" s="90"/>
    </row>
    <row r="4" spans="2:12" ht="18" customHeight="1" x14ac:dyDescent="0.4">
      <c r="B4" s="131" t="s">
        <v>97</v>
      </c>
      <c r="C4" s="131"/>
      <c r="D4" s="131"/>
      <c r="E4" s="131"/>
      <c r="F4" s="131"/>
      <c r="G4" s="92"/>
      <c r="H4" s="131" t="s">
        <v>104</v>
      </c>
      <c r="I4" s="131"/>
      <c r="J4" s="131"/>
      <c r="K4" s="131"/>
      <c r="L4" s="131"/>
    </row>
    <row r="5" spans="2:12" ht="18" customHeight="1" x14ac:dyDescent="0.4">
      <c r="B5" s="131"/>
      <c r="C5" s="131"/>
      <c r="D5" s="131"/>
      <c r="E5" s="131"/>
      <c r="F5" s="131"/>
      <c r="G5" s="92"/>
      <c r="H5" s="131"/>
      <c r="I5" s="131"/>
      <c r="J5" s="131"/>
      <c r="K5" s="131"/>
      <c r="L5" s="131"/>
    </row>
    <row r="6" spans="2:12" ht="18" customHeight="1" x14ac:dyDescent="0.4">
      <c r="B6" s="131"/>
      <c r="C6" s="131"/>
      <c r="D6" s="131"/>
      <c r="E6" s="131"/>
      <c r="F6" s="131"/>
      <c r="G6" s="92"/>
      <c r="H6" s="131"/>
      <c r="I6" s="131"/>
      <c r="J6" s="131"/>
      <c r="K6" s="131"/>
      <c r="L6" s="131"/>
    </row>
    <row r="7" spans="2:12" ht="18" customHeight="1" x14ac:dyDescent="0.4">
      <c r="B7" s="131"/>
      <c r="C7" s="131"/>
      <c r="D7" s="131"/>
      <c r="E7" s="131"/>
      <c r="F7" s="131"/>
      <c r="G7" s="92"/>
      <c r="H7" s="131"/>
      <c r="I7" s="131"/>
      <c r="J7" s="131"/>
      <c r="K7" s="131"/>
      <c r="L7" s="131"/>
    </row>
    <row r="8" spans="2:12" ht="18.75" x14ac:dyDescent="0.4">
      <c r="B8" s="93" t="s">
        <v>102</v>
      </c>
      <c r="C8" s="90"/>
      <c r="D8" s="130" t="s">
        <v>95</v>
      </c>
      <c r="E8" s="130"/>
      <c r="F8" s="130"/>
      <c r="H8" s="93" t="s">
        <v>103</v>
      </c>
      <c r="I8" s="90"/>
      <c r="J8" s="130" t="s">
        <v>101</v>
      </c>
      <c r="K8" s="130"/>
      <c r="L8" s="130"/>
    </row>
    <row r="9" spans="2:12" ht="27" customHeight="1" x14ac:dyDescent="0.4">
      <c r="B9" s="135" t="s">
        <v>0</v>
      </c>
      <c r="C9" s="136"/>
      <c r="D9" s="94" t="s">
        <v>65</v>
      </c>
      <c r="E9" s="95" t="s">
        <v>1</v>
      </c>
      <c r="F9" s="95" t="s">
        <v>2</v>
      </c>
      <c r="H9" s="135" t="s">
        <v>0</v>
      </c>
      <c r="I9" s="136"/>
      <c r="J9" s="94" t="s">
        <v>68</v>
      </c>
      <c r="K9" s="95" t="s">
        <v>1</v>
      </c>
      <c r="L9" s="95" t="s">
        <v>86</v>
      </c>
    </row>
    <row r="10" spans="2:12" ht="22.5" customHeight="1" x14ac:dyDescent="0.4">
      <c r="B10" s="137" t="s">
        <v>66</v>
      </c>
      <c r="C10" s="136"/>
      <c r="D10" s="127">
        <v>158359</v>
      </c>
      <c r="E10" s="127">
        <v>157646</v>
      </c>
      <c r="F10" s="97">
        <f>E10/D10</f>
        <v>0.9954975719725434</v>
      </c>
      <c r="H10" s="137" t="s">
        <v>66</v>
      </c>
      <c r="I10" s="136"/>
      <c r="J10" s="127">
        <v>156477</v>
      </c>
      <c r="K10" s="127">
        <v>156325</v>
      </c>
      <c r="L10" s="97">
        <f>K10/J10</f>
        <v>0.99902861123359987</v>
      </c>
    </row>
    <row r="11" spans="2:12" ht="22.5" customHeight="1" x14ac:dyDescent="0.4">
      <c r="B11" s="137" t="s">
        <v>67</v>
      </c>
      <c r="C11" s="138"/>
      <c r="D11" s="98">
        <f>SUM(D12:D13)</f>
        <v>48096</v>
      </c>
      <c r="E11" s="98">
        <f>SUM(E12:E13)</f>
        <v>48402</v>
      </c>
      <c r="F11" s="97">
        <f t="shared" ref="F11:F13" si="0">E11/D11</f>
        <v>1.0063622754491017</v>
      </c>
      <c r="H11" s="137" t="s">
        <v>67</v>
      </c>
      <c r="I11" s="138"/>
      <c r="J11" s="98">
        <f>SUM(J12:J13)</f>
        <v>48690</v>
      </c>
      <c r="K11" s="98">
        <f>SUM(K12:K13)</f>
        <v>48480</v>
      </c>
      <c r="L11" s="97">
        <f t="shared" ref="L11:L13" si="1">K11/J11</f>
        <v>0.99568699938385707</v>
      </c>
    </row>
    <row r="12" spans="2:12" ht="22.5" customHeight="1" x14ac:dyDescent="0.4">
      <c r="B12" s="132"/>
      <c r="C12" s="94" t="s">
        <v>69</v>
      </c>
      <c r="D12" s="96">
        <v>21467</v>
      </c>
      <c r="E12" s="96">
        <v>21502</v>
      </c>
      <c r="F12" s="97">
        <f t="shared" si="0"/>
        <v>1.0016304094656916</v>
      </c>
      <c r="H12" s="132"/>
      <c r="I12" s="94" t="s">
        <v>69</v>
      </c>
      <c r="J12" s="96">
        <v>20788</v>
      </c>
      <c r="K12" s="96">
        <v>20816</v>
      </c>
      <c r="L12" s="97">
        <f t="shared" si="1"/>
        <v>1.0013469309216856</v>
      </c>
    </row>
    <row r="13" spans="2:12" ht="22.5" customHeight="1" x14ac:dyDescent="0.4">
      <c r="B13" s="133"/>
      <c r="C13" s="94" t="s">
        <v>70</v>
      </c>
      <c r="D13" s="96">
        <v>26629</v>
      </c>
      <c r="E13" s="96">
        <v>26900</v>
      </c>
      <c r="F13" s="97">
        <f t="shared" si="0"/>
        <v>1.0101768748357054</v>
      </c>
      <c r="H13" s="133"/>
      <c r="I13" s="94" t="s">
        <v>70</v>
      </c>
      <c r="J13" s="96">
        <v>27902</v>
      </c>
      <c r="K13" s="96">
        <v>27664</v>
      </c>
      <c r="L13" s="97">
        <f t="shared" si="1"/>
        <v>0.99147014550928247</v>
      </c>
    </row>
    <row r="14" spans="2:12" ht="22.5" customHeight="1" x14ac:dyDescent="0.4">
      <c r="B14" s="135" t="s">
        <v>71</v>
      </c>
      <c r="C14" s="136"/>
      <c r="D14" s="99">
        <f>D11/D10</f>
        <v>0.30371497673008796</v>
      </c>
      <c r="E14" s="99">
        <f>E11/E10</f>
        <v>0.30702967407990056</v>
      </c>
      <c r="F14" s="100"/>
      <c r="H14" s="135" t="s">
        <v>71</v>
      </c>
      <c r="I14" s="136"/>
      <c r="J14" s="99">
        <f>J11/J10</f>
        <v>0.31116394102647671</v>
      </c>
      <c r="K14" s="99">
        <f>K11/K10</f>
        <v>0.31012314089237164</v>
      </c>
      <c r="L14" s="100"/>
    </row>
    <row r="15" spans="2:12" ht="22.5" customHeight="1" x14ac:dyDescent="0.4">
      <c r="B15" s="135" t="s">
        <v>72</v>
      </c>
      <c r="C15" s="136"/>
      <c r="D15" s="99">
        <f>D13/D10</f>
        <v>0.16815589893848787</v>
      </c>
      <c r="E15" s="99">
        <f>E13/E10</f>
        <v>0.17063547441736548</v>
      </c>
      <c r="F15" s="100"/>
      <c r="H15" s="135" t="s">
        <v>72</v>
      </c>
      <c r="I15" s="136"/>
      <c r="J15" s="99">
        <f>J13/J10</f>
        <v>0.17831374579011611</v>
      </c>
      <c r="K15" s="99">
        <f>K13/K10</f>
        <v>0.17696465696465696</v>
      </c>
      <c r="L15" s="100"/>
    </row>
    <row r="16" spans="2:12" ht="18.75" x14ac:dyDescent="0.4">
      <c r="B16" s="90"/>
      <c r="C16" s="90"/>
    </row>
    <row r="17" spans="2:13" ht="16.5" x14ac:dyDescent="0.4">
      <c r="B17" s="91" t="s">
        <v>91</v>
      </c>
      <c r="C17" s="101"/>
      <c r="D17" s="101"/>
    </row>
    <row r="18" spans="2:13" ht="14.25" x14ac:dyDescent="0.4">
      <c r="B18" s="101" t="s">
        <v>96</v>
      </c>
      <c r="C18" s="101"/>
      <c r="L18" s="102"/>
      <c r="M18" s="102"/>
    </row>
    <row r="19" spans="2:13" ht="19.5" customHeight="1" x14ac:dyDescent="0.4">
      <c r="B19" s="131" t="s">
        <v>98</v>
      </c>
      <c r="C19" s="131"/>
      <c r="D19" s="131"/>
      <c r="E19" s="131"/>
      <c r="F19" s="131"/>
      <c r="G19" s="131"/>
      <c r="L19" s="102"/>
      <c r="M19" s="102"/>
    </row>
    <row r="20" spans="2:13" ht="13.5" customHeight="1" x14ac:dyDescent="0.4">
      <c r="B20" s="131"/>
      <c r="C20" s="131"/>
      <c r="D20" s="131"/>
      <c r="E20" s="131"/>
      <c r="F20" s="131"/>
      <c r="G20" s="131"/>
      <c r="L20" s="102"/>
      <c r="M20" s="102"/>
    </row>
    <row r="21" spans="2:13" ht="13.5" customHeight="1" x14ac:dyDescent="0.4">
      <c r="B21" s="134"/>
      <c r="C21" s="134"/>
      <c r="D21" s="134"/>
      <c r="E21" s="134"/>
      <c r="F21" s="134"/>
      <c r="G21" s="134"/>
      <c r="L21" s="130" t="s">
        <v>85</v>
      </c>
      <c r="M21" s="130"/>
    </row>
    <row r="22" spans="2:13" x14ac:dyDescent="0.4">
      <c r="B22" s="135" t="s">
        <v>0</v>
      </c>
      <c r="C22" s="136"/>
      <c r="D22" s="103" t="s">
        <v>3</v>
      </c>
      <c r="E22" s="104" t="s">
        <v>12</v>
      </c>
      <c r="F22" s="105" t="s">
        <v>5</v>
      </c>
      <c r="G22" s="103" t="s">
        <v>4</v>
      </c>
      <c r="H22" s="106" t="s">
        <v>6</v>
      </c>
      <c r="I22" s="106" t="s">
        <v>7</v>
      </c>
      <c r="J22" s="106" t="s">
        <v>8</v>
      </c>
      <c r="K22" s="107" t="s">
        <v>9</v>
      </c>
      <c r="L22" s="108" t="s">
        <v>10</v>
      </c>
      <c r="M22" s="109" t="s">
        <v>11</v>
      </c>
    </row>
    <row r="23" spans="2:13" ht="30" customHeight="1" x14ac:dyDescent="0.4">
      <c r="B23" s="137" t="s">
        <v>65</v>
      </c>
      <c r="C23" s="138"/>
      <c r="D23" s="110">
        <v>1255</v>
      </c>
      <c r="E23" s="111">
        <v>1395</v>
      </c>
      <c r="F23" s="112">
        <f>D23+E23</f>
        <v>2650</v>
      </c>
      <c r="G23" s="110">
        <v>2293</v>
      </c>
      <c r="H23" s="113">
        <v>1950</v>
      </c>
      <c r="I23" s="113">
        <v>1636</v>
      </c>
      <c r="J23" s="113">
        <v>1599</v>
      </c>
      <c r="K23" s="114">
        <v>931</v>
      </c>
      <c r="L23" s="115">
        <f>G23+H23+I23+J23+K23</f>
        <v>8409</v>
      </c>
      <c r="M23" s="116">
        <f>F23+L23</f>
        <v>11059</v>
      </c>
    </row>
    <row r="24" spans="2:13" ht="29.25" customHeight="1" x14ac:dyDescent="0.4">
      <c r="B24" s="135" t="s">
        <v>1</v>
      </c>
      <c r="C24" s="136"/>
      <c r="D24" s="110">
        <v>1276</v>
      </c>
      <c r="E24" s="111">
        <v>1346</v>
      </c>
      <c r="F24" s="112">
        <f>D24+E24</f>
        <v>2622</v>
      </c>
      <c r="G24" s="110">
        <v>2420</v>
      </c>
      <c r="H24" s="113">
        <v>1993</v>
      </c>
      <c r="I24" s="113">
        <v>1638</v>
      </c>
      <c r="J24" s="113">
        <v>1405</v>
      </c>
      <c r="K24" s="114">
        <v>926</v>
      </c>
      <c r="L24" s="115">
        <f>G24+H24+I24+J24+K24</f>
        <v>8382</v>
      </c>
      <c r="M24" s="116">
        <f>F24+L24</f>
        <v>11004</v>
      </c>
    </row>
    <row r="25" spans="2:13" ht="30" customHeight="1" x14ac:dyDescent="0.4">
      <c r="B25" s="135" t="s">
        <v>2</v>
      </c>
      <c r="C25" s="136"/>
      <c r="D25" s="117">
        <f>D24/D23</f>
        <v>1.0167330677290836</v>
      </c>
      <c r="E25" s="118">
        <f t="shared" ref="E25:M25" si="2">E24/E23</f>
        <v>0.96487455197132621</v>
      </c>
      <c r="F25" s="119">
        <f t="shared" si="2"/>
        <v>0.98943396226415092</v>
      </c>
      <c r="G25" s="117">
        <f t="shared" si="2"/>
        <v>1.0553859572612299</v>
      </c>
      <c r="H25" s="120">
        <f t="shared" si="2"/>
        <v>1.0220512820512822</v>
      </c>
      <c r="I25" s="120">
        <f t="shared" si="2"/>
        <v>1.0012224938875305</v>
      </c>
      <c r="J25" s="120">
        <f t="shared" si="2"/>
        <v>0.87867417135709813</v>
      </c>
      <c r="K25" s="121">
        <f t="shared" si="2"/>
        <v>0.99462943071965626</v>
      </c>
      <c r="L25" s="122">
        <f t="shared" si="2"/>
        <v>0.99678915447734573</v>
      </c>
      <c r="M25" s="123">
        <f t="shared" si="2"/>
        <v>0.99502667510624832</v>
      </c>
    </row>
    <row r="26" spans="2:13" s="126" customFormat="1" ht="16.5" x14ac:dyDescent="0.4">
      <c r="B26" s="124"/>
      <c r="C26" s="124"/>
      <c r="D26" s="125"/>
      <c r="E26" s="125"/>
      <c r="F26" s="125"/>
      <c r="G26" s="125"/>
      <c r="H26" s="125"/>
      <c r="I26" s="125"/>
      <c r="J26" s="125"/>
      <c r="K26" s="125"/>
      <c r="L26" s="125"/>
      <c r="M26" s="125"/>
    </row>
    <row r="27" spans="2:13" ht="14.25" x14ac:dyDescent="0.4">
      <c r="B27" s="101" t="s">
        <v>105</v>
      </c>
      <c r="C27" s="101"/>
      <c r="L27" s="102"/>
      <c r="M27" s="102"/>
    </row>
    <row r="28" spans="2:13" ht="23.25" customHeight="1" x14ac:dyDescent="0.4">
      <c r="B28" s="131" t="s">
        <v>106</v>
      </c>
      <c r="C28" s="131"/>
      <c r="D28" s="131"/>
      <c r="E28" s="131"/>
      <c r="F28" s="131"/>
      <c r="G28" s="131"/>
      <c r="L28" s="102"/>
      <c r="M28" s="102"/>
    </row>
    <row r="29" spans="2:13" ht="23.25" customHeight="1" x14ac:dyDescent="0.4">
      <c r="B29" s="131"/>
      <c r="C29" s="131"/>
      <c r="D29" s="131"/>
      <c r="E29" s="131"/>
      <c r="F29" s="131"/>
      <c r="G29" s="131"/>
      <c r="L29" s="102"/>
      <c r="M29" s="102"/>
    </row>
    <row r="30" spans="2:13" x14ac:dyDescent="0.4">
      <c r="B30" s="134"/>
      <c r="C30" s="134"/>
      <c r="D30" s="134"/>
      <c r="E30" s="134"/>
      <c r="F30" s="134"/>
      <c r="G30" s="134"/>
      <c r="L30" s="130" t="s">
        <v>85</v>
      </c>
      <c r="M30" s="130"/>
    </row>
    <row r="31" spans="2:13" x14ac:dyDescent="0.4">
      <c r="B31" s="135" t="s">
        <v>0</v>
      </c>
      <c r="C31" s="136"/>
      <c r="D31" s="103" t="s">
        <v>3</v>
      </c>
      <c r="E31" s="104" t="s">
        <v>12</v>
      </c>
      <c r="F31" s="105" t="s">
        <v>5</v>
      </c>
      <c r="G31" s="103" t="s">
        <v>4</v>
      </c>
      <c r="H31" s="106" t="s">
        <v>6</v>
      </c>
      <c r="I31" s="106" t="s">
        <v>7</v>
      </c>
      <c r="J31" s="106" t="s">
        <v>8</v>
      </c>
      <c r="K31" s="107" t="s">
        <v>9</v>
      </c>
      <c r="L31" s="108" t="s">
        <v>10</v>
      </c>
      <c r="M31" s="109" t="s">
        <v>11</v>
      </c>
    </row>
    <row r="32" spans="2:13" ht="30" customHeight="1" x14ac:dyDescent="0.4">
      <c r="B32" s="137" t="s">
        <v>65</v>
      </c>
      <c r="C32" s="138"/>
      <c r="D32" s="110">
        <v>1267</v>
      </c>
      <c r="E32" s="111">
        <v>1381</v>
      </c>
      <c r="F32" s="112">
        <f>D32+E32</f>
        <v>2648</v>
      </c>
      <c r="G32" s="110">
        <v>2442</v>
      </c>
      <c r="H32" s="113">
        <v>2169</v>
      </c>
      <c r="I32" s="113">
        <v>1819</v>
      </c>
      <c r="J32" s="113">
        <v>1521</v>
      </c>
      <c r="K32" s="114">
        <v>1061</v>
      </c>
      <c r="L32" s="115">
        <f>G32+H32+I32+J32+K32</f>
        <v>9012</v>
      </c>
      <c r="M32" s="116">
        <f>F32+L32</f>
        <v>11660</v>
      </c>
    </row>
    <row r="33" spans="2:13" ht="29.25" customHeight="1" x14ac:dyDescent="0.4">
      <c r="B33" s="135" t="s">
        <v>1</v>
      </c>
      <c r="C33" s="136"/>
      <c r="D33" s="110">
        <v>1368</v>
      </c>
      <c r="E33" s="111">
        <v>1392</v>
      </c>
      <c r="F33" s="112">
        <f>D33+E33</f>
        <v>2760</v>
      </c>
      <c r="G33" s="110">
        <v>2457</v>
      </c>
      <c r="H33" s="113">
        <v>2053</v>
      </c>
      <c r="I33" s="113">
        <v>1661</v>
      </c>
      <c r="J33" s="113">
        <v>1402</v>
      </c>
      <c r="K33" s="114">
        <v>932</v>
      </c>
      <c r="L33" s="115">
        <f>G33+H33+I33+J33+K33</f>
        <v>8505</v>
      </c>
      <c r="M33" s="116">
        <f>F33+L33</f>
        <v>11265</v>
      </c>
    </row>
    <row r="34" spans="2:13" ht="30" customHeight="1" x14ac:dyDescent="0.4">
      <c r="B34" s="135" t="s">
        <v>2</v>
      </c>
      <c r="C34" s="136"/>
      <c r="D34" s="117">
        <f>D33/D32</f>
        <v>1.079715864246251</v>
      </c>
      <c r="E34" s="118">
        <f t="shared" ref="E34:M34" si="3">E33/E32</f>
        <v>1.007965242577842</v>
      </c>
      <c r="F34" s="119">
        <f t="shared" si="3"/>
        <v>1.042296072507553</v>
      </c>
      <c r="G34" s="117">
        <f t="shared" si="3"/>
        <v>1.0061425061425062</v>
      </c>
      <c r="H34" s="120">
        <f t="shared" si="3"/>
        <v>0.94651913324112491</v>
      </c>
      <c r="I34" s="120">
        <f t="shared" si="3"/>
        <v>0.91313908741066518</v>
      </c>
      <c r="J34" s="120">
        <f t="shared" si="3"/>
        <v>0.92176199868507558</v>
      </c>
      <c r="K34" s="121">
        <f t="shared" si="3"/>
        <v>0.87841658812441092</v>
      </c>
      <c r="L34" s="122">
        <f t="shared" si="3"/>
        <v>0.94374167776298268</v>
      </c>
      <c r="M34" s="123">
        <f t="shared" si="3"/>
        <v>0.96612349914236706</v>
      </c>
    </row>
  </sheetData>
  <mergeCells count="28">
    <mergeCell ref="B33:C33"/>
    <mergeCell ref="B34:C34"/>
    <mergeCell ref="H9:I9"/>
    <mergeCell ref="H10:I10"/>
    <mergeCell ref="H14:I14"/>
    <mergeCell ref="H15:I15"/>
    <mergeCell ref="H11:I11"/>
    <mergeCell ref="B23:C23"/>
    <mergeCell ref="B24:C24"/>
    <mergeCell ref="B25:C25"/>
    <mergeCell ref="B28:G30"/>
    <mergeCell ref="B31:C31"/>
    <mergeCell ref="B32:C32"/>
    <mergeCell ref="B22:C22"/>
    <mergeCell ref="L30:M30"/>
    <mergeCell ref="H4:L7"/>
    <mergeCell ref="B4:F7"/>
    <mergeCell ref="H12:H13"/>
    <mergeCell ref="J8:L8"/>
    <mergeCell ref="B19:G21"/>
    <mergeCell ref="D8:F8"/>
    <mergeCell ref="B9:C9"/>
    <mergeCell ref="B10:C10"/>
    <mergeCell ref="B11:C11"/>
    <mergeCell ref="B12:B13"/>
    <mergeCell ref="B14:C14"/>
    <mergeCell ref="B15:C15"/>
    <mergeCell ref="L21:M21"/>
  </mergeCells>
  <phoneticPr fontId="1"/>
  <pageMargins left="0.7" right="0.7" top="0.75" bottom="0.75" header="0.3" footer="0.3"/>
  <pageSetup paperSize="9" scale="6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tabSelected="1" topLeftCell="A40" workbookViewId="0">
      <selection activeCell="G37" sqref="G37:L37"/>
    </sheetView>
  </sheetViews>
  <sheetFormatPr defaultRowHeight="18.75" x14ac:dyDescent="0.4"/>
  <cols>
    <col min="2" max="2" width="38.75" customWidth="1"/>
    <col min="3" max="6" width="18.75" customWidth="1"/>
    <col min="12" max="12" width="40.375" customWidth="1"/>
  </cols>
  <sheetData>
    <row r="1" spans="1:12" x14ac:dyDescent="0.4">
      <c r="A1" s="40" t="s">
        <v>107</v>
      </c>
      <c r="B1" s="1"/>
      <c r="C1" s="2"/>
      <c r="D1" s="3"/>
      <c r="E1" s="3"/>
      <c r="F1" s="39"/>
      <c r="G1" s="149"/>
      <c r="H1" s="149"/>
      <c r="I1" s="149"/>
      <c r="J1" s="149"/>
      <c r="K1" s="149"/>
      <c r="L1" s="63"/>
    </row>
    <row r="2" spans="1:12" ht="19.5" thickBot="1" x14ac:dyDescent="0.45">
      <c r="A2" s="4"/>
      <c r="B2" s="1"/>
      <c r="C2" s="2"/>
      <c r="D2" s="3"/>
      <c r="E2" s="3"/>
      <c r="F2" s="57"/>
      <c r="G2" s="150"/>
      <c r="H2" s="150"/>
      <c r="I2" s="150"/>
      <c r="J2" s="150"/>
      <c r="K2" s="150"/>
      <c r="L2" s="63" t="s">
        <v>108</v>
      </c>
    </row>
    <row r="3" spans="1:12" s="48" customFormat="1" ht="27.75" thickBot="1" x14ac:dyDescent="0.45">
      <c r="A3" s="6"/>
      <c r="B3" s="68"/>
      <c r="C3" s="69"/>
      <c r="D3" s="70" t="s">
        <v>73</v>
      </c>
      <c r="E3" s="71" t="s">
        <v>109</v>
      </c>
      <c r="F3" s="7" t="s">
        <v>74</v>
      </c>
      <c r="G3" s="169" t="s">
        <v>88</v>
      </c>
      <c r="H3" s="170"/>
      <c r="I3" s="170"/>
      <c r="J3" s="170"/>
      <c r="K3" s="170"/>
      <c r="L3" s="171"/>
    </row>
    <row r="4" spans="1:12" s="48" customFormat="1" ht="13.5" x14ac:dyDescent="0.4">
      <c r="A4" s="41" t="s">
        <v>13</v>
      </c>
      <c r="B4" s="47"/>
      <c r="C4" s="72"/>
      <c r="D4" s="73"/>
      <c r="E4" s="73"/>
      <c r="F4" s="74"/>
      <c r="G4" s="151"/>
      <c r="H4" s="152"/>
      <c r="I4" s="152"/>
      <c r="J4" s="152"/>
      <c r="K4" s="152"/>
      <c r="L4" s="153"/>
    </row>
    <row r="5" spans="1:12" s="48" customFormat="1" ht="13.5" x14ac:dyDescent="0.4">
      <c r="A5" s="9"/>
      <c r="B5" s="8" t="s">
        <v>14</v>
      </c>
      <c r="C5" s="14" t="s">
        <v>15</v>
      </c>
      <c r="D5" s="15">
        <v>2418460</v>
      </c>
      <c r="E5" s="16">
        <v>2432885</v>
      </c>
      <c r="F5" s="34">
        <f>E5/D5</f>
        <v>1.005964539417646</v>
      </c>
      <c r="G5" s="154"/>
      <c r="H5" s="155"/>
      <c r="I5" s="155"/>
      <c r="J5" s="155"/>
      <c r="K5" s="155"/>
      <c r="L5" s="156"/>
    </row>
    <row r="6" spans="1:12" s="48" customFormat="1" ht="13.5" x14ac:dyDescent="0.4">
      <c r="A6" s="9"/>
      <c r="B6" s="8" t="s">
        <v>16</v>
      </c>
      <c r="C6" s="14" t="s">
        <v>15</v>
      </c>
      <c r="D6" s="15">
        <v>66005</v>
      </c>
      <c r="E6" s="16">
        <v>54880</v>
      </c>
      <c r="F6" s="34">
        <f t="shared" ref="F6:F35" si="0">E6/D6</f>
        <v>0.83145216271494582</v>
      </c>
      <c r="G6" s="154"/>
      <c r="H6" s="155"/>
      <c r="I6" s="155"/>
      <c r="J6" s="155"/>
      <c r="K6" s="155"/>
      <c r="L6" s="156"/>
    </row>
    <row r="7" spans="1:12" s="48" customFormat="1" ht="13.5" x14ac:dyDescent="0.4">
      <c r="A7" s="9"/>
      <c r="B7" s="8" t="s">
        <v>17</v>
      </c>
      <c r="C7" s="14" t="s">
        <v>15</v>
      </c>
      <c r="D7" s="15">
        <v>415481</v>
      </c>
      <c r="E7" s="16">
        <v>390299</v>
      </c>
      <c r="F7" s="34">
        <f t="shared" si="0"/>
        <v>0.93939073026203368</v>
      </c>
      <c r="G7" s="154"/>
      <c r="H7" s="155"/>
      <c r="I7" s="155"/>
      <c r="J7" s="155"/>
      <c r="K7" s="155"/>
      <c r="L7" s="156"/>
    </row>
    <row r="8" spans="1:12" s="48" customFormat="1" ht="13.5" x14ac:dyDescent="0.4">
      <c r="A8" s="9"/>
      <c r="B8" s="8" t="s">
        <v>18</v>
      </c>
      <c r="C8" s="14" t="s">
        <v>15</v>
      </c>
      <c r="D8" s="15">
        <v>124664</v>
      </c>
      <c r="E8" s="16">
        <v>129736</v>
      </c>
      <c r="F8" s="34">
        <f t="shared" si="0"/>
        <v>1.040685362253738</v>
      </c>
      <c r="G8" s="154"/>
      <c r="H8" s="155"/>
      <c r="I8" s="155"/>
      <c r="J8" s="155"/>
      <c r="K8" s="155"/>
      <c r="L8" s="156"/>
    </row>
    <row r="9" spans="1:12" s="48" customFormat="1" ht="13.5" x14ac:dyDescent="0.4">
      <c r="A9" s="9"/>
      <c r="B9" s="8" t="s">
        <v>19</v>
      </c>
      <c r="C9" s="14" t="s">
        <v>15</v>
      </c>
      <c r="D9" s="15">
        <v>114949</v>
      </c>
      <c r="E9" s="16">
        <v>135927</v>
      </c>
      <c r="F9" s="34">
        <f t="shared" si="0"/>
        <v>1.1824983253442831</v>
      </c>
      <c r="G9" s="157" t="s">
        <v>99</v>
      </c>
      <c r="H9" s="158"/>
      <c r="I9" s="158"/>
      <c r="J9" s="158"/>
      <c r="K9" s="158"/>
      <c r="L9" s="159"/>
    </row>
    <row r="10" spans="1:12" s="48" customFormat="1" ht="13.5" x14ac:dyDescent="0.4">
      <c r="A10" s="9"/>
      <c r="B10" s="8" t="s">
        <v>20</v>
      </c>
      <c r="C10" s="14" t="s">
        <v>15</v>
      </c>
      <c r="D10" s="15">
        <v>2500467</v>
      </c>
      <c r="E10" s="16">
        <v>2502062</v>
      </c>
      <c r="F10" s="34">
        <f t="shared" si="0"/>
        <v>1.0006378808438583</v>
      </c>
      <c r="G10" s="184"/>
      <c r="H10" s="185"/>
      <c r="I10" s="185"/>
      <c r="J10" s="185"/>
      <c r="K10" s="185"/>
      <c r="L10" s="186"/>
    </row>
    <row r="11" spans="1:12" s="48" customFormat="1" ht="13.5" x14ac:dyDescent="0.4">
      <c r="A11" s="9"/>
      <c r="B11" s="8" t="s">
        <v>21</v>
      </c>
      <c r="C11" s="14" t="s">
        <v>15</v>
      </c>
      <c r="D11" s="15">
        <v>866717</v>
      </c>
      <c r="E11" s="16">
        <v>737579</v>
      </c>
      <c r="F11" s="34">
        <f t="shared" si="0"/>
        <v>0.85100326865632037</v>
      </c>
      <c r="G11" s="187"/>
      <c r="H11" s="188"/>
      <c r="I11" s="188"/>
      <c r="J11" s="188"/>
      <c r="K11" s="188"/>
      <c r="L11" s="189"/>
    </row>
    <row r="12" spans="1:12" s="48" customFormat="1" ht="13.5" x14ac:dyDescent="0.4">
      <c r="A12" s="9"/>
      <c r="B12" s="8" t="s">
        <v>22</v>
      </c>
      <c r="C12" s="14" t="s">
        <v>15</v>
      </c>
      <c r="D12" s="15">
        <v>1001621</v>
      </c>
      <c r="E12" s="16">
        <v>964285</v>
      </c>
      <c r="F12" s="34">
        <f t="shared" si="0"/>
        <v>0.96272442370916744</v>
      </c>
      <c r="G12" s="190"/>
      <c r="H12" s="191"/>
      <c r="I12" s="191"/>
      <c r="J12" s="191"/>
      <c r="K12" s="191"/>
      <c r="L12" s="192"/>
    </row>
    <row r="13" spans="1:12" s="48" customFormat="1" ht="13.5" x14ac:dyDescent="0.4">
      <c r="A13" s="9"/>
      <c r="B13" s="12" t="s">
        <v>23</v>
      </c>
      <c r="C13" s="14" t="s">
        <v>15</v>
      </c>
      <c r="D13" s="15">
        <v>84438</v>
      </c>
      <c r="E13" s="16">
        <v>62574</v>
      </c>
      <c r="F13" s="34">
        <f t="shared" si="0"/>
        <v>0.74106444965536844</v>
      </c>
      <c r="G13" s="190"/>
      <c r="H13" s="191"/>
      <c r="I13" s="191"/>
      <c r="J13" s="191"/>
      <c r="K13" s="191"/>
      <c r="L13" s="192"/>
    </row>
    <row r="14" spans="1:12" s="48" customFormat="1" ht="13.5" x14ac:dyDescent="0.4">
      <c r="A14" s="9"/>
      <c r="B14" s="12" t="s">
        <v>24</v>
      </c>
      <c r="C14" s="14" t="s">
        <v>15</v>
      </c>
      <c r="D14" s="15">
        <v>0</v>
      </c>
      <c r="E14" s="16">
        <v>0</v>
      </c>
      <c r="F14" s="34">
        <v>0</v>
      </c>
      <c r="G14" s="154"/>
      <c r="H14" s="155"/>
      <c r="I14" s="155"/>
      <c r="J14" s="155"/>
      <c r="K14" s="155"/>
      <c r="L14" s="156"/>
    </row>
    <row r="15" spans="1:12" s="48" customFormat="1" ht="13.5" x14ac:dyDescent="0.4">
      <c r="A15" s="9"/>
      <c r="B15" s="8" t="s">
        <v>25</v>
      </c>
      <c r="C15" s="14" t="s">
        <v>15</v>
      </c>
      <c r="D15" s="15">
        <v>582684</v>
      </c>
      <c r="E15" s="16">
        <v>565403</v>
      </c>
      <c r="F15" s="34">
        <f t="shared" si="0"/>
        <v>0.97034241544301891</v>
      </c>
      <c r="G15" s="154"/>
      <c r="H15" s="155"/>
      <c r="I15" s="155"/>
      <c r="J15" s="155"/>
      <c r="K15" s="155"/>
      <c r="L15" s="156"/>
    </row>
    <row r="16" spans="1:12" s="48" customFormat="1" ht="13.5" x14ac:dyDescent="0.4">
      <c r="A16" s="9"/>
      <c r="B16" s="12" t="s">
        <v>26</v>
      </c>
      <c r="C16" s="14" t="s">
        <v>15</v>
      </c>
      <c r="D16" s="15">
        <v>21345</v>
      </c>
      <c r="E16" s="16">
        <v>16686</v>
      </c>
      <c r="F16" s="34">
        <f t="shared" si="0"/>
        <v>0.78172874209416721</v>
      </c>
      <c r="G16" s="157" t="s">
        <v>110</v>
      </c>
      <c r="H16" s="158"/>
      <c r="I16" s="158"/>
      <c r="J16" s="158"/>
      <c r="K16" s="158"/>
      <c r="L16" s="159"/>
    </row>
    <row r="17" spans="1:12" s="48" customFormat="1" ht="13.5" x14ac:dyDescent="0.4">
      <c r="A17" s="9"/>
      <c r="B17" s="12" t="s">
        <v>27</v>
      </c>
      <c r="C17" s="14" t="s">
        <v>15</v>
      </c>
      <c r="D17" s="15">
        <v>48731</v>
      </c>
      <c r="E17" s="16">
        <v>30936</v>
      </c>
      <c r="F17" s="34">
        <f t="shared" si="0"/>
        <v>0.6348320371016396</v>
      </c>
      <c r="G17" s="157" t="s">
        <v>110</v>
      </c>
      <c r="H17" s="158"/>
      <c r="I17" s="158"/>
      <c r="J17" s="158"/>
      <c r="K17" s="158"/>
      <c r="L17" s="159"/>
    </row>
    <row r="18" spans="1:12" s="48" customFormat="1" ht="14.25" thickBot="1" x14ac:dyDescent="0.45">
      <c r="A18" s="9"/>
      <c r="B18" s="13" t="s">
        <v>28</v>
      </c>
      <c r="C18" s="17" t="s">
        <v>15</v>
      </c>
      <c r="D18" s="18">
        <v>445757</v>
      </c>
      <c r="E18" s="19">
        <v>459888</v>
      </c>
      <c r="F18" s="35">
        <f t="shared" si="0"/>
        <v>1.0317011286418385</v>
      </c>
      <c r="G18" s="193"/>
      <c r="H18" s="194"/>
      <c r="I18" s="194"/>
      <c r="J18" s="194"/>
      <c r="K18" s="194"/>
      <c r="L18" s="195"/>
    </row>
    <row r="19" spans="1:12" s="48" customFormat="1" ht="13.5" x14ac:dyDescent="0.4">
      <c r="A19" s="11" t="s">
        <v>29</v>
      </c>
      <c r="B19" s="75"/>
      <c r="C19" s="20"/>
      <c r="D19" s="21"/>
      <c r="E19" s="21"/>
      <c r="F19" s="36"/>
      <c r="G19" s="152"/>
      <c r="H19" s="152"/>
      <c r="I19" s="152"/>
      <c r="J19" s="152"/>
      <c r="K19" s="152"/>
      <c r="L19" s="153"/>
    </row>
    <row r="20" spans="1:12" s="48" customFormat="1" ht="18.75" customHeight="1" x14ac:dyDescent="0.4">
      <c r="A20" s="10"/>
      <c r="B20" s="12" t="s">
        <v>30</v>
      </c>
      <c r="C20" s="22" t="s">
        <v>15</v>
      </c>
      <c r="D20" s="23">
        <v>6854</v>
      </c>
      <c r="E20" s="16">
        <v>8748</v>
      </c>
      <c r="F20" s="34">
        <f t="shared" si="0"/>
        <v>1.2763349868689817</v>
      </c>
      <c r="G20" s="157"/>
      <c r="H20" s="158"/>
      <c r="I20" s="158"/>
      <c r="J20" s="158"/>
      <c r="K20" s="158"/>
      <c r="L20" s="159"/>
    </row>
    <row r="21" spans="1:12" s="48" customFormat="1" ht="13.5" x14ac:dyDescent="0.4">
      <c r="A21" s="10"/>
      <c r="B21" s="8" t="s">
        <v>31</v>
      </c>
      <c r="C21" s="22" t="s">
        <v>15</v>
      </c>
      <c r="D21" s="23">
        <v>0</v>
      </c>
      <c r="E21" s="16">
        <v>0</v>
      </c>
      <c r="F21" s="34">
        <v>0</v>
      </c>
      <c r="G21" s="154"/>
      <c r="H21" s="155"/>
      <c r="I21" s="155"/>
      <c r="J21" s="155"/>
      <c r="K21" s="155"/>
      <c r="L21" s="156"/>
    </row>
    <row r="22" spans="1:12" s="48" customFormat="1" ht="14.25" thickBot="1" x14ac:dyDescent="0.45">
      <c r="A22" s="9"/>
      <c r="B22" s="8" t="s">
        <v>37</v>
      </c>
      <c r="C22" s="17" t="s">
        <v>15</v>
      </c>
      <c r="D22" s="23">
        <v>678474</v>
      </c>
      <c r="E22" s="16">
        <v>597821</v>
      </c>
      <c r="F22" s="34">
        <f>E22/D22</f>
        <v>0.88112587954733712</v>
      </c>
      <c r="G22" s="181"/>
      <c r="H22" s="182"/>
      <c r="I22" s="182"/>
      <c r="J22" s="182"/>
      <c r="K22" s="182"/>
      <c r="L22" s="183"/>
    </row>
    <row r="23" spans="1:12" s="48" customFormat="1" ht="13.5" x14ac:dyDescent="0.4">
      <c r="A23" s="10"/>
      <c r="B23" s="8" t="s">
        <v>32</v>
      </c>
      <c r="C23" s="22" t="s">
        <v>15</v>
      </c>
      <c r="D23" s="23">
        <v>33733</v>
      </c>
      <c r="E23" s="16">
        <v>27975</v>
      </c>
      <c r="F23" s="34">
        <f t="shared" si="0"/>
        <v>0.82930661370171643</v>
      </c>
      <c r="G23" s="172"/>
      <c r="H23" s="173"/>
      <c r="I23" s="173"/>
      <c r="J23" s="173"/>
      <c r="K23" s="173"/>
      <c r="L23" s="174"/>
    </row>
    <row r="24" spans="1:12" s="48" customFormat="1" ht="13.5" x14ac:dyDescent="0.4">
      <c r="A24" s="10"/>
      <c r="B24" s="8" t="s">
        <v>33</v>
      </c>
      <c r="C24" s="22" t="s">
        <v>15</v>
      </c>
      <c r="D24" s="23">
        <v>138914</v>
      </c>
      <c r="E24" s="16">
        <v>121606</v>
      </c>
      <c r="F24" s="34">
        <f t="shared" si="0"/>
        <v>0.87540492678923654</v>
      </c>
      <c r="G24" s="157"/>
      <c r="H24" s="158"/>
      <c r="I24" s="158"/>
      <c r="J24" s="158"/>
      <c r="K24" s="158"/>
      <c r="L24" s="159"/>
    </row>
    <row r="25" spans="1:12" s="48" customFormat="1" ht="13.5" x14ac:dyDescent="0.4">
      <c r="A25" s="9"/>
      <c r="B25" s="12" t="s">
        <v>34</v>
      </c>
      <c r="C25" s="22" t="s">
        <v>15</v>
      </c>
      <c r="D25" s="23">
        <v>665655</v>
      </c>
      <c r="E25" s="16">
        <v>632956</v>
      </c>
      <c r="F25" s="34">
        <f t="shared" si="0"/>
        <v>0.95087695578039677</v>
      </c>
      <c r="G25" s="154"/>
      <c r="H25" s="155"/>
      <c r="I25" s="155"/>
      <c r="J25" s="155"/>
      <c r="K25" s="155"/>
      <c r="L25" s="156"/>
    </row>
    <row r="26" spans="1:12" s="48" customFormat="1" ht="18.75" customHeight="1" x14ac:dyDescent="0.4">
      <c r="A26" s="9"/>
      <c r="B26" s="12" t="s">
        <v>35</v>
      </c>
      <c r="C26" s="22" t="s">
        <v>15</v>
      </c>
      <c r="D26" s="23">
        <v>0</v>
      </c>
      <c r="E26" s="16">
        <v>0</v>
      </c>
      <c r="F26" s="34">
        <v>0</v>
      </c>
      <c r="G26" s="154"/>
      <c r="H26" s="155"/>
      <c r="I26" s="155"/>
      <c r="J26" s="155"/>
      <c r="K26" s="155"/>
      <c r="L26" s="156"/>
    </row>
    <row r="27" spans="1:12" s="48" customFormat="1" ht="18.75" customHeight="1" x14ac:dyDescent="0.4">
      <c r="A27" s="9"/>
      <c r="B27" s="12" t="s">
        <v>36</v>
      </c>
      <c r="C27" s="22" t="s">
        <v>15</v>
      </c>
      <c r="D27" s="23">
        <v>589464</v>
      </c>
      <c r="E27" s="16">
        <v>569235</v>
      </c>
      <c r="F27" s="34">
        <f t="shared" si="0"/>
        <v>0.96568238263914341</v>
      </c>
      <c r="G27" s="154"/>
      <c r="H27" s="155"/>
      <c r="I27" s="155"/>
      <c r="J27" s="155"/>
      <c r="K27" s="155"/>
      <c r="L27" s="156"/>
    </row>
    <row r="28" spans="1:12" s="48" customFormat="1" ht="15" customHeight="1" thickBot="1" x14ac:dyDescent="0.45">
      <c r="A28" s="9"/>
      <c r="B28" s="12" t="s">
        <v>89</v>
      </c>
      <c r="C28" s="22" t="s">
        <v>15</v>
      </c>
      <c r="D28" s="23">
        <v>186782</v>
      </c>
      <c r="E28" s="16">
        <v>137348</v>
      </c>
      <c r="F28" s="34">
        <f t="shared" si="0"/>
        <v>0.73533852298401348</v>
      </c>
      <c r="G28" s="157" t="s">
        <v>116</v>
      </c>
      <c r="H28" s="158"/>
      <c r="I28" s="158"/>
      <c r="J28" s="158"/>
      <c r="K28" s="158"/>
      <c r="L28" s="159"/>
    </row>
    <row r="29" spans="1:12" s="48" customFormat="1" ht="13.5" x14ac:dyDescent="0.4">
      <c r="A29" s="76" t="s">
        <v>38</v>
      </c>
      <c r="B29" s="77"/>
      <c r="C29" s="24"/>
      <c r="D29" s="32"/>
      <c r="E29" s="32"/>
      <c r="F29" s="37"/>
      <c r="G29" s="151"/>
      <c r="H29" s="152"/>
      <c r="I29" s="152"/>
      <c r="J29" s="152"/>
      <c r="K29" s="152"/>
      <c r="L29" s="153"/>
    </row>
    <row r="30" spans="1:12" s="48" customFormat="1" ht="13.5" x14ac:dyDescent="0.4">
      <c r="A30" s="9"/>
      <c r="B30" s="12" t="s">
        <v>39</v>
      </c>
      <c r="C30" s="14" t="s">
        <v>15</v>
      </c>
      <c r="D30" s="15">
        <v>2377191</v>
      </c>
      <c r="E30" s="16">
        <v>2407101</v>
      </c>
      <c r="F30" s="34">
        <f t="shared" si="0"/>
        <v>1.0125820769134664</v>
      </c>
      <c r="G30" s="154"/>
      <c r="H30" s="155"/>
      <c r="I30" s="155"/>
      <c r="J30" s="155"/>
      <c r="K30" s="155"/>
      <c r="L30" s="156"/>
    </row>
    <row r="31" spans="1:12" s="48" customFormat="1" ht="13.5" x14ac:dyDescent="0.4">
      <c r="A31" s="9"/>
      <c r="B31" s="12" t="s">
        <v>40</v>
      </c>
      <c r="C31" s="14" t="s">
        <v>15</v>
      </c>
      <c r="D31" s="15">
        <v>2271643</v>
      </c>
      <c r="E31" s="16">
        <v>2287159</v>
      </c>
      <c r="F31" s="34">
        <f t="shared" si="0"/>
        <v>1.0068302985988555</v>
      </c>
      <c r="G31" s="175"/>
      <c r="H31" s="176"/>
      <c r="I31" s="176"/>
      <c r="J31" s="176"/>
      <c r="K31" s="176"/>
      <c r="L31" s="177"/>
    </row>
    <row r="32" spans="1:12" s="48" customFormat="1" ht="13.5" x14ac:dyDescent="0.4">
      <c r="A32" s="9"/>
      <c r="B32" s="33" t="s">
        <v>41</v>
      </c>
      <c r="C32" s="14" t="s">
        <v>42</v>
      </c>
      <c r="D32" s="31">
        <v>64868</v>
      </c>
      <c r="E32" s="25">
        <v>83715</v>
      </c>
      <c r="F32" s="34">
        <f t="shared" si="0"/>
        <v>1.2905438737127706</v>
      </c>
      <c r="G32" s="175" t="s">
        <v>114</v>
      </c>
      <c r="H32" s="176"/>
      <c r="I32" s="176"/>
      <c r="J32" s="176"/>
      <c r="K32" s="176"/>
      <c r="L32" s="177"/>
    </row>
    <row r="33" spans="1:12" s="48" customFormat="1" ht="14.25" thickBot="1" x14ac:dyDescent="0.45">
      <c r="A33" s="9"/>
      <c r="B33" s="12" t="s">
        <v>43</v>
      </c>
      <c r="C33" s="14" t="s">
        <v>15</v>
      </c>
      <c r="D33" s="128"/>
      <c r="E33" s="129"/>
      <c r="F33" s="67"/>
      <c r="G33" s="178"/>
      <c r="H33" s="179"/>
      <c r="I33" s="179"/>
      <c r="J33" s="179"/>
      <c r="K33" s="179"/>
      <c r="L33" s="180"/>
    </row>
    <row r="34" spans="1:12" s="48" customFormat="1" ht="14.25" thickBot="1" x14ac:dyDescent="0.45">
      <c r="A34" s="27" t="s">
        <v>44</v>
      </c>
      <c r="B34" s="78"/>
      <c r="C34" s="28" t="s">
        <v>15</v>
      </c>
      <c r="D34" s="64">
        <v>1067567</v>
      </c>
      <c r="E34" s="29">
        <v>1031211</v>
      </c>
      <c r="F34" s="66">
        <f t="shared" si="0"/>
        <v>0.96594499455303506</v>
      </c>
      <c r="G34" s="146"/>
      <c r="H34" s="147"/>
      <c r="I34" s="147"/>
      <c r="J34" s="147"/>
      <c r="K34" s="147"/>
      <c r="L34" s="148"/>
    </row>
    <row r="35" spans="1:12" s="48" customFormat="1" ht="14.25" thickBot="1" x14ac:dyDescent="0.45">
      <c r="A35" s="42" t="s">
        <v>45</v>
      </c>
      <c r="B35" s="68"/>
      <c r="C35" s="26" t="s">
        <v>15</v>
      </c>
      <c r="D35" s="53">
        <f>SUM(D5:D18,D20:D28,D30:D34)</f>
        <v>16772464</v>
      </c>
      <c r="E35" s="30">
        <f>SUM(E5:E18,E20:E28,E30:E34)</f>
        <v>16388015</v>
      </c>
      <c r="F35" s="35">
        <f t="shared" si="0"/>
        <v>0.97707856162338458</v>
      </c>
      <c r="G35" s="146"/>
      <c r="H35" s="147"/>
      <c r="I35" s="147"/>
      <c r="J35" s="147"/>
      <c r="K35" s="147"/>
      <c r="L35" s="148"/>
    </row>
    <row r="36" spans="1:12" s="48" customFormat="1" ht="14.25" thickBot="1" x14ac:dyDescent="0.45">
      <c r="A36" s="79"/>
      <c r="B36" s="80"/>
      <c r="C36" s="79"/>
      <c r="D36" s="79"/>
      <c r="E36" s="79"/>
      <c r="F36" s="79"/>
      <c r="G36" s="79"/>
      <c r="H36" s="79"/>
      <c r="I36" s="79"/>
      <c r="J36" s="79"/>
      <c r="K36" s="79"/>
      <c r="L36" s="5"/>
    </row>
    <row r="37" spans="1:12" s="48" customFormat="1" ht="27.75" thickBot="1" x14ac:dyDescent="0.45">
      <c r="A37" s="6"/>
      <c r="B37" s="68"/>
      <c r="C37" s="69"/>
      <c r="D37" s="70" t="s">
        <v>73</v>
      </c>
      <c r="E37" s="71" t="str">
        <f>E3</f>
        <v>令和6年度実績</v>
      </c>
      <c r="F37" s="7" t="s">
        <v>74</v>
      </c>
      <c r="G37" s="169" t="s">
        <v>87</v>
      </c>
      <c r="H37" s="170"/>
      <c r="I37" s="170"/>
      <c r="J37" s="170"/>
      <c r="K37" s="170"/>
      <c r="L37" s="171"/>
    </row>
    <row r="38" spans="1:12" s="48" customFormat="1" ht="13.5" x14ac:dyDescent="0.4">
      <c r="A38" s="45" t="s">
        <v>46</v>
      </c>
      <c r="B38" s="46"/>
      <c r="C38" s="11"/>
      <c r="D38" s="196"/>
      <c r="E38" s="197"/>
      <c r="F38" s="198"/>
      <c r="G38" s="151"/>
      <c r="H38" s="152"/>
      <c r="I38" s="152"/>
      <c r="J38" s="152"/>
      <c r="K38" s="152"/>
      <c r="L38" s="153"/>
    </row>
    <row r="39" spans="1:12" s="48" customFormat="1" ht="13.5" x14ac:dyDescent="0.4">
      <c r="A39" s="9"/>
      <c r="B39" s="8" t="s">
        <v>47</v>
      </c>
      <c r="C39" s="14" t="s">
        <v>15</v>
      </c>
      <c r="D39" s="15">
        <v>0</v>
      </c>
      <c r="E39" s="16">
        <v>0</v>
      </c>
      <c r="F39" s="34" t="s">
        <v>94</v>
      </c>
      <c r="G39" s="172"/>
      <c r="H39" s="173"/>
      <c r="I39" s="173"/>
      <c r="J39" s="173"/>
      <c r="K39" s="173"/>
      <c r="L39" s="174"/>
    </row>
    <row r="40" spans="1:12" s="48" customFormat="1" ht="13.5" x14ac:dyDescent="0.4">
      <c r="A40" s="9"/>
      <c r="B40" s="8" t="s">
        <v>48</v>
      </c>
      <c r="C40" s="14" t="s">
        <v>15</v>
      </c>
      <c r="D40" s="31">
        <v>0</v>
      </c>
      <c r="E40" s="25">
        <v>0</v>
      </c>
      <c r="F40" s="34" t="s">
        <v>93</v>
      </c>
      <c r="G40" s="154"/>
      <c r="H40" s="155"/>
      <c r="I40" s="155"/>
      <c r="J40" s="155"/>
      <c r="K40" s="155"/>
      <c r="L40" s="156"/>
    </row>
    <row r="41" spans="1:12" s="48" customFormat="1" ht="13.5" x14ac:dyDescent="0.4">
      <c r="A41" s="9"/>
      <c r="B41" s="8" t="s">
        <v>49</v>
      </c>
      <c r="C41" s="14" t="s">
        <v>15</v>
      </c>
      <c r="D41" s="15">
        <v>19853</v>
      </c>
      <c r="E41" s="16">
        <v>26200</v>
      </c>
      <c r="F41" s="34">
        <f t="shared" ref="F41:F58" si="1">E41/D41</f>
        <v>1.3196997934820933</v>
      </c>
      <c r="G41" s="157" t="s">
        <v>99</v>
      </c>
      <c r="H41" s="158"/>
      <c r="I41" s="158"/>
      <c r="J41" s="158"/>
      <c r="K41" s="158"/>
      <c r="L41" s="159"/>
    </row>
    <row r="42" spans="1:12" s="48" customFormat="1" ht="13.5" x14ac:dyDescent="0.4">
      <c r="A42" s="9"/>
      <c r="B42" s="8" t="s">
        <v>50</v>
      </c>
      <c r="C42" s="14" t="s">
        <v>15</v>
      </c>
      <c r="D42" s="15">
        <v>11319</v>
      </c>
      <c r="E42" s="16">
        <v>15505</v>
      </c>
      <c r="F42" s="34">
        <f t="shared" si="1"/>
        <v>1.3698206555349413</v>
      </c>
      <c r="G42" s="166" t="s">
        <v>115</v>
      </c>
      <c r="H42" s="167"/>
      <c r="I42" s="167"/>
      <c r="J42" s="167"/>
      <c r="K42" s="167"/>
      <c r="L42" s="168"/>
    </row>
    <row r="43" spans="1:12" s="48" customFormat="1" ht="13.5" x14ac:dyDescent="0.4">
      <c r="A43" s="9"/>
      <c r="B43" s="8" t="s">
        <v>51</v>
      </c>
      <c r="C43" s="14" t="s">
        <v>15</v>
      </c>
      <c r="D43" s="15">
        <v>3974</v>
      </c>
      <c r="E43" s="16">
        <v>4664</v>
      </c>
      <c r="F43" s="34">
        <f t="shared" si="1"/>
        <v>1.1736285858077504</v>
      </c>
      <c r="G43" s="157"/>
      <c r="H43" s="158"/>
      <c r="I43" s="158"/>
      <c r="J43" s="158"/>
      <c r="K43" s="158"/>
      <c r="L43" s="159"/>
    </row>
    <row r="44" spans="1:12" s="48" customFormat="1" ht="13.5" x14ac:dyDescent="0.4">
      <c r="A44" s="9"/>
      <c r="B44" s="8" t="s">
        <v>52</v>
      </c>
      <c r="C44" s="14" t="s">
        <v>15</v>
      </c>
      <c r="D44" s="50"/>
      <c r="E44" s="81"/>
      <c r="F44" s="82"/>
      <c r="G44" s="154"/>
      <c r="H44" s="155"/>
      <c r="I44" s="155"/>
      <c r="J44" s="155"/>
      <c r="K44" s="155"/>
      <c r="L44" s="156"/>
    </row>
    <row r="45" spans="1:12" s="48" customFormat="1" ht="13.5" x14ac:dyDescent="0.4">
      <c r="A45" s="9"/>
      <c r="B45" s="8" t="s">
        <v>53</v>
      </c>
      <c r="C45" s="14" t="s">
        <v>15</v>
      </c>
      <c r="D45" s="15">
        <v>101679</v>
      </c>
      <c r="E45" s="16">
        <v>104778</v>
      </c>
      <c r="F45" s="34">
        <f t="shared" si="1"/>
        <v>1.0304782698492314</v>
      </c>
      <c r="G45" s="157"/>
      <c r="H45" s="158"/>
      <c r="I45" s="158"/>
      <c r="J45" s="158"/>
      <c r="K45" s="158"/>
      <c r="L45" s="159"/>
    </row>
    <row r="46" spans="1:12" s="48" customFormat="1" ht="13.5" x14ac:dyDescent="0.4">
      <c r="A46" s="9"/>
      <c r="B46" s="8" t="s">
        <v>54</v>
      </c>
      <c r="C46" s="14" t="s">
        <v>15</v>
      </c>
      <c r="D46" s="15">
        <v>1178</v>
      </c>
      <c r="E46" s="16">
        <v>3274</v>
      </c>
      <c r="F46" s="34">
        <f t="shared" si="1"/>
        <v>2.7792869269949065</v>
      </c>
      <c r="G46" s="166" t="s">
        <v>115</v>
      </c>
      <c r="H46" s="167"/>
      <c r="I46" s="167"/>
      <c r="J46" s="167"/>
      <c r="K46" s="167"/>
      <c r="L46" s="168"/>
    </row>
    <row r="47" spans="1:12" s="48" customFormat="1" ht="13.5" x14ac:dyDescent="0.4">
      <c r="A47" s="9"/>
      <c r="B47" s="12" t="s">
        <v>55</v>
      </c>
      <c r="C47" s="14" t="s">
        <v>15</v>
      </c>
      <c r="D47" s="15">
        <v>0</v>
      </c>
      <c r="E47" s="16">
        <v>550</v>
      </c>
      <c r="F47" s="34" t="s">
        <v>93</v>
      </c>
      <c r="G47" s="154"/>
      <c r="H47" s="155"/>
      <c r="I47" s="155"/>
      <c r="J47" s="155"/>
      <c r="K47" s="155"/>
      <c r="L47" s="156"/>
    </row>
    <row r="48" spans="1:12" s="48" customFormat="1" ht="13.5" x14ac:dyDescent="0.4">
      <c r="A48" s="9"/>
      <c r="B48" s="12" t="s">
        <v>56</v>
      </c>
      <c r="C48" s="14" t="s">
        <v>15</v>
      </c>
      <c r="D48" s="15">
        <v>0</v>
      </c>
      <c r="E48" s="16"/>
      <c r="F48" s="34" t="s">
        <v>93</v>
      </c>
      <c r="G48" s="154"/>
      <c r="H48" s="155"/>
      <c r="I48" s="155"/>
      <c r="J48" s="155"/>
      <c r="K48" s="155"/>
      <c r="L48" s="156"/>
    </row>
    <row r="49" spans="1:12" s="48" customFormat="1" ht="13.5" x14ac:dyDescent="0.4">
      <c r="A49" s="9"/>
      <c r="B49" s="8" t="s">
        <v>57</v>
      </c>
      <c r="C49" s="14" t="s">
        <v>15</v>
      </c>
      <c r="D49" s="15">
        <v>50627</v>
      </c>
      <c r="E49" s="16">
        <v>57103</v>
      </c>
      <c r="F49" s="34">
        <f t="shared" si="1"/>
        <v>1.1279159341853162</v>
      </c>
      <c r="G49" s="154"/>
      <c r="H49" s="155"/>
      <c r="I49" s="155"/>
      <c r="J49" s="155"/>
      <c r="K49" s="155"/>
      <c r="L49" s="156"/>
    </row>
    <row r="50" spans="1:12" s="48" customFormat="1" ht="13.5" x14ac:dyDescent="0.4">
      <c r="A50" s="9"/>
      <c r="B50" s="8" t="s">
        <v>58</v>
      </c>
      <c r="C50" s="14" t="s">
        <v>15</v>
      </c>
      <c r="D50" s="15">
        <v>5523</v>
      </c>
      <c r="E50" s="16">
        <v>3668</v>
      </c>
      <c r="F50" s="34">
        <f t="shared" si="1"/>
        <v>0.66413181242078578</v>
      </c>
      <c r="G50" s="157" t="s">
        <v>110</v>
      </c>
      <c r="H50" s="158"/>
      <c r="I50" s="158"/>
      <c r="J50" s="158"/>
      <c r="K50" s="158"/>
      <c r="L50" s="159"/>
    </row>
    <row r="51" spans="1:12" s="48" customFormat="1" ht="13.5" x14ac:dyDescent="0.4">
      <c r="A51" s="9"/>
      <c r="B51" s="43" t="s">
        <v>59</v>
      </c>
      <c r="C51" s="14" t="s">
        <v>15</v>
      </c>
      <c r="D51" s="15">
        <v>26456</v>
      </c>
      <c r="E51" s="16">
        <v>17461</v>
      </c>
      <c r="F51" s="34">
        <f t="shared" si="1"/>
        <v>0.66000151194436041</v>
      </c>
      <c r="G51" s="157" t="s">
        <v>110</v>
      </c>
      <c r="H51" s="158"/>
      <c r="I51" s="158"/>
      <c r="J51" s="158"/>
      <c r="K51" s="158"/>
      <c r="L51" s="159"/>
    </row>
    <row r="52" spans="1:12" s="48" customFormat="1" ht="14.25" thickBot="1" x14ac:dyDescent="0.45">
      <c r="A52" s="9"/>
      <c r="B52" s="12" t="s">
        <v>60</v>
      </c>
      <c r="C52" s="14" t="s">
        <v>15</v>
      </c>
      <c r="D52" s="15">
        <v>14078</v>
      </c>
      <c r="E52" s="16">
        <v>7445</v>
      </c>
      <c r="F52" s="34">
        <f t="shared" si="1"/>
        <v>0.52883932376758058</v>
      </c>
      <c r="G52" s="157" t="s">
        <v>111</v>
      </c>
      <c r="H52" s="158"/>
      <c r="I52" s="158"/>
      <c r="J52" s="158"/>
      <c r="K52" s="158"/>
      <c r="L52" s="159"/>
    </row>
    <row r="53" spans="1:12" s="48" customFormat="1" ht="13.5" x14ac:dyDescent="0.4">
      <c r="A53" s="44" t="s">
        <v>61</v>
      </c>
      <c r="B53" s="47"/>
      <c r="C53" s="24"/>
      <c r="D53" s="199"/>
      <c r="E53" s="200"/>
      <c r="F53" s="201"/>
      <c r="G53" s="151"/>
      <c r="H53" s="152"/>
      <c r="I53" s="152"/>
      <c r="J53" s="152"/>
      <c r="K53" s="152"/>
      <c r="L53" s="153"/>
    </row>
    <row r="54" spans="1:12" s="48" customFormat="1" ht="13.5" x14ac:dyDescent="0.4">
      <c r="A54" s="10"/>
      <c r="B54" s="8" t="s">
        <v>62</v>
      </c>
      <c r="C54" s="14" t="s">
        <v>15</v>
      </c>
      <c r="D54" s="51">
        <v>0</v>
      </c>
      <c r="E54" s="25">
        <v>0</v>
      </c>
      <c r="F54" s="34" t="s">
        <v>93</v>
      </c>
      <c r="G54" s="154"/>
      <c r="H54" s="155"/>
      <c r="I54" s="155"/>
      <c r="J54" s="155"/>
      <c r="K54" s="155"/>
      <c r="L54" s="156"/>
    </row>
    <row r="55" spans="1:12" s="48" customFormat="1" ht="13.5" x14ac:dyDescent="0.4">
      <c r="A55" s="10"/>
      <c r="B55" s="8" t="s">
        <v>63</v>
      </c>
      <c r="C55" s="14" t="s">
        <v>15</v>
      </c>
      <c r="D55" s="51">
        <v>3765</v>
      </c>
      <c r="E55" s="25">
        <v>5134</v>
      </c>
      <c r="F55" s="34">
        <f>E55/D55</f>
        <v>1.3636122177954848</v>
      </c>
      <c r="G55" s="157" t="s">
        <v>113</v>
      </c>
      <c r="H55" s="158"/>
      <c r="I55" s="158"/>
      <c r="J55" s="158"/>
      <c r="K55" s="158"/>
      <c r="L55" s="159"/>
    </row>
    <row r="56" spans="1:12" s="48" customFormat="1" ht="14.25" thickBot="1" x14ac:dyDescent="0.45">
      <c r="A56" s="9"/>
      <c r="B56" s="12" t="s">
        <v>64</v>
      </c>
      <c r="C56" s="14" t="s">
        <v>15</v>
      </c>
      <c r="D56" s="51">
        <v>2023</v>
      </c>
      <c r="E56" s="25">
        <v>1240</v>
      </c>
      <c r="F56" s="34">
        <f>E56/D56</f>
        <v>0.61295106277805245</v>
      </c>
      <c r="G56" s="160" t="s">
        <v>111</v>
      </c>
      <c r="H56" s="161"/>
      <c r="I56" s="161"/>
      <c r="J56" s="161"/>
      <c r="K56" s="161"/>
      <c r="L56" s="162"/>
    </row>
    <row r="57" spans="1:12" s="48" customFormat="1" ht="14.25" thickBot="1" x14ac:dyDescent="0.45">
      <c r="A57" s="27" t="s">
        <v>75</v>
      </c>
      <c r="B57" s="83"/>
      <c r="C57" s="28" t="s">
        <v>15</v>
      </c>
      <c r="D57" s="52">
        <v>52375</v>
      </c>
      <c r="E57" s="84">
        <v>56499</v>
      </c>
      <c r="F57" s="38">
        <f t="shared" si="1"/>
        <v>1.0787398568019093</v>
      </c>
      <c r="G57" s="163"/>
      <c r="H57" s="164"/>
      <c r="I57" s="164"/>
      <c r="J57" s="164"/>
      <c r="K57" s="164"/>
      <c r="L57" s="165"/>
    </row>
    <row r="58" spans="1:12" s="48" customFormat="1" ht="14.25" thickBot="1" x14ac:dyDescent="0.45">
      <c r="A58" s="42" t="s">
        <v>45</v>
      </c>
      <c r="B58" s="68"/>
      <c r="C58" s="26" t="s">
        <v>15</v>
      </c>
      <c r="D58" s="53">
        <f>SUM(D39:D43,D45:D52,D54:D57)</f>
        <v>292850</v>
      </c>
      <c r="E58" s="65">
        <f>SUM(E39:E43,E45:E52,E54:E57)</f>
        <v>303521</v>
      </c>
      <c r="F58" s="66">
        <f t="shared" si="1"/>
        <v>1.0364384497182859</v>
      </c>
      <c r="G58" s="146"/>
      <c r="H58" s="147"/>
      <c r="I58" s="147"/>
      <c r="J58" s="147"/>
      <c r="K58" s="147"/>
      <c r="L58" s="148"/>
    </row>
    <row r="59" spans="1:12" s="48" customFormat="1" ht="13.5" x14ac:dyDescent="0.4"/>
    <row r="60" spans="1:12" s="48" customFormat="1" ht="13.5" x14ac:dyDescent="0.4"/>
    <row r="61" spans="1:12" s="48" customFormat="1" ht="17.25" x14ac:dyDescent="0.4">
      <c r="A61" s="54">
        <v>-5</v>
      </c>
      <c r="B61" s="49" t="s">
        <v>76</v>
      </c>
    </row>
    <row r="62" spans="1:12" s="48" customFormat="1" ht="14.25" thickBot="1" x14ac:dyDescent="0.45">
      <c r="E62" s="56" t="s">
        <v>83</v>
      </c>
    </row>
    <row r="63" spans="1:12" s="48" customFormat="1" ht="13.5" x14ac:dyDescent="0.4">
      <c r="B63" s="142"/>
      <c r="C63" s="142" t="s">
        <v>77</v>
      </c>
      <c r="D63" s="142" t="s">
        <v>78</v>
      </c>
      <c r="E63" s="142" t="s">
        <v>92</v>
      </c>
    </row>
    <row r="64" spans="1:12" s="48" customFormat="1" ht="14.25" thickBot="1" x14ac:dyDescent="0.45">
      <c r="B64" s="143"/>
      <c r="C64" s="143"/>
      <c r="D64" s="143"/>
      <c r="E64" s="143"/>
    </row>
    <row r="65" spans="2:12" s="48" customFormat="1" ht="29.25" customHeight="1" thickBot="1" x14ac:dyDescent="0.45">
      <c r="B65" s="55" t="s">
        <v>79</v>
      </c>
      <c r="C65" s="58">
        <f>SUM(D5:D18,D40:D52)</f>
        <v>8926006</v>
      </c>
      <c r="D65" s="58">
        <f>SUM(E5:E18,E39:E52)</f>
        <v>8723788</v>
      </c>
      <c r="E65" s="85">
        <f>D65-C65</f>
        <v>-202218</v>
      </c>
      <c r="F65" s="144"/>
      <c r="G65" s="145"/>
      <c r="H65" s="145"/>
      <c r="I65" s="145"/>
      <c r="J65" s="145"/>
      <c r="K65" s="145"/>
      <c r="L65" s="145"/>
    </row>
    <row r="66" spans="2:12" s="48" customFormat="1" ht="29.25" customHeight="1" thickBot="1" x14ac:dyDescent="0.45">
      <c r="B66" s="55" t="s">
        <v>80</v>
      </c>
      <c r="C66" s="58">
        <f>SUM(D20:D28,D54:D56)</f>
        <v>2305664</v>
      </c>
      <c r="D66" s="58">
        <f>SUM(E20:E28,E54:E56)</f>
        <v>2102063</v>
      </c>
      <c r="E66" s="85">
        <f t="shared" ref="E66:E69" si="2">D66-C66</f>
        <v>-203601</v>
      </c>
      <c r="F66" s="144"/>
      <c r="G66" s="145"/>
      <c r="H66" s="145"/>
      <c r="I66" s="145"/>
      <c r="J66" s="145"/>
      <c r="K66" s="145"/>
      <c r="L66" s="145"/>
    </row>
    <row r="67" spans="2:12" s="48" customFormat="1" ht="29.25" customHeight="1" thickBot="1" x14ac:dyDescent="0.45">
      <c r="B67" s="55" t="s">
        <v>81</v>
      </c>
      <c r="C67" s="58">
        <f>SUM(D30:D33)</f>
        <v>4713702</v>
      </c>
      <c r="D67" s="58">
        <f>SUM(E30:E33)</f>
        <v>4777975</v>
      </c>
      <c r="E67" s="85">
        <f t="shared" si="2"/>
        <v>64273</v>
      </c>
      <c r="F67" s="144"/>
      <c r="G67" s="145"/>
      <c r="H67" s="145"/>
      <c r="I67" s="145"/>
      <c r="J67" s="145"/>
      <c r="K67" s="145"/>
      <c r="L67" s="145"/>
    </row>
    <row r="68" spans="2:12" s="48" customFormat="1" ht="29.25" customHeight="1" thickBot="1" x14ac:dyDescent="0.45">
      <c r="B68" s="59" t="s">
        <v>82</v>
      </c>
      <c r="C68" s="60">
        <f>SUM(D34,D57)</f>
        <v>1119942</v>
      </c>
      <c r="D68" s="60">
        <f>SUM(E34,E57)</f>
        <v>1087710</v>
      </c>
      <c r="E68" s="86">
        <f t="shared" si="2"/>
        <v>-32232</v>
      </c>
      <c r="F68" s="139" t="s">
        <v>112</v>
      </c>
      <c r="G68" s="140"/>
      <c r="H68" s="140"/>
      <c r="I68" s="140"/>
      <c r="J68" s="140"/>
      <c r="K68" s="140"/>
      <c r="L68" s="140"/>
    </row>
    <row r="69" spans="2:12" s="48" customFormat="1" ht="29.25" customHeight="1" thickTop="1" thickBot="1" x14ac:dyDescent="0.45">
      <c r="B69" s="61" t="s">
        <v>84</v>
      </c>
      <c r="C69" s="62">
        <f>SUM(C65:C68)</f>
        <v>17065314</v>
      </c>
      <c r="D69" s="62">
        <f>SUM(D65:D68)</f>
        <v>16691536</v>
      </c>
      <c r="E69" s="87">
        <f t="shared" si="2"/>
        <v>-373778</v>
      </c>
      <c r="F69" s="141"/>
      <c r="G69" s="140"/>
      <c r="H69" s="140"/>
      <c r="I69" s="140"/>
      <c r="J69" s="140"/>
      <c r="K69" s="140"/>
      <c r="L69" s="140"/>
    </row>
  </sheetData>
  <mergeCells count="65">
    <mergeCell ref="D38:F38"/>
    <mergeCell ref="D53:F53"/>
    <mergeCell ref="B63:B64"/>
    <mergeCell ref="C63:C64"/>
    <mergeCell ref="D63:D64"/>
    <mergeCell ref="G12:L12"/>
    <mergeCell ref="G13:L13"/>
    <mergeCell ref="G19:L19"/>
    <mergeCell ref="G20:L20"/>
    <mergeCell ref="G21:L21"/>
    <mergeCell ref="G14:L14"/>
    <mergeCell ref="G15:L15"/>
    <mergeCell ref="G16:L16"/>
    <mergeCell ref="G17:L17"/>
    <mergeCell ref="G18:L18"/>
    <mergeCell ref="G3:L3"/>
    <mergeCell ref="G4:L4"/>
    <mergeCell ref="G9:L9"/>
    <mergeCell ref="G10:L11"/>
    <mergeCell ref="G8:L8"/>
    <mergeCell ref="G5:L5"/>
    <mergeCell ref="G6:L6"/>
    <mergeCell ref="G7:L7"/>
    <mergeCell ref="G32:L32"/>
    <mergeCell ref="G33:L33"/>
    <mergeCell ref="G34:L34"/>
    <mergeCell ref="G28:L28"/>
    <mergeCell ref="G22:L22"/>
    <mergeCell ref="G30:L30"/>
    <mergeCell ref="G31:L31"/>
    <mergeCell ref="G29:L29"/>
    <mergeCell ref="G25:L25"/>
    <mergeCell ref="G26:L26"/>
    <mergeCell ref="G27:L27"/>
    <mergeCell ref="G23:L23"/>
    <mergeCell ref="G24:L24"/>
    <mergeCell ref="G35:L35"/>
    <mergeCell ref="G37:L37"/>
    <mergeCell ref="G47:L47"/>
    <mergeCell ref="G38:L38"/>
    <mergeCell ref="G39:L39"/>
    <mergeCell ref="G40:L40"/>
    <mergeCell ref="G41:L41"/>
    <mergeCell ref="G42:L42"/>
    <mergeCell ref="G58:L58"/>
    <mergeCell ref="G1:K2"/>
    <mergeCell ref="G53:L53"/>
    <mergeCell ref="G54:L54"/>
    <mergeCell ref="G55:L55"/>
    <mergeCell ref="G56:L56"/>
    <mergeCell ref="G57:L57"/>
    <mergeCell ref="G48:L48"/>
    <mergeCell ref="G49:L49"/>
    <mergeCell ref="G50:L50"/>
    <mergeCell ref="G51:L51"/>
    <mergeCell ref="G52:L52"/>
    <mergeCell ref="G43:L43"/>
    <mergeCell ref="G44:L44"/>
    <mergeCell ref="G45:L45"/>
    <mergeCell ref="G46:L46"/>
    <mergeCell ref="F68:L69"/>
    <mergeCell ref="E63:E64"/>
    <mergeCell ref="F65:L65"/>
    <mergeCell ref="F66:L66"/>
    <mergeCell ref="F67:L67"/>
  </mergeCells>
  <phoneticPr fontId="1"/>
  <printOptions horizontalCentered="1" verticalCentered="1"/>
  <pageMargins left="0.15748031496062992" right="0.15748031496062992" top="0.74803149606299213" bottom="0.15748031496062992" header="0.31496062992125984" footer="0.15748031496062992"/>
  <pageSetup paperSize="9" scale="4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認定者数</vt:lpstr>
      <vt:lpstr>介護給付費の推移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2024-08-28T05:31:56Z</cp:lastPrinted>
  <dcterms:created xsi:type="dcterms:W3CDTF">2020-05-26T00:49:41Z</dcterms:created>
  <dcterms:modified xsi:type="dcterms:W3CDTF">2025-08-18T10:21:38Z</dcterms:modified>
</cp:coreProperties>
</file>