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2260" windowHeight="12645" tabRatio="891"/>
  </bookViews>
  <sheets>
    <sheet name="表紙" sheetId="18" r:id="rId1"/>
    <sheet name="２頁 " sheetId="19" r:id="rId2"/>
    <sheet name="勤務形態一覧表" sheetId="20" r:id="rId3"/>
    <sheet name="記入方法(勤務形態一覧表)" sheetId="21" r:id="rId4"/>
    <sheet name="プルダウン・リスト(勤務形態一覧表)" sheetId="22" r:id="rId5"/>
    <sheet name="自主点検表(居宅)" sheetId="11" r:id="rId6"/>
    <sheet name="加算等自己点検表(居宅)" sheetId="17" r:id="rId7"/>
  </sheets>
  <definedNames>
    <definedName name="_xlnm.Print_Area" localSheetId="6">'加算等自己点検表(居宅)'!$A$1:$V$146</definedName>
    <definedName name="_xlnm.Print_Area" localSheetId="3">'記入方法(勤務形態一覧表)'!$A$1:$O$76</definedName>
    <definedName name="_xlnm.Print_Area" localSheetId="2">勤務形態一覧表!$A$1:$BD$51</definedName>
    <definedName name="_xlnm.Print_Area" localSheetId="5">'自主点検表(居宅)'!$A$1:$X$259</definedName>
    <definedName name="_xlnm.Print_Titles" localSheetId="2">勤務形態一覧表!$1:$13</definedName>
    <definedName name="介護支援専門員">'プルダウン・リスト(勤務形態一覧表)'!$D$16:$D$28</definedName>
    <definedName name="介護予防支援担当職員">'プルダウン・リスト(勤務形態一覧表)'!$E$16:$E$28</definedName>
    <definedName name="管理者">'プルダウン・リスト(勤務形態一覧表)'!$C$16:$C$28</definedName>
    <definedName name="職種">'記入方法(勤務形態一覧表)'!$C$22:$C$23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40" i="11" l="1"/>
  <c r="U18" i="11" l="1"/>
  <c r="W259" i="11"/>
  <c r="S259" i="11" l="1"/>
  <c r="U12" i="11" l="1"/>
  <c r="U159" i="11" l="1"/>
  <c r="L128" i="11"/>
  <c r="U223" i="11"/>
  <c r="U219" i="11"/>
  <c r="U209" i="11"/>
  <c r="U201" i="11"/>
  <c r="U190" i="11"/>
  <c r="U181" i="11"/>
  <c r="U153" i="11"/>
  <c r="U110" i="11"/>
  <c r="L107" i="11"/>
  <c r="L37" i="11"/>
  <c r="L26" i="11"/>
  <c r="L12" i="11"/>
  <c r="L18" i="11"/>
  <c r="U167" i="11" l="1"/>
  <c r="U26" i="11"/>
  <c r="U37" i="11"/>
  <c r="U107" i="11"/>
  <c r="U134" i="11"/>
  <c r="U139" i="11"/>
  <c r="U142" i="11"/>
  <c r="U170" i="11"/>
  <c r="U195" i="11"/>
  <c r="U198" i="11"/>
  <c r="U206" i="11"/>
  <c r="U216" i="11"/>
  <c r="U227" i="11"/>
  <c r="U230" i="11"/>
  <c r="U233" i="11"/>
  <c r="U119" i="11"/>
  <c r="U237" i="11"/>
  <c r="U128" i="11"/>
  <c r="U240" i="11"/>
  <c r="U244" i="11"/>
  <c r="U251" i="11"/>
  <c r="U255" i="11"/>
  <c r="L255" i="11"/>
  <c r="L251" i="11"/>
  <c r="L159" i="11"/>
  <c r="L244" i="11"/>
  <c r="L240" i="11"/>
  <c r="L237" i="11"/>
  <c r="L119" i="11"/>
  <c r="L233" i="11"/>
  <c r="L230" i="11"/>
  <c r="L227" i="11"/>
  <c r="L223" i="11"/>
  <c r="L219" i="11"/>
  <c r="L216" i="11"/>
  <c r="L209" i="11"/>
  <c r="L206" i="11"/>
  <c r="L201" i="11"/>
  <c r="L198" i="11"/>
  <c r="L195" i="11"/>
  <c r="L190" i="11"/>
  <c r="L181" i="11"/>
  <c r="L170" i="11"/>
  <c r="L167" i="11"/>
  <c r="L153" i="11"/>
  <c r="L142" i="11"/>
  <c r="L139" i="11"/>
  <c r="L134" i="11"/>
  <c r="L110" i="11"/>
  <c r="L40" i="11"/>
  <c r="L259" i="11" l="1"/>
  <c r="N259" i="11" s="1"/>
  <c r="U259" i="11"/>
  <c r="B8" i="19"/>
  <c r="AB2" i="20"/>
  <c r="U2" i="20"/>
  <c r="L4" i="19"/>
  <c r="I4" i="19" s="1"/>
  <c r="I3" i="19" s="1"/>
  <c r="L3" i="19"/>
  <c r="F4" i="19" l="1"/>
  <c r="F3" i="19" s="1"/>
  <c r="H45" i="20"/>
  <c r="C45" i="20"/>
  <c r="M45" i="20" s="1"/>
  <c r="H50" i="20" s="1"/>
  <c r="H44" i="20"/>
  <c r="C44" i="20"/>
  <c r="P40" i="20"/>
  <c r="C50" i="20" s="1"/>
  <c r="L40" i="20"/>
  <c r="J40" i="20"/>
  <c r="G39" i="20"/>
  <c r="E39" i="20"/>
  <c r="G38" i="20"/>
  <c r="E38" i="20"/>
  <c r="G37" i="20"/>
  <c r="E37" i="20"/>
  <c r="G36" i="20"/>
  <c r="E36" i="20"/>
  <c r="AU31" i="20"/>
  <c r="AW31" i="20" s="1"/>
  <c r="AU30" i="20"/>
  <c r="AW30" i="20" s="1"/>
  <c r="AU29" i="20"/>
  <c r="AW29" i="20" s="1"/>
  <c r="AU28" i="20"/>
  <c r="AW28" i="20" s="1"/>
  <c r="AU27" i="20"/>
  <c r="AW27" i="20" s="1"/>
  <c r="AU26" i="20"/>
  <c r="AW26" i="20" s="1"/>
  <c r="AW25" i="20"/>
  <c r="AU25" i="20"/>
  <c r="AU24" i="20"/>
  <c r="AW24" i="20" s="1"/>
  <c r="AU23" i="20"/>
  <c r="AW23" i="20" s="1"/>
  <c r="AW22" i="20"/>
  <c r="AU22" i="20"/>
  <c r="AW21" i="20"/>
  <c r="AU21" i="20"/>
  <c r="AU20" i="20"/>
  <c r="AW20" i="20" s="1"/>
  <c r="AU19" i="20"/>
  <c r="AW19" i="20" s="1"/>
  <c r="AU18" i="20"/>
  <c r="AW18" i="20" s="1"/>
  <c r="AW17" i="20"/>
  <c r="AU17" i="20"/>
  <c r="AU16" i="20"/>
  <c r="AW16" i="20" s="1"/>
  <c r="AU15" i="20"/>
  <c r="AW15" i="20" s="1"/>
  <c r="B15" i="20"/>
  <c r="B16" i="20" s="1"/>
  <c r="B17" i="20" s="1"/>
  <c r="B18" i="20" s="1"/>
  <c r="B19" i="20" s="1"/>
  <c r="B20" i="20" s="1"/>
  <c r="B21" i="20" s="1"/>
  <c r="B22" i="20" s="1"/>
  <c r="B23" i="20" s="1"/>
  <c r="B24" i="20" s="1"/>
  <c r="B25" i="20" s="1"/>
  <c r="B26" i="20" s="1"/>
  <c r="B27" i="20" s="1"/>
  <c r="B28" i="20" s="1"/>
  <c r="B29" i="20" s="1"/>
  <c r="B30" i="20" s="1"/>
  <c r="B31" i="20" s="1"/>
  <c r="AW14" i="20"/>
  <c r="AU14" i="20"/>
  <c r="AT11" i="20"/>
  <c r="AT12" i="20" s="1"/>
  <c r="AT13" i="20" s="1"/>
  <c r="AS11" i="20"/>
  <c r="AS12" i="20" s="1"/>
  <c r="AS13" i="20" s="1"/>
  <c r="AR11" i="20"/>
  <c r="AR12" i="20" s="1"/>
  <c r="AR13" i="20" s="1"/>
  <c r="AU9" i="20"/>
  <c r="X2" i="20"/>
  <c r="AM12" i="20" s="1"/>
  <c r="AM13" i="20" s="1"/>
  <c r="E40" i="20" l="1"/>
  <c r="G40" i="20"/>
  <c r="AE11" i="20"/>
  <c r="AN12" i="20"/>
  <c r="AN13" i="20" s="1"/>
  <c r="W11" i="20"/>
  <c r="X12" i="20"/>
  <c r="X13" i="20" s="1"/>
  <c r="AF12" i="20"/>
  <c r="AF13" i="20" s="1"/>
  <c r="AM11" i="20"/>
  <c r="P12" i="20"/>
  <c r="P13" i="20" s="1"/>
  <c r="M50" i="20"/>
  <c r="X11" i="20"/>
  <c r="Q11" i="20"/>
  <c r="Y11" i="20"/>
  <c r="AG11" i="20"/>
  <c r="AO11" i="20"/>
  <c r="R12" i="20"/>
  <c r="R13" i="20" s="1"/>
  <c r="Z12" i="20"/>
  <c r="Z13" i="20" s="1"/>
  <c r="AH12" i="20"/>
  <c r="AH13" i="20" s="1"/>
  <c r="AP12" i="20"/>
  <c r="AP13" i="20" s="1"/>
  <c r="R11" i="20"/>
  <c r="Z11" i="20"/>
  <c r="AH11" i="20"/>
  <c r="AP11" i="20"/>
  <c r="S12" i="20"/>
  <c r="S13" i="20" s="1"/>
  <c r="AA12" i="20"/>
  <c r="AA13" i="20" s="1"/>
  <c r="AI12" i="20"/>
  <c r="AI13" i="20" s="1"/>
  <c r="AQ12" i="20"/>
  <c r="AQ13" i="20" s="1"/>
  <c r="AN11" i="20"/>
  <c r="S11" i="20"/>
  <c r="AA11" i="20"/>
  <c r="AI11" i="20"/>
  <c r="AQ11" i="20"/>
  <c r="T12" i="20"/>
  <c r="T13" i="20" s="1"/>
  <c r="AB12" i="20"/>
  <c r="AB13" i="20" s="1"/>
  <c r="AJ12" i="20"/>
  <c r="AJ13" i="20" s="1"/>
  <c r="P11" i="20"/>
  <c r="Y12" i="20"/>
  <c r="Y13" i="20" s="1"/>
  <c r="T11" i="20"/>
  <c r="AB11" i="20"/>
  <c r="AJ11" i="20"/>
  <c r="U12" i="20"/>
  <c r="U13" i="20" s="1"/>
  <c r="AC12" i="20"/>
  <c r="AC13" i="20" s="1"/>
  <c r="AK12" i="20"/>
  <c r="AK13" i="20" s="1"/>
  <c r="AF11" i="20"/>
  <c r="Q12" i="20"/>
  <c r="Q13" i="20" s="1"/>
  <c r="AG12" i="20"/>
  <c r="AG13" i="20" s="1"/>
  <c r="AO12" i="20"/>
  <c r="AO13" i="20" s="1"/>
  <c r="U11" i="20"/>
  <c r="AC11" i="20"/>
  <c r="AK11" i="20"/>
  <c r="V12" i="20"/>
  <c r="V13" i="20" s="1"/>
  <c r="AD12" i="20"/>
  <c r="AD13" i="20" s="1"/>
  <c r="AL12" i="20"/>
  <c r="AL13" i="20" s="1"/>
  <c r="AZ7" i="20"/>
  <c r="V11" i="20"/>
  <c r="AD11" i="20"/>
  <c r="AL11" i="20"/>
  <c r="W12" i="20"/>
  <c r="W13" i="20" s="1"/>
  <c r="AE12" i="20"/>
  <c r="AE13" i="20" s="1"/>
</calcChain>
</file>

<file path=xl/sharedStrings.xml><?xml version="1.0" encoding="utf-8"?>
<sst xmlns="http://schemas.openxmlformats.org/spreadsheetml/2006/main" count="1203" uniqueCount="781">
  <si>
    <t>チェック項目</t>
    <rPh sb="4" eb="6">
      <t>コウモク</t>
    </rPh>
    <phoneticPr fontId="3"/>
  </si>
  <si>
    <t>【居宅介護支援】</t>
    <rPh sb="1" eb="3">
      <t>キョタク</t>
    </rPh>
    <rPh sb="3" eb="5">
      <t>カイゴ</t>
    </rPh>
    <rPh sb="5" eb="7">
      <t>シエン</t>
    </rPh>
    <phoneticPr fontId="5"/>
  </si>
  <si>
    <t>令和　　　　年　　　　月　　　　日</t>
    <rPh sb="0" eb="2">
      <t>レイワ</t>
    </rPh>
    <rPh sb="6" eb="7">
      <t>ネン</t>
    </rPh>
    <rPh sb="11" eb="12">
      <t>ガツ</t>
    </rPh>
    <rPh sb="16" eb="17">
      <t>ニチ</t>
    </rPh>
    <phoneticPr fontId="5"/>
  </si>
  <si>
    <t>作成者の職氏名</t>
    <rPh sb="0" eb="2">
      <t>サクセイ</t>
    </rPh>
    <rPh sb="2" eb="3">
      <t>シャ</t>
    </rPh>
    <rPh sb="4" eb="5">
      <t>ショク</t>
    </rPh>
    <rPh sb="5" eb="7">
      <t>シメイ</t>
    </rPh>
    <phoneticPr fontId="5"/>
  </si>
  <si>
    <t>＜注＞</t>
    <rPh sb="1" eb="2">
      <t>チュウ</t>
    </rPh>
    <phoneticPr fontId="5"/>
  </si>
  <si>
    <t>事業所の管理者等、事業の運営について責任のある方が記入してください。</t>
    <rPh sb="0" eb="3">
      <t>ジギョウショ</t>
    </rPh>
    <rPh sb="4" eb="7">
      <t>カンリシャ</t>
    </rPh>
    <rPh sb="7" eb="8">
      <t>トウ</t>
    </rPh>
    <rPh sb="9" eb="11">
      <t>ジギョウ</t>
    </rPh>
    <rPh sb="12" eb="14">
      <t>ウンエイ</t>
    </rPh>
    <rPh sb="18" eb="20">
      <t>セキニン</t>
    </rPh>
    <rPh sb="23" eb="24">
      <t>カタ</t>
    </rPh>
    <rPh sb="25" eb="27">
      <t>キニュウ</t>
    </rPh>
    <phoneticPr fontId="5"/>
  </si>
  <si>
    <t>区　　分</t>
  </si>
  <si>
    <t>年</t>
  </si>
  <si>
    <t>月</t>
  </si>
  <si>
    <t>利用者数</t>
  </si>
  <si>
    <t>要支援１</t>
  </si>
  <si>
    <t>要支援２</t>
  </si>
  <si>
    <t>要介護１</t>
  </si>
  <si>
    <t>要介護２</t>
  </si>
  <si>
    <t>要介護３</t>
  </si>
  <si>
    <t>要介護４</t>
  </si>
  <si>
    <t>要介護５</t>
  </si>
  <si>
    <t>申請中</t>
  </si>
  <si>
    <t>合計</t>
  </si>
  <si>
    <t>２　要介護度別利用者数の状況</t>
    <phoneticPr fontId="3"/>
  </si>
  <si>
    <t>電話番号</t>
    <rPh sb="0" eb="2">
      <t>デンワ</t>
    </rPh>
    <rPh sb="2" eb="4">
      <t>バンゴウ</t>
    </rPh>
    <phoneticPr fontId="3"/>
  </si>
  <si>
    <t>・運営規程</t>
    <rPh sb="1" eb="5">
      <t>ウンエイキテイ</t>
    </rPh>
    <phoneticPr fontId="3"/>
  </si>
  <si>
    <t>介護保険サービス事業者等自主点検表</t>
    <rPh sb="11" eb="12">
      <t>トウ</t>
    </rPh>
    <rPh sb="12" eb="17">
      <t>ジシュテンケンヒョウ</t>
    </rPh>
    <phoneticPr fontId="3"/>
  </si>
  <si>
    <t>はい</t>
    <phoneticPr fontId="3"/>
  </si>
  <si>
    <t>広告の内容が虚偽又は誇大なものになっていないか。</t>
    <phoneticPr fontId="3"/>
  </si>
  <si>
    <t>提供した指定居宅介護支援について、利用料の支払を受けた場合は、当該利用料の額等を記載した指定居宅介護支援提供証明書を利用者に対して交付しているか。</t>
    <phoneticPr fontId="3"/>
  </si>
  <si>
    <t>利用者が他の居宅介護支援事業者の利用を希望する場合、要介護認定を受けている利用者が要支援認定を受けた場合その他利用者からの申出があった場合には、当該利用者に対し、直近の居宅サービス計画及びその実施状況に関する書類を交付しているか。</t>
    <phoneticPr fontId="3"/>
  </si>
  <si>
    <t>介護支援専門員の清潔の保持及び健康状態について、必要な管理を行っているか。</t>
    <phoneticPr fontId="3"/>
  </si>
  <si>
    <t>合計</t>
    <rPh sb="0" eb="2">
      <t>ゴウケイ</t>
    </rPh>
    <phoneticPr fontId="8"/>
  </si>
  <si>
    <t>常勤換算方法による人数</t>
    <rPh sb="0" eb="2">
      <t>ジョウキン</t>
    </rPh>
    <rPh sb="2" eb="4">
      <t>カンサン</t>
    </rPh>
    <rPh sb="4" eb="6">
      <t>ホウホウ</t>
    </rPh>
    <rPh sb="9" eb="11">
      <t>ニンズウ</t>
    </rPh>
    <phoneticPr fontId="8"/>
  </si>
  <si>
    <t>常勤の従業者の人数</t>
  </si>
  <si>
    <t>常勤換算方法対象外の</t>
    <rPh sb="0" eb="2">
      <t>ジョウキン</t>
    </rPh>
    <rPh sb="2" eb="4">
      <t>カンサン</t>
    </rPh>
    <rPh sb="4" eb="6">
      <t>ホウホウ</t>
    </rPh>
    <rPh sb="6" eb="9">
      <t>タイショウガイ</t>
    </rPh>
    <phoneticPr fontId="8"/>
  </si>
  <si>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8"/>
  </si>
  <si>
    <t>（小数点第2位以下切り捨て）</t>
    <rPh sb="1" eb="4">
      <t>ショウスウテン</t>
    </rPh>
    <rPh sb="4" eb="5">
      <t>ダイ</t>
    </rPh>
    <rPh sb="6" eb="7">
      <t>イ</t>
    </rPh>
    <rPh sb="7" eb="9">
      <t>イカ</t>
    </rPh>
    <rPh sb="9" eb="10">
      <t>キ</t>
    </rPh>
    <rPh sb="11" eb="12">
      <t>ス</t>
    </rPh>
    <phoneticPr fontId="8"/>
  </si>
  <si>
    <t>常勤換算後の人数</t>
    <rPh sb="0" eb="2">
      <t>ジョウキン</t>
    </rPh>
    <rPh sb="2" eb="4">
      <t>カンサン</t>
    </rPh>
    <rPh sb="4" eb="5">
      <t>ゴ</t>
    </rPh>
    <rPh sb="6" eb="8">
      <t>ニンズウ</t>
    </rPh>
    <phoneticPr fontId="8"/>
  </si>
  <si>
    <t>常勤の従業者が</t>
    <rPh sb="0" eb="2">
      <t>ジョウキン</t>
    </rPh>
    <rPh sb="3" eb="6">
      <t>ジュウギョウシャ</t>
    </rPh>
    <phoneticPr fontId="8"/>
  </si>
  <si>
    <t>常勤換算の</t>
    <rPh sb="0" eb="2">
      <t>ジョウキン</t>
    </rPh>
    <rPh sb="2" eb="4">
      <t>カンサン</t>
    </rPh>
    <phoneticPr fontId="8"/>
  </si>
  <si>
    <t>週</t>
  </si>
  <si>
    <t>基準：</t>
    <rPh sb="0" eb="2">
      <t>キジュン</t>
    </rPh>
    <phoneticPr fontId="8"/>
  </si>
  <si>
    <t>■ 常勤換算方法による人数</t>
    <rPh sb="2" eb="4">
      <t>ジョウキン</t>
    </rPh>
    <rPh sb="4" eb="6">
      <t>カンサン</t>
    </rPh>
    <rPh sb="6" eb="8">
      <t>ホウホウ</t>
    </rPh>
    <rPh sb="11" eb="13">
      <t>ニンズウ</t>
    </rPh>
    <phoneticPr fontId="8"/>
  </si>
  <si>
    <t>D</t>
    <phoneticPr fontId="8"/>
  </si>
  <si>
    <t>非常勤で兼務</t>
    <rPh sb="0" eb="3">
      <t>ヒジョウキン</t>
    </rPh>
    <rPh sb="4" eb="6">
      <t>ケンム</t>
    </rPh>
    <phoneticPr fontId="8"/>
  </si>
  <si>
    <t>C</t>
    <phoneticPr fontId="8"/>
  </si>
  <si>
    <t>非常勤で専従</t>
    <rPh sb="0" eb="3">
      <t>ヒジョウキン</t>
    </rPh>
    <rPh sb="4" eb="6">
      <t>センジュウ</t>
    </rPh>
    <phoneticPr fontId="8"/>
  </si>
  <si>
    <t>B</t>
    <phoneticPr fontId="8"/>
  </si>
  <si>
    <t>常勤で兼務</t>
    <rPh sb="0" eb="2">
      <t>ジョウキン</t>
    </rPh>
    <rPh sb="3" eb="5">
      <t>ケンム</t>
    </rPh>
    <phoneticPr fontId="8"/>
  </si>
  <si>
    <t>A</t>
    <phoneticPr fontId="8"/>
  </si>
  <si>
    <t>常勤で専従</t>
    <rPh sb="0" eb="2">
      <t>ジョウキン</t>
    </rPh>
    <rPh sb="3" eb="5">
      <t>センジュウ</t>
    </rPh>
    <phoneticPr fontId="8"/>
  </si>
  <si>
    <t>常勤の従業者の人数</t>
    <rPh sb="0" eb="2">
      <t>ジョウキン</t>
    </rPh>
    <rPh sb="3" eb="6">
      <t>ジュウギョウシャ</t>
    </rPh>
    <rPh sb="7" eb="9">
      <t>ニンズウ</t>
    </rPh>
    <phoneticPr fontId="8"/>
  </si>
  <si>
    <t>週平均</t>
    <rPh sb="0" eb="3">
      <t>シュウヘイキン</t>
    </rPh>
    <phoneticPr fontId="8"/>
  </si>
  <si>
    <t>当月合計</t>
    <rPh sb="0" eb="2">
      <t>トウゲツ</t>
    </rPh>
    <rPh sb="2" eb="4">
      <t>ゴウケイ</t>
    </rPh>
    <phoneticPr fontId="8"/>
  </si>
  <si>
    <t>区分</t>
    <rPh sb="0" eb="2">
      <t>クブン</t>
    </rPh>
    <phoneticPr fontId="8"/>
  </si>
  <si>
    <t>記号</t>
    <rPh sb="0" eb="2">
      <t>キゴウ</t>
    </rPh>
    <phoneticPr fontId="8"/>
  </si>
  <si>
    <t>常勤換算の対象時間数</t>
    <rPh sb="0" eb="2">
      <t>ジョウキン</t>
    </rPh>
    <rPh sb="2" eb="4">
      <t>カンサン</t>
    </rPh>
    <rPh sb="5" eb="7">
      <t>タイショウ</t>
    </rPh>
    <rPh sb="7" eb="9">
      <t>ジカン</t>
    </rPh>
    <rPh sb="9" eb="10">
      <t>スウ</t>
    </rPh>
    <phoneticPr fontId="8"/>
  </si>
  <si>
    <t>勤務時間数合計</t>
    <rPh sb="0" eb="2">
      <t>キンム</t>
    </rPh>
    <rPh sb="2" eb="5">
      <t>ジカンスウ</t>
    </rPh>
    <rPh sb="5" eb="7">
      <t>ゴウケイ</t>
    </rPh>
    <phoneticPr fontId="8"/>
  </si>
  <si>
    <t>勤務形態</t>
    <rPh sb="0" eb="2">
      <t>キンム</t>
    </rPh>
    <rPh sb="2" eb="4">
      <t>ケイタイ</t>
    </rPh>
    <phoneticPr fontId="8"/>
  </si>
  <si>
    <t>（勤務形態の記号）</t>
    <rPh sb="1" eb="3">
      <t>キンム</t>
    </rPh>
    <rPh sb="3" eb="5">
      <t>ケイタイ</t>
    </rPh>
    <rPh sb="6" eb="8">
      <t>キゴウ</t>
    </rPh>
    <phoneticPr fontId="8"/>
  </si>
  <si>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8"/>
  </si>
  <si>
    <t>5週目</t>
    <rPh sb="1" eb="2">
      <t>シュウ</t>
    </rPh>
    <rPh sb="2" eb="3">
      <t>メ</t>
    </rPh>
    <phoneticPr fontId="8"/>
  </si>
  <si>
    <t>4週目</t>
    <rPh sb="1" eb="2">
      <t>シュウ</t>
    </rPh>
    <rPh sb="2" eb="3">
      <t>メ</t>
    </rPh>
    <phoneticPr fontId="8"/>
  </si>
  <si>
    <t>3週目</t>
    <rPh sb="1" eb="2">
      <t>シュウ</t>
    </rPh>
    <rPh sb="2" eb="3">
      <t>メ</t>
    </rPh>
    <phoneticPr fontId="8"/>
  </si>
  <si>
    <t>2週目</t>
    <rPh sb="1" eb="2">
      <t>シュウ</t>
    </rPh>
    <rPh sb="2" eb="3">
      <t>メ</t>
    </rPh>
    <phoneticPr fontId="8"/>
  </si>
  <si>
    <t>1週目</t>
    <rPh sb="1" eb="2">
      <t>シュウ</t>
    </rPh>
    <rPh sb="2" eb="3">
      <t>メ</t>
    </rPh>
    <phoneticPr fontId="8"/>
  </si>
  <si>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5"/>
  </si>
  <si>
    <r>
      <t xml:space="preserve">(11)
</t>
    </r>
    <r>
      <rPr>
        <sz val="11"/>
        <rFont val="HGSｺﾞｼｯｸM"/>
        <family val="3"/>
        <charset val="128"/>
      </rPr>
      <t>週平均
勤務時間数</t>
    </r>
    <rPh sb="6" eb="8">
      <t>ヘイキン</t>
    </rPh>
    <rPh sb="9" eb="11">
      <t>キンム</t>
    </rPh>
    <rPh sb="11" eb="13">
      <t>ジカン</t>
    </rPh>
    <rPh sb="13" eb="14">
      <t>スウ</t>
    </rPh>
    <phoneticPr fontId="5"/>
  </si>
  <si>
    <t>(7)
資格</t>
    <rPh sb="4" eb="6">
      <t>シカク</t>
    </rPh>
    <phoneticPr fontId="8"/>
  </si>
  <si>
    <t>No</t>
    <phoneticPr fontId="8"/>
  </si>
  <si>
    <t>日</t>
    <rPh sb="0" eb="1">
      <t>ニチ</t>
    </rPh>
    <phoneticPr fontId="8"/>
  </si>
  <si>
    <t>当月の日数</t>
    <rPh sb="0" eb="2">
      <t>トウゲツ</t>
    </rPh>
    <rPh sb="3" eb="5">
      <t>ニッスウ</t>
    </rPh>
    <phoneticPr fontId="8"/>
  </si>
  <si>
    <t>人</t>
    <rPh sb="0" eb="1">
      <t>ニン</t>
    </rPh>
    <phoneticPr fontId="8"/>
  </si>
  <si>
    <t>(4) 利用者数（新規の場合は推定数）</t>
  </si>
  <si>
    <t>時間/月</t>
    <rPh sb="0" eb="2">
      <t>ジカン</t>
    </rPh>
    <rPh sb="3" eb="4">
      <t>ツキ</t>
    </rPh>
    <phoneticPr fontId="8"/>
  </si>
  <si>
    <t>時間/週</t>
    <rPh sb="0" eb="2">
      <t>ジカン</t>
    </rPh>
    <rPh sb="3" eb="4">
      <t>シュウ</t>
    </rPh>
    <phoneticPr fontId="8"/>
  </si>
  <si>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8"/>
  </si>
  <si>
    <t>予定</t>
  </si>
  <si>
    <t>４週</t>
  </si>
  <si>
    <t>）</t>
    <phoneticPr fontId="8"/>
  </si>
  <si>
    <t>事業所名</t>
    <rPh sb="0" eb="3">
      <t>ジギョウショ</t>
    </rPh>
    <rPh sb="3" eb="4">
      <t>メイ</t>
    </rPh>
    <phoneticPr fontId="8"/>
  </si>
  <si>
    <t>月</t>
    <rPh sb="0" eb="1">
      <t>ゲツ</t>
    </rPh>
    <phoneticPr fontId="8"/>
  </si>
  <si>
    <t>年</t>
    <rPh sb="0" eb="1">
      <t>ネン</t>
    </rPh>
    <phoneticPr fontId="8"/>
  </si>
  <si>
    <t>令和</t>
    <rPh sb="0" eb="2">
      <t>レイワ</t>
    </rPh>
    <phoneticPr fontId="8"/>
  </si>
  <si>
    <t>居宅介護支援</t>
    <rPh sb="0" eb="2">
      <t>キョタク</t>
    </rPh>
    <rPh sb="2" eb="4">
      <t>カイゴ</t>
    </rPh>
    <rPh sb="4" eb="6">
      <t>シエン</t>
    </rPh>
    <phoneticPr fontId="8"/>
  </si>
  <si>
    <t>サービス種別</t>
    <rPh sb="4" eb="6">
      <t>シュベツ</t>
    </rPh>
    <phoneticPr fontId="8"/>
  </si>
  <si>
    <t>従業者の勤務の体制及び勤務形態一覧表</t>
    <phoneticPr fontId="8"/>
  </si>
  <si>
    <t>（参考様式1）</t>
    <rPh sb="1" eb="3">
      <t>サンコウ</t>
    </rPh>
    <rPh sb="3" eb="5">
      <t>ヨウシキ</t>
    </rPh>
    <phoneticPr fontId="5"/>
  </si>
  <si>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8"/>
  </si>
  <si>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8"/>
  </si>
  <si>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8"/>
  </si>
  <si>
    <t>　　　　　常勤の従業者の員数に換算する方法」であるため、常勤の従業者については常勤換算方法によらず、実人数で計算する。</t>
    <phoneticPr fontId="8"/>
  </si>
  <si>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8"/>
  </si>
  <si>
    <t>　　　 その他、特記事項欄としてもご活用ください。</t>
    <rPh sb="6" eb="7">
      <t>タ</t>
    </rPh>
    <rPh sb="8" eb="10">
      <t>トッキ</t>
    </rPh>
    <rPh sb="10" eb="12">
      <t>ジコウ</t>
    </rPh>
    <rPh sb="12" eb="13">
      <t>ラン</t>
    </rPh>
    <rPh sb="18" eb="20">
      <t>カツヨウ</t>
    </rPh>
    <phoneticPr fontId="5"/>
  </si>
  <si>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8"/>
  </si>
  <si>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8"/>
  </si>
  <si>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8"/>
  </si>
  <si>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8"/>
  </si>
  <si>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8"/>
  </si>
  <si>
    <t>　　  ※ 指定基準の確認に際しては、４週分の入力で差し支えありません。</t>
    <phoneticPr fontId="8"/>
  </si>
  <si>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8"/>
  </si>
  <si>
    <t>　(8) 従業者の氏名を記入してください。</t>
    <rPh sb="5" eb="8">
      <t>ジュウギョウシャ</t>
    </rPh>
    <rPh sb="9" eb="11">
      <t>シメイ</t>
    </rPh>
    <rPh sb="12" eb="14">
      <t>キニュウ</t>
    </rPh>
    <phoneticPr fontId="8"/>
  </si>
  <si>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8"/>
  </si>
  <si>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8"/>
  </si>
  <si>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8"/>
  </si>
  <si>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8"/>
  </si>
  <si>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8"/>
  </si>
  <si>
    <t>（注）常勤・非常勤の区分について</t>
    <rPh sb="1" eb="2">
      <t>チュウ</t>
    </rPh>
    <rPh sb="3" eb="5">
      <t>ジョウキン</t>
    </rPh>
    <rPh sb="6" eb="9">
      <t>ヒジョウキン</t>
    </rPh>
    <rPh sb="10" eb="12">
      <t>クブン</t>
    </rPh>
    <phoneticPr fontId="8"/>
  </si>
  <si>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8"/>
  </si>
  <si>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5"/>
  </si>
  <si>
    <t>介護支援専門員</t>
    <rPh sb="0" eb="2">
      <t>カイゴ</t>
    </rPh>
    <rPh sb="2" eb="4">
      <t>シエン</t>
    </rPh>
    <rPh sb="4" eb="7">
      <t>センモンイン</t>
    </rPh>
    <phoneticPr fontId="8"/>
  </si>
  <si>
    <t>管理者</t>
    <rPh sb="0" eb="3">
      <t>カンリシャ</t>
    </rPh>
    <phoneticPr fontId="8"/>
  </si>
  <si>
    <t>職種名</t>
    <rPh sb="0" eb="2">
      <t>ショクシュ</t>
    </rPh>
    <rPh sb="2" eb="3">
      <t>メイ</t>
    </rPh>
    <phoneticPr fontId="8"/>
  </si>
  <si>
    <t xml:space="preserve"> 　　 記入の順序は、職種ごとにまとめてください。</t>
    <rPh sb="4" eb="6">
      <t>キニュウ</t>
    </rPh>
    <rPh sb="7" eb="9">
      <t>ジュンジョ</t>
    </rPh>
    <rPh sb="11" eb="13">
      <t>ショクシュ</t>
    </rPh>
    <phoneticPr fontId="8"/>
  </si>
  <si>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8"/>
  </si>
  <si>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8"/>
  </si>
  <si>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8"/>
  </si>
  <si>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8"/>
  </si>
  <si>
    <t>　(1) 「４週」・「暦月」のいずれかを選択してください。</t>
    <rPh sb="7" eb="8">
      <t>シュウ</t>
    </rPh>
    <rPh sb="11" eb="12">
      <t>レキ</t>
    </rPh>
    <rPh sb="12" eb="13">
      <t>ツキ</t>
    </rPh>
    <rPh sb="20" eb="22">
      <t>センタク</t>
    </rPh>
    <phoneticPr fontId="8"/>
  </si>
  <si>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8"/>
  </si>
  <si>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8"/>
  </si>
  <si>
    <t>・・・プルダウンから選択して入力する必要がある箇所です。</t>
    <rPh sb="10" eb="12">
      <t>センタク</t>
    </rPh>
    <rPh sb="14" eb="16">
      <t>ニュウリョク</t>
    </rPh>
    <rPh sb="18" eb="20">
      <t>ヒツヨウ</t>
    </rPh>
    <rPh sb="23" eb="25">
      <t>カショ</t>
    </rPh>
    <phoneticPr fontId="8"/>
  </si>
  <si>
    <t>下記の記入方法に従って、入力してください。</t>
    <rPh sb="0" eb="2">
      <t>カキ</t>
    </rPh>
    <rPh sb="3" eb="5">
      <t>キニュウ</t>
    </rPh>
    <rPh sb="5" eb="7">
      <t>ホウホウ</t>
    </rPh>
    <rPh sb="8" eb="9">
      <t>シタガ</t>
    </rPh>
    <rPh sb="12" eb="14">
      <t>ニュウリョク</t>
    </rPh>
    <phoneticPr fontId="8"/>
  </si>
  <si>
    <t>・・・直接入力する必要がある箇所です。</t>
    <rPh sb="3" eb="5">
      <t>チョクセツ</t>
    </rPh>
    <rPh sb="5" eb="7">
      <t>ニュウリョク</t>
    </rPh>
    <rPh sb="9" eb="11">
      <t>ヒツヨウ</t>
    </rPh>
    <rPh sb="14" eb="16">
      <t>カショ</t>
    </rPh>
    <phoneticPr fontId="8"/>
  </si>
  <si>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5"/>
  </si>
  <si>
    <t>≪提出不要≫</t>
    <rPh sb="1" eb="3">
      <t>テイシュツ</t>
    </rPh>
    <rPh sb="3" eb="5">
      <t>フヨウ</t>
    </rPh>
    <phoneticPr fontId="8"/>
  </si>
  <si>
    <t>１．サービス種別</t>
    <rPh sb="6" eb="8">
      <t>シュベツ</t>
    </rPh>
    <phoneticPr fontId="8"/>
  </si>
  <si>
    <t>サービス種別名</t>
    <rPh sb="4" eb="6">
      <t>シュベツ</t>
    </rPh>
    <rPh sb="6" eb="7">
      <t>メイ</t>
    </rPh>
    <phoneticPr fontId="8"/>
  </si>
  <si>
    <t>介護予防支援</t>
    <rPh sb="0" eb="2">
      <t>カイゴ</t>
    </rPh>
    <rPh sb="2" eb="4">
      <t>ヨボウ</t>
    </rPh>
    <rPh sb="4" eb="6">
      <t>シエン</t>
    </rPh>
    <phoneticPr fontId="8"/>
  </si>
  <si>
    <t>２．職種名・資格名称</t>
    <rPh sb="2" eb="4">
      <t>ショクシュ</t>
    </rPh>
    <rPh sb="4" eb="5">
      <t>メイ</t>
    </rPh>
    <rPh sb="6" eb="8">
      <t>シカク</t>
    </rPh>
    <rPh sb="8" eb="10">
      <t>メイショウ</t>
    </rPh>
    <phoneticPr fontId="8"/>
  </si>
  <si>
    <t>ー</t>
    <phoneticPr fontId="8"/>
  </si>
  <si>
    <t>資格</t>
    <rPh sb="0" eb="2">
      <t>シカク</t>
    </rPh>
    <phoneticPr fontId="8"/>
  </si>
  <si>
    <t>主任介護支援専門員</t>
    <rPh sb="0" eb="2">
      <t>シュニン</t>
    </rPh>
    <rPh sb="2" eb="4">
      <t>カイゴ</t>
    </rPh>
    <rPh sb="4" eb="6">
      <t>シエン</t>
    </rPh>
    <rPh sb="6" eb="9">
      <t>センモンイン</t>
    </rPh>
    <phoneticPr fontId="8"/>
  </si>
  <si>
    <t>ー</t>
  </si>
  <si>
    <t>【自治体の皆様へ】</t>
    <rPh sb="1" eb="4">
      <t>ジチタイ</t>
    </rPh>
    <rPh sb="5" eb="7">
      <t>ミナサマ</t>
    </rPh>
    <phoneticPr fontId="8"/>
  </si>
  <si>
    <t>※ INDIRECT関数使用のため、以下のとおりセルに「名前の定義」をしています。</t>
    <rPh sb="10" eb="12">
      <t>カンスウ</t>
    </rPh>
    <rPh sb="12" eb="14">
      <t>シヨウ</t>
    </rPh>
    <rPh sb="18" eb="20">
      <t>イカ</t>
    </rPh>
    <rPh sb="28" eb="30">
      <t>ナマエ</t>
    </rPh>
    <rPh sb="31" eb="33">
      <t>テイギ</t>
    </rPh>
    <phoneticPr fontId="8"/>
  </si>
  <si>
    <t>　15行目・・・「職種」</t>
    <rPh sb="3" eb="5">
      <t>ギョウメ</t>
    </rPh>
    <rPh sb="9" eb="11">
      <t>ショクシュ</t>
    </rPh>
    <phoneticPr fontId="8"/>
  </si>
  <si>
    <t>　C列・・・「管理者」</t>
    <rPh sb="2" eb="3">
      <t>レツ</t>
    </rPh>
    <rPh sb="7" eb="10">
      <t>カンリシャ</t>
    </rPh>
    <phoneticPr fontId="8"/>
  </si>
  <si>
    <t>　D列・・・「介護支援専門員」</t>
    <rPh sb="2" eb="3">
      <t>レツ</t>
    </rPh>
    <rPh sb="7" eb="9">
      <t>カイゴ</t>
    </rPh>
    <rPh sb="9" eb="11">
      <t>シエン</t>
    </rPh>
    <rPh sb="11" eb="14">
      <t>センモンイン</t>
    </rPh>
    <phoneticPr fontId="8"/>
  </si>
  <si>
    <t>　E列・・・「介護予防支援担当職員」</t>
    <rPh sb="2" eb="3">
      <t>レツ</t>
    </rPh>
    <rPh sb="7" eb="9">
      <t>カイゴ</t>
    </rPh>
    <rPh sb="9" eb="11">
      <t>ヨボウ</t>
    </rPh>
    <rPh sb="11" eb="13">
      <t>シエン</t>
    </rPh>
    <rPh sb="13" eb="15">
      <t>タントウ</t>
    </rPh>
    <rPh sb="15" eb="17">
      <t>ショクイン</t>
    </rPh>
    <phoneticPr fontId="8"/>
  </si>
  <si>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8"/>
  </si>
  <si>
    <t>　行が足りない場合は、適宜追加してください。</t>
    <rPh sb="1" eb="2">
      <t>ギョウ</t>
    </rPh>
    <rPh sb="3" eb="4">
      <t>タ</t>
    </rPh>
    <rPh sb="7" eb="9">
      <t>バアイ</t>
    </rPh>
    <rPh sb="11" eb="13">
      <t>テキギ</t>
    </rPh>
    <rPh sb="13" eb="15">
      <t>ツイカ</t>
    </rPh>
    <phoneticPr fontId="8"/>
  </si>
  <si>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8"/>
  </si>
  <si>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8"/>
  </si>
  <si>
    <t>　・「数式」タブ　⇒　「名前の定義」を選択</t>
    <rPh sb="3" eb="5">
      <t>スウシキ</t>
    </rPh>
    <rPh sb="12" eb="14">
      <t>ナマエ</t>
    </rPh>
    <rPh sb="15" eb="17">
      <t>テイギ</t>
    </rPh>
    <rPh sb="19" eb="21">
      <t>センタク</t>
    </rPh>
    <phoneticPr fontId="8"/>
  </si>
  <si>
    <t>　・「名前」に職種名を入力</t>
    <rPh sb="3" eb="5">
      <t>ナマエ</t>
    </rPh>
    <rPh sb="7" eb="9">
      <t>ショクシュ</t>
    </rPh>
    <rPh sb="9" eb="10">
      <t>メイ</t>
    </rPh>
    <rPh sb="11" eb="13">
      <t>ニュウリョク</t>
    </rPh>
    <phoneticPr fontId="8"/>
  </si>
  <si>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8"/>
  </si>
  <si>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8"/>
  </si>
  <si>
    <t>１月当たり実利用者数が２０人以下</t>
    <phoneticPr fontId="3"/>
  </si>
  <si>
    <t>特別地域居宅介護支援加算</t>
    <phoneticPr fontId="3"/>
  </si>
  <si>
    <t>特定事業所集中減算</t>
    <phoneticPr fontId="3"/>
  </si>
  <si>
    <t>要支援者が要介護認定を受けた場合に居宅サービス計画を作成</t>
    <phoneticPr fontId="3"/>
  </si>
  <si>
    <t>要介護状態区分が２区分以上変更された場合に居宅サービス計画を作成</t>
    <phoneticPr fontId="3"/>
  </si>
  <si>
    <t>計画的な研修（研修計画の作成及び実施）</t>
    <phoneticPr fontId="3"/>
  </si>
  <si>
    <t>地域包括支援センターから支援が困難な事例を紹介された場合においても、当該支援が困難な事例に係る者に指定居宅介護支援を提供</t>
    <phoneticPr fontId="3"/>
  </si>
  <si>
    <t>介護支援専門員実務研修への協力又は協力体制の確保</t>
    <phoneticPr fontId="3"/>
  </si>
  <si>
    <t>初回加算</t>
    <phoneticPr fontId="3"/>
  </si>
  <si>
    <t>特定事業所医療介護連携加算</t>
    <phoneticPr fontId="3"/>
  </si>
  <si>
    <t>初回加算が算定されていない</t>
    <phoneticPr fontId="3"/>
  </si>
  <si>
    <t>病院等の職員から利用者に係る必要な情報提供をカンファレンスにより１回受けている</t>
    <phoneticPr fontId="3"/>
  </si>
  <si>
    <t>初回加算が算定されていない</t>
    <phoneticPr fontId="3"/>
  </si>
  <si>
    <t>病院等の職員から利用者に係る必要な情報提供をカンファレンス以外の方法により２回以上受けている</t>
    <phoneticPr fontId="3"/>
  </si>
  <si>
    <t>初回加算が算定されていない</t>
    <phoneticPr fontId="3"/>
  </si>
  <si>
    <t>病院等の職員から利用者に係る必要な情報提供を２回以上受けており、うち１回以上はカンファレンスによる</t>
    <phoneticPr fontId="3"/>
  </si>
  <si>
    <t>入院時情報連携加算（Ⅰ）</t>
    <phoneticPr fontId="3"/>
  </si>
  <si>
    <t>入院時情報連携加算（Ⅱ）</t>
    <phoneticPr fontId="3"/>
  </si>
  <si>
    <t>退院・退所加算（Ⅰ）イ</t>
    <phoneticPr fontId="3"/>
  </si>
  <si>
    <t>退院・退所加算（Ⅰ）ロ</t>
    <phoneticPr fontId="3"/>
  </si>
  <si>
    <t>退院・退所加算（Ⅱ）イ</t>
    <phoneticPr fontId="3"/>
  </si>
  <si>
    <t>退院・退所加算（Ⅱ）ロ</t>
    <phoneticPr fontId="3"/>
  </si>
  <si>
    <t>病院等の職員から利用者に係る必要な情報提供を３回以上受けており、うち１回以上はカンファレンスによる</t>
    <phoneticPr fontId="3"/>
  </si>
  <si>
    <t>初回加算が算定されていない</t>
    <phoneticPr fontId="3"/>
  </si>
  <si>
    <t>同席にあたり、利用者の同意を得ているか</t>
    <phoneticPr fontId="3"/>
  </si>
  <si>
    <t>カンファレンスの実施日(指導した日が異なる場合は指導日もあわせて）、カンファレンスに参加した医療関係職種等の氏名及びそのカンファレンスの要点を居宅サービス計画等に記載</t>
    <phoneticPr fontId="3"/>
  </si>
  <si>
    <t>ターミナルケアマネジメントを受けることに同意した利用者について、２４時間連絡できる体制を確保しており、かつ、必要に応じて、指定居宅介護支援を行うことができる体制を整備している</t>
    <phoneticPr fontId="3"/>
  </si>
  <si>
    <t>利用者の死亡日及び死亡日前１４日以内に２日以上居宅を訪問し、利用者の心身等の状況を記録、主治の医師及び居宅サービス計画に位置付けた居宅サービス事業者に提供</t>
    <phoneticPr fontId="3"/>
  </si>
  <si>
    <t>利用者が在宅で死亡、又は死亡診断を目的として医療機関に搬送後24時間以内に死亡が確認</t>
    <phoneticPr fontId="3"/>
  </si>
  <si>
    <t>退院・退所加算Ⅲ</t>
    <phoneticPr fontId="3"/>
  </si>
  <si>
    <t>通院時情報連携加算</t>
    <phoneticPr fontId="3"/>
  </si>
  <si>
    <t>緊急時居宅カンファレンス加算</t>
    <phoneticPr fontId="3"/>
  </si>
  <si>
    <t>ターミナルケアマネジメント加算</t>
    <phoneticPr fontId="3"/>
  </si>
  <si>
    <t>加算等自己点検シート（居宅介護支援）</t>
    <phoneticPr fontId="3"/>
  </si>
  <si>
    <t>点検項目</t>
    <rPh sb="0" eb="2">
      <t>テンケン</t>
    </rPh>
    <rPh sb="2" eb="4">
      <t>コウモク</t>
    </rPh>
    <phoneticPr fontId="3"/>
  </si>
  <si>
    <t>点検事項</t>
    <rPh sb="0" eb="2">
      <t>テンケン</t>
    </rPh>
    <rPh sb="2" eb="4">
      <t>ジコウ</t>
    </rPh>
    <phoneticPr fontId="3"/>
  </si>
  <si>
    <t>介護保険課担当者</t>
    <rPh sb="0" eb="2">
      <t>カイゴ</t>
    </rPh>
    <rPh sb="2" eb="4">
      <t>ホケン</t>
    </rPh>
    <rPh sb="4" eb="5">
      <t>カ</t>
    </rPh>
    <rPh sb="5" eb="8">
      <t>タントウシャ</t>
    </rPh>
    <phoneticPr fontId="5"/>
  </si>
  <si>
    <t>介護保険サービス事業者等状況調査資料</t>
    <rPh sb="0" eb="2">
      <t>カイゴ</t>
    </rPh>
    <rPh sb="2" eb="4">
      <t>ホケン</t>
    </rPh>
    <rPh sb="8" eb="10">
      <t>ジギョウ</t>
    </rPh>
    <rPh sb="10" eb="11">
      <t>シャ</t>
    </rPh>
    <rPh sb="11" eb="12">
      <t>トウ</t>
    </rPh>
    <rPh sb="12" eb="14">
      <t>ジョウキョウ</t>
    </rPh>
    <rPh sb="14" eb="16">
      <t>チョウサ</t>
    </rPh>
    <rPh sb="16" eb="18">
      <t>シリョウ</t>
    </rPh>
    <phoneticPr fontId="5"/>
  </si>
  <si>
    <t>代表者の職氏名</t>
    <rPh sb="0" eb="3">
      <t>ダイヒョウシャ</t>
    </rPh>
    <rPh sb="4" eb="5">
      <t>ショク</t>
    </rPh>
    <rPh sb="5" eb="7">
      <t>シメイ</t>
    </rPh>
    <phoneticPr fontId="3"/>
  </si>
  <si>
    <t>事業所名</t>
    <rPh sb="0" eb="3">
      <t>ジギョウショ</t>
    </rPh>
    <rPh sb="3" eb="4">
      <t>メイ</t>
    </rPh>
    <phoneticPr fontId="3"/>
  </si>
  <si>
    <t>事業所所在地</t>
    <rPh sb="0" eb="3">
      <t>ジギョウショ</t>
    </rPh>
    <rPh sb="3" eb="6">
      <t>ショザイチ</t>
    </rPh>
    <phoneticPr fontId="3"/>
  </si>
  <si>
    <t>（松阪市記入欄）</t>
    <rPh sb="1" eb="4">
      <t>マツサカシ</t>
    </rPh>
    <rPh sb="4" eb="6">
      <t>キニュウ</t>
    </rPh>
    <rPh sb="6" eb="7">
      <t>ラン</t>
    </rPh>
    <phoneticPr fontId="3"/>
  </si>
  <si>
    <t>事業所の担当者</t>
    <rPh sb="0" eb="3">
      <t>ジギョウショ</t>
    </rPh>
    <rPh sb="4" eb="7">
      <t>タントウシャ</t>
    </rPh>
    <phoneticPr fontId="3"/>
  </si>
  <si>
    <t>１　指定居宅介護支援事業の月別利用者数</t>
    <phoneticPr fontId="3"/>
  </si>
  <si>
    <t>法人名</t>
    <rPh sb="0" eb="2">
      <t>ホウジン</t>
    </rPh>
    <rPh sb="2" eb="3">
      <t>メイ</t>
    </rPh>
    <phoneticPr fontId="5"/>
  </si>
  <si>
    <t>職 名</t>
    <rPh sb="0" eb="1">
      <t>ショク</t>
    </rPh>
    <rPh sb="2" eb="3">
      <t>メイ</t>
    </rPh>
    <phoneticPr fontId="5"/>
  </si>
  <si>
    <t>氏 名</t>
    <rPh sb="0" eb="1">
      <t>シ</t>
    </rPh>
    <rPh sb="2" eb="3">
      <t>メイ</t>
    </rPh>
    <phoneticPr fontId="5"/>
  </si>
  <si>
    <t>介護支援専門員に介護支援専門員証を携行させ、初回訪問時及び利用者又はその家族から求められたときは、これを提示すべき旨を指導しているか。</t>
    <phoneticPr fontId="3"/>
  </si>
  <si>
    <t>新規に居宅サービス計画を作成</t>
    <phoneticPr fontId="3"/>
  </si>
  <si>
    <t>運営基準減算に該当していない</t>
    <rPh sb="0" eb="2">
      <t>ウンエイ</t>
    </rPh>
    <rPh sb="2" eb="4">
      <t>キジュン</t>
    </rPh>
    <rPh sb="4" eb="6">
      <t>ゲンサン</t>
    </rPh>
    <rPh sb="7" eb="9">
      <t>ガイトウ</t>
    </rPh>
    <phoneticPr fontId="3"/>
  </si>
  <si>
    <t>算定日が属する月の利用者の総数のうち、要介護３、要介護４又は要介護５である者の割合が40/100以上</t>
    <rPh sb="48" eb="50">
      <t>イジョウ</t>
    </rPh>
    <phoneticPr fontId="3"/>
  </si>
  <si>
    <t>病院又は診療所の求めにより、医師又は看護師等と共に居宅を訪問し、カンファレンスを行い、必要に応じて、利用者に必要な居宅サービス又は地域密着型サービスの利用に関する調整を行う</t>
    <phoneticPr fontId="3"/>
  </si>
  <si>
    <t>（人員に関する基準）</t>
    <rPh sb="1" eb="3">
      <t>ジンイン</t>
    </rPh>
    <rPh sb="4" eb="5">
      <t>カン</t>
    </rPh>
    <rPh sb="7" eb="9">
      <t>キジュン</t>
    </rPh>
    <phoneticPr fontId="3"/>
  </si>
  <si>
    <t>（運営に関する基準）</t>
    <rPh sb="1" eb="3">
      <t>ウンエイ</t>
    </rPh>
    <rPh sb="4" eb="5">
      <t>カン</t>
    </rPh>
    <rPh sb="7" eb="9">
      <t>キジュン</t>
    </rPh>
    <phoneticPr fontId="3"/>
  </si>
  <si>
    <t>（その他）</t>
    <rPh sb="3" eb="4">
      <t>タ</t>
    </rPh>
    <phoneticPr fontId="3"/>
  </si>
  <si>
    <t>（基本方針）</t>
    <rPh sb="1" eb="3">
      <t>キホン</t>
    </rPh>
    <rPh sb="3" eb="5">
      <t>ホウシン</t>
    </rPh>
    <phoneticPr fontId="3"/>
  </si>
  <si>
    <t>（設備に関する基準）</t>
    <rPh sb="1" eb="3">
      <t>セツビ</t>
    </rPh>
    <rPh sb="4" eb="5">
      <t>カン</t>
    </rPh>
    <rPh sb="7" eb="9">
      <t>キジュン</t>
    </rPh>
    <phoneticPr fontId="3"/>
  </si>
  <si>
    <t>3-1</t>
    <phoneticPr fontId="3"/>
  </si>
  <si>
    <t>管理者は、介護支援専門員に居宅サービス計画の作成に関する業務を担当させているか。</t>
    <phoneticPr fontId="3"/>
  </si>
  <si>
    <t>介護支援専門員は、居宅サービス計画の作成に当たっては、利用者の自立した日常生活の支援を効果的に行うため、利用者の心身又は家族の状況等に応じ、継続的かつ計画的に指定居宅サービス等の利用が行われるようにしているか。　</t>
    <phoneticPr fontId="3"/>
  </si>
  <si>
    <t>介護支援専門員は、利用者の希望及び利用者についてのアセスメントの結果に基づき、利用者の家族の希望及び当該地域における指定居宅サービス等が提供される体制を勘案して、当該アセスメントにより把握された解決すべき課題に対応するための最も適切なサービスの組合せについて検討し、利用者及びその家族の生活に対する意向、総合的な援助の方針、生活全般の解決すべき課題、提供されるサービスの目標及びその達成時期、サービスの種類、内容及び利用料並びにサービスを提供する上での留意事項等を記載した居宅サービス計画の原案を作成しているか。</t>
    <phoneticPr fontId="3"/>
  </si>
  <si>
    <t>介護支援専門員は、居宅サービス計画の作成に当たっては、適切な方法により、利用者について、その有する能力、既に提供を受けている指定居宅サービス等のその置かれている環境等の評価を通じて利用者が現に抱える問題点を明らかにし、利用者が自立した日常生活を営むことができるように支援する上で解決すべき課題を把握しているか。</t>
    <phoneticPr fontId="3"/>
  </si>
  <si>
    <t>介護支援専門員は、居宅サービス計画の作成に当たっては、利用者の日常生活全般を支援する観点から、介護給付等対象サービス以外の保健医療サービス又は福祉サービス、当該地域の住民による自発的な活動によるサービス等の利用も含めて居宅サービス計画上に位置付けるよう努めているか。</t>
    <phoneticPr fontId="3"/>
  </si>
  <si>
    <t>介護支援専門員は、居宅サービス計画に位置付けた指定居宅サービス事業者等に対して、個別サービス計画の提出を求めているか。</t>
    <phoneticPr fontId="3"/>
  </si>
  <si>
    <t>介護支援専門員は、居宅サービス計画の作成後、居宅サービス計画の実施状況の把握(利用者についての継続的なアセスメントを含む。以下「モニタリング」という。)を行い、必要に応じて居宅サービス計画の変更、指定居宅サービス事業者等との連絡調整その他の便宜の提供を行っているか。</t>
    <phoneticPr fontId="3"/>
  </si>
  <si>
    <t>介護支援専門員は、指定居宅サービス事業者等から利用者に係る情報の提供を受けたときその他必要と認めるときは、利用者の服薬状況、口腔機能その他の利用者の心身又は生活の状況に係る情報のうち必要と認めるものを、利用者の同意を得て主治の医師若しくは歯科医師又は薬剤師に提供しているか。</t>
    <phoneticPr fontId="3"/>
  </si>
  <si>
    <t>介護支援専門員は、適切な保健医療サービス及び福祉サービスが総合的かつ効率的に提供された場合においても、利用者がその居宅において日常生活を営むことが困難となったと認める場合又は利用者が介護保険施設への入院又は入所を希望する場合には、主治医の意見を参考にする、主治医に意見を求める等をして介護保険施設への紹介その他の便宜の提供を行っているか。</t>
    <phoneticPr fontId="3"/>
  </si>
  <si>
    <t>介護支援専門員は、介護保険施設等から退院又は退所しようとする要介護者から依頼があった場合には、居宅における生活へ円滑に移行できるよう、あらかじめ、居宅サービス計画の作成等の援助を行っているか。</t>
    <phoneticPr fontId="3"/>
  </si>
  <si>
    <t>介護支援専門員は、居宅サービス計画に短期入所生活介護又は短期入所療養介護を位置付ける場合にあっては、利用者の居宅における自立した日常生活の維持に十分に留意するものとし、利用者の心身の状況等を勘案して特に必要と認められる場合を除き、短期入所生活介護及び短期入所療養介護を利用する日数が要介護認定の有効期間のおおむね半数を超えないようにしているか。</t>
    <phoneticPr fontId="3"/>
  </si>
  <si>
    <t>介護支援専門員は、医療サービス以外の指定居宅サービス等を位置付ける場合にあっては、当該指定居宅サービス等に係る主治の医師等の医学的観点からの留意事項が示されているときは、当該留意点を尊重してこれを行っているか。</t>
    <rPh sb="60" eb="61">
      <t>トウ</t>
    </rPh>
    <phoneticPr fontId="3"/>
  </si>
  <si>
    <t>介護支援専門員は、居宅サービス計画に訪問看護、通所リハビリテーション等の医療サービスを位置付ける場合にあっては、当該医療サービスに係る主治の医師等の指示がある場合に限りこれを行っているか。</t>
    <phoneticPr fontId="3"/>
  </si>
  <si>
    <t>介護支援専門員は、利用者が訪問看護、通所リハビリテーション等の医療サービスの利用を希望している場合その他必要な場合には、利用者の同意を得て主治の医師等の意見を求めているか。</t>
    <phoneticPr fontId="3"/>
  </si>
  <si>
    <t>介護支援専門員は、利用者が提示する被保険者証に、認定審査会意見又は居宅サービス若しくは地域密着型サービスの種類についての記載がある場合には、利用者にその趣旨を説明し、理解を得た上で、その内容に沿って居宅サービス計画を作成しているか。</t>
    <phoneticPr fontId="3"/>
  </si>
  <si>
    <t>介護支援専門員は、居宅サービス計画に特定福祉用具販売を位置付ける場合にあっては、その利用の妥当性を検討し、当該計画に特定福祉用具販売が必要な理由を記載しているか。</t>
    <phoneticPr fontId="3"/>
  </si>
  <si>
    <t>介護支援専門員は、居宅サービス計画に福祉用具貸与を位置付ける場合にあっては、その利用の妥当性を検討し、当該計画に福祉用具貸与が必要な理由を記載するとともに、必要に応じて随時サービス担当者会議を開催し、継続して福祉用具貸与を受ける必要性について検証をした上で、継続して福祉用具貸与を受ける必要がある場合にはその理由を居宅サービス計画に記載しているか。</t>
    <rPh sb="126" eb="127">
      <t>ウエ</t>
    </rPh>
    <phoneticPr fontId="3"/>
  </si>
  <si>
    <t>1-2</t>
    <phoneticPr fontId="3"/>
  </si>
  <si>
    <t>事業者は、適切なサービスの提供を確保する観点から、職場において行われる性的な言動又は優越的な関係を背景とした言動であって業務上必要かつ相当な範囲を超えたものにより介護支援専門員の就業環境が害されることを防止するための方針の明確化等の必要な措置を講じているか。</t>
    <phoneticPr fontId="3"/>
  </si>
  <si>
    <t>介護支援専門員の資質の向上のために、その研修の機会を確保しているか。</t>
    <phoneticPr fontId="3"/>
  </si>
  <si>
    <t>事業所ごとに、介護支援専門員に指定居宅介護支援の業務を担当させているか。ただし、介護支援専門員の補助の業務についてはこの限りでない。</t>
    <phoneticPr fontId="3"/>
  </si>
  <si>
    <t>介護支援専門員は、要介護認定を受けている利用者が要支援認定を受けた場合、速やかに介護予防サービス計画の作成に着手できるよう、指定介護予防支援事業者と当該利用者に係る必要な情報を提供する等の連携を図っているか。</t>
    <rPh sb="64" eb="66">
      <t>カイゴ</t>
    </rPh>
    <phoneticPr fontId="3"/>
  </si>
  <si>
    <t>自らが居宅サービス計画に位置づけた指定居宅サービス又は指定地域密着型サービスに対する苦情の国民健康保険団体連合会への申立てに関して、利用者に対し必要な援助を行っているか。</t>
    <phoneticPr fontId="3"/>
  </si>
  <si>
    <t>居宅介護支援の事業は、要介護状態となった場合においても、その利用者が可能な限りその居宅において、その有する能力に応じ自立した日常生活を営むことができるよう配慮して行うものとなっているか。</t>
    <phoneticPr fontId="3"/>
  </si>
  <si>
    <t>事業運営に当たっては、市町村、地域包括支援センター、老人介護支援センター、他の指定居宅介護支援事業者、指定介護予防支援事業者、介護保険施設、指定特定相談支援事業者等との連携に努めているか。</t>
    <phoneticPr fontId="3"/>
  </si>
  <si>
    <t>事業を行うために必要な広さの区画を有し、指定居宅介護支援の提供に必要な設備及び備品を備えているか。</t>
    <phoneticPr fontId="3"/>
  </si>
  <si>
    <t>(</t>
    <phoneticPr fontId="8"/>
  </si>
  <si>
    <t>）</t>
    <phoneticPr fontId="8"/>
  </si>
  <si>
    <t>(</t>
    <phoneticPr fontId="8"/>
  </si>
  <si>
    <t>)</t>
    <phoneticPr fontId="8"/>
  </si>
  <si>
    <t>(</t>
    <phoneticPr fontId="8"/>
  </si>
  <si>
    <t>(1)</t>
    <phoneticPr fontId="8"/>
  </si>
  <si>
    <t>(2)</t>
    <phoneticPr fontId="8"/>
  </si>
  <si>
    <t>No</t>
    <phoneticPr fontId="8"/>
  </si>
  <si>
    <t>(5) 
職種</t>
    <phoneticPr fontId="5"/>
  </si>
  <si>
    <t>(6)
勤務
形態</t>
    <phoneticPr fontId="5"/>
  </si>
  <si>
    <t>(8) 氏　名</t>
    <phoneticPr fontId="5"/>
  </si>
  <si>
    <t>(9)</t>
    <phoneticPr fontId="8"/>
  </si>
  <si>
    <t>A</t>
    <phoneticPr fontId="8"/>
  </si>
  <si>
    <t>B</t>
    <phoneticPr fontId="8"/>
  </si>
  <si>
    <t>B</t>
    <phoneticPr fontId="8"/>
  </si>
  <si>
    <t>C</t>
    <phoneticPr fontId="8"/>
  </si>
  <si>
    <t>-</t>
    <phoneticPr fontId="8"/>
  </si>
  <si>
    <t>D</t>
    <phoneticPr fontId="8"/>
  </si>
  <si>
    <t>÷</t>
    <phoneticPr fontId="8"/>
  </si>
  <si>
    <t>＝</t>
    <phoneticPr fontId="8"/>
  </si>
  <si>
    <t>＋</t>
    <phoneticPr fontId="8"/>
  </si>
  <si>
    <t>＝</t>
    <phoneticPr fontId="8"/>
  </si>
  <si>
    <t>　　　　○ 常勤換算方法とは、非常勤の従業者について「事業所の従業者の勤務延時間数を当該事業所において常勤の従業者が勤務すべき時間数で除することにより、</t>
    <phoneticPr fontId="8"/>
  </si>
  <si>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8"/>
  </si>
  <si>
    <t>　　　　　手入力すること。</t>
    <phoneticPr fontId="8"/>
  </si>
  <si>
    <t>ー</t>
    <phoneticPr fontId="8"/>
  </si>
  <si>
    <t>ー</t>
    <phoneticPr fontId="8"/>
  </si>
  <si>
    <t>ー</t>
    <phoneticPr fontId="8"/>
  </si>
  <si>
    <t>ー</t>
    <phoneticPr fontId="8"/>
  </si>
  <si>
    <t>ー</t>
    <phoneticPr fontId="8"/>
  </si>
  <si>
    <t>被保険者の要介護認定に係る申請について、利用申込者の意思を踏まえ、必要な協力を行っているか。</t>
    <phoneticPr fontId="3"/>
  </si>
  <si>
    <t>指定居宅介護支援は、要介護状態の軽減又は悪化の防止に資するように行われるとともに、医療サービスとの連携に十分配慮して行われているか。</t>
    <phoneticPr fontId="3"/>
  </si>
  <si>
    <t>自らその提供する指定居宅介護支援の質の評価を行い、常にその改善を図っているか。</t>
    <phoneticPr fontId="3"/>
  </si>
  <si>
    <t>毎月、市町村又は国民健康保険団体連合会に対し、居宅サービス計画において位置付けられている指定居宅サービス等のうち法定代理受領サービスとして位置付けたものに関する情報を記載した文書（給付管理票）を提出しているか。</t>
    <phoneticPr fontId="3"/>
  </si>
  <si>
    <t>居宅サービス計画に位置付けられている基準該当居宅サービスに係る特例居宅介護サービス費の支給に係る事務に必要な情報を記載した文書を、市町村又は国民健康保険団体連合会に対して提出しているか。</t>
    <phoneticPr fontId="3"/>
  </si>
  <si>
    <t>管理者は、介護支援専門員その他の従業者に、「運営に関する基準」を遵守させるため必要な指揮命令を行っているか。</t>
    <phoneticPr fontId="3"/>
  </si>
  <si>
    <t>事業者及びその従業者は、居宅サービス計画の作成又は変更に関し、利用者に対して特定の居宅サービス事業者等によるサービスを利用させることの対償として、当該居宅サービス事業者等から金品その他の財産上の利益を収受していないか。</t>
    <phoneticPr fontId="3"/>
  </si>
  <si>
    <t>事業所ごとに経理を区分するとともに、指定居宅介護支援の事業の会計とその他の事業の会計を区分しているか。</t>
    <phoneticPr fontId="3"/>
  </si>
  <si>
    <t>(解釈通知)
具体的な会計処理の方法については、「介護保険・高齢者保健福祉事業に係る社会福祉法人会計基準の取り扱いについて」「介護保険の給付対象事業における会計の区分について」「指定介護老人福祉施設等に係る会計処理等の取扱いについて」を参考として適切に行っているか。</t>
    <rPh sb="1" eb="5">
      <t>カイシャクツウチ</t>
    </rPh>
    <phoneticPr fontId="3"/>
  </si>
  <si>
    <t>該当</t>
    <rPh sb="0" eb="2">
      <t>ガイトウ</t>
    </rPh>
    <phoneticPr fontId="3"/>
  </si>
  <si>
    <t>2</t>
    <phoneticPr fontId="3"/>
  </si>
  <si>
    <t>2-1</t>
    <phoneticPr fontId="3"/>
  </si>
  <si>
    <t>2-2</t>
    <phoneticPr fontId="3"/>
  </si>
  <si>
    <t>2-3</t>
    <phoneticPr fontId="3"/>
  </si>
  <si>
    <t>3</t>
    <phoneticPr fontId="3"/>
  </si>
  <si>
    <t>3-1</t>
    <phoneticPr fontId="3"/>
  </si>
  <si>
    <t>3-2</t>
    <phoneticPr fontId="3"/>
  </si>
  <si>
    <t>3-3</t>
    <phoneticPr fontId="3"/>
  </si>
  <si>
    <t>2</t>
    <phoneticPr fontId="3"/>
  </si>
  <si>
    <t>5</t>
    <phoneticPr fontId="3"/>
  </si>
  <si>
    <t>要介護認定を受けている利用者が要介護更新認定を受けた場合</t>
    <phoneticPr fontId="3"/>
  </si>
  <si>
    <t>要介護認定を受けている利用者が要介護状態区分の変更の認定を受けた場合</t>
    <phoneticPr fontId="3"/>
  </si>
  <si>
    <t>居宅サービス計画の新規作成及びその変更に当たって、下記のことについて実施しているか</t>
    <rPh sb="25" eb="27">
      <t>カキ</t>
    </rPh>
    <phoneticPr fontId="3"/>
  </si>
  <si>
    <t>利用者の居宅を訪問し、利用者及びその家族に面接を実施</t>
    <phoneticPr fontId="3"/>
  </si>
  <si>
    <t>やむを得ない事情がない限りサービス担当者会議を行う</t>
    <rPh sb="3" eb="4">
      <t>エ</t>
    </rPh>
    <rPh sb="6" eb="8">
      <t>ジジョウ</t>
    </rPh>
    <rPh sb="11" eb="12">
      <t>カギ</t>
    </rPh>
    <rPh sb="17" eb="20">
      <t>タントウシャ</t>
    </rPh>
    <rPh sb="20" eb="22">
      <t>カイギ</t>
    </rPh>
    <rPh sb="23" eb="24">
      <t>オコナ</t>
    </rPh>
    <phoneticPr fontId="3"/>
  </si>
  <si>
    <t>居宅サービス計画の原案の内容について利用者又はその家族に対して説明し、文書により利用者の同意を得た上で、居宅サービス計画を利用者及び担当者に交付する</t>
    <rPh sb="52" eb="54">
      <t>キョタク</t>
    </rPh>
    <phoneticPr fontId="3"/>
  </si>
  <si>
    <t>下記の場合に、サービス担当者会議等の開催による専門的意見の聴取をしているか</t>
    <rPh sb="0" eb="2">
      <t>カキ</t>
    </rPh>
    <rPh sb="3" eb="5">
      <t>バアイ</t>
    </rPh>
    <phoneticPr fontId="3"/>
  </si>
  <si>
    <t>特段の事情がない限り、モニタリングの結果を記録しているか</t>
    <rPh sb="0" eb="2">
      <t>トクダン</t>
    </rPh>
    <rPh sb="3" eb="5">
      <t>ジジョウ</t>
    </rPh>
    <rPh sb="8" eb="9">
      <t>カギ</t>
    </rPh>
    <phoneticPr fontId="3"/>
  </si>
  <si>
    <t>運営基準減算（50/100）が２月以上継続している</t>
    <phoneticPr fontId="3"/>
  </si>
  <si>
    <t>厚生労働大臣が定める地域(平成24年告示第120号)に所在している</t>
    <rPh sb="13" eb="15">
      <t>ヘイセイ</t>
    </rPh>
    <rPh sb="17" eb="18">
      <t>ネン</t>
    </rPh>
    <rPh sb="18" eb="20">
      <t>コクジ</t>
    </rPh>
    <rPh sb="20" eb="21">
      <t>ダイ</t>
    </rPh>
    <rPh sb="24" eb="25">
      <t>ゴウ</t>
    </rPh>
    <rPh sb="27" eb="29">
      <t>ショザイ</t>
    </rPh>
    <phoneticPr fontId="3"/>
  </si>
  <si>
    <t>厚生労働大臣が定める地域(平成21年告示第83号1)所在している</t>
    <rPh sb="13" eb="15">
      <t>ヘイセイ</t>
    </rPh>
    <rPh sb="17" eb="18">
      <t>ネン</t>
    </rPh>
    <rPh sb="18" eb="20">
      <t>コクジ</t>
    </rPh>
    <rPh sb="20" eb="21">
      <t>ダイ</t>
    </rPh>
    <rPh sb="23" eb="24">
      <t>ゴウ</t>
    </rPh>
    <rPh sb="26" eb="28">
      <t>ショザイ</t>
    </rPh>
    <phoneticPr fontId="3"/>
  </si>
  <si>
    <t>利用者が厚生労働大臣が定める地域(平成21年告示第83号2)に居住している</t>
    <rPh sb="0" eb="3">
      <t>リヨウシャ</t>
    </rPh>
    <rPh sb="31" eb="33">
      <t>キョジュウ</t>
    </rPh>
    <phoneticPr fontId="3"/>
  </si>
  <si>
    <t>1</t>
    <phoneticPr fontId="3"/>
  </si>
  <si>
    <t>2</t>
    <phoneticPr fontId="3"/>
  </si>
  <si>
    <t>1</t>
    <phoneticPr fontId="3"/>
  </si>
  <si>
    <t>2</t>
    <phoneticPr fontId="3"/>
  </si>
  <si>
    <t>1</t>
    <phoneticPr fontId="3"/>
  </si>
  <si>
    <t>1-1</t>
    <phoneticPr fontId="3"/>
  </si>
  <si>
    <t>1-2</t>
    <phoneticPr fontId="3"/>
  </si>
  <si>
    <t>1-3</t>
    <phoneticPr fontId="3"/>
  </si>
  <si>
    <t>1-4</t>
    <phoneticPr fontId="3"/>
  </si>
  <si>
    <t>1</t>
    <phoneticPr fontId="3"/>
  </si>
  <si>
    <t>1-5</t>
    <phoneticPr fontId="3"/>
  </si>
  <si>
    <t>判定期間における居宅サービス計画の総数</t>
    <phoneticPr fontId="3"/>
  </si>
  <si>
    <t>訪問介護サービス等のそれぞれの紹介率最高法人が位置付けられた居宅サービス計画数並びに紹介率最高法人の名称、住所、事業所名及び代表者名</t>
    <rPh sb="8" eb="9">
      <t>トウ</t>
    </rPh>
    <phoneticPr fontId="3"/>
  </si>
  <si>
    <t>算定方法で計算した割合</t>
    <phoneticPr fontId="3"/>
  </si>
  <si>
    <t>算定方法で計算した割合が80％を超えている場合であって正当な理由がある場合においては、その正当な理由</t>
    <phoneticPr fontId="3"/>
  </si>
  <si>
    <t>訪問介護、通所介護、福祉用具貸与又は地域密着型通所介護(訪問介護サービス等)のそれぞれが位置付けられた居宅サービス計画数</t>
    <rPh sb="28" eb="30">
      <t>ホウモン</t>
    </rPh>
    <rPh sb="30" eb="32">
      <t>カイゴ</t>
    </rPh>
    <rPh sb="36" eb="37">
      <t>トウ</t>
    </rPh>
    <phoneticPr fontId="3"/>
  </si>
  <si>
    <t>2</t>
    <phoneticPr fontId="3"/>
  </si>
  <si>
    <t>3</t>
    <phoneticPr fontId="3"/>
  </si>
  <si>
    <t>1</t>
    <phoneticPr fontId="3"/>
  </si>
  <si>
    <t>4</t>
    <phoneticPr fontId="3"/>
  </si>
  <si>
    <t>下記に掲げる事項を記載した書類を作成しているか</t>
    <rPh sb="0" eb="2">
      <t>カキ</t>
    </rPh>
    <phoneticPr fontId="3"/>
  </si>
  <si>
    <t>(1)について算定の結果80%を超えた場合に書類を市に提出し、減算の適用についての通知を受け取っているか</t>
    <rPh sb="7" eb="9">
      <t>サンテイ</t>
    </rPh>
    <rPh sb="10" eb="12">
      <t>ケッカ</t>
    </rPh>
    <rPh sb="16" eb="17">
      <t>コ</t>
    </rPh>
    <rPh sb="19" eb="21">
      <t>バアイ</t>
    </rPh>
    <rPh sb="22" eb="24">
      <t>ショルイ</t>
    </rPh>
    <rPh sb="25" eb="26">
      <t>シ</t>
    </rPh>
    <rPh sb="27" eb="29">
      <t>テイシュツ</t>
    </rPh>
    <rPh sb="31" eb="33">
      <t>ゲンサン</t>
    </rPh>
    <rPh sb="34" eb="36">
      <t>テキヨウ</t>
    </rPh>
    <rPh sb="41" eb="43">
      <t>ツウチ</t>
    </rPh>
    <rPh sb="44" eb="45">
      <t>ウ</t>
    </rPh>
    <rPh sb="46" eb="47">
      <t>ト</t>
    </rPh>
    <phoneticPr fontId="3"/>
  </si>
  <si>
    <t>(1)について算定の結果80%を超えない場合に書類を２年間保存しているか</t>
    <rPh sb="7" eb="9">
      <t>サンテイ</t>
    </rPh>
    <rPh sb="10" eb="12">
      <t>ケッカ</t>
    </rPh>
    <rPh sb="16" eb="17">
      <t>コ</t>
    </rPh>
    <rPh sb="20" eb="22">
      <t>バアイ</t>
    </rPh>
    <rPh sb="23" eb="25">
      <t>ショルイ</t>
    </rPh>
    <rPh sb="27" eb="29">
      <t>ネンカン</t>
    </rPh>
    <rPh sb="29" eb="31">
      <t>ホゾン</t>
    </rPh>
    <phoneticPr fontId="3"/>
  </si>
  <si>
    <t>常勤かつ専従の主任介護支援専門員が２名以上</t>
    <rPh sb="18" eb="21">
      <t>メイイジョウ</t>
    </rPh>
    <phoneticPr fontId="3"/>
  </si>
  <si>
    <t>常勤かつ専従の介護支援専門員が３名以上（主任介護支援専門員２名を除く）</t>
    <rPh sb="16" eb="17">
      <t>メイ</t>
    </rPh>
    <rPh sb="17" eb="19">
      <t>イジョウ</t>
    </rPh>
    <phoneticPr fontId="3"/>
  </si>
  <si>
    <t>24時間連絡体制を確保し、かつ、必要に応じて利用者等の相談に対応する体制を確保している</t>
    <rPh sb="37" eb="39">
      <t>カクホ</t>
    </rPh>
    <phoneticPr fontId="3"/>
  </si>
  <si>
    <t>利用者に関する情報又はサービス提供に当たっての留意事項に係る伝達等を目的とした会議をおおむね週１回以上開催している</t>
    <phoneticPr fontId="3"/>
  </si>
  <si>
    <t>常勤かつ専従の主任介護支援専門員が１名以上</t>
    <rPh sb="18" eb="19">
      <t>メイ</t>
    </rPh>
    <rPh sb="19" eb="21">
      <t>イジョウ</t>
    </rPh>
    <phoneticPr fontId="3"/>
  </si>
  <si>
    <t>常勤かつ専従の介護支援専門員が３名以上（主任介護支援専門員１名を除く）</t>
    <rPh sb="16" eb="19">
      <t>メイイジョウ</t>
    </rPh>
    <rPh sb="30" eb="31">
      <t>メイ</t>
    </rPh>
    <phoneticPr fontId="3"/>
  </si>
  <si>
    <t>利用者に関する情報又はサービス提供に当たっての留意事項に係る伝達等を目的とした会議をおおむね週１回以上開催している</t>
    <phoneticPr fontId="3"/>
  </si>
  <si>
    <t>他の法人が運営する指定居宅介護支援事業者と共同で事例検討会、研修会を実施</t>
    <rPh sb="34" eb="36">
      <t>ジッシ</t>
    </rPh>
    <phoneticPr fontId="3"/>
  </si>
  <si>
    <t>常勤かつ専従の主任介護支援専門員が１名以上</t>
    <rPh sb="18" eb="21">
      <t>メイイジョウ</t>
    </rPh>
    <phoneticPr fontId="3"/>
  </si>
  <si>
    <t>常勤かつ専従の介護支援専門員が２名以上（主任介護支援専門員１名を除く）</t>
    <rPh sb="16" eb="19">
      <t>メイイジョウ</t>
    </rPh>
    <rPh sb="30" eb="31">
      <t>メイ</t>
    </rPh>
    <phoneticPr fontId="3"/>
  </si>
  <si>
    <t>常勤かつ専従の介護支援専門員が１名以上（主任介護支援専門員１名を除く）</t>
    <rPh sb="16" eb="19">
      <t>メイイジョウ</t>
    </rPh>
    <phoneticPr fontId="3"/>
  </si>
  <si>
    <t>常勤換算方法で１以上の介護支援専門員</t>
    <phoneticPr fontId="3"/>
  </si>
  <si>
    <t>24時間連絡体制を確保し、かつ、必要に応じて利用者等の相談に対応する体制を確保している(連携可)</t>
    <rPh sb="37" eb="39">
      <t>カクホ</t>
    </rPh>
    <rPh sb="44" eb="46">
      <t>レンケイ</t>
    </rPh>
    <rPh sb="46" eb="47">
      <t>カ</t>
    </rPh>
    <phoneticPr fontId="3"/>
  </si>
  <si>
    <t>計画的な研修（研修計画の作成及び実施）(連携可)</t>
    <phoneticPr fontId="3"/>
  </si>
  <si>
    <t>介護支援専門員実務研修への協力又は協力体制の確保(連携可)</t>
    <rPh sb="25" eb="27">
      <t>レンケイ</t>
    </rPh>
    <rPh sb="27" eb="28">
      <t>カ</t>
    </rPh>
    <phoneticPr fontId="3"/>
  </si>
  <si>
    <t>他の法人が運営する指定居宅介護支援事業者と共同での事例検討会、研修会を実施(連携可)</t>
    <rPh sb="35" eb="37">
      <t>ジッシ</t>
    </rPh>
    <phoneticPr fontId="3"/>
  </si>
  <si>
    <t>前々年度の３月から前年度の２月までの間において退院・退所加算の算定に係る病院、診療所、地域密着型介護老人福祉施設又は介護保険施設との連携の回数の合計が３５回以上</t>
    <rPh sb="77" eb="80">
      <t>カイイジョウ</t>
    </rPh>
    <phoneticPr fontId="3"/>
  </si>
  <si>
    <t>特定事業所加算Ⅰ、Ⅱ又はⅢを算定している</t>
    <rPh sb="14" eb="16">
      <t>サンテイ</t>
    </rPh>
    <phoneticPr fontId="3"/>
  </si>
  <si>
    <t>1</t>
    <phoneticPr fontId="3"/>
  </si>
  <si>
    <t>1</t>
    <phoneticPr fontId="3"/>
  </si>
  <si>
    <t>2</t>
    <phoneticPr fontId="3"/>
  </si>
  <si>
    <t>1</t>
    <phoneticPr fontId="3"/>
  </si>
  <si>
    <t>3</t>
    <phoneticPr fontId="3"/>
  </si>
  <si>
    <t>4</t>
    <phoneticPr fontId="3"/>
  </si>
  <si>
    <t>6</t>
    <phoneticPr fontId="3"/>
  </si>
  <si>
    <t>7</t>
    <phoneticPr fontId="3"/>
  </si>
  <si>
    <t>8</t>
    <phoneticPr fontId="3"/>
  </si>
  <si>
    <t>9</t>
    <phoneticPr fontId="3"/>
  </si>
  <si>
    <t>10</t>
    <phoneticPr fontId="3"/>
  </si>
  <si>
    <t>11</t>
    <phoneticPr fontId="3"/>
  </si>
  <si>
    <t>12</t>
    <phoneticPr fontId="3"/>
  </si>
  <si>
    <t>13</t>
    <phoneticPr fontId="3"/>
  </si>
  <si>
    <t>14</t>
    <phoneticPr fontId="3"/>
  </si>
  <si>
    <t>1</t>
    <phoneticPr fontId="3"/>
  </si>
  <si>
    <t>3</t>
    <phoneticPr fontId="3"/>
  </si>
  <si>
    <t>4</t>
    <phoneticPr fontId="3"/>
  </si>
  <si>
    <t>5</t>
    <phoneticPr fontId="3"/>
  </si>
  <si>
    <t>6</t>
    <phoneticPr fontId="3"/>
  </si>
  <si>
    <t>7</t>
    <phoneticPr fontId="3"/>
  </si>
  <si>
    <t>8</t>
    <phoneticPr fontId="3"/>
  </si>
  <si>
    <t>9</t>
    <phoneticPr fontId="3"/>
  </si>
  <si>
    <t>10</t>
    <phoneticPr fontId="3"/>
  </si>
  <si>
    <t>11</t>
    <phoneticPr fontId="3"/>
  </si>
  <si>
    <t>12</t>
    <phoneticPr fontId="3"/>
  </si>
  <si>
    <t>13</t>
    <phoneticPr fontId="3"/>
  </si>
  <si>
    <t>14</t>
    <phoneticPr fontId="3"/>
  </si>
  <si>
    <t>3</t>
    <phoneticPr fontId="3"/>
  </si>
  <si>
    <t>5</t>
    <phoneticPr fontId="3"/>
  </si>
  <si>
    <t>7</t>
    <phoneticPr fontId="3"/>
  </si>
  <si>
    <t>8</t>
    <phoneticPr fontId="3"/>
  </si>
  <si>
    <t>9</t>
    <phoneticPr fontId="3"/>
  </si>
  <si>
    <t>10</t>
    <phoneticPr fontId="3"/>
  </si>
  <si>
    <t>11</t>
    <phoneticPr fontId="3"/>
  </si>
  <si>
    <t>12</t>
    <phoneticPr fontId="3"/>
  </si>
  <si>
    <t>13</t>
    <phoneticPr fontId="3"/>
  </si>
  <si>
    <t>1</t>
    <phoneticPr fontId="3"/>
  </si>
  <si>
    <t>3</t>
    <phoneticPr fontId="3"/>
  </si>
  <si>
    <t>4</t>
    <phoneticPr fontId="3"/>
  </si>
  <si>
    <t>5</t>
    <phoneticPr fontId="3"/>
  </si>
  <si>
    <t>6</t>
    <phoneticPr fontId="3"/>
  </si>
  <si>
    <t>7</t>
    <phoneticPr fontId="3"/>
  </si>
  <si>
    <t>8</t>
    <phoneticPr fontId="3"/>
  </si>
  <si>
    <t>10</t>
    <phoneticPr fontId="3"/>
  </si>
  <si>
    <t>13</t>
    <phoneticPr fontId="3"/>
  </si>
  <si>
    <t>2</t>
    <phoneticPr fontId="3"/>
  </si>
  <si>
    <t>ターミナルケアマネジメント加算の算定要件を満たし、利用者の死亡日又はそれに最も近い日に指定居宅介護支援を提供している他の指定居宅介護支援事業者がない</t>
    <phoneticPr fontId="3"/>
  </si>
  <si>
    <t>中山間部地域等における小規模事業所加算</t>
    <phoneticPr fontId="3"/>
  </si>
  <si>
    <t>中山間地域等に居住する者へのサービス提供加算</t>
    <phoneticPr fontId="3"/>
  </si>
  <si>
    <t>運営基準減算
(0/100）</t>
    <phoneticPr fontId="3"/>
  </si>
  <si>
    <t>特定事業所加算
（Ⅰ）</t>
    <phoneticPr fontId="3"/>
  </si>
  <si>
    <t>特定事業所加算
（Ⅱ）</t>
    <phoneticPr fontId="3"/>
  </si>
  <si>
    <t>特定事業所加算
（Ⅲ）</t>
    <phoneticPr fontId="3"/>
  </si>
  <si>
    <t>特定事業所加算
（A）</t>
    <phoneticPr fontId="3"/>
  </si>
  <si>
    <t>年</t>
    <phoneticPr fontId="3"/>
  </si>
  <si>
    <t>月</t>
    <phoneticPr fontId="3"/>
  </si>
  <si>
    <t>日</t>
    <phoneticPr fontId="3"/>
  </si>
  <si>
    <t>作 成 者 ------------</t>
    <rPh sb="0" eb="1">
      <t>サク</t>
    </rPh>
    <rPh sb="2" eb="3">
      <t>シゲル</t>
    </rPh>
    <rPh sb="4" eb="5">
      <t>モノ</t>
    </rPh>
    <phoneticPr fontId="5"/>
  </si>
  <si>
    <t>R</t>
    <phoneticPr fontId="3"/>
  </si>
  <si>
    <t>人</t>
    <rPh sb="0" eb="1">
      <t>ニン</t>
    </rPh>
    <phoneticPr fontId="3"/>
  </si>
  <si>
    <t>利用者数</t>
    <rPh sb="0" eb="2">
      <t>リヨウ</t>
    </rPh>
    <rPh sb="2" eb="3">
      <t>シャ</t>
    </rPh>
    <rPh sb="3" eb="4">
      <t>スウ</t>
    </rPh>
    <phoneticPr fontId="3"/>
  </si>
  <si>
    <t>・重要事項説明書</t>
    <rPh sb="1" eb="3">
      <t>ジュウヨウ</t>
    </rPh>
    <rPh sb="3" eb="5">
      <t>ジコウ</t>
    </rPh>
    <rPh sb="5" eb="8">
      <t>セツメイショ</t>
    </rPh>
    <phoneticPr fontId="3"/>
  </si>
  <si>
    <t>・居宅介護支援の提供にあたって説明すべき事項</t>
    <rPh sb="1" eb="3">
      <t>キョタク</t>
    </rPh>
    <rPh sb="3" eb="5">
      <t>カイゴ</t>
    </rPh>
    <rPh sb="5" eb="7">
      <t>シエン</t>
    </rPh>
    <rPh sb="8" eb="10">
      <t>テイキョウ</t>
    </rPh>
    <rPh sb="15" eb="17">
      <t>セツメイ</t>
    </rPh>
    <rPh sb="20" eb="22">
      <t>ジコウ</t>
    </rPh>
    <phoneticPr fontId="3"/>
  </si>
  <si>
    <t>・居宅サービス計画原案・居宅サービス計画書</t>
    <rPh sb="1" eb="3">
      <t>キョタク</t>
    </rPh>
    <rPh sb="7" eb="9">
      <t>ケイカク</t>
    </rPh>
    <rPh sb="9" eb="11">
      <t>ゲンアン</t>
    </rPh>
    <rPh sb="12" eb="14">
      <t>キョタク</t>
    </rPh>
    <rPh sb="18" eb="20">
      <t>ケイカク</t>
    </rPh>
    <rPh sb="20" eb="21">
      <t>ショ</t>
    </rPh>
    <phoneticPr fontId="3"/>
  </si>
  <si>
    <t>・個人情報の使用同意書</t>
    <rPh sb="1" eb="3">
      <t>コジン</t>
    </rPh>
    <rPh sb="3" eb="5">
      <t>ジョウホウ</t>
    </rPh>
    <rPh sb="6" eb="8">
      <t>シヨウ</t>
    </rPh>
    <rPh sb="8" eb="11">
      <t>ドウイショ</t>
    </rPh>
    <phoneticPr fontId="3"/>
  </si>
  <si>
    <t>必要に応じて、多様な主体により提供される日常生活全般を支援するサービスが包括的に提供されるような居宅サービス計画を作成している</t>
    <rPh sb="27" eb="29">
      <t>シエン</t>
    </rPh>
    <rPh sb="57" eb="59">
      <t>サクセイ</t>
    </rPh>
    <phoneticPr fontId="3"/>
  </si>
  <si>
    <t>令和</t>
    <rPh sb="0" eb="2">
      <t>レイワ</t>
    </rPh>
    <phoneticPr fontId="5"/>
  </si>
  <si>
    <t>指定居宅介護支援を提供するに当たっては、法第118条の2第1項に規定する介護保険等関連情報その他必要な情報を活用し、適切かつ有効に行うよう努めているか。</t>
    <rPh sb="0" eb="2">
      <t>シテイ</t>
    </rPh>
    <rPh sb="2" eb="4">
      <t>キョタク</t>
    </rPh>
    <rPh sb="4" eb="6">
      <t>カイゴ</t>
    </rPh>
    <rPh sb="6" eb="8">
      <t>シエン</t>
    </rPh>
    <rPh sb="9" eb="11">
      <t>テイキョウ</t>
    </rPh>
    <rPh sb="14" eb="15">
      <t>ア</t>
    </rPh>
    <rPh sb="20" eb="21">
      <t>ホウ</t>
    </rPh>
    <rPh sb="21" eb="22">
      <t>ダイ</t>
    </rPh>
    <rPh sb="25" eb="26">
      <t>ジョウ</t>
    </rPh>
    <rPh sb="28" eb="29">
      <t>ダイ</t>
    </rPh>
    <rPh sb="30" eb="31">
      <t>コウ</t>
    </rPh>
    <rPh sb="32" eb="34">
      <t>キテイ</t>
    </rPh>
    <rPh sb="36" eb="38">
      <t>カイゴ</t>
    </rPh>
    <rPh sb="38" eb="40">
      <t>ホケン</t>
    </rPh>
    <rPh sb="40" eb="41">
      <t>トウ</t>
    </rPh>
    <rPh sb="41" eb="43">
      <t>カンレン</t>
    </rPh>
    <rPh sb="43" eb="45">
      <t>ジョウホウ</t>
    </rPh>
    <rPh sb="47" eb="48">
      <t>タ</t>
    </rPh>
    <rPh sb="48" eb="50">
      <t>ヒツヨウ</t>
    </rPh>
    <rPh sb="51" eb="53">
      <t>ジョウホウ</t>
    </rPh>
    <rPh sb="54" eb="56">
      <t>カツヨウ</t>
    </rPh>
    <rPh sb="58" eb="60">
      <t>テキセツ</t>
    </rPh>
    <rPh sb="62" eb="64">
      <t>ユウコウ</t>
    </rPh>
    <rPh sb="65" eb="66">
      <t>オコナ</t>
    </rPh>
    <rPh sb="69" eb="70">
      <t>ツト</t>
    </rPh>
    <phoneticPr fontId="3"/>
  </si>
  <si>
    <t>要介護認定等の更新申請が、遅くとも有効期間の満了日の30日前には行われるように必要な援助を行っているか。</t>
    <rPh sb="22" eb="24">
      <t>マンリョウ</t>
    </rPh>
    <rPh sb="24" eb="25">
      <t>ビ</t>
    </rPh>
    <phoneticPr fontId="3"/>
  </si>
  <si>
    <t>市記入欄</t>
    <rPh sb="0" eb="1">
      <t>シ</t>
    </rPh>
    <rPh sb="1" eb="3">
      <t>キニュウ</t>
    </rPh>
    <rPh sb="3" eb="4">
      <t>ラン</t>
    </rPh>
    <phoneticPr fontId="3"/>
  </si>
  <si>
    <t>市チェック数</t>
    <rPh sb="0" eb="1">
      <t>シ</t>
    </rPh>
    <phoneticPr fontId="3"/>
  </si>
  <si>
    <t>/</t>
    <phoneticPr fontId="3"/>
  </si>
  <si>
    <t xml:space="preserve">項目別チェック </t>
    <rPh sb="0" eb="2">
      <t>コウモク</t>
    </rPh>
    <rPh sb="2" eb="3">
      <t>ベツ</t>
    </rPh>
    <phoneticPr fontId="3"/>
  </si>
  <si>
    <t xml:space="preserve">市チェック数 </t>
    <rPh sb="0" eb="1">
      <t>シ</t>
    </rPh>
    <phoneticPr fontId="3"/>
  </si>
  <si>
    <t>計</t>
    <rPh sb="0" eb="1">
      <t>ケイ</t>
    </rPh>
    <phoneticPr fontId="3"/>
  </si>
  <si>
    <t>/34</t>
    <phoneticPr fontId="3"/>
  </si>
  <si>
    <t>1-1</t>
    <phoneticPr fontId="3"/>
  </si>
  <si>
    <t>2-3</t>
    <phoneticPr fontId="3"/>
  </si>
  <si>
    <t xml:space="preserve">第6条
(管理者)
</t>
    <phoneticPr fontId="3"/>
  </si>
  <si>
    <t>2-1</t>
    <phoneticPr fontId="3"/>
  </si>
  <si>
    <t>2-2</t>
    <phoneticPr fontId="3"/>
  </si>
  <si>
    <t>3-2</t>
    <phoneticPr fontId="3"/>
  </si>
  <si>
    <t>3-3</t>
    <phoneticPr fontId="3"/>
  </si>
  <si>
    <t>5-1</t>
    <phoneticPr fontId="3"/>
  </si>
  <si>
    <t>5-2</t>
    <phoneticPr fontId="3"/>
  </si>
  <si>
    <t>(解釈通知)
特段の事情がある場合については、その具体的な内容を記録しておくことが必要である。</t>
    <rPh sb="1" eb="3">
      <t>カイシャク</t>
    </rPh>
    <rPh sb="3" eb="5">
      <t>ツウチ</t>
    </rPh>
    <rPh sb="32" eb="34">
      <t>キロク</t>
    </rPh>
    <rPh sb="41" eb="43">
      <t>ヒツヨウ</t>
    </rPh>
    <phoneticPr fontId="3"/>
  </si>
  <si>
    <t xml:space="preserve">(解釈通知)
介護支援専門員は、次のやむを得ない理由がある場合については、サービス担当者に対する照会等により意見を求めることができるものとする。
①開催の日程調整を行ったが、サービス担当者の事由により、サービス担当者会議への参加が得られなかった場合
②居宅サービス計画の変更から間もない場合で利用者の状態に大きな変化が見られない場合
</t>
    <rPh sb="1" eb="5">
      <t>カイシャクツウチ</t>
    </rPh>
    <phoneticPr fontId="3"/>
  </si>
  <si>
    <t>(解釈通知)
介護支援専門員は、当該軽度者の居宅サービス計画に指定福祉用具貸与を位置付ける場合には、当該軽度者の調査票の写しを指定福祉用具貸与事業者へ提示することに同意を得たうえで、その内容が確認できる文書を事業者へ送付しなければならない。</t>
    <rPh sb="16" eb="18">
      <t>トウガイ</t>
    </rPh>
    <rPh sb="31" eb="33">
      <t>シテイ</t>
    </rPh>
    <phoneticPr fontId="3"/>
  </si>
  <si>
    <t>5-32</t>
    <phoneticPr fontId="3"/>
  </si>
  <si>
    <t>5-33</t>
    <phoneticPr fontId="3"/>
  </si>
  <si>
    <t>介護保険法第115条の48第4項の規定により、地域ケア会議から資料又は情報の提供等の必要な協力の求めがあった場合に協力するよう努めているか。</t>
    <rPh sb="0" eb="4">
      <t>カイゴホケン</t>
    </rPh>
    <rPh sb="63" eb="64">
      <t>ツト</t>
    </rPh>
    <phoneticPr fontId="3"/>
  </si>
  <si>
    <t>7-1</t>
    <phoneticPr fontId="3"/>
  </si>
  <si>
    <t>7-2</t>
    <phoneticPr fontId="3"/>
  </si>
  <si>
    <t>7-3</t>
    <phoneticPr fontId="3"/>
  </si>
  <si>
    <t>7-4</t>
    <phoneticPr fontId="3"/>
  </si>
  <si>
    <t>(解釈通知)
指定居宅介護支援事業者は、苦情がサービスの質の向上を図る上での重要な情報であるとの認識に立ち、苦情の内容を踏まえ、サービスの質の向上に向けた取組を自ら行うべきである。</t>
    <rPh sb="7" eb="18">
      <t>シテイキョタクカイゴシエンジギョウシャ</t>
    </rPh>
    <phoneticPr fontId="3"/>
  </si>
  <si>
    <t>指定居宅介護支援その他のサービスの提供に要した費用につき、その支払を受ける際、当該支払をした居宅要介護被保険者に対し、領収証を交付しているか。</t>
    <rPh sb="0" eb="2">
      <t>シテイ</t>
    </rPh>
    <rPh sb="2" eb="4">
      <t>キョタク</t>
    </rPh>
    <rPh sb="4" eb="6">
      <t>カイゴ</t>
    </rPh>
    <rPh sb="6" eb="8">
      <t>シエン</t>
    </rPh>
    <rPh sb="10" eb="11">
      <t>タ</t>
    </rPh>
    <rPh sb="17" eb="19">
      <t>テイキョウ</t>
    </rPh>
    <rPh sb="20" eb="21">
      <t>ヨウ</t>
    </rPh>
    <rPh sb="23" eb="25">
      <t>ヒヨウ</t>
    </rPh>
    <rPh sb="31" eb="33">
      <t>シハライ</t>
    </rPh>
    <rPh sb="34" eb="35">
      <t>ウ</t>
    </rPh>
    <rPh sb="37" eb="38">
      <t>サイ</t>
    </rPh>
    <rPh sb="39" eb="41">
      <t>トウガイ</t>
    </rPh>
    <rPh sb="41" eb="43">
      <t>シハライ</t>
    </rPh>
    <rPh sb="46" eb="48">
      <t>キョタク</t>
    </rPh>
    <rPh sb="48" eb="49">
      <t>ヨウ</t>
    </rPh>
    <rPh sb="49" eb="51">
      <t>カイゴ</t>
    </rPh>
    <rPh sb="51" eb="55">
      <t>ヒホケンシャ</t>
    </rPh>
    <rPh sb="56" eb="57">
      <t>タイ</t>
    </rPh>
    <rPh sb="59" eb="62">
      <t>リョウシュウショウ</t>
    </rPh>
    <rPh sb="63" eb="65">
      <t>コウフ</t>
    </rPh>
    <phoneticPr fontId="3"/>
  </si>
  <si>
    <t>領収証について、居宅要介護被保険者から支払を受けた指定居宅介護支援の費用の額及びその他の費用の額を区分して記載し、当該その他の費用の額についてはそれぞれ個別の費用ごとに区分して記載しているか。</t>
    <phoneticPr fontId="3"/>
  </si>
  <si>
    <t xml:space="preserve">
</t>
    <phoneticPr fontId="3"/>
  </si>
  <si>
    <t>34-1</t>
    <phoneticPr fontId="3"/>
  </si>
  <si>
    <t>34-2</t>
    <phoneticPr fontId="3"/>
  </si>
  <si>
    <t xml:space="preserve">第8条
(内容及び手続の説明及び同意）
</t>
    <phoneticPr fontId="3"/>
  </si>
  <si>
    <t>(解釈通知)
介護支援専門員は、当該軽度者が、次の①から③までのいずれかに該当する旨が医師の医学的な所見に基づき判断され、かつ、サービス担当者会議等を通じた適切なケアマネジメントにより福祉用具貸与が特に必要である旨が判断されている場合については、福祉用具の必要性を判断するため、主治医意見書による方法のほか、医師の診断書又は医師から所見を聴取する方法により当該医師の所見及び医師の名前を居宅サービス計画に記載しなければならない。この場合において、介護支援専門員は、指定福祉用具貸与事業者より、当該軽度者に係る医師の所見及び医師の名前について確認があったときには、利用者の同意を得て、適切にその内容について情報提供しなければならない。
①疾病その他の原因により、状態が変動しやすく、日によって又は時間帯によって、頻繁に94号告示第31号のイに該当する者（例：パーキンソン病の治療薬によるＯＮ・ＯＦＦ現象）
②疾病その他の原因により、状態が急速に悪化し、短期間のうちに94号告示第31号のイに該当するに至ることが確実に見込まれる者（例：がん末期の急速な状態悪化）
③疾病その他の原因により、身体への重大な危険性又は症状の　重篤化の回避等医学的判断から94号告示第31号のイに該当すると判断できる者（例：ぜんそく発作等による呼吸不全、心疾患による心不全、嚥下障害による誤嚥性肺炎の回避）</t>
    <phoneticPr fontId="3"/>
  </si>
  <si>
    <t>(解釈通知)
当該課題分析は、利用者の課題を客観的に抽出する手法として合理的なものと認められる適切な方法（「介護サービス計画書の様式及び課題分析標準項目の提示について（平成11年老企第29号）」の別紙４に示す項目）を用いる。</t>
    <rPh sb="1" eb="3">
      <t>カイシャク</t>
    </rPh>
    <rPh sb="3" eb="5">
      <t>ツウチ</t>
    </rPh>
    <rPh sb="7" eb="9">
      <t>トウガイ</t>
    </rPh>
    <rPh sb="9" eb="11">
      <t>カダイ</t>
    </rPh>
    <rPh sb="11" eb="13">
      <t>ブンセキ</t>
    </rPh>
    <rPh sb="15" eb="18">
      <t>リヨウシャ</t>
    </rPh>
    <rPh sb="19" eb="21">
      <t>カダイ</t>
    </rPh>
    <rPh sb="22" eb="25">
      <t>キャッカンテキ</t>
    </rPh>
    <rPh sb="26" eb="28">
      <t>チュウシュツ</t>
    </rPh>
    <rPh sb="30" eb="32">
      <t>シュホウ</t>
    </rPh>
    <rPh sb="35" eb="37">
      <t>ゴウリ</t>
    </rPh>
    <rPh sb="37" eb="38">
      <t>テキ</t>
    </rPh>
    <rPh sb="42" eb="43">
      <t>ミト</t>
    </rPh>
    <rPh sb="108" eb="109">
      <t>モチ</t>
    </rPh>
    <phoneticPr fontId="3"/>
  </si>
  <si>
    <t>介護支援専門員は、次に掲げる場合においては、サービス担当者会議の開催により、居宅サ―ビス計画の変更の必要性について、担当者から、専門的な見地からの意見を求めているか。
①要介護認定を受けている利用者が要介護更新認定を受けた場合
②要介護認定を受けている利用者が要介護状態区分の変更の認定を受けた場合</t>
    <phoneticPr fontId="3"/>
  </si>
  <si>
    <t>(解釈通知)
介護支援専門員は、要介護１の利用者（以下「軽度者」という。）の居宅サービス計画に指定福祉用具貸与を位置付ける場合には、「厚生労働大臣が定める基準に適合する利用者等（平成27年厚生労働省告示第94号。以下「94号告示」という。）」第31号のイで定める状態像の者であることを確認するため、当該軽度者の「要介護認定等基準時間の推計の方法（平成12年厚生省告示第91号）」別表第1の調査票について必要な部分の写しを市町村から入手しなければならない。また、あらかじめ本人の同意を得ていない場合は、調査票の写しを本人に情報開示させそれを入手しなければならない。</t>
    <rPh sb="161" eb="162">
      <t>トウ</t>
    </rPh>
    <phoneticPr fontId="3"/>
  </si>
  <si>
    <t>(解釈通知)
事業所ごとに、原則として月ごとの勤務表を作成し、介護支援専門員については、日々の勤務時間、常勤・非常勤の別、管理者との兼務関係等を明確にする。</t>
    <phoneticPr fontId="3"/>
  </si>
  <si>
    <t>(解釈通知)
職場におけるハラスメントの内容及び職場におけるハラスメントを行ってはならない旨の方針を明確化し、従業員に周知・啓発する。</t>
    <rPh sb="7" eb="9">
      <t>ショクバ</t>
    </rPh>
    <rPh sb="20" eb="22">
      <t>ナイヨウ</t>
    </rPh>
    <rPh sb="22" eb="23">
      <t>オヨ</t>
    </rPh>
    <rPh sb="24" eb="26">
      <t>ショクバ</t>
    </rPh>
    <rPh sb="37" eb="38">
      <t>オコナ</t>
    </rPh>
    <rPh sb="45" eb="46">
      <t>ムネ</t>
    </rPh>
    <rPh sb="47" eb="49">
      <t>ホウシン</t>
    </rPh>
    <rPh sb="50" eb="53">
      <t>メイカクカ</t>
    </rPh>
    <rPh sb="55" eb="58">
      <t>ジュウギョウイン</t>
    </rPh>
    <rPh sb="59" eb="61">
      <t>シュウチ</t>
    </rPh>
    <rPh sb="62" eb="64">
      <t>ケイハツ</t>
    </rPh>
    <phoneticPr fontId="3"/>
  </si>
  <si>
    <t>(解釈通知)
相談に対応する職員をあらかじめ定めること等により、相談への対応の窓口をあらかじめ定め、労働者に周知する。</t>
    <rPh sb="7" eb="9">
      <t>ソウダン</t>
    </rPh>
    <rPh sb="10" eb="12">
      <t>タイオウ</t>
    </rPh>
    <rPh sb="14" eb="16">
      <t>ショクイン</t>
    </rPh>
    <rPh sb="22" eb="23">
      <t>サダ</t>
    </rPh>
    <rPh sb="27" eb="28">
      <t>トウ</t>
    </rPh>
    <rPh sb="32" eb="34">
      <t>ソウダン</t>
    </rPh>
    <rPh sb="36" eb="38">
      <t>タイオウ</t>
    </rPh>
    <rPh sb="39" eb="41">
      <t>マドグチ</t>
    </rPh>
    <rPh sb="47" eb="48">
      <t>サダ</t>
    </rPh>
    <rPh sb="50" eb="53">
      <t>ロウドウシャ</t>
    </rPh>
    <rPh sb="54" eb="56">
      <t>シュウチ</t>
    </rPh>
    <phoneticPr fontId="3"/>
  </si>
  <si>
    <t xml:space="preserve">(解釈通知)
研修は新規採用時にも実施すること。また実施内容について記録すること。                                                       </t>
    <rPh sb="7" eb="9">
      <t>ケンシュウ</t>
    </rPh>
    <rPh sb="26" eb="28">
      <t>ジッシ</t>
    </rPh>
    <rPh sb="28" eb="30">
      <t>ナイヨウ</t>
    </rPh>
    <rPh sb="34" eb="36">
      <t>キロク</t>
    </rPh>
    <phoneticPr fontId="3"/>
  </si>
  <si>
    <t>確認文書</t>
    <rPh sb="0" eb="2">
      <t>カクニン</t>
    </rPh>
    <rPh sb="2" eb="4">
      <t>ブンショ</t>
    </rPh>
    <phoneticPr fontId="3"/>
  </si>
  <si>
    <t xml:space="preserve">チェック項目について「はい」の場合１を記入、「いいえ」の場合は空欄のままにしてください。
</t>
    <phoneticPr fontId="3"/>
  </si>
  <si>
    <t xml:space="preserve">(解釈通知)
非常勤の介護支援専門員は、介護保険施設の常勤専従の介護支援専門員と兼務しない。    </t>
    <phoneticPr fontId="3"/>
  </si>
  <si>
    <t>法令</t>
    <rPh sb="0" eb="2">
      <t>ホウレイ</t>
    </rPh>
    <phoneticPr fontId="3"/>
  </si>
  <si>
    <t>報酬基準</t>
    <rPh sb="0" eb="2">
      <t>ホウシュウ</t>
    </rPh>
    <rPh sb="2" eb="4">
      <t>キジュン</t>
    </rPh>
    <phoneticPr fontId="3"/>
  </si>
  <si>
    <t>介護給付費の算定及び取り扱い基本的事項</t>
    <rPh sb="14" eb="17">
      <t>キホンテキ</t>
    </rPh>
    <rPh sb="17" eb="19">
      <t>ジコウ</t>
    </rPh>
    <phoneticPr fontId="3"/>
  </si>
  <si>
    <t>根拠となる法令等について</t>
    <rPh sb="0" eb="2">
      <t>コンキョ</t>
    </rPh>
    <rPh sb="5" eb="7">
      <t>ホウレイ</t>
    </rPh>
    <rPh sb="7" eb="8">
      <t>トウ</t>
    </rPh>
    <phoneticPr fontId="3"/>
  </si>
  <si>
    <t>解釈通知…「指定居宅介護支援等の事業の人員及び運営に関する基準について（平成11年７月29日老企第22号）」</t>
    <rPh sb="0" eb="2">
      <t>カイシャク</t>
    </rPh>
    <rPh sb="2" eb="4">
      <t>ツウチ</t>
    </rPh>
    <phoneticPr fontId="3"/>
  </si>
  <si>
    <t>報酬基準…「指定居宅介護支援に要する費用の額の算定に関する基準（平12.2.10厚生労働省告示第20号）」</t>
    <rPh sb="0" eb="2">
      <t>ホウシュウ</t>
    </rPh>
    <rPh sb="2" eb="4">
      <t>キジュン</t>
    </rPh>
    <phoneticPr fontId="3"/>
  </si>
  <si>
    <t xml:space="preserve">第11条
(受給資格等の確認)
</t>
    <phoneticPr fontId="3"/>
  </si>
  <si>
    <t xml:space="preserve">第17条
(指定居宅介護支援の具体的取扱方針)
</t>
    <phoneticPr fontId="3"/>
  </si>
  <si>
    <t xml:space="preserve">第27条
(広告)
</t>
    <phoneticPr fontId="3"/>
  </si>
  <si>
    <t xml:space="preserve">第29条
(苦情処理)
</t>
    <phoneticPr fontId="3"/>
  </si>
  <si>
    <t xml:space="preserve">第30条
(事故発生時の対応)
</t>
    <phoneticPr fontId="3"/>
  </si>
  <si>
    <t>法令…「介護保険法」</t>
    <rPh sb="0" eb="2">
      <t>ホウレイ</t>
    </rPh>
    <phoneticPr fontId="3"/>
  </si>
  <si>
    <t xml:space="preserve">法第82条
(変更の届出等)
</t>
    <rPh sb="0" eb="1">
      <t>ホウ</t>
    </rPh>
    <phoneticPr fontId="3"/>
  </si>
  <si>
    <t xml:space="preserve">第4条
(基本方針)
</t>
    <phoneticPr fontId="3"/>
  </si>
  <si>
    <t>第7条
(設備及び備品等)</t>
    <phoneticPr fontId="3"/>
  </si>
  <si>
    <t>第9条
(提供拒否の禁止)</t>
    <phoneticPr fontId="3"/>
  </si>
  <si>
    <t xml:space="preserve">第10条
(サービス提供困難時の対応)
</t>
    <phoneticPr fontId="3"/>
  </si>
  <si>
    <t xml:space="preserve">第12条
(要介護認定の申請に係る援助)
</t>
    <phoneticPr fontId="3"/>
  </si>
  <si>
    <t xml:space="preserve">第13条
(身分を証する書類の携行)
</t>
    <phoneticPr fontId="3"/>
  </si>
  <si>
    <t xml:space="preserve">第14条
(利用料等の受領)
</t>
    <phoneticPr fontId="3"/>
  </si>
  <si>
    <t>法第46条第7項</t>
    <phoneticPr fontId="3"/>
  </si>
  <si>
    <t>法施行規則第78条</t>
    <phoneticPr fontId="3"/>
  </si>
  <si>
    <t>第15条
(保険給付の請求のための証明書の交付)</t>
    <phoneticPr fontId="3"/>
  </si>
  <si>
    <t xml:space="preserve">第16条
(指定居宅介護支援の基本取扱方針)
</t>
    <phoneticPr fontId="3"/>
  </si>
  <si>
    <t>第18条
(法定代理受領サービスに係る報告)</t>
    <phoneticPr fontId="3"/>
  </si>
  <si>
    <t xml:space="preserve">第19条
(利用者に対する居宅サービス計画等の書類の交付)
</t>
    <phoneticPr fontId="3"/>
  </si>
  <si>
    <t xml:space="preserve">第20条
(利用者に関する市町村への通知)
</t>
    <phoneticPr fontId="3"/>
  </si>
  <si>
    <t xml:space="preserve">第21条
(管理者の責務)
</t>
    <phoneticPr fontId="3"/>
  </si>
  <si>
    <t>第24条
(従業者の健康管理)</t>
    <phoneticPr fontId="3"/>
  </si>
  <si>
    <t xml:space="preserve">第28条
(居宅サービス事業者等からの利益収受の禁止等)
</t>
    <phoneticPr fontId="3"/>
  </si>
  <si>
    <t xml:space="preserve">第31条
(会計の区分)
</t>
    <phoneticPr fontId="3"/>
  </si>
  <si>
    <t xml:space="preserve">第32条
(記録の整備)
</t>
    <phoneticPr fontId="3"/>
  </si>
  <si>
    <t>根拠となる法令等について</t>
    <phoneticPr fontId="3"/>
  </si>
  <si>
    <t>〇指定居宅サービスに要する費用の額の算定に係る基準(訪問通所サービス、居宅療養管理指導及び福祉　用具貸与に係る部分)及び指定居宅介護支援に要する費用の額の算定に関する基準の制定に伴う事実上の留意事項について(平12.3.1老企第36号)</t>
    <rPh sb="1" eb="3">
      <t>シテイ</t>
    </rPh>
    <rPh sb="3" eb="5">
      <t>キョタク</t>
    </rPh>
    <rPh sb="10" eb="11">
      <t>ヨウ</t>
    </rPh>
    <rPh sb="13" eb="15">
      <t>ヒヨウ</t>
    </rPh>
    <rPh sb="16" eb="17">
      <t>ガク</t>
    </rPh>
    <rPh sb="18" eb="20">
      <t>サンテイ</t>
    </rPh>
    <rPh sb="21" eb="22">
      <t>カカ</t>
    </rPh>
    <rPh sb="23" eb="25">
      <t>キジュン</t>
    </rPh>
    <rPh sb="26" eb="28">
      <t>ホウモン</t>
    </rPh>
    <rPh sb="28" eb="30">
      <t>ツウショ</t>
    </rPh>
    <rPh sb="35" eb="37">
      <t>キョタク</t>
    </rPh>
    <rPh sb="37" eb="39">
      <t>リョウヨウ</t>
    </rPh>
    <rPh sb="39" eb="41">
      <t>カンリ</t>
    </rPh>
    <rPh sb="41" eb="43">
      <t>シドウ</t>
    </rPh>
    <rPh sb="43" eb="44">
      <t>オヨ</t>
    </rPh>
    <rPh sb="45" eb="47">
      <t>フクシ</t>
    </rPh>
    <rPh sb="48" eb="50">
      <t>ヨウグ</t>
    </rPh>
    <rPh sb="50" eb="52">
      <t>タイヨ</t>
    </rPh>
    <rPh sb="53" eb="54">
      <t>カカ</t>
    </rPh>
    <rPh sb="55" eb="57">
      <t>ブブン</t>
    </rPh>
    <rPh sb="58" eb="59">
      <t>オヨ</t>
    </rPh>
    <rPh sb="60" eb="62">
      <t>シテイ</t>
    </rPh>
    <rPh sb="62" eb="64">
      <t>キョタク</t>
    </rPh>
    <rPh sb="64" eb="66">
      <t>カイゴ</t>
    </rPh>
    <rPh sb="66" eb="68">
      <t>シエン</t>
    </rPh>
    <rPh sb="69" eb="70">
      <t>ヨウ</t>
    </rPh>
    <rPh sb="72" eb="74">
      <t>ヒヨウ</t>
    </rPh>
    <rPh sb="75" eb="76">
      <t>ガク</t>
    </rPh>
    <rPh sb="77" eb="79">
      <t>サンテイ</t>
    </rPh>
    <rPh sb="80" eb="81">
      <t>カン</t>
    </rPh>
    <rPh sb="83" eb="85">
      <t>キジュン</t>
    </rPh>
    <rPh sb="86" eb="88">
      <t>セイテイ</t>
    </rPh>
    <rPh sb="89" eb="90">
      <t>トモナ</t>
    </rPh>
    <rPh sb="91" eb="94">
      <t>ジジツジョウ</t>
    </rPh>
    <rPh sb="95" eb="97">
      <t>リュウイ</t>
    </rPh>
    <rPh sb="97" eb="99">
      <t>ジコウ</t>
    </rPh>
    <rPh sb="104" eb="105">
      <t>ヘイ</t>
    </rPh>
    <phoneticPr fontId="3"/>
  </si>
  <si>
    <t>〇指定居宅介護支援に要する費用の額の算定に関する基準(平12.2.10厚生省告示第20号)</t>
    <rPh sb="1" eb="9">
      <t>シテイキョタクカイゴシエン</t>
    </rPh>
    <rPh sb="10" eb="11">
      <t>ヨウ</t>
    </rPh>
    <rPh sb="13" eb="15">
      <t>ヒヨウ</t>
    </rPh>
    <rPh sb="16" eb="17">
      <t>ガク</t>
    </rPh>
    <rPh sb="18" eb="20">
      <t>サンテイ</t>
    </rPh>
    <rPh sb="21" eb="22">
      <t>カン</t>
    </rPh>
    <rPh sb="24" eb="26">
      <t>キジュン</t>
    </rPh>
    <rPh sb="27" eb="28">
      <t>ヘイ</t>
    </rPh>
    <rPh sb="35" eb="38">
      <t>コウセイショウ</t>
    </rPh>
    <rPh sb="38" eb="40">
      <t>コクジ</t>
    </rPh>
    <rPh sb="40" eb="41">
      <t>ダイ</t>
    </rPh>
    <rPh sb="43" eb="44">
      <t>ゴウ</t>
    </rPh>
    <phoneticPr fontId="3"/>
  </si>
  <si>
    <t xml:space="preserve">条例…「松阪市指定居宅介護支援等の事業の人員、設備及び運営に関する基準条例」
</t>
    <rPh sb="0" eb="2">
      <t>ジョウレイ</t>
    </rPh>
    <rPh sb="4" eb="7">
      <t>マツサカシ</t>
    </rPh>
    <rPh sb="7" eb="9">
      <t>シテイ</t>
    </rPh>
    <rPh sb="9" eb="11">
      <t>キョタク</t>
    </rPh>
    <rPh sb="11" eb="13">
      <t>カイゴ</t>
    </rPh>
    <rPh sb="13" eb="15">
      <t>シエン</t>
    </rPh>
    <rPh sb="15" eb="16">
      <t>トウ</t>
    </rPh>
    <rPh sb="17" eb="19">
      <t>ジギョウ</t>
    </rPh>
    <rPh sb="20" eb="22">
      <t>ジンイン</t>
    </rPh>
    <rPh sb="23" eb="25">
      <t>セツビ</t>
    </rPh>
    <rPh sb="25" eb="26">
      <t>オヨ</t>
    </rPh>
    <rPh sb="27" eb="29">
      <t>ウンエイ</t>
    </rPh>
    <rPh sb="30" eb="31">
      <t>カン</t>
    </rPh>
    <rPh sb="33" eb="35">
      <t>キジュン</t>
    </rPh>
    <rPh sb="35" eb="37">
      <t>ジョウレイ</t>
    </rPh>
    <phoneticPr fontId="3"/>
  </si>
  <si>
    <t>条例</t>
    <rPh sb="0" eb="2">
      <t>ジョウレイ</t>
    </rPh>
    <phoneticPr fontId="3"/>
  </si>
  <si>
    <t>指定作成時点</t>
    <rPh sb="0" eb="2">
      <t>シテイ</t>
    </rPh>
    <phoneticPr fontId="3"/>
  </si>
  <si>
    <t xml:space="preserve">令和　年　月　日作成  </t>
    <rPh sb="0" eb="2">
      <t>レイワ</t>
    </rPh>
    <rPh sb="3" eb="4">
      <t>ネン</t>
    </rPh>
    <rPh sb="5" eb="6">
      <t>ガツ</t>
    </rPh>
    <rPh sb="7" eb="8">
      <t>ニチ</t>
    </rPh>
    <rPh sb="8" eb="10">
      <t>サクセイ</t>
    </rPh>
    <phoneticPr fontId="5"/>
  </si>
  <si>
    <t>５　他事業所の参考となる先進的な取組があれば、その概要を記入してください</t>
    <phoneticPr fontId="3"/>
  </si>
  <si>
    <t>６　松阪市に対しての質問事項があれば記入してください</t>
    <phoneticPr fontId="3"/>
  </si>
  <si>
    <t>市町村からの求めがあった場合には、(3)の改善の内容を市町村に報告しているか。</t>
    <phoneticPr fontId="3"/>
  </si>
  <si>
    <t>(1)の利用料のほか、利用者の選定により通常の事業の実施地域以外の地域の居宅を訪問して指定居宅介護支援を行う場合に、それに要した交通費の支払を利用者から受けているか。</t>
    <rPh sb="4" eb="7">
      <t>リヨウリョウ</t>
    </rPh>
    <rPh sb="76" eb="77">
      <t>ウ</t>
    </rPh>
    <phoneticPr fontId="3"/>
  </si>
  <si>
    <t>(2)の費用の額に係るサービスの提供に当たっては、あらかじめ、利用者又はその家族に対し、当該サービスの内容及び費用について説明を行い、利用者の同意を得ているか。</t>
    <phoneticPr fontId="3"/>
  </si>
  <si>
    <t>8-1</t>
    <phoneticPr fontId="3"/>
  </si>
  <si>
    <t>8-2</t>
    <phoneticPr fontId="3"/>
  </si>
  <si>
    <t>8-3</t>
    <phoneticPr fontId="3"/>
  </si>
  <si>
    <t>9-1</t>
    <phoneticPr fontId="3"/>
  </si>
  <si>
    <t>9-2</t>
    <phoneticPr fontId="3"/>
  </si>
  <si>
    <t>9-3</t>
    <phoneticPr fontId="3"/>
  </si>
  <si>
    <t>10-1</t>
    <phoneticPr fontId="3"/>
  </si>
  <si>
    <t>10-2</t>
    <phoneticPr fontId="3"/>
  </si>
  <si>
    <t>10-3</t>
    <phoneticPr fontId="3"/>
  </si>
  <si>
    <t>16-1</t>
    <phoneticPr fontId="3"/>
  </si>
  <si>
    <t>16-4</t>
    <phoneticPr fontId="3"/>
  </si>
  <si>
    <t>12-1</t>
    <phoneticPr fontId="3"/>
  </si>
  <si>
    <t>12-2</t>
    <phoneticPr fontId="3"/>
  </si>
  <si>
    <t>12-3</t>
    <phoneticPr fontId="3"/>
  </si>
  <si>
    <t>12-4</t>
    <phoneticPr fontId="3"/>
  </si>
  <si>
    <t>12-5</t>
    <phoneticPr fontId="3"/>
  </si>
  <si>
    <t>12-6</t>
    <phoneticPr fontId="3"/>
  </si>
  <si>
    <t>12-7</t>
    <phoneticPr fontId="3"/>
  </si>
  <si>
    <t>13-1</t>
    <phoneticPr fontId="3"/>
  </si>
  <si>
    <t>13-2</t>
    <phoneticPr fontId="3"/>
  </si>
  <si>
    <t>13-3</t>
    <phoneticPr fontId="3"/>
  </si>
  <si>
    <t>14-1</t>
    <phoneticPr fontId="3"/>
  </si>
  <si>
    <t>14-2</t>
    <phoneticPr fontId="3"/>
  </si>
  <si>
    <t>14-3</t>
    <phoneticPr fontId="3"/>
  </si>
  <si>
    <t>14-4</t>
    <phoneticPr fontId="3"/>
  </si>
  <si>
    <t>16-2</t>
    <phoneticPr fontId="3"/>
  </si>
  <si>
    <t>16-3</t>
    <phoneticPr fontId="3"/>
  </si>
  <si>
    <t>16-5</t>
    <phoneticPr fontId="3"/>
  </si>
  <si>
    <t>17-1</t>
    <phoneticPr fontId="3"/>
  </si>
  <si>
    <t>17-2</t>
    <phoneticPr fontId="3"/>
  </si>
  <si>
    <t>17-3</t>
    <phoneticPr fontId="3"/>
  </si>
  <si>
    <t>17-4</t>
    <phoneticPr fontId="3"/>
  </si>
  <si>
    <t>17-5</t>
    <phoneticPr fontId="3"/>
  </si>
  <si>
    <t>17-6</t>
    <phoneticPr fontId="3"/>
  </si>
  <si>
    <t>21-1</t>
    <phoneticPr fontId="3"/>
  </si>
  <si>
    <t>21-2</t>
    <phoneticPr fontId="3"/>
  </si>
  <si>
    <t>21-3</t>
    <phoneticPr fontId="3"/>
  </si>
  <si>
    <t>23-1</t>
    <phoneticPr fontId="3"/>
  </si>
  <si>
    <t>23-2</t>
    <phoneticPr fontId="3"/>
  </si>
  <si>
    <t>23-3</t>
    <phoneticPr fontId="3"/>
  </si>
  <si>
    <t>23-4</t>
    <phoneticPr fontId="3"/>
  </si>
  <si>
    <t>23-5</t>
    <phoneticPr fontId="3"/>
  </si>
  <si>
    <t>25-1</t>
    <phoneticPr fontId="3"/>
  </si>
  <si>
    <t>25-2</t>
    <phoneticPr fontId="3"/>
  </si>
  <si>
    <t>26-1</t>
    <phoneticPr fontId="3"/>
  </si>
  <si>
    <t>26-2</t>
    <phoneticPr fontId="3"/>
  </si>
  <si>
    <t>32-1</t>
    <phoneticPr fontId="3"/>
  </si>
  <si>
    <t>32-2</t>
    <phoneticPr fontId="3"/>
  </si>
  <si>
    <t>32-3</t>
    <phoneticPr fontId="3"/>
  </si>
  <si>
    <t>(解釈通知)
介護支援専門員介護支援専門員は、あらかじめ、利用者の同意を得て主治の医師等の意見を求めているか。</t>
    <rPh sb="1" eb="5">
      <t>カイシャクツウチ</t>
    </rPh>
    <rPh sb="7" eb="14">
      <t>カイゴシエンセンモンイン</t>
    </rPh>
    <rPh sb="14" eb="21">
      <t>カイゴシエンセンモンイン</t>
    </rPh>
    <rPh sb="29" eb="32">
      <t>リヨウシャ</t>
    </rPh>
    <rPh sb="33" eb="35">
      <t>ドウイ</t>
    </rPh>
    <rPh sb="36" eb="37">
      <t>エ</t>
    </rPh>
    <rPh sb="38" eb="40">
      <t>シュジ</t>
    </rPh>
    <rPh sb="41" eb="43">
      <t>イシ</t>
    </rPh>
    <rPh sb="43" eb="44">
      <t>トウ</t>
    </rPh>
    <rPh sb="45" eb="47">
      <t>イケン</t>
    </rPh>
    <rPh sb="48" eb="49">
      <t>モト</t>
    </rPh>
    <phoneticPr fontId="3"/>
  </si>
  <si>
    <t>入院時情報連携加算(Ⅱ)が算定されていない</t>
    <rPh sb="0" eb="2">
      <t>ニュウイン</t>
    </rPh>
    <rPh sb="2" eb="3">
      <t>ジ</t>
    </rPh>
    <rPh sb="3" eb="5">
      <t>ジョウホウ</t>
    </rPh>
    <rPh sb="5" eb="7">
      <t>レンケイ</t>
    </rPh>
    <rPh sb="7" eb="9">
      <t>カサン</t>
    </rPh>
    <rPh sb="13" eb="15">
      <t>サンテイ</t>
    </rPh>
    <phoneticPr fontId="3"/>
  </si>
  <si>
    <t>入院時情報連携加算(Ⅰ)が算定されていない</t>
    <phoneticPr fontId="3"/>
  </si>
  <si>
    <t>1</t>
    <phoneticPr fontId="3"/>
  </si>
  <si>
    <t>1</t>
    <phoneticPr fontId="3"/>
  </si>
  <si>
    <t>2</t>
    <phoneticPr fontId="3"/>
  </si>
  <si>
    <t>(1)を受けた上で、居宅サービス計画を作成し、居宅サービス又は地域密着型サービスの利用に関する調整を行っている</t>
    <rPh sb="4" eb="5">
      <t>ウ</t>
    </rPh>
    <rPh sb="7" eb="8">
      <t>ウエ</t>
    </rPh>
    <rPh sb="10" eb="12">
      <t>キョタク</t>
    </rPh>
    <rPh sb="16" eb="18">
      <t>ケイカク</t>
    </rPh>
    <rPh sb="19" eb="21">
      <t>サクセイ</t>
    </rPh>
    <rPh sb="23" eb="25">
      <t>キョタク</t>
    </rPh>
    <rPh sb="29" eb="30">
      <t>マタ</t>
    </rPh>
    <rPh sb="31" eb="33">
      <t>チイキ</t>
    </rPh>
    <rPh sb="33" eb="36">
      <t>ミッチャクガタ</t>
    </rPh>
    <rPh sb="41" eb="43">
      <t>リヨウ</t>
    </rPh>
    <rPh sb="44" eb="45">
      <t>カン</t>
    </rPh>
    <rPh sb="47" eb="49">
      <t>チョウセイ</t>
    </rPh>
    <rPh sb="50" eb="51">
      <t>オコナ</t>
    </rPh>
    <phoneticPr fontId="3"/>
  </si>
  <si>
    <t>2</t>
    <phoneticPr fontId="3"/>
  </si>
  <si>
    <t>(1)を受けた上で、居宅サービス計画を作成し、居宅サービス又は地域密着型サービスの利用に関する調整を行っている</t>
    <phoneticPr fontId="3"/>
  </si>
  <si>
    <t>2</t>
    <phoneticPr fontId="3"/>
  </si>
  <si>
    <t>3</t>
    <phoneticPr fontId="3"/>
  </si>
  <si>
    <t>(1)を受けた上で、居宅サービス計画を作成し、居宅サービス又は地域密着型サービスの利用に関する調整を行っている</t>
    <phoneticPr fontId="3"/>
  </si>
  <si>
    <t>(1)を受けた上で、居宅サービス計画を作成し、居宅サービス又は地域密着型サービスの利用に関する調整を行っている</t>
    <phoneticPr fontId="3"/>
  </si>
  <si>
    <t>2</t>
    <phoneticPr fontId="3"/>
  </si>
  <si>
    <t>3</t>
    <phoneticPr fontId="3"/>
  </si>
  <si>
    <t>利用者1人につき1月に2回を限度として算定している</t>
    <rPh sb="0" eb="3">
      <t>リヨウシャ</t>
    </rPh>
    <rPh sb="4" eb="5">
      <t>ニン</t>
    </rPh>
    <rPh sb="9" eb="10">
      <t>ツキ</t>
    </rPh>
    <rPh sb="12" eb="13">
      <t>カイ</t>
    </rPh>
    <rPh sb="14" eb="16">
      <t>ゲンド</t>
    </rPh>
    <rPh sb="19" eb="21">
      <t>サンテイ</t>
    </rPh>
    <phoneticPr fontId="3"/>
  </si>
  <si>
    <t>松阪市確認文書</t>
    <rPh sb="0" eb="3">
      <t>マツサカシ</t>
    </rPh>
    <rPh sb="3" eb="5">
      <t>カクニン</t>
    </rPh>
    <rPh sb="5" eb="7">
      <t>ブンショ</t>
    </rPh>
    <phoneticPr fontId="3"/>
  </si>
  <si>
    <t>確認項目</t>
    <rPh sb="0" eb="2">
      <t>カクニン</t>
    </rPh>
    <rPh sb="2" eb="4">
      <t>コウモク</t>
    </rPh>
    <phoneticPr fontId="3"/>
  </si>
  <si>
    <t>確認項目</t>
    <phoneticPr fontId="3"/>
  </si>
  <si>
    <t>確認項目</t>
    <phoneticPr fontId="3"/>
  </si>
  <si>
    <t>3</t>
    <phoneticPr fontId="3"/>
  </si>
  <si>
    <t>(1)に該当する利用者に対し、通常の事業の実施地域を越えて居宅介護支援を提供</t>
    <rPh sb="4" eb="6">
      <t>ガイトウ</t>
    </rPh>
    <rPh sb="8" eb="11">
      <t>リヨウシャ</t>
    </rPh>
    <rPh sb="12" eb="13">
      <t>タイ</t>
    </rPh>
    <rPh sb="15" eb="17">
      <t>ツウジョウ</t>
    </rPh>
    <rPh sb="18" eb="20">
      <t>ジギョウ</t>
    </rPh>
    <phoneticPr fontId="3"/>
  </si>
  <si>
    <t xml:space="preserve">第26条
(秘密保持等)
</t>
    <rPh sb="10" eb="11">
      <t>トウ</t>
    </rPh>
    <phoneticPr fontId="3"/>
  </si>
  <si>
    <t>29-1</t>
    <phoneticPr fontId="3"/>
  </si>
  <si>
    <t>29-2</t>
    <phoneticPr fontId="3"/>
  </si>
  <si>
    <t>運営指導実施日</t>
    <rPh sb="0" eb="2">
      <t>ウンエイ</t>
    </rPh>
    <rPh sb="2" eb="4">
      <t>シドウ</t>
    </rPh>
    <rPh sb="4" eb="7">
      <t>ジッシビ</t>
    </rPh>
    <phoneticPr fontId="5"/>
  </si>
  <si>
    <t>(1)の員数の基準は、ケアプランデータ連携システムを活用し、かつ、事務職員を配置している場合は、利用者の数が、49又はその端数を増すごとに、1となるよう配置しているか。【松阪市重点項目】</t>
    <rPh sb="4" eb="6">
      <t>インスウ</t>
    </rPh>
    <rPh sb="7" eb="9">
      <t>キジュン</t>
    </rPh>
    <rPh sb="19" eb="21">
      <t>レンケイ</t>
    </rPh>
    <rPh sb="26" eb="28">
      <t>カツヨウ</t>
    </rPh>
    <rPh sb="33" eb="35">
      <t>ジム</t>
    </rPh>
    <rPh sb="35" eb="37">
      <t>ショクイン</t>
    </rPh>
    <rPh sb="38" eb="40">
      <t>ハイチ</t>
    </rPh>
    <rPh sb="44" eb="46">
      <t>バアイ</t>
    </rPh>
    <rPh sb="48" eb="51">
      <t>リヨウシャ</t>
    </rPh>
    <rPh sb="52" eb="53">
      <t>カズ</t>
    </rPh>
    <rPh sb="57" eb="58">
      <t>マタ</t>
    </rPh>
    <rPh sb="61" eb="63">
      <t>ハスウ</t>
    </rPh>
    <rPh sb="64" eb="65">
      <t>マ</t>
    </rPh>
    <rPh sb="76" eb="78">
      <t>ハイチ</t>
    </rPh>
    <rPh sb="85" eb="88">
      <t>マツサカシ</t>
    </rPh>
    <rPh sb="88" eb="90">
      <t>ジュウテン</t>
    </rPh>
    <rPh sb="90" eb="92">
      <t>コウモク</t>
    </rPh>
    <phoneticPr fontId="3"/>
  </si>
  <si>
    <t>管理者が主任介護支援専門員でない場合、下記のいずれかの理由に該当しているか。
・やむを得ない理由により、主任介護支援専門員を管理者とできなくなった理由と、今後の管理者確保のための計画書を松阪市に届け出ている。
・令和3年3月31日以前から管理者として従事</t>
    <rPh sb="16" eb="18">
      <t>バアイ</t>
    </rPh>
    <rPh sb="19" eb="21">
      <t>カキ</t>
    </rPh>
    <rPh sb="27" eb="29">
      <t>リユウ</t>
    </rPh>
    <rPh sb="30" eb="32">
      <t>ガイトウ</t>
    </rPh>
    <rPh sb="43" eb="44">
      <t>エ</t>
    </rPh>
    <rPh sb="46" eb="48">
      <t>リユウ</t>
    </rPh>
    <rPh sb="52" eb="54">
      <t>シュニン</t>
    </rPh>
    <rPh sb="54" eb="61">
      <t>カイゴシエンセンモンイン</t>
    </rPh>
    <rPh sb="62" eb="65">
      <t>カンリシャ</t>
    </rPh>
    <rPh sb="73" eb="75">
      <t>リユウ</t>
    </rPh>
    <rPh sb="77" eb="79">
      <t>コンゴ</t>
    </rPh>
    <rPh sb="80" eb="83">
      <t>カンリシャ</t>
    </rPh>
    <rPh sb="83" eb="85">
      <t>カクホ</t>
    </rPh>
    <rPh sb="89" eb="92">
      <t>ケイカクショ</t>
    </rPh>
    <rPh sb="93" eb="96">
      <t>マツサカシ</t>
    </rPh>
    <rPh sb="97" eb="98">
      <t>トド</t>
    </rPh>
    <rPh sb="99" eb="100">
      <t>デ</t>
    </rPh>
    <rPh sb="106" eb="108">
      <t>レイワ</t>
    </rPh>
    <rPh sb="109" eb="110">
      <t>ネン</t>
    </rPh>
    <rPh sb="111" eb="112">
      <t>ガツ</t>
    </rPh>
    <rPh sb="114" eb="115">
      <t>ニチ</t>
    </rPh>
    <rPh sb="115" eb="117">
      <t>イゼン</t>
    </rPh>
    <rPh sb="119" eb="122">
      <t>カンリシャ</t>
    </rPh>
    <rPh sb="125" eb="127">
      <t>ジュウジ</t>
    </rPh>
    <phoneticPr fontId="3"/>
  </si>
  <si>
    <t>サービスの提供に当たっては、利用者の意思及び人格を尊重し、常に利用者の立場に立って、提供される指定居宅サービス等が特定の種類又は特定の指定居宅サービス事業者等に不当に偏することのないよう、公正中立に行われているか。</t>
    <phoneticPr fontId="3"/>
  </si>
  <si>
    <t>(解釈通知)
居宅サービス計画原案に位置付けた居宅サービス事業者等の選定理由の説明を求められることが可能であることにつき説明を行うよう努めているか。</t>
    <rPh sb="1" eb="3">
      <t>カイシャク</t>
    </rPh>
    <rPh sb="3" eb="5">
      <t>ツウチ</t>
    </rPh>
    <rPh sb="50" eb="52">
      <t>カノウ</t>
    </rPh>
    <rPh sb="60" eb="62">
      <t>セツメイ</t>
    </rPh>
    <rPh sb="63" eb="64">
      <t>オコナ</t>
    </rPh>
    <rPh sb="67" eb="68">
      <t>ツト</t>
    </rPh>
    <phoneticPr fontId="3"/>
  </si>
  <si>
    <t>3-4</t>
    <phoneticPr fontId="3"/>
  </si>
  <si>
    <t>通常の事業の実施地域等を勘案し、利用申込者に対し自ら適切なサービスを提供することが困難であると認めた場合は、他の指定居宅介護支援事業者の紹介その他の必要な措置を講じているか。</t>
    <phoneticPr fontId="3"/>
  </si>
  <si>
    <t>サービスの提供を求められた場合には、その者の提示する被保険者証によって、被保険者資格、要介護認定の有無及び要介護認定の有効期間を確かめているか。</t>
    <phoneticPr fontId="3"/>
  </si>
  <si>
    <t>サービス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るか。</t>
    <phoneticPr fontId="3"/>
  </si>
  <si>
    <t>サービスを提供した際にその利用者から支払を受ける利用料と、居宅介護サービス計画費の額との間に、不合理な差額が生じないようにしているか。</t>
    <phoneticPr fontId="3"/>
  </si>
  <si>
    <t>該当がない場合は「－」を記入してください。</t>
    <rPh sb="0" eb="2">
      <t>ガイトウ</t>
    </rPh>
    <rPh sb="5" eb="7">
      <t>バアイ</t>
    </rPh>
    <rPh sb="12" eb="14">
      <t>キニュウ</t>
    </rPh>
    <phoneticPr fontId="3"/>
  </si>
  <si>
    <t>サービスの提供に当たっては、懇切丁寧に行うことを旨とし、利用者又はその家族に対し、サービスの提供方法等について、理解しやすいように説明を行っているか。</t>
    <phoneticPr fontId="3"/>
  </si>
  <si>
    <t>5-3</t>
    <phoneticPr fontId="3"/>
  </si>
  <si>
    <t>5-4</t>
    <phoneticPr fontId="3"/>
  </si>
  <si>
    <t>5-5</t>
    <phoneticPr fontId="3"/>
  </si>
  <si>
    <t>5-6</t>
    <phoneticPr fontId="3"/>
  </si>
  <si>
    <t>5-7</t>
    <phoneticPr fontId="3"/>
  </si>
  <si>
    <t>5-8</t>
    <phoneticPr fontId="3"/>
  </si>
  <si>
    <t>5-9</t>
    <phoneticPr fontId="3"/>
  </si>
  <si>
    <t>5-10</t>
    <phoneticPr fontId="3"/>
  </si>
  <si>
    <t>5-11</t>
    <phoneticPr fontId="3"/>
  </si>
  <si>
    <t>5-12</t>
    <phoneticPr fontId="3"/>
  </si>
  <si>
    <t>5-13</t>
    <phoneticPr fontId="3"/>
  </si>
  <si>
    <t>5-14</t>
    <phoneticPr fontId="3"/>
  </si>
  <si>
    <t>5-15</t>
    <phoneticPr fontId="3"/>
  </si>
  <si>
    <t>5-16</t>
    <phoneticPr fontId="3"/>
  </si>
  <si>
    <t>5-17</t>
    <phoneticPr fontId="3"/>
  </si>
  <si>
    <t>5-18</t>
    <phoneticPr fontId="3"/>
  </si>
  <si>
    <t>少なくとも1月に1回、モニタリングの結果を記録しているか。</t>
    <rPh sb="0" eb="1">
      <t>スク</t>
    </rPh>
    <rPh sb="6" eb="7">
      <t>ツキ</t>
    </rPh>
    <rPh sb="9" eb="10">
      <t>カイ</t>
    </rPh>
    <rPh sb="18" eb="20">
      <t>ケッカ</t>
    </rPh>
    <rPh sb="21" eb="23">
      <t>キロク</t>
    </rPh>
    <phoneticPr fontId="3"/>
  </si>
  <si>
    <t>5-19</t>
    <phoneticPr fontId="3"/>
  </si>
  <si>
    <t>5-20</t>
    <phoneticPr fontId="3"/>
  </si>
  <si>
    <t>(解釈通知)
主治の医師、担当者その他の関係者の合意を得た場合は、合意に至るまでの過程を記録しているか。</t>
    <rPh sb="1" eb="5">
      <t>カイシャクツウチ</t>
    </rPh>
    <rPh sb="7" eb="9">
      <t>シュジ</t>
    </rPh>
    <rPh sb="10" eb="12">
      <t>イシ</t>
    </rPh>
    <rPh sb="13" eb="16">
      <t>タントウシャ</t>
    </rPh>
    <rPh sb="18" eb="19">
      <t>ホカ</t>
    </rPh>
    <rPh sb="20" eb="23">
      <t>カンケイシャ</t>
    </rPh>
    <rPh sb="24" eb="26">
      <t>ゴウイ</t>
    </rPh>
    <rPh sb="27" eb="28">
      <t>エ</t>
    </rPh>
    <rPh sb="29" eb="31">
      <t>バアイ</t>
    </rPh>
    <rPh sb="33" eb="35">
      <t>ゴウイ</t>
    </rPh>
    <rPh sb="36" eb="37">
      <t>イタ</t>
    </rPh>
    <rPh sb="41" eb="43">
      <t>カテイ</t>
    </rPh>
    <rPh sb="44" eb="46">
      <t>キロク</t>
    </rPh>
    <phoneticPr fontId="3"/>
  </si>
  <si>
    <t>5-21</t>
    <phoneticPr fontId="3"/>
  </si>
  <si>
    <t>5-22</t>
    <phoneticPr fontId="3"/>
  </si>
  <si>
    <t>5-23</t>
    <phoneticPr fontId="3"/>
  </si>
  <si>
    <t>5-24</t>
    <phoneticPr fontId="3"/>
  </si>
  <si>
    <t>5-25</t>
    <phoneticPr fontId="3"/>
  </si>
  <si>
    <t>5-26</t>
    <phoneticPr fontId="3"/>
  </si>
  <si>
    <t>5-27</t>
    <phoneticPr fontId="3"/>
  </si>
  <si>
    <t>5-28</t>
    <phoneticPr fontId="3"/>
  </si>
  <si>
    <t>5-29</t>
    <phoneticPr fontId="3"/>
  </si>
  <si>
    <t>5-30</t>
    <phoneticPr fontId="3"/>
  </si>
  <si>
    <t>5-31</t>
    <phoneticPr fontId="3"/>
  </si>
  <si>
    <t>(解釈通知)
対象福祉用具の提案を行う際、利用者へのアセスメントの結果に加え、医師やリハビリテーション専門職等からの意見徴収、退院・退所前カンファレンス又はサービス担当者会議等の結果を踏まえているか。</t>
    <rPh sb="1" eb="5">
      <t>カイシャクツウチ</t>
    </rPh>
    <rPh sb="7" eb="9">
      <t>タイショウ</t>
    </rPh>
    <rPh sb="9" eb="11">
      <t>フクシ</t>
    </rPh>
    <rPh sb="11" eb="13">
      <t>ヨウグ</t>
    </rPh>
    <rPh sb="14" eb="16">
      <t>テイアン</t>
    </rPh>
    <rPh sb="17" eb="18">
      <t>オコナ</t>
    </rPh>
    <rPh sb="19" eb="20">
      <t>サイ</t>
    </rPh>
    <rPh sb="21" eb="24">
      <t>リヨウシャ</t>
    </rPh>
    <rPh sb="33" eb="35">
      <t>ケッカ</t>
    </rPh>
    <rPh sb="36" eb="37">
      <t>クワ</t>
    </rPh>
    <rPh sb="39" eb="41">
      <t>イシ</t>
    </rPh>
    <rPh sb="51" eb="53">
      <t>センモン</t>
    </rPh>
    <rPh sb="53" eb="54">
      <t>ショク</t>
    </rPh>
    <rPh sb="54" eb="55">
      <t>トウ</t>
    </rPh>
    <rPh sb="58" eb="60">
      <t>イケン</t>
    </rPh>
    <rPh sb="60" eb="62">
      <t>チョウシュウ</t>
    </rPh>
    <rPh sb="63" eb="65">
      <t>タイイン</t>
    </rPh>
    <rPh sb="66" eb="68">
      <t>タイショ</t>
    </rPh>
    <rPh sb="68" eb="69">
      <t>マエ</t>
    </rPh>
    <rPh sb="76" eb="77">
      <t>マタ</t>
    </rPh>
    <rPh sb="82" eb="85">
      <t>タントウシャ</t>
    </rPh>
    <rPh sb="85" eb="87">
      <t>カイギ</t>
    </rPh>
    <rPh sb="87" eb="88">
      <t>トウ</t>
    </rPh>
    <rPh sb="89" eb="91">
      <t>ケッカ</t>
    </rPh>
    <rPh sb="92" eb="93">
      <t>フ</t>
    </rPh>
    <phoneticPr fontId="3"/>
  </si>
  <si>
    <t xml:space="preserve">第22条
(運営規程)
</t>
    <phoneticPr fontId="3"/>
  </si>
  <si>
    <t>事業所ごとに、次に掲げる重要事項を内容とする運営規程を定めているか。
①事業の目的及び運営の方針
②職員の職種、員数及び職務内容
③営業日及び営業時間
④指定居宅介護支援の提供方法、内容及び利用料その他の費用の額
⑤通常の事業の実施地域
⑥虐待の防止のための措置に関する事項
⑦その他運営に関する重要事項</t>
    <rPh sb="120" eb="122">
      <t>ギャクタイ</t>
    </rPh>
    <rPh sb="123" eb="125">
      <t>ボウシ</t>
    </rPh>
    <rPh sb="129" eb="131">
      <t>ソチ</t>
    </rPh>
    <rPh sb="132" eb="133">
      <t>カン</t>
    </rPh>
    <rPh sb="135" eb="137">
      <t>ジコウ</t>
    </rPh>
    <phoneticPr fontId="3"/>
  </si>
  <si>
    <t xml:space="preserve">第23条の2
(業務継続計画の策定等)
</t>
    <phoneticPr fontId="3"/>
  </si>
  <si>
    <t xml:space="preserve">第24条の2
(感染症の予防及びまん延の防止のための措置)
</t>
    <rPh sb="8" eb="11">
      <t>カンセンショウ</t>
    </rPh>
    <rPh sb="12" eb="14">
      <t>ヨボウ</t>
    </rPh>
    <rPh sb="14" eb="15">
      <t>オヨ</t>
    </rPh>
    <rPh sb="18" eb="19">
      <t>エン</t>
    </rPh>
    <rPh sb="20" eb="22">
      <t>ボウシ</t>
    </rPh>
    <rPh sb="26" eb="28">
      <t>ソチ</t>
    </rPh>
    <phoneticPr fontId="3"/>
  </si>
  <si>
    <t>31-1</t>
    <phoneticPr fontId="3"/>
  </si>
  <si>
    <t>31-2</t>
    <phoneticPr fontId="3"/>
  </si>
  <si>
    <t>重要事項をウェブサイトに掲載しているか。
（令和7年4月1日より適用）</t>
    <rPh sb="0" eb="2">
      <t>ジュウヨウ</t>
    </rPh>
    <rPh sb="2" eb="4">
      <t>ジコウ</t>
    </rPh>
    <rPh sb="12" eb="14">
      <t>ケイサイ</t>
    </rPh>
    <rPh sb="22" eb="24">
      <t>レイワ</t>
    </rPh>
    <rPh sb="25" eb="26">
      <t>ネン</t>
    </rPh>
    <rPh sb="27" eb="28">
      <t>ガツ</t>
    </rPh>
    <rPh sb="29" eb="30">
      <t>ニチ</t>
    </rPh>
    <rPh sb="32" eb="34">
      <t>テキヨウ</t>
    </rPh>
    <phoneticPr fontId="3"/>
  </si>
  <si>
    <t>(解釈通知)
事業者及び事業所の管理者は、当該事業所の介護支援専門員に対して、居宅介護支援費の加算を得るために、解決すべき課題に即さない居宅サービスを居宅サービス計画に位置付けるべき旨の指示を行っていないか。</t>
    <phoneticPr fontId="3"/>
  </si>
  <si>
    <t>事業者及び事業所の管理者は、居宅サービス計画の作成又は変更に関し、当該事業所の介護支援専門員に対して特定の居宅サ―ビス事業者等によるサービスを位置付けるべき旨の指示等を行っていないか。</t>
    <phoneticPr fontId="3"/>
  </si>
  <si>
    <t>(解釈通知)
介護支援専門員は居宅介護支援費の加算を得るために、解決すべき課題に即さない居宅サービスを居宅サービス計画に位置付けていないか。</t>
    <phoneticPr fontId="3"/>
  </si>
  <si>
    <t>介護支援専門員は、居宅サービス計画の作成又は変更に関し、利用者に対して特定の居宅サービス事業者等によるサービスを利用すべき旨の指示等を行っていないか。</t>
    <phoneticPr fontId="3"/>
  </si>
  <si>
    <t>利用者及びその家族からの苦情に迅速かつ適切に対応するために、迅速かつ適切に対応しているか。</t>
    <rPh sb="30" eb="32">
      <t>ジンソク</t>
    </rPh>
    <rPh sb="34" eb="36">
      <t>テキセツ</t>
    </rPh>
    <rPh sb="37" eb="39">
      <t>タイオウ</t>
    </rPh>
    <phoneticPr fontId="3"/>
  </si>
  <si>
    <t>自ら提供した指定居宅介護支援に関し、介護保険法第23条の規定により市町村が行う文書その他の物件の提出若しくは提示の求め又は当該市町村の職員からの質問若しくは照会に応じているか。
また、利用者からの苦情に関して市町村が行う調査に協力するとともに、市町村から指導又は助言を受けた場合においては、当該指導又は助言に従って必要な改善を行っているか。</t>
    <rPh sb="18" eb="22">
      <t>カイゴホケン</t>
    </rPh>
    <phoneticPr fontId="3"/>
  </si>
  <si>
    <t>第30条の2
(虐待の防止)
令和6年3月31日まで努力義務</t>
    <rPh sb="8" eb="10">
      <t>ギャクタイ</t>
    </rPh>
    <rPh sb="11" eb="13">
      <t>ボウシ</t>
    </rPh>
    <rPh sb="49" eb="51">
      <t>レイワ</t>
    </rPh>
    <rPh sb="60" eb="64">
      <t>ドリョクギム</t>
    </rPh>
    <phoneticPr fontId="3"/>
  </si>
  <si>
    <t>当該指定に係る事業所の名称及び所在地その他施行規則第133条で定める事項に変更があったときは、施行規則で定めるところにより、10日以内に、その旨を市長に届け出ているか。</t>
    <rPh sb="20" eb="21">
      <t>タ</t>
    </rPh>
    <phoneticPr fontId="3"/>
  </si>
  <si>
    <t>(解釈通知)
介護支援専門員は、居宅サービス計画の作成に当たっては、支給限度額の枠があることのみをもって、特定の時期に偏って継続が困難な、また必要性に乏しい居宅サービスの利用を助長することがあってはならない。</t>
    <phoneticPr fontId="3"/>
  </si>
  <si>
    <r>
      <t>介護支援専門員に対し、業務継続計画について周知するとともに、必要な研修及び訓練を定期的（年1回以上）に実施しているか。</t>
    </r>
    <r>
      <rPr>
        <b/>
        <sz val="10"/>
        <rFont val="BIZ UDPゴシック"/>
        <family val="3"/>
        <charset val="128"/>
      </rPr>
      <t>【松阪市重点項目】</t>
    </r>
    <rPh sb="0" eb="2">
      <t>カイゴ</t>
    </rPh>
    <rPh sb="2" eb="4">
      <t>シエン</t>
    </rPh>
    <rPh sb="4" eb="7">
      <t>センモンイン</t>
    </rPh>
    <rPh sb="8" eb="9">
      <t>タイ</t>
    </rPh>
    <rPh sb="11" eb="13">
      <t>ギョウム</t>
    </rPh>
    <rPh sb="13" eb="15">
      <t>ケイゾク</t>
    </rPh>
    <rPh sb="15" eb="17">
      <t>ケイカク</t>
    </rPh>
    <rPh sb="21" eb="23">
      <t>シュウチ</t>
    </rPh>
    <rPh sb="30" eb="32">
      <t>ヒツヨウ</t>
    </rPh>
    <rPh sb="33" eb="35">
      <t>ケンシュウ</t>
    </rPh>
    <rPh sb="35" eb="36">
      <t>オヨ</t>
    </rPh>
    <rPh sb="37" eb="39">
      <t>クンレン</t>
    </rPh>
    <rPh sb="40" eb="43">
      <t>テイキテキ</t>
    </rPh>
    <rPh sb="44" eb="45">
      <t>ネン</t>
    </rPh>
    <rPh sb="46" eb="47">
      <t>カイ</t>
    </rPh>
    <rPh sb="47" eb="49">
      <t>イジョウ</t>
    </rPh>
    <rPh sb="51" eb="53">
      <t>ジッシ</t>
    </rPh>
    <phoneticPr fontId="3"/>
  </si>
  <si>
    <r>
      <t>事業所における感染症の予防及びまん延の防止のための対策を検討する委員会(テレビ電話装置等を活用して行うことができるものとする。)をおおむね6月に1回以上開催するとともに、その結果について、介護支援専門員に周知徹底を図っているか。</t>
    </r>
    <r>
      <rPr>
        <b/>
        <sz val="10"/>
        <rFont val="BIZ UDPゴシック"/>
        <family val="3"/>
        <charset val="128"/>
      </rPr>
      <t>【松阪市重点項目】</t>
    </r>
    <rPh sb="0" eb="3">
      <t>ジギョウショ</t>
    </rPh>
    <rPh sb="7" eb="10">
      <t>カンセンショウ</t>
    </rPh>
    <rPh sb="11" eb="13">
      <t>ヨボウ</t>
    </rPh>
    <rPh sb="13" eb="14">
      <t>オヨ</t>
    </rPh>
    <rPh sb="17" eb="18">
      <t>エン</t>
    </rPh>
    <rPh sb="19" eb="21">
      <t>ボウシ</t>
    </rPh>
    <rPh sb="25" eb="27">
      <t>タイサク</t>
    </rPh>
    <rPh sb="28" eb="30">
      <t>ケントウ</t>
    </rPh>
    <rPh sb="32" eb="35">
      <t>イインカイ</t>
    </rPh>
    <rPh sb="39" eb="41">
      <t>デンワ</t>
    </rPh>
    <rPh sb="41" eb="43">
      <t>ソウチ</t>
    </rPh>
    <rPh sb="43" eb="44">
      <t>トウ</t>
    </rPh>
    <rPh sb="45" eb="47">
      <t>カツヨウ</t>
    </rPh>
    <rPh sb="49" eb="50">
      <t>オコナ</t>
    </rPh>
    <rPh sb="70" eb="71">
      <t>ツキ</t>
    </rPh>
    <rPh sb="73" eb="74">
      <t>カイ</t>
    </rPh>
    <rPh sb="74" eb="76">
      <t>イジョウ</t>
    </rPh>
    <rPh sb="76" eb="78">
      <t>カイサイ</t>
    </rPh>
    <rPh sb="87" eb="89">
      <t>ケッカ</t>
    </rPh>
    <rPh sb="94" eb="101">
      <t>カイゴシエンセンモンイン</t>
    </rPh>
    <rPh sb="102" eb="104">
      <t>シュウチ</t>
    </rPh>
    <rPh sb="104" eb="106">
      <t>テッテイ</t>
    </rPh>
    <rPh sb="107" eb="108">
      <t>ハカ</t>
    </rPh>
    <phoneticPr fontId="3"/>
  </si>
  <si>
    <r>
      <t>事業所において、介護支援専門員に対し、感染症の予防及びまん延の防止のための研修及び訓練を定期的に（年1回以上）実施しているか。</t>
    </r>
    <r>
      <rPr>
        <b/>
        <sz val="10"/>
        <rFont val="BIZ UDPゴシック"/>
        <family val="3"/>
        <charset val="128"/>
      </rPr>
      <t>【松阪市重点項目】</t>
    </r>
    <rPh sb="0" eb="3">
      <t>ジギョウショ</t>
    </rPh>
    <rPh sb="8" eb="10">
      <t>カイゴ</t>
    </rPh>
    <rPh sb="10" eb="12">
      <t>シエン</t>
    </rPh>
    <rPh sb="12" eb="15">
      <t>センモンイン</t>
    </rPh>
    <rPh sb="16" eb="17">
      <t>タイ</t>
    </rPh>
    <rPh sb="19" eb="22">
      <t>カンセンショウ</t>
    </rPh>
    <rPh sb="23" eb="25">
      <t>ヨボウ</t>
    </rPh>
    <rPh sb="25" eb="26">
      <t>オヨ</t>
    </rPh>
    <rPh sb="29" eb="30">
      <t>エン</t>
    </rPh>
    <rPh sb="31" eb="33">
      <t>ボウシ</t>
    </rPh>
    <rPh sb="37" eb="39">
      <t>ケンシュウ</t>
    </rPh>
    <rPh sb="39" eb="40">
      <t>オヨ</t>
    </rPh>
    <rPh sb="41" eb="43">
      <t>クンレン</t>
    </rPh>
    <rPh sb="44" eb="47">
      <t>テイキテキ</t>
    </rPh>
    <rPh sb="49" eb="50">
      <t>ネン</t>
    </rPh>
    <rPh sb="51" eb="52">
      <t>カイ</t>
    </rPh>
    <rPh sb="52" eb="54">
      <t>イジョウ</t>
    </rPh>
    <rPh sb="55" eb="57">
      <t>ジッシ</t>
    </rPh>
    <phoneticPr fontId="3"/>
  </si>
  <si>
    <r>
      <t>介護支援専門員その他の従業者は、正当な理由がなく、その業務上知り得た利用者又はその家族の秘密を漏らしていないか。</t>
    </r>
    <r>
      <rPr>
        <b/>
        <sz val="10"/>
        <rFont val="BIZ UDPゴシック"/>
        <family val="3"/>
        <charset val="128"/>
      </rPr>
      <t>【松阪市重点項目】</t>
    </r>
    <phoneticPr fontId="3"/>
  </si>
  <si>
    <r>
      <t>介護支援専門員その他の従業者であった者が、正当な理由がなく、その業務上知り得た利用者又はその家族の秘密を漏らすことがないよう、必要な措置を講じているか。</t>
    </r>
    <r>
      <rPr>
        <b/>
        <sz val="10"/>
        <rFont val="BIZ UDPゴシック"/>
        <family val="3"/>
        <charset val="128"/>
      </rPr>
      <t>【松阪市重点項目】</t>
    </r>
    <phoneticPr fontId="3"/>
  </si>
  <si>
    <r>
      <t>サービス担当者会議等において、利用者の個人情報を用いる場合は利用者の同意を、利用者の家族の個人情報を用いる場合は当該家族の同意を、あらかじめ文書により得ているか。</t>
    </r>
    <r>
      <rPr>
        <b/>
        <sz val="10"/>
        <rFont val="BIZ UDPゴシック"/>
        <family val="3"/>
        <charset val="128"/>
      </rPr>
      <t>【松阪市重点項目】</t>
    </r>
    <phoneticPr fontId="3"/>
  </si>
  <si>
    <r>
      <t>事業所における虐待の防止のための対策を検討する委員会(テレビ電話装置等を活用して行うことができるものとする。)を定期的に開催するとともに、その結果について介護支援専門員に周知徹底を図っているか。</t>
    </r>
    <r>
      <rPr>
        <b/>
        <sz val="10"/>
        <rFont val="BIZ UDPゴシック"/>
        <family val="3"/>
        <charset val="128"/>
      </rPr>
      <t>【松阪市重点項目】</t>
    </r>
    <r>
      <rPr>
        <sz val="10"/>
        <rFont val="BIZ UDPゴシック"/>
        <family val="3"/>
        <charset val="128"/>
      </rPr>
      <t xml:space="preserve">
(解釈通知)
虐待防止検討委員会は、次のような事項について検討すること。
①虐待防止検討委員会その他事業所内の組織に関すること
②虐待の防止のための指針の整備に関すること
③虐待の防止のための職員研修の内容に関すること
④虐待等について、従業員が相談・報告できる体制整備に関すること
⑤従業員が虐待等を把握した場合に、市町村への通報が迅速かつ適切に行われるための方法に関すること
⑥虐待等が発生した場合、その発生原因等の分析から得られる再発の確実な防止策に関すること
⑦⑥の再発防止策を講じた際に、その効果についての評価に関すること</t>
    </r>
    <rPh sb="0" eb="3">
      <t>ジギョウショ</t>
    </rPh>
    <rPh sb="7" eb="9">
      <t>ギャクタイ</t>
    </rPh>
    <rPh sb="10" eb="12">
      <t>ボウシ</t>
    </rPh>
    <rPh sb="16" eb="18">
      <t>タイサク</t>
    </rPh>
    <rPh sb="19" eb="21">
      <t>ケントウ</t>
    </rPh>
    <rPh sb="23" eb="26">
      <t>イインカイ</t>
    </rPh>
    <rPh sb="30" eb="35">
      <t>デンワソウチトウ</t>
    </rPh>
    <rPh sb="36" eb="38">
      <t>カツヨウ</t>
    </rPh>
    <rPh sb="40" eb="41">
      <t>オコナ</t>
    </rPh>
    <rPh sb="56" eb="59">
      <t>テイキテキ</t>
    </rPh>
    <rPh sb="60" eb="62">
      <t>カイサイ</t>
    </rPh>
    <rPh sb="71" eb="73">
      <t>ケッカ</t>
    </rPh>
    <rPh sb="77" eb="79">
      <t>カイゴ</t>
    </rPh>
    <rPh sb="79" eb="81">
      <t>シエン</t>
    </rPh>
    <rPh sb="81" eb="84">
      <t>センモンイン</t>
    </rPh>
    <rPh sb="85" eb="87">
      <t>シュウチ</t>
    </rPh>
    <rPh sb="87" eb="89">
      <t>テッテイ</t>
    </rPh>
    <rPh sb="90" eb="91">
      <t>ハカ</t>
    </rPh>
    <rPh sb="109" eb="111">
      <t>カイシャク</t>
    </rPh>
    <rPh sb="111" eb="113">
      <t>ツウチ</t>
    </rPh>
    <rPh sb="115" eb="117">
      <t>ギャクタイ</t>
    </rPh>
    <rPh sb="117" eb="119">
      <t>ボウシ</t>
    </rPh>
    <rPh sb="119" eb="121">
      <t>ケントウ</t>
    </rPh>
    <rPh sb="121" eb="124">
      <t>イインカイ</t>
    </rPh>
    <rPh sb="126" eb="127">
      <t>ツギ</t>
    </rPh>
    <rPh sb="131" eb="133">
      <t>ジコウ</t>
    </rPh>
    <rPh sb="137" eb="139">
      <t>ケントウ</t>
    </rPh>
    <rPh sb="146" eb="148">
      <t>ギャクタイ</t>
    </rPh>
    <rPh sb="148" eb="150">
      <t>ボウシ</t>
    </rPh>
    <rPh sb="150" eb="152">
      <t>ケントウ</t>
    </rPh>
    <rPh sb="152" eb="155">
      <t>イインカイ</t>
    </rPh>
    <rPh sb="157" eb="158">
      <t>ホカ</t>
    </rPh>
    <rPh sb="158" eb="161">
      <t>ジギョウショ</t>
    </rPh>
    <rPh sb="161" eb="162">
      <t>ナイ</t>
    </rPh>
    <rPh sb="163" eb="165">
      <t>ソシキ</t>
    </rPh>
    <rPh sb="166" eb="167">
      <t>カン</t>
    </rPh>
    <rPh sb="173" eb="175">
      <t>ギャクタイ</t>
    </rPh>
    <rPh sb="176" eb="178">
      <t>ボウシ</t>
    </rPh>
    <rPh sb="182" eb="184">
      <t>シシン</t>
    </rPh>
    <rPh sb="185" eb="187">
      <t>セイビ</t>
    </rPh>
    <rPh sb="188" eb="189">
      <t>カン</t>
    </rPh>
    <rPh sb="195" eb="197">
      <t>ギャクタイ</t>
    </rPh>
    <rPh sb="198" eb="200">
      <t>ボウシ</t>
    </rPh>
    <rPh sb="204" eb="206">
      <t>ショクイン</t>
    </rPh>
    <rPh sb="206" eb="208">
      <t>ケンシュウ</t>
    </rPh>
    <rPh sb="209" eb="211">
      <t>ナイヨウ</t>
    </rPh>
    <rPh sb="212" eb="213">
      <t>カン</t>
    </rPh>
    <rPh sb="219" eb="221">
      <t>ギャクタイ</t>
    </rPh>
    <rPh sb="221" eb="222">
      <t>トウ</t>
    </rPh>
    <rPh sb="227" eb="230">
      <t>ジュウギョウイン</t>
    </rPh>
    <rPh sb="231" eb="233">
      <t>ソウダン</t>
    </rPh>
    <rPh sb="234" eb="236">
      <t>ホウコク</t>
    </rPh>
    <rPh sb="239" eb="241">
      <t>タイセイ</t>
    </rPh>
    <rPh sb="241" eb="243">
      <t>セイビ</t>
    </rPh>
    <rPh sb="244" eb="245">
      <t>カン</t>
    </rPh>
    <rPh sb="251" eb="254">
      <t>ジュウギョウイン</t>
    </rPh>
    <rPh sb="255" eb="257">
      <t>ギャクタイ</t>
    </rPh>
    <rPh sb="257" eb="258">
      <t>トウ</t>
    </rPh>
    <rPh sb="259" eb="261">
      <t>ハアク</t>
    </rPh>
    <rPh sb="263" eb="265">
      <t>バアイ</t>
    </rPh>
    <rPh sb="267" eb="270">
      <t>シチョウソン</t>
    </rPh>
    <rPh sb="272" eb="274">
      <t>ツウホウ</t>
    </rPh>
    <rPh sb="275" eb="277">
      <t>ジンソク</t>
    </rPh>
    <rPh sb="279" eb="281">
      <t>テキセツ</t>
    </rPh>
    <rPh sb="282" eb="283">
      <t>オコナ</t>
    </rPh>
    <rPh sb="289" eb="291">
      <t>ホウホウ</t>
    </rPh>
    <rPh sb="292" eb="293">
      <t>カン</t>
    </rPh>
    <rPh sb="299" eb="301">
      <t>ギャクタイ</t>
    </rPh>
    <rPh sb="301" eb="302">
      <t>トウ</t>
    </rPh>
    <rPh sb="303" eb="305">
      <t>ハッセイ</t>
    </rPh>
    <rPh sb="307" eb="309">
      <t>バアイ</t>
    </rPh>
    <rPh sb="312" eb="314">
      <t>ハッセイ</t>
    </rPh>
    <rPh sb="314" eb="316">
      <t>ゲンイン</t>
    </rPh>
    <rPh sb="316" eb="317">
      <t>トウ</t>
    </rPh>
    <rPh sb="318" eb="320">
      <t>ブンセキ</t>
    </rPh>
    <rPh sb="322" eb="323">
      <t>エ</t>
    </rPh>
    <rPh sb="326" eb="328">
      <t>サイハツ</t>
    </rPh>
    <rPh sb="329" eb="331">
      <t>カクジツ</t>
    </rPh>
    <rPh sb="332" eb="334">
      <t>ボウシ</t>
    </rPh>
    <rPh sb="334" eb="335">
      <t>サク</t>
    </rPh>
    <rPh sb="336" eb="337">
      <t>カン</t>
    </rPh>
    <rPh sb="345" eb="347">
      <t>サイハツ</t>
    </rPh>
    <rPh sb="347" eb="349">
      <t>ボウシ</t>
    </rPh>
    <rPh sb="349" eb="350">
      <t>サク</t>
    </rPh>
    <rPh sb="351" eb="352">
      <t>コウ</t>
    </rPh>
    <rPh sb="354" eb="355">
      <t>サイ</t>
    </rPh>
    <rPh sb="359" eb="361">
      <t>コウカ</t>
    </rPh>
    <rPh sb="366" eb="368">
      <t>ヒョウカ</t>
    </rPh>
    <rPh sb="369" eb="370">
      <t>カン</t>
    </rPh>
    <phoneticPr fontId="3"/>
  </si>
  <si>
    <r>
      <t>従業者、設備、備品及び会計に関する諸記録を整備しているか。</t>
    </r>
    <r>
      <rPr>
        <b/>
        <sz val="10"/>
        <rFont val="BIZ UDPゴシック"/>
        <family val="3"/>
        <charset val="128"/>
      </rPr>
      <t>【松阪市重点項目】</t>
    </r>
    <phoneticPr fontId="3"/>
  </si>
  <si>
    <t>・管理者の雇用形態がわかるもの
・管理者の勤務体制及び勤務実績がわかるもの(例：勤務体制一覧表、勤務実績表)
・管理者の勤怠状況がわかるもの(例：タイムカード、勤怠管理システム)</t>
    <rPh sb="1" eb="4">
      <t>カンリシャ</t>
    </rPh>
    <rPh sb="5" eb="7">
      <t>コヨウ</t>
    </rPh>
    <rPh sb="7" eb="9">
      <t>ケイタイ</t>
    </rPh>
    <rPh sb="18" eb="21">
      <t>カンリシャ</t>
    </rPh>
    <rPh sb="22" eb="24">
      <t>キンム</t>
    </rPh>
    <rPh sb="24" eb="26">
      <t>タイセイ</t>
    </rPh>
    <rPh sb="26" eb="27">
      <t>オヨ</t>
    </rPh>
    <rPh sb="28" eb="32">
      <t>キンムジッセキ</t>
    </rPh>
    <rPh sb="39" eb="40">
      <t>レイ</t>
    </rPh>
    <rPh sb="41" eb="48">
      <t>キンムタイセイイチランヒョウ</t>
    </rPh>
    <rPh sb="49" eb="54">
      <t>キンムジッセキヒョウ</t>
    </rPh>
    <rPh sb="58" eb="61">
      <t>カンリシャ</t>
    </rPh>
    <rPh sb="62" eb="66">
      <t>キンタイジョウキョウ</t>
    </rPh>
    <rPh sb="73" eb="74">
      <t>レイ</t>
    </rPh>
    <rPh sb="82" eb="86">
      <t>キンタイカンリ</t>
    </rPh>
    <phoneticPr fontId="3"/>
  </si>
  <si>
    <t>・重要事項説明書(利用申込者の同意があったことがわかるもの)
・内容及び手続きの説明に対して利用申込者の理解を得られたことがわかるもの(例：利用申込者の署名文書)
・利用契約書</t>
    <rPh sb="1" eb="8">
      <t>ジュウヨウジコウセツメイショ</t>
    </rPh>
    <rPh sb="9" eb="14">
      <t>リヨウモウシコミシャ</t>
    </rPh>
    <rPh sb="15" eb="17">
      <t>ドウイ</t>
    </rPh>
    <rPh sb="33" eb="35">
      <t>ナイヨウ</t>
    </rPh>
    <rPh sb="35" eb="36">
      <t>オヨ</t>
    </rPh>
    <rPh sb="37" eb="39">
      <t>テツヅ</t>
    </rPh>
    <rPh sb="41" eb="43">
      <t>セツメイ</t>
    </rPh>
    <rPh sb="44" eb="45">
      <t>タイ</t>
    </rPh>
    <rPh sb="47" eb="52">
      <t>リヨウモウシコミシャ</t>
    </rPh>
    <rPh sb="53" eb="55">
      <t>リカイ</t>
    </rPh>
    <rPh sb="56" eb="57">
      <t>エ</t>
    </rPh>
    <rPh sb="69" eb="70">
      <t>レイ</t>
    </rPh>
    <rPh sb="71" eb="73">
      <t>リヨウ</t>
    </rPh>
    <rPh sb="73" eb="75">
      <t>モウシコミ</t>
    </rPh>
    <rPh sb="75" eb="76">
      <t>シャ</t>
    </rPh>
    <rPh sb="77" eb="79">
      <t>ショメイ</t>
    </rPh>
    <rPh sb="79" eb="81">
      <t>ブンショ</t>
    </rPh>
    <rPh sb="85" eb="90">
      <t>リヨウケイヤクショ</t>
    </rPh>
    <phoneticPr fontId="3"/>
  </si>
  <si>
    <t>・アセスメントの結果記録
・サービス担当者会議の記録
・居宅サービス計画
・支援経過記録等
・モニタリングの結果記録
・個別サービス計画
・身体的拘束等の記録(身体的拘束等がある場合)</t>
    <rPh sb="8" eb="12">
      <t>ケッカキロク</t>
    </rPh>
    <rPh sb="19" eb="24">
      <t>タントウシャカイギ</t>
    </rPh>
    <rPh sb="25" eb="27">
      <t>キロク</t>
    </rPh>
    <rPh sb="30" eb="32">
      <t>キョタク</t>
    </rPh>
    <rPh sb="36" eb="38">
      <t>ケイカク</t>
    </rPh>
    <rPh sb="41" eb="43">
      <t>シエン</t>
    </rPh>
    <rPh sb="43" eb="45">
      <t>ケイカ</t>
    </rPh>
    <rPh sb="45" eb="47">
      <t>キロク</t>
    </rPh>
    <rPh sb="47" eb="48">
      <t>トウ</t>
    </rPh>
    <rPh sb="58" eb="62">
      <t>ケッカキロク</t>
    </rPh>
    <rPh sb="65" eb="67">
      <t>コベツ</t>
    </rPh>
    <rPh sb="71" eb="73">
      <t>ケイカク</t>
    </rPh>
    <rPh sb="76" eb="82">
      <t>シンタイテキコウソクトウ</t>
    </rPh>
    <rPh sb="83" eb="85">
      <t>キロク</t>
    </rPh>
    <rPh sb="86" eb="92">
      <t>シンタイテキコウソクトウ</t>
    </rPh>
    <rPh sb="95" eb="97">
      <t>バアイ</t>
    </rPh>
    <phoneticPr fontId="3"/>
  </si>
  <si>
    <t>・介護保険番号、有効期限等を確認している記録等</t>
    <rPh sb="1" eb="3">
      <t>カイゴ</t>
    </rPh>
    <rPh sb="3" eb="5">
      <t>ホケン</t>
    </rPh>
    <rPh sb="5" eb="7">
      <t>バンゴウ</t>
    </rPh>
    <rPh sb="8" eb="10">
      <t>ユウコウ</t>
    </rPh>
    <rPh sb="10" eb="12">
      <t>キゲン</t>
    </rPh>
    <rPh sb="12" eb="13">
      <t>トウ</t>
    </rPh>
    <rPh sb="14" eb="16">
      <t>カクニン</t>
    </rPh>
    <rPh sb="20" eb="22">
      <t>キロク</t>
    </rPh>
    <rPh sb="22" eb="23">
      <t>トウ</t>
    </rPh>
    <phoneticPr fontId="3"/>
  </si>
  <si>
    <t xml:space="preserve">・従業者の勤務体制及び勤務実績がわかるもの(例：勤務体制一覧表、勤務実績表)
・雇用の形態(常勤・非常勤)がわかるもの
・研修の計画及び実績がわかるもの
</t>
    <rPh sb="1" eb="4">
      <t>ジュウギョウシャ</t>
    </rPh>
    <rPh sb="5" eb="7">
      <t>キンム</t>
    </rPh>
    <rPh sb="7" eb="9">
      <t>タイセイ</t>
    </rPh>
    <rPh sb="9" eb="10">
      <t>オヨ</t>
    </rPh>
    <rPh sb="11" eb="15">
      <t>キンムジッセキ</t>
    </rPh>
    <rPh sb="22" eb="23">
      <t>レイ</t>
    </rPh>
    <rPh sb="24" eb="31">
      <t>キンムタイセイイチランヒョウ</t>
    </rPh>
    <rPh sb="32" eb="37">
      <t>キンムジッセキヒョウ</t>
    </rPh>
    <rPh sb="41" eb="43">
      <t>コヨウ</t>
    </rPh>
    <rPh sb="44" eb="46">
      <t>ケイタイ</t>
    </rPh>
    <rPh sb="47" eb="49">
      <t>ジョウキン</t>
    </rPh>
    <rPh sb="50" eb="53">
      <t>ヒジョウキン</t>
    </rPh>
    <rPh sb="63" eb="65">
      <t>ケンシュウ</t>
    </rPh>
    <rPh sb="66" eb="68">
      <t>ケイカク</t>
    </rPh>
    <rPh sb="68" eb="69">
      <t>オヨ</t>
    </rPh>
    <rPh sb="70" eb="72">
      <t>ジッセキ</t>
    </rPh>
    <phoneticPr fontId="3"/>
  </si>
  <si>
    <t>・業務継続計画
・研修の計画及び実績がわかるもの
・訓練の計画及び実績がわかるもの</t>
    <rPh sb="10" eb="12">
      <t>ケンシュウ</t>
    </rPh>
    <rPh sb="13" eb="15">
      <t>ケイカク</t>
    </rPh>
    <rPh sb="15" eb="16">
      <t>オヨ</t>
    </rPh>
    <rPh sb="17" eb="19">
      <t>ジッセキ</t>
    </rPh>
    <rPh sb="28" eb="30">
      <t>クンレン</t>
    </rPh>
    <rPh sb="31" eb="33">
      <t>ケイカク</t>
    </rPh>
    <rPh sb="33" eb="34">
      <t>オヨ</t>
    </rPh>
    <rPh sb="35" eb="37">
      <t>ジッセキ</t>
    </rPh>
    <phoneticPr fontId="3"/>
  </si>
  <si>
    <t>・感染症の予防及びまん延の防止のための対策を検討する委員会の開催状況・結果がわかるもの
・感染症の予防及びまん延の防止のための指針
・感染症の予防及びまん延の防止のための研修及び訓練の実施状況・結果がわかるもの</t>
    <rPh sb="1" eb="4">
      <t>カンセンショウ</t>
    </rPh>
    <rPh sb="5" eb="7">
      <t>ヨボウ</t>
    </rPh>
    <rPh sb="7" eb="8">
      <t>オヨ</t>
    </rPh>
    <rPh sb="11" eb="12">
      <t>エン</t>
    </rPh>
    <rPh sb="13" eb="15">
      <t>ボウシ</t>
    </rPh>
    <rPh sb="19" eb="21">
      <t>タイサク</t>
    </rPh>
    <rPh sb="22" eb="24">
      <t>ケントウ</t>
    </rPh>
    <rPh sb="26" eb="29">
      <t>イインカイ</t>
    </rPh>
    <rPh sb="30" eb="32">
      <t>カイサイ</t>
    </rPh>
    <rPh sb="32" eb="34">
      <t>ジョウキョウ</t>
    </rPh>
    <rPh sb="35" eb="37">
      <t>ケッカ</t>
    </rPh>
    <rPh sb="46" eb="49">
      <t>カンセンショウ</t>
    </rPh>
    <rPh sb="50" eb="52">
      <t>ヨボウ</t>
    </rPh>
    <rPh sb="52" eb="53">
      <t>オヨ</t>
    </rPh>
    <rPh sb="56" eb="57">
      <t>エン</t>
    </rPh>
    <rPh sb="58" eb="60">
      <t>ボウシ</t>
    </rPh>
    <rPh sb="64" eb="66">
      <t>シシン</t>
    </rPh>
    <rPh sb="69" eb="72">
      <t>カンセンショウ</t>
    </rPh>
    <rPh sb="73" eb="75">
      <t>ヨボウ</t>
    </rPh>
    <rPh sb="75" eb="76">
      <t>オヨ</t>
    </rPh>
    <rPh sb="79" eb="80">
      <t>エン</t>
    </rPh>
    <rPh sb="81" eb="83">
      <t>ボウシ</t>
    </rPh>
    <rPh sb="87" eb="89">
      <t>ケンシュウ</t>
    </rPh>
    <rPh sb="89" eb="90">
      <t>オヨ</t>
    </rPh>
    <rPh sb="91" eb="93">
      <t>クンレン</t>
    </rPh>
    <rPh sb="94" eb="96">
      <t>ジッシ</t>
    </rPh>
    <rPh sb="96" eb="98">
      <t>ジョウキョウ</t>
    </rPh>
    <rPh sb="99" eb="101">
      <t>ケッカ</t>
    </rPh>
    <phoneticPr fontId="3"/>
  </si>
  <si>
    <t>・パンフレット/チラシ
・Web公告</t>
    <rPh sb="16" eb="18">
      <t>コウコク</t>
    </rPh>
    <phoneticPr fontId="3"/>
  </si>
  <si>
    <t>・個人情報に関する同意書
・従業者の秘密保持誓約書</t>
    <rPh sb="1" eb="5">
      <t>コジンジョウホウ</t>
    </rPh>
    <rPh sb="6" eb="7">
      <t>カン</t>
    </rPh>
    <rPh sb="9" eb="12">
      <t>ドウイショ</t>
    </rPh>
    <rPh sb="15" eb="18">
      <t>ジュウギョウシャ</t>
    </rPh>
    <rPh sb="19" eb="21">
      <t>ヒミツ</t>
    </rPh>
    <rPh sb="21" eb="23">
      <t>ホジ</t>
    </rPh>
    <rPh sb="23" eb="26">
      <t>セイヤクショ</t>
    </rPh>
    <phoneticPr fontId="3"/>
  </si>
  <si>
    <t xml:space="preserve">・苦情の受付簿
・苦情者への対応記録
</t>
    <rPh sb="1" eb="3">
      <t>クジョウ</t>
    </rPh>
    <rPh sb="4" eb="7">
      <t>ウケツケボ</t>
    </rPh>
    <rPh sb="10" eb="12">
      <t>クジョウ</t>
    </rPh>
    <rPh sb="12" eb="13">
      <t>シャ</t>
    </rPh>
    <rPh sb="15" eb="17">
      <t>タイオウ</t>
    </rPh>
    <rPh sb="17" eb="19">
      <t>キロク</t>
    </rPh>
    <phoneticPr fontId="3"/>
  </si>
  <si>
    <t>・市町村、利用者家族等への連絡状況がわかるもの
・事故に際して採った処置の記録
・損害賠償の実施状況がわかるもの</t>
    <rPh sb="1" eb="4">
      <t>シチョウソン</t>
    </rPh>
    <rPh sb="5" eb="8">
      <t>リヨウシャ</t>
    </rPh>
    <rPh sb="8" eb="10">
      <t>カゾク</t>
    </rPh>
    <rPh sb="10" eb="11">
      <t>トウ</t>
    </rPh>
    <rPh sb="13" eb="15">
      <t>レンラク</t>
    </rPh>
    <rPh sb="15" eb="17">
      <t>ジョウキョウ</t>
    </rPh>
    <rPh sb="26" eb="28">
      <t>ジコ</t>
    </rPh>
    <rPh sb="29" eb="30">
      <t>サイ</t>
    </rPh>
    <rPh sb="32" eb="33">
      <t>ト</t>
    </rPh>
    <rPh sb="35" eb="37">
      <t>ショチ</t>
    </rPh>
    <rPh sb="38" eb="40">
      <t>キロク</t>
    </rPh>
    <rPh sb="43" eb="45">
      <t>ソンガイ</t>
    </rPh>
    <rPh sb="45" eb="47">
      <t>バイショウ</t>
    </rPh>
    <rPh sb="48" eb="52">
      <t>ジッシジョウキョウ</t>
    </rPh>
    <phoneticPr fontId="3"/>
  </si>
  <si>
    <t>・虐待の防止のための対策を検討する委員会の開催状況及び結果がわかるもの
・虐待の防止のための指針
・虐待の防止のための研修の計画及び実績がわかるもの
・担当者を置いていることがわかるもの</t>
    <rPh sb="1" eb="3">
      <t>ギャクタイ</t>
    </rPh>
    <rPh sb="4" eb="6">
      <t>ボウシ</t>
    </rPh>
    <rPh sb="10" eb="12">
      <t>タイサク</t>
    </rPh>
    <rPh sb="13" eb="15">
      <t>ケントウ</t>
    </rPh>
    <rPh sb="17" eb="20">
      <t>イインカイ</t>
    </rPh>
    <rPh sb="21" eb="23">
      <t>カイサイ</t>
    </rPh>
    <rPh sb="23" eb="25">
      <t>ジョウキョウ</t>
    </rPh>
    <rPh sb="25" eb="26">
      <t>オヨ</t>
    </rPh>
    <rPh sb="27" eb="29">
      <t>ケッカ</t>
    </rPh>
    <rPh sb="38" eb="40">
      <t>ギャクタイ</t>
    </rPh>
    <rPh sb="41" eb="43">
      <t>ボウシ</t>
    </rPh>
    <rPh sb="47" eb="49">
      <t>シシン</t>
    </rPh>
    <rPh sb="52" eb="54">
      <t>ギャクタイ</t>
    </rPh>
    <rPh sb="55" eb="57">
      <t>ボウシ</t>
    </rPh>
    <rPh sb="61" eb="63">
      <t>ケンシュウ</t>
    </rPh>
    <rPh sb="64" eb="66">
      <t>ケイカク</t>
    </rPh>
    <rPh sb="66" eb="67">
      <t>オヨ</t>
    </rPh>
    <rPh sb="68" eb="70">
      <t>ジッセキ</t>
    </rPh>
    <rPh sb="79" eb="82">
      <t>タントウシャ</t>
    </rPh>
    <rPh sb="83" eb="84">
      <t>オ</t>
    </rPh>
    <phoneticPr fontId="3"/>
  </si>
  <si>
    <r>
      <t xml:space="preserve">第23条
(勤務体制の確保等)
</t>
    </r>
    <r>
      <rPr>
        <b/>
        <sz val="10"/>
        <rFont val="ＭＳ ゴシック"/>
        <family val="3"/>
        <charset val="128"/>
      </rPr>
      <t/>
    </r>
    <phoneticPr fontId="3"/>
  </si>
  <si>
    <t xml:space="preserve">第25条
(掲示)
</t>
    <phoneticPr fontId="3"/>
  </si>
  <si>
    <r>
      <t>常勤の管理者を置いているか。</t>
    </r>
    <r>
      <rPr>
        <b/>
        <sz val="10"/>
        <rFont val="BIZ UDPゴシック"/>
        <family val="3"/>
        <charset val="128"/>
      </rPr>
      <t>【松阪市重点項目】</t>
    </r>
    <phoneticPr fontId="3"/>
  </si>
  <si>
    <t>サービスの提供の開始に際し、あらかじめ、利用者又はその家族に対し、利用者について、病院又は診療所に入院する必要が生じた場合には、当該利用者に係る介護支援専門員の氏名及び連絡先を当該病院又は診療所に伝えるよう求めているか。</t>
    <phoneticPr fontId="3"/>
  </si>
  <si>
    <t>利用者の人権の擁護、虐待の防止等のため、必要な体制の整備を行うとともに、その従業者に対し、研修を実施する等の措置を講じているか。</t>
    <rPh sb="0" eb="3">
      <t>リヨウシャ</t>
    </rPh>
    <rPh sb="4" eb="6">
      <t>ジンケン</t>
    </rPh>
    <rPh sb="7" eb="9">
      <t>ヨウゴ</t>
    </rPh>
    <rPh sb="10" eb="12">
      <t>ギャクタイ</t>
    </rPh>
    <rPh sb="13" eb="15">
      <t>ボウシ</t>
    </rPh>
    <rPh sb="15" eb="16">
      <t>トウ</t>
    </rPh>
    <rPh sb="20" eb="22">
      <t>ヒツヨウ</t>
    </rPh>
    <rPh sb="23" eb="25">
      <t>タイセイ</t>
    </rPh>
    <rPh sb="26" eb="28">
      <t>セイビ</t>
    </rPh>
    <rPh sb="29" eb="30">
      <t>オコナ</t>
    </rPh>
    <rPh sb="38" eb="41">
      <t>ジュウギョウシャ</t>
    </rPh>
    <rPh sb="42" eb="43">
      <t>タイ</t>
    </rPh>
    <rPh sb="45" eb="47">
      <t>ケンシュウ</t>
    </rPh>
    <rPh sb="48" eb="50">
      <t>ジッシ</t>
    </rPh>
    <rPh sb="52" eb="53">
      <t>トウ</t>
    </rPh>
    <rPh sb="54" eb="56">
      <t>ソチ</t>
    </rPh>
    <rPh sb="57" eb="58">
      <t>コウ</t>
    </rPh>
    <phoneticPr fontId="3"/>
  </si>
  <si>
    <t>居宅介護支援の事業は、利用者の心身の状況、その置かれている環境等に応じて、利用者の選択に基づき、適切な保健医療サービス及び福祉サービスが、多様な事業者から総合的かつ効率的に提供されるよう配慮して行うものとなっているか。</t>
    <phoneticPr fontId="3"/>
  </si>
  <si>
    <r>
      <t xml:space="preserve">正当な理由なく指定居宅介護支援の提供を拒んではいないか。
</t>
    </r>
    <r>
      <rPr>
        <b/>
        <sz val="10"/>
        <rFont val="BIZ UDPゴシック"/>
        <family val="3"/>
        <charset val="128"/>
      </rPr>
      <t>【松阪市重点項目】</t>
    </r>
    <phoneticPr fontId="3"/>
  </si>
  <si>
    <r>
      <t>介護支援専門員は、居宅サービス計画の作成の開始に当たっては、利用者によるサービスの選択に資するよう、情報を適正に利用者又はその家族に対して提供しているか。</t>
    </r>
    <r>
      <rPr>
        <sz val="10"/>
        <rFont val="BIZ UDPゴシック"/>
        <family val="3"/>
        <charset val="128"/>
      </rPr>
      <t xml:space="preserve">
(解釈通知)
・複数の居宅サービス事業者等の紹介の求めがあれば誠実に対応する
・地域の事業者等に関するサービスの内容、利用料等の情報を適正に提供する
・特定の居宅サービス事業者に不当に偏した情報を提供しない
・同一の事業主体のサービスのみによる居宅サービス原案を最初から提示しない</t>
    </r>
    <phoneticPr fontId="3"/>
  </si>
  <si>
    <r>
      <t>介護支援専門員は、アセスメントに当たっては、利用者の居宅を訪問し、利用者及びその家族に面接して行い、この場合において、介護支援専門員は、面接の趣旨を利用者及びその家族に対して十分に説明し、理解を得ているか。</t>
    </r>
    <r>
      <rPr>
        <b/>
        <sz val="10"/>
        <rFont val="BIZ UDPゴシック"/>
        <family val="3"/>
        <charset val="128"/>
      </rPr>
      <t>【松阪市重点項目】</t>
    </r>
    <phoneticPr fontId="3"/>
  </si>
  <si>
    <r>
      <t>介護支援専門員は、作成又は変更（軽微な変更を除く）した居宅サービス計画に厚生労働大臣が定める回数以上の生活援助が中心である訪問介護を位置付ける場合にあっては、その利用の妥当性を検討し、当該居宅サービス計画に訪問介護が必要な理由を記載するとともに、当該居宅サービス計画を市町村に届け出ているか。</t>
    </r>
    <r>
      <rPr>
        <b/>
        <sz val="10"/>
        <rFont val="BIZ UDPゴシック"/>
        <family val="3"/>
        <charset val="128"/>
      </rPr>
      <t>【松阪市重点項目】</t>
    </r>
    <phoneticPr fontId="3"/>
  </si>
  <si>
    <r>
      <t>介護支援専門員は、その勤務する事業所において作成された居宅サービス計画に位置付けられた指定居宅サービス等に係る居宅介護サービス費、特例居宅介護サービス費、地域密着型介護サービス費及び特例地域密着型介護サービス費（以下、サービス費という。）の総額が法第４３条第２項に規定する居宅介護サービス費等区分支給限度基準額に占める割合が１００分の７０以上であって、訪問介護に係る居宅介護サービス費がサービス費の総額に占める割合が１００分の６０以上であることに該当し、かつ、市からの求めがあった場合には、当該事業所の居宅サービス計画の利用の妥当性を検討し、当該居宅サービス計画に訪問介護が必要な理由等を記載するとともに、当該居宅サービス計画を市町村に届け出ているか。</t>
    </r>
    <r>
      <rPr>
        <b/>
        <sz val="10"/>
        <rFont val="BIZ UDPゴシック"/>
        <family val="3"/>
        <charset val="128"/>
      </rPr>
      <t>【松阪市重点項目】</t>
    </r>
    <phoneticPr fontId="3"/>
  </si>
  <si>
    <t>利用者に対し適切なサービスを提供できるよう、事業所ごとに介護支援専門員その他の従業者の勤務の体制を定めているか。</t>
    <phoneticPr fontId="3"/>
  </si>
  <si>
    <r>
      <t>定期的に業務継続計画の見直しを行い、必要に応じて業務継続計画の変更を行っているか。</t>
    </r>
    <r>
      <rPr>
        <b/>
        <sz val="10"/>
        <rFont val="BIZ UDPゴシック"/>
        <family val="3"/>
        <charset val="128"/>
      </rPr>
      <t>【松阪市重点項目】</t>
    </r>
    <rPh sb="0" eb="3">
      <t>テイキテキ</t>
    </rPh>
    <rPh sb="4" eb="6">
      <t>ギョウム</t>
    </rPh>
    <rPh sb="6" eb="8">
      <t>ケイゾク</t>
    </rPh>
    <rPh sb="8" eb="10">
      <t>ケイカク</t>
    </rPh>
    <rPh sb="11" eb="13">
      <t>ミナオ</t>
    </rPh>
    <rPh sb="15" eb="16">
      <t>オコナ</t>
    </rPh>
    <rPh sb="18" eb="20">
      <t>ヒツヨウ</t>
    </rPh>
    <rPh sb="21" eb="22">
      <t>オウ</t>
    </rPh>
    <rPh sb="24" eb="26">
      <t>ギョウム</t>
    </rPh>
    <rPh sb="26" eb="28">
      <t>ケイゾク</t>
    </rPh>
    <rPh sb="28" eb="30">
      <t>ケイカク</t>
    </rPh>
    <rPh sb="31" eb="33">
      <t>ヘンコウ</t>
    </rPh>
    <rPh sb="34" eb="35">
      <t>オコナ</t>
    </rPh>
    <phoneticPr fontId="3"/>
  </si>
  <si>
    <r>
      <t>利用者に対するサービスの提供により事故が発生した場合には速やかに市町村、利用者の家族等に連絡を行うとともに、必要な措置を講じているか。</t>
    </r>
    <r>
      <rPr>
        <b/>
        <sz val="10"/>
        <rFont val="BIZ UDPゴシック"/>
        <family val="3"/>
        <charset val="128"/>
      </rPr>
      <t xml:space="preserve">【松阪市重点項目】      </t>
    </r>
    <r>
      <rPr>
        <sz val="10"/>
        <rFont val="BIZ UDPゴシック"/>
        <family val="3"/>
        <charset val="128"/>
      </rPr>
      <t xml:space="preserve">                                            </t>
    </r>
    <phoneticPr fontId="3"/>
  </si>
  <si>
    <r>
      <t xml:space="preserve">(1)の事故の状況及び事故に際して採った処置について記録しているか。  </t>
    </r>
    <r>
      <rPr>
        <b/>
        <sz val="10"/>
        <rFont val="BIZ UDPゴシック"/>
        <family val="3"/>
        <charset val="128"/>
      </rPr>
      <t xml:space="preserve">【松阪市重点項目】    </t>
    </r>
    <r>
      <rPr>
        <sz val="10"/>
        <rFont val="BIZ UDPゴシック"/>
        <family val="3"/>
        <charset val="128"/>
      </rPr>
      <t xml:space="preserve">                                             </t>
    </r>
    <phoneticPr fontId="3"/>
  </si>
  <si>
    <r>
      <t>利用者に対するサービスの提供により賠償すべき事故が発生した場合には、損害賠償を速やかに行っているか。</t>
    </r>
    <r>
      <rPr>
        <b/>
        <sz val="10"/>
        <rFont val="BIZ UDPゴシック"/>
        <family val="3"/>
        <charset val="128"/>
      </rPr>
      <t>【松阪市重点項目】</t>
    </r>
    <phoneticPr fontId="3"/>
  </si>
  <si>
    <r>
      <t>(1)～(3)に掲げる措置を適切に実施するための担当者を置いているか。</t>
    </r>
    <r>
      <rPr>
        <b/>
        <sz val="10"/>
        <rFont val="BIZ UDPゴシック"/>
        <family val="3"/>
        <charset val="128"/>
      </rPr>
      <t>【松阪市重点項目】</t>
    </r>
    <rPh sb="8" eb="9">
      <t>カカ</t>
    </rPh>
    <rPh sb="11" eb="13">
      <t>ソチ</t>
    </rPh>
    <rPh sb="14" eb="16">
      <t>テキセツ</t>
    </rPh>
    <rPh sb="17" eb="19">
      <t>ジッシ</t>
    </rPh>
    <rPh sb="24" eb="27">
      <t>タントウシャ</t>
    </rPh>
    <rPh sb="28" eb="29">
      <t>オ</t>
    </rPh>
    <phoneticPr fontId="3"/>
  </si>
  <si>
    <r>
      <t>指定居宅介護支援に要する費用の額は、「指定居宅介護支援介護給付費単位数表」により区分に応じてそれぞれ所定単位数を算定しているか。</t>
    </r>
    <r>
      <rPr>
        <b/>
        <sz val="10"/>
        <rFont val="BIZ UDPゴシック"/>
        <family val="3"/>
        <charset val="128"/>
      </rPr>
      <t xml:space="preserve">
（算定している居宅介護支援費：　Ⅰ　・　Ⅱ）</t>
    </r>
    <rPh sb="66" eb="68">
      <t>サンテイ</t>
    </rPh>
    <rPh sb="72" eb="78">
      <t>キョタクカイゴシエン</t>
    </rPh>
    <rPh sb="78" eb="79">
      <t>ヒ</t>
    </rPh>
    <phoneticPr fontId="3"/>
  </si>
  <si>
    <t>居宅介護支援費Ⅱを算定している場合、下記の条件を満たしているか。</t>
    <rPh sb="0" eb="2">
      <t>キョタク</t>
    </rPh>
    <rPh sb="2" eb="4">
      <t>カイゴ</t>
    </rPh>
    <rPh sb="4" eb="6">
      <t>シエン</t>
    </rPh>
    <rPh sb="6" eb="7">
      <t>ヒ</t>
    </rPh>
    <rPh sb="9" eb="11">
      <t>サンテイ</t>
    </rPh>
    <rPh sb="15" eb="17">
      <t>バアイ</t>
    </rPh>
    <rPh sb="18" eb="20">
      <t>カキ</t>
    </rPh>
    <rPh sb="21" eb="23">
      <t>ジョウケン</t>
    </rPh>
    <rPh sb="24" eb="25">
      <t>ミ</t>
    </rPh>
    <phoneticPr fontId="3"/>
  </si>
  <si>
    <t>事務職員を配置している。</t>
    <rPh sb="0" eb="2">
      <t>ジム</t>
    </rPh>
    <rPh sb="2" eb="4">
      <t>ショクイン</t>
    </rPh>
    <rPh sb="5" eb="7">
      <t>ハイチ</t>
    </rPh>
    <phoneticPr fontId="3"/>
  </si>
  <si>
    <t>加算等について、算定要件を満たしているか。(加算等自己点検表で確認)</t>
    <rPh sb="29" eb="30">
      <t>ヒョウ</t>
    </rPh>
    <phoneticPr fontId="3"/>
  </si>
  <si>
    <t>指定居宅介護支援に要する費用の額は、厚生労働大臣が定める１単位の単価に(1)に定める単位数を乗じて算定されているか。</t>
    <rPh sb="20" eb="22">
      <t>ロウドウ</t>
    </rPh>
    <phoneticPr fontId="3"/>
  </si>
  <si>
    <t>指定居宅介護支援に要する費用の額を算定した場合において、その額に１円未満の端数があるときは、その端数金額を切り捨てて計算しているか。</t>
    <phoneticPr fontId="3"/>
  </si>
  <si>
    <t xml:space="preserve">運営基準減算（50/100）
</t>
    <phoneticPr fontId="3"/>
  </si>
  <si>
    <t>条例第30条の2に規定する基準に適合している
(取り組むべき事項は、自主点検表のチェック項目14-1から14-4を参照)</t>
    <phoneticPr fontId="3"/>
  </si>
  <si>
    <t>業務継続計画未策定減算
(1/100)</t>
    <rPh sb="0" eb="2">
      <t>ギョウム</t>
    </rPh>
    <rPh sb="2" eb="4">
      <t>ケイゾク</t>
    </rPh>
    <rPh sb="4" eb="6">
      <t>ケイカク</t>
    </rPh>
    <rPh sb="6" eb="7">
      <t>ミ</t>
    </rPh>
    <rPh sb="7" eb="9">
      <t>サクテイ</t>
    </rPh>
    <rPh sb="9" eb="11">
      <t>ゲンサン</t>
    </rPh>
    <phoneticPr fontId="3"/>
  </si>
  <si>
    <t>条例第23条の2第1項に規定する基準に適合している
（取り組むべき事項は、自主点検表のチェック項目8-1を参照）</t>
    <rPh sb="0" eb="2">
      <t>ジョウレイ</t>
    </rPh>
    <rPh sb="2" eb="3">
      <t>ダイ</t>
    </rPh>
    <rPh sb="5" eb="6">
      <t>ジョウ</t>
    </rPh>
    <rPh sb="8" eb="9">
      <t>ダイ</t>
    </rPh>
    <rPh sb="10" eb="11">
      <t>コウ</t>
    </rPh>
    <rPh sb="12" eb="14">
      <t>キテイ</t>
    </rPh>
    <rPh sb="16" eb="18">
      <t>キジュン</t>
    </rPh>
    <rPh sb="19" eb="21">
      <t>テキゴウ</t>
    </rPh>
    <rPh sb="27" eb="28">
      <t>ト</t>
    </rPh>
    <rPh sb="29" eb="30">
      <t>ク</t>
    </rPh>
    <rPh sb="33" eb="35">
      <t>ジコウ</t>
    </rPh>
    <rPh sb="37" eb="39">
      <t>ジシュ</t>
    </rPh>
    <rPh sb="39" eb="41">
      <t>テンケン</t>
    </rPh>
    <rPh sb="41" eb="42">
      <t>ヒョウ</t>
    </rPh>
    <rPh sb="47" eb="49">
      <t>コウモク</t>
    </rPh>
    <rPh sb="53" eb="55">
      <t>サンショウ</t>
    </rPh>
    <phoneticPr fontId="3"/>
  </si>
  <si>
    <t>同一建物に居住する利用者へのケアマネジメント
(95/100)</t>
    <rPh sb="0" eb="2">
      <t>ドウイツ</t>
    </rPh>
    <rPh sb="2" eb="4">
      <t>タテモノ</t>
    </rPh>
    <rPh sb="5" eb="7">
      <t>キョジュウ</t>
    </rPh>
    <rPh sb="9" eb="12">
      <t>リヨウシャ</t>
    </rPh>
    <phoneticPr fontId="3"/>
  </si>
  <si>
    <t>指定居宅介護支援事業所の所在する建物と同一の敷地内若しくは隣接する敷地内の建物若しくは指定居宅介護支援事業所と同一の建物に居住する利用者</t>
    <rPh sb="0" eb="2">
      <t>シテイ</t>
    </rPh>
    <rPh sb="2" eb="4">
      <t>キョタク</t>
    </rPh>
    <rPh sb="4" eb="6">
      <t>カイゴ</t>
    </rPh>
    <rPh sb="6" eb="8">
      <t>シエン</t>
    </rPh>
    <rPh sb="8" eb="11">
      <t>ジギョウショ</t>
    </rPh>
    <rPh sb="12" eb="14">
      <t>ショザイ</t>
    </rPh>
    <rPh sb="16" eb="18">
      <t>タテモノ</t>
    </rPh>
    <rPh sb="19" eb="21">
      <t>ドウイツ</t>
    </rPh>
    <rPh sb="22" eb="24">
      <t>シキチ</t>
    </rPh>
    <rPh sb="24" eb="25">
      <t>ナイ</t>
    </rPh>
    <rPh sb="25" eb="26">
      <t>モ</t>
    </rPh>
    <rPh sb="29" eb="31">
      <t>リンセツ</t>
    </rPh>
    <rPh sb="39" eb="40">
      <t>モ</t>
    </rPh>
    <rPh sb="43" eb="54">
      <t>シテイキョタクカイゴシエンジギョウショ</t>
    </rPh>
    <rPh sb="55" eb="57">
      <t>ドウイツ</t>
    </rPh>
    <rPh sb="58" eb="60">
      <t>タテモノ</t>
    </rPh>
    <rPh sb="61" eb="63">
      <t>キョジュウ</t>
    </rPh>
    <rPh sb="65" eb="68">
      <t>リヨウシャ</t>
    </rPh>
    <phoneticPr fontId="3"/>
  </si>
  <si>
    <t>指定居宅介護支援事業所における1月当たりの利用者が同一の建物に20人以上居住する建物に居住する利用者</t>
    <rPh sb="0" eb="2">
      <t>シテイ</t>
    </rPh>
    <rPh sb="2" eb="4">
      <t>キョタク</t>
    </rPh>
    <rPh sb="4" eb="6">
      <t>カイゴ</t>
    </rPh>
    <rPh sb="6" eb="8">
      <t>シエン</t>
    </rPh>
    <rPh sb="8" eb="11">
      <t>ジギョウショ</t>
    </rPh>
    <rPh sb="16" eb="17">
      <t>ツキ</t>
    </rPh>
    <rPh sb="17" eb="18">
      <t>ア</t>
    </rPh>
    <rPh sb="21" eb="24">
      <t>リヨウシャ</t>
    </rPh>
    <rPh sb="25" eb="27">
      <t>ドウイツ</t>
    </rPh>
    <rPh sb="28" eb="30">
      <t>タテモノ</t>
    </rPh>
    <rPh sb="33" eb="36">
      <t>ニンイジョウ</t>
    </rPh>
    <rPh sb="36" eb="38">
      <t>キョジュウ</t>
    </rPh>
    <rPh sb="40" eb="42">
      <t>タテモノ</t>
    </rPh>
    <rPh sb="43" eb="45">
      <t>キョジュウ</t>
    </rPh>
    <rPh sb="47" eb="50">
      <t>リヨウシャ</t>
    </rPh>
    <phoneticPr fontId="3"/>
  </si>
  <si>
    <t>以下のいずれかに居住する利用者に対して指定居宅介護支援を行った場合、左記所定単位を算定しているか</t>
    <rPh sb="0" eb="2">
      <t>イカ</t>
    </rPh>
    <rPh sb="8" eb="10">
      <t>キョジュウ</t>
    </rPh>
    <rPh sb="12" eb="15">
      <t>リヨウシャ</t>
    </rPh>
    <rPh sb="16" eb="17">
      <t>タイ</t>
    </rPh>
    <rPh sb="19" eb="21">
      <t>シテイ</t>
    </rPh>
    <rPh sb="21" eb="23">
      <t>キョタク</t>
    </rPh>
    <rPh sb="23" eb="25">
      <t>カイゴ</t>
    </rPh>
    <rPh sb="25" eb="27">
      <t>シエン</t>
    </rPh>
    <rPh sb="28" eb="29">
      <t>オコナ</t>
    </rPh>
    <rPh sb="31" eb="33">
      <t>バアイ</t>
    </rPh>
    <rPh sb="34" eb="35">
      <t>ヒダリ</t>
    </rPh>
    <rPh sb="35" eb="36">
      <t>キ</t>
    </rPh>
    <rPh sb="36" eb="38">
      <t>ショテイ</t>
    </rPh>
    <rPh sb="38" eb="40">
      <t>タンイ</t>
    </rPh>
    <rPh sb="41" eb="43">
      <t>サンテイ</t>
    </rPh>
    <phoneticPr fontId="3"/>
  </si>
  <si>
    <t>1</t>
    <phoneticPr fontId="3"/>
  </si>
  <si>
    <t>1-1</t>
    <phoneticPr fontId="3"/>
  </si>
  <si>
    <t>1-2</t>
    <phoneticPr fontId="3"/>
  </si>
  <si>
    <t>サービスの提供の開始に際し、あらかじめ利用者に対し、複数の居宅サービス事業者等を紹介するよう求めることができることについて説明を実施している</t>
    <phoneticPr fontId="3"/>
  </si>
  <si>
    <t>居宅サービス計画を新規に作成した場合</t>
    <phoneticPr fontId="3"/>
  </si>
  <si>
    <t>4</t>
    <phoneticPr fontId="3"/>
  </si>
  <si>
    <t>4-1</t>
    <phoneticPr fontId="3"/>
  </si>
  <si>
    <t>4-2</t>
    <phoneticPr fontId="3"/>
  </si>
  <si>
    <t>以下のいずれかの方法により、特段の事情のない限り、利用者にモニタリングを行っているか</t>
    <rPh sb="0" eb="2">
      <t>イカ</t>
    </rPh>
    <rPh sb="8" eb="10">
      <t>ホウホウ</t>
    </rPh>
    <rPh sb="25" eb="28">
      <t>リヨウシャ</t>
    </rPh>
    <rPh sb="36" eb="37">
      <t>オコナ</t>
    </rPh>
    <phoneticPr fontId="3"/>
  </si>
  <si>
    <t>1月に1回、利用者の居宅を訪問することによって行う方法</t>
    <rPh sb="1" eb="2">
      <t>ツキ</t>
    </rPh>
    <rPh sb="4" eb="5">
      <t>カイ</t>
    </rPh>
    <rPh sb="6" eb="9">
      <t>リヨウシャ</t>
    </rPh>
    <rPh sb="10" eb="12">
      <t>キョタク</t>
    </rPh>
    <rPh sb="13" eb="15">
      <t>ホウモン</t>
    </rPh>
    <rPh sb="23" eb="24">
      <t>オコナ</t>
    </rPh>
    <rPh sb="25" eb="27">
      <t>ホウホウ</t>
    </rPh>
    <phoneticPr fontId="3"/>
  </si>
  <si>
    <t>特定事業所集中減算の適用を受けていない</t>
    <rPh sb="10" eb="12">
      <t>テキヨウ</t>
    </rPh>
    <rPh sb="13" eb="14">
      <t>ウ</t>
    </rPh>
    <phoneticPr fontId="3"/>
  </si>
  <si>
    <t>介護保険法に基づく情報公表を行い、積極的に特定事業所加算取得事業所である旨を表示するなど利用者へ情報提供を行うとともに内容が理解できるよう説明を行っている</t>
    <rPh sb="53" eb="54">
      <t>オコナ</t>
    </rPh>
    <rPh sb="72" eb="73">
      <t>オコナ</t>
    </rPh>
    <phoneticPr fontId="3"/>
  </si>
  <si>
    <t>家族に対する介護等を日常的に行っている児童や、障害者、生活困窮者、難病患者等、高齢者以外の対象者への支援に関する知識等に関する事例検討会、研修等に参加している</t>
    <rPh sb="0" eb="2">
      <t>カゾク</t>
    </rPh>
    <rPh sb="3" eb="4">
      <t>タイ</t>
    </rPh>
    <rPh sb="6" eb="8">
      <t>カイゴ</t>
    </rPh>
    <rPh sb="8" eb="9">
      <t>トウ</t>
    </rPh>
    <rPh sb="10" eb="13">
      <t>ニチジョウテキ</t>
    </rPh>
    <rPh sb="14" eb="15">
      <t>オコナ</t>
    </rPh>
    <rPh sb="19" eb="21">
      <t>ジドウ</t>
    </rPh>
    <rPh sb="23" eb="26">
      <t>ショウガイシャ</t>
    </rPh>
    <rPh sb="27" eb="29">
      <t>セイカツ</t>
    </rPh>
    <rPh sb="29" eb="32">
      <t>コンキュウシャ</t>
    </rPh>
    <rPh sb="33" eb="37">
      <t>ナンビョウカンジャ</t>
    </rPh>
    <rPh sb="37" eb="38">
      <t>トウ</t>
    </rPh>
    <rPh sb="39" eb="42">
      <t>コウレイシャ</t>
    </rPh>
    <rPh sb="42" eb="44">
      <t>イガイ</t>
    </rPh>
    <rPh sb="45" eb="48">
      <t>タイショウシャ</t>
    </rPh>
    <rPh sb="50" eb="52">
      <t>シエン</t>
    </rPh>
    <rPh sb="53" eb="54">
      <t>カン</t>
    </rPh>
    <rPh sb="56" eb="58">
      <t>チシキ</t>
    </rPh>
    <rPh sb="58" eb="59">
      <t>トウ</t>
    </rPh>
    <rPh sb="60" eb="61">
      <t>カン</t>
    </rPh>
    <rPh sb="63" eb="65">
      <t>ジレイ</t>
    </rPh>
    <rPh sb="65" eb="68">
      <t>ケントウカイ</t>
    </rPh>
    <rPh sb="69" eb="71">
      <t>ケンシュウ</t>
    </rPh>
    <rPh sb="71" eb="72">
      <t>トウ</t>
    </rPh>
    <rPh sb="73" eb="75">
      <t>サンカ</t>
    </rPh>
    <phoneticPr fontId="3"/>
  </si>
  <si>
    <t>2</t>
    <phoneticPr fontId="3"/>
  </si>
  <si>
    <t>3</t>
    <phoneticPr fontId="3"/>
  </si>
  <si>
    <t>2</t>
    <phoneticPr fontId="3"/>
  </si>
  <si>
    <t>3</t>
    <phoneticPr fontId="3"/>
  </si>
  <si>
    <t>情報提供を行った日時、場所（医療機関へ出向いた場合）、内容、提供手段等について居宅サービス計画等に記録している</t>
    <rPh sb="0" eb="2">
      <t>ジョウホウ</t>
    </rPh>
    <rPh sb="2" eb="4">
      <t>テイキョウ</t>
    </rPh>
    <rPh sb="5" eb="6">
      <t>オコナ</t>
    </rPh>
    <rPh sb="8" eb="10">
      <t>ニチジ</t>
    </rPh>
    <rPh sb="11" eb="13">
      <t>バショ</t>
    </rPh>
    <rPh sb="14" eb="16">
      <t>イリョウ</t>
    </rPh>
    <rPh sb="16" eb="18">
      <t>キカン</t>
    </rPh>
    <rPh sb="19" eb="21">
      <t>デム</t>
    </rPh>
    <rPh sb="23" eb="25">
      <t>バアイ</t>
    </rPh>
    <rPh sb="27" eb="29">
      <t>ナイヨウ</t>
    </rPh>
    <rPh sb="30" eb="32">
      <t>テイキョウ</t>
    </rPh>
    <rPh sb="32" eb="34">
      <t>シュダン</t>
    </rPh>
    <rPh sb="34" eb="35">
      <t>トウ</t>
    </rPh>
    <rPh sb="39" eb="41">
      <t>キョタク</t>
    </rPh>
    <rPh sb="45" eb="47">
      <t>ケイカク</t>
    </rPh>
    <rPh sb="47" eb="48">
      <t>トウ</t>
    </rPh>
    <rPh sb="49" eb="51">
      <t>キロク</t>
    </rPh>
    <phoneticPr fontId="3"/>
  </si>
  <si>
    <t>病院又は診療所とカンファレンスを行う場合、診療報酬の算定方法(平成20年厚生労働省告示第59号)別表第一医科診療報酬点数表の退院時共同指導料2の注3の要件を満たしている</t>
    <rPh sb="16" eb="17">
      <t>オコナ</t>
    </rPh>
    <rPh sb="18" eb="20">
      <t>バアイ</t>
    </rPh>
    <rPh sb="21" eb="23">
      <t>シンリョウ</t>
    </rPh>
    <rPh sb="23" eb="25">
      <t>ホウシュウ</t>
    </rPh>
    <rPh sb="26" eb="28">
      <t>サンテイ</t>
    </rPh>
    <rPh sb="28" eb="30">
      <t>ホウホウ</t>
    </rPh>
    <rPh sb="31" eb="33">
      <t>ヘイセイ</t>
    </rPh>
    <rPh sb="35" eb="36">
      <t>ネン</t>
    </rPh>
    <rPh sb="36" eb="38">
      <t>コウセイ</t>
    </rPh>
    <rPh sb="38" eb="41">
      <t>ロウドウショウ</t>
    </rPh>
    <rPh sb="41" eb="43">
      <t>コクジ</t>
    </rPh>
    <rPh sb="43" eb="44">
      <t>ダイ</t>
    </rPh>
    <rPh sb="46" eb="47">
      <t>ゴウ</t>
    </rPh>
    <rPh sb="48" eb="50">
      <t>ベッピョウ</t>
    </rPh>
    <rPh sb="50" eb="51">
      <t>ダイ</t>
    </rPh>
    <rPh sb="51" eb="52">
      <t>イチ</t>
    </rPh>
    <rPh sb="52" eb="54">
      <t>イカ</t>
    </rPh>
    <rPh sb="54" eb="56">
      <t>シンリョウ</t>
    </rPh>
    <rPh sb="56" eb="58">
      <t>ホウシュウ</t>
    </rPh>
    <rPh sb="58" eb="60">
      <t>テンスウ</t>
    </rPh>
    <rPh sb="60" eb="61">
      <t>ヒョウ</t>
    </rPh>
    <rPh sb="62" eb="64">
      <t>タイイン</t>
    </rPh>
    <rPh sb="64" eb="65">
      <t>ジ</t>
    </rPh>
    <rPh sb="65" eb="67">
      <t>キョウドウ</t>
    </rPh>
    <rPh sb="67" eb="69">
      <t>シドウ</t>
    </rPh>
    <rPh sb="69" eb="70">
      <t>リョウ</t>
    </rPh>
    <rPh sb="72" eb="73">
      <t>チュウ</t>
    </rPh>
    <rPh sb="75" eb="77">
      <t>ヨウケン</t>
    </rPh>
    <rPh sb="78" eb="79">
      <t>ミ</t>
    </rPh>
    <phoneticPr fontId="3"/>
  </si>
  <si>
    <t>退院・退所加算(Ⅰ)ロ、(Ⅱ)ロ、(Ⅲ)</t>
    <phoneticPr fontId="3"/>
  </si>
  <si>
    <t>カンファレンスの日時、開催場所、出席者、内容の要点等について居宅サービス計画等に記録し、利用者又は家族に提供した文書の写しを添付している</t>
    <rPh sb="8" eb="10">
      <t>ニチジ</t>
    </rPh>
    <rPh sb="11" eb="13">
      <t>カイサイ</t>
    </rPh>
    <rPh sb="13" eb="15">
      <t>バショ</t>
    </rPh>
    <rPh sb="16" eb="19">
      <t>シュッセキシャ</t>
    </rPh>
    <rPh sb="20" eb="22">
      <t>ナイヨウ</t>
    </rPh>
    <rPh sb="23" eb="25">
      <t>ヨウテン</t>
    </rPh>
    <rPh sb="25" eb="26">
      <t>トウ</t>
    </rPh>
    <rPh sb="30" eb="32">
      <t>キョタク</t>
    </rPh>
    <rPh sb="36" eb="38">
      <t>ケイカク</t>
    </rPh>
    <rPh sb="38" eb="39">
      <t>トウ</t>
    </rPh>
    <rPh sb="40" eb="42">
      <t>キロク</t>
    </rPh>
    <rPh sb="44" eb="47">
      <t>リヨウシャ</t>
    </rPh>
    <rPh sb="47" eb="48">
      <t>マタ</t>
    </rPh>
    <rPh sb="49" eb="51">
      <t>カゾク</t>
    </rPh>
    <rPh sb="52" eb="54">
      <t>テイキョウ</t>
    </rPh>
    <rPh sb="56" eb="58">
      <t>ブンショ</t>
    </rPh>
    <rPh sb="59" eb="60">
      <t>ウツ</t>
    </rPh>
    <rPh sb="62" eb="64">
      <t>テンプ</t>
    </rPh>
    <phoneticPr fontId="3"/>
  </si>
  <si>
    <t>3</t>
    <phoneticPr fontId="3"/>
  </si>
  <si>
    <t>4</t>
    <phoneticPr fontId="3"/>
  </si>
  <si>
    <t>3</t>
    <phoneticPr fontId="3"/>
  </si>
  <si>
    <t>4</t>
    <phoneticPr fontId="3"/>
  </si>
  <si>
    <t>3</t>
    <phoneticPr fontId="3"/>
  </si>
  <si>
    <t>4</t>
    <phoneticPr fontId="3"/>
  </si>
  <si>
    <t>4</t>
    <phoneticPr fontId="3"/>
  </si>
  <si>
    <t>4</t>
    <phoneticPr fontId="3"/>
  </si>
  <si>
    <t>利用者1人につき1月に1回を限度として算定している</t>
    <rPh sb="0" eb="3">
      <t>リヨウシャ</t>
    </rPh>
    <rPh sb="4" eb="5">
      <t>ニン</t>
    </rPh>
    <rPh sb="9" eb="10">
      <t>ツキ</t>
    </rPh>
    <rPh sb="12" eb="13">
      <t>カイ</t>
    </rPh>
    <rPh sb="14" eb="16">
      <t>ゲンド</t>
    </rPh>
    <rPh sb="19" eb="21">
      <t>サンテイ</t>
    </rPh>
    <phoneticPr fontId="3"/>
  </si>
  <si>
    <t>終末期の医療やケアの方針に関する当該利用者又はその家族の意向を把握している</t>
    <rPh sb="0" eb="1">
      <t>シュウ</t>
    </rPh>
    <rPh sb="1" eb="3">
      <t>マッキ</t>
    </rPh>
    <rPh sb="4" eb="6">
      <t>イリョウ</t>
    </rPh>
    <rPh sb="10" eb="12">
      <t>ホウシン</t>
    </rPh>
    <rPh sb="13" eb="14">
      <t>カン</t>
    </rPh>
    <rPh sb="16" eb="18">
      <t>トウガイ</t>
    </rPh>
    <rPh sb="18" eb="21">
      <t>リヨウシャ</t>
    </rPh>
    <rPh sb="21" eb="22">
      <t>マタ</t>
    </rPh>
    <rPh sb="25" eb="27">
      <t>カゾク</t>
    </rPh>
    <rPh sb="28" eb="30">
      <t>イコウ</t>
    </rPh>
    <rPh sb="31" eb="33">
      <t>ハアク</t>
    </rPh>
    <phoneticPr fontId="3"/>
  </si>
  <si>
    <t>医師が一般に認められている医学的知見に基づき、回復の見込みがないと診断した者に該当することを確認した日及びその方法を支援経過として記録</t>
    <rPh sb="0" eb="2">
      <t>イシ</t>
    </rPh>
    <rPh sb="3" eb="5">
      <t>イッパン</t>
    </rPh>
    <rPh sb="6" eb="7">
      <t>ミト</t>
    </rPh>
    <rPh sb="13" eb="16">
      <t>イガクテキ</t>
    </rPh>
    <rPh sb="16" eb="18">
      <t>チケン</t>
    </rPh>
    <rPh sb="19" eb="20">
      <t>モト</t>
    </rPh>
    <rPh sb="23" eb="25">
      <t>カイフク</t>
    </rPh>
    <rPh sb="26" eb="28">
      <t>ミコ</t>
    </rPh>
    <rPh sb="33" eb="35">
      <t>シンダン</t>
    </rPh>
    <rPh sb="37" eb="38">
      <t>モノ</t>
    </rPh>
    <rPh sb="39" eb="41">
      <t>ガイトウ</t>
    </rPh>
    <rPh sb="46" eb="48">
      <t>カクニン</t>
    </rPh>
    <rPh sb="50" eb="51">
      <t>ヒ</t>
    </rPh>
    <rPh sb="51" eb="52">
      <t>オヨ</t>
    </rPh>
    <rPh sb="55" eb="57">
      <t>ホウホウ</t>
    </rPh>
    <rPh sb="58" eb="60">
      <t>シエン</t>
    </rPh>
    <rPh sb="60" eb="62">
      <t>ケイカ</t>
    </rPh>
    <rPh sb="65" eb="67">
      <t>キロク</t>
    </rPh>
    <phoneticPr fontId="3"/>
  </si>
  <si>
    <t>2</t>
    <phoneticPr fontId="3"/>
  </si>
  <si>
    <t>3</t>
    <phoneticPr fontId="3"/>
  </si>
  <si>
    <t>4</t>
    <phoneticPr fontId="3"/>
  </si>
  <si>
    <t>5</t>
    <phoneticPr fontId="3"/>
  </si>
  <si>
    <t>6</t>
    <phoneticPr fontId="3"/>
  </si>
  <si>
    <t>7</t>
    <phoneticPr fontId="3"/>
  </si>
  <si>
    <t>8</t>
    <phoneticPr fontId="3"/>
  </si>
  <si>
    <t>終末期の利用者の心身又は家族の状況の変化や環境の変化及びこれらに対して行った支援についての記録を支援経過として記録</t>
    <phoneticPr fontId="3"/>
  </si>
  <si>
    <t>利用者への支援にあたり、主治の医師及び居宅サービス計画に位置付けた居宅サービス事業者等と行った連絡調整に関する記録を支援経過として記録</t>
    <rPh sb="42" eb="43">
      <t>トウ</t>
    </rPh>
    <phoneticPr fontId="3"/>
  </si>
  <si>
    <t>４　テレビ電話装置等を活用したことがあれば○をつけてください</t>
    <rPh sb="5" eb="7">
      <t>デンワ</t>
    </rPh>
    <rPh sb="7" eb="9">
      <t>ソウチ</t>
    </rPh>
    <rPh sb="9" eb="10">
      <t>トウ</t>
    </rPh>
    <rPh sb="11" eb="13">
      <t>カツヨウ</t>
    </rPh>
    <phoneticPr fontId="3"/>
  </si>
  <si>
    <t>３ 下記の書類について、電磁的方法で利用者とやり取りしているものがあれば○をつけてください</t>
    <rPh sb="2" eb="4">
      <t>カキ</t>
    </rPh>
    <rPh sb="5" eb="7">
      <t>ショルイ</t>
    </rPh>
    <rPh sb="12" eb="15">
      <t>デンジテキ</t>
    </rPh>
    <rPh sb="15" eb="17">
      <t>ホウホウ</t>
    </rPh>
    <rPh sb="18" eb="21">
      <t>リヨウシャ</t>
    </rPh>
    <rPh sb="24" eb="25">
      <t>ト</t>
    </rPh>
    <phoneticPr fontId="3"/>
  </si>
  <si>
    <t>・サービス担当者会議</t>
    <rPh sb="5" eb="8">
      <t>タントウシャ</t>
    </rPh>
    <rPh sb="8" eb="10">
      <t>カイギ</t>
    </rPh>
    <phoneticPr fontId="3"/>
  </si>
  <si>
    <t>・感染症の予防及びまん延の防止のための対策を検討する委員会</t>
    <rPh sb="1" eb="4">
      <t>カンセンショウ</t>
    </rPh>
    <rPh sb="5" eb="7">
      <t>ヨボウ</t>
    </rPh>
    <rPh sb="7" eb="8">
      <t>オヨ</t>
    </rPh>
    <rPh sb="11" eb="12">
      <t>エン</t>
    </rPh>
    <rPh sb="13" eb="15">
      <t>ボウシ</t>
    </rPh>
    <rPh sb="19" eb="21">
      <t>タイサク</t>
    </rPh>
    <rPh sb="22" eb="24">
      <t>ケントウ</t>
    </rPh>
    <rPh sb="26" eb="29">
      <t>イインカイ</t>
    </rPh>
    <phoneticPr fontId="3"/>
  </si>
  <si>
    <t>・モニタリング</t>
    <phoneticPr fontId="3"/>
  </si>
  <si>
    <t>・虐待の防止のための対策を検討する委員会</t>
    <phoneticPr fontId="3"/>
  </si>
  <si>
    <t>入院中の保健医療機関の保険医又は看護師等が、在宅療養担当医療機関の保険医若しくは看護師等、保険医である歯科医師若しくはその指示を受けた歯科衛生士、保険薬局の保健薬剤師、訪問看護ステーションの看護師等（准看護士を除く。）、理学療法士、作業療法士若しくは言語聴覚士、介護支援専門員又は相談支援専門員のうちいずれか3者以上</t>
    <rPh sb="0" eb="3">
      <t>ニュウインチュウ</t>
    </rPh>
    <rPh sb="4" eb="6">
      <t>ホケン</t>
    </rPh>
    <rPh sb="6" eb="8">
      <t>イリョウ</t>
    </rPh>
    <rPh sb="8" eb="10">
      <t>キカン</t>
    </rPh>
    <rPh sb="11" eb="14">
      <t>ホケンイ</t>
    </rPh>
    <rPh sb="14" eb="15">
      <t>マタ</t>
    </rPh>
    <rPh sb="16" eb="19">
      <t>カンゴシ</t>
    </rPh>
    <rPh sb="19" eb="20">
      <t>トウ</t>
    </rPh>
    <rPh sb="22" eb="24">
      <t>ザイタク</t>
    </rPh>
    <rPh sb="24" eb="26">
      <t>リョウヨウ</t>
    </rPh>
    <rPh sb="26" eb="28">
      <t>タントウ</t>
    </rPh>
    <rPh sb="28" eb="30">
      <t>イリョウ</t>
    </rPh>
    <rPh sb="30" eb="32">
      <t>キカン</t>
    </rPh>
    <rPh sb="33" eb="36">
      <t>ホケンイ</t>
    </rPh>
    <rPh sb="36" eb="37">
      <t>モ</t>
    </rPh>
    <rPh sb="40" eb="43">
      <t>カンゴシ</t>
    </rPh>
    <rPh sb="43" eb="44">
      <t>トウ</t>
    </rPh>
    <rPh sb="45" eb="48">
      <t>ホケンイ</t>
    </rPh>
    <rPh sb="51" eb="53">
      <t>シカ</t>
    </rPh>
    <rPh sb="53" eb="55">
      <t>イシ</t>
    </rPh>
    <rPh sb="55" eb="56">
      <t>モ</t>
    </rPh>
    <rPh sb="61" eb="63">
      <t>シジ</t>
    </rPh>
    <rPh sb="64" eb="65">
      <t>ウ</t>
    </rPh>
    <rPh sb="67" eb="69">
      <t>シカ</t>
    </rPh>
    <rPh sb="69" eb="72">
      <t>エイセイシ</t>
    </rPh>
    <rPh sb="73" eb="75">
      <t>ホケン</t>
    </rPh>
    <rPh sb="75" eb="77">
      <t>ヤッキョク</t>
    </rPh>
    <rPh sb="78" eb="80">
      <t>ホケン</t>
    </rPh>
    <rPh sb="80" eb="83">
      <t>ヤクザイシ</t>
    </rPh>
    <rPh sb="84" eb="86">
      <t>ホウモン</t>
    </rPh>
    <rPh sb="86" eb="88">
      <t>カンゴ</t>
    </rPh>
    <rPh sb="95" eb="98">
      <t>カンゴシ</t>
    </rPh>
    <rPh sb="98" eb="99">
      <t>トウ</t>
    </rPh>
    <rPh sb="100" eb="101">
      <t>ジュン</t>
    </rPh>
    <rPh sb="101" eb="104">
      <t>カンゴシ</t>
    </rPh>
    <rPh sb="105" eb="106">
      <t>ノゾ</t>
    </rPh>
    <rPh sb="110" eb="112">
      <t>リガク</t>
    </rPh>
    <rPh sb="112" eb="115">
      <t>リョウホウシ</t>
    </rPh>
    <rPh sb="116" eb="118">
      <t>サギョウ</t>
    </rPh>
    <rPh sb="118" eb="121">
      <t>リョウホウシ</t>
    </rPh>
    <rPh sb="121" eb="122">
      <t>モ</t>
    </rPh>
    <rPh sb="125" eb="130">
      <t>ゲンゴチョウカクシ</t>
    </rPh>
    <rPh sb="131" eb="138">
      <t>カイゴシエンセンモンイン</t>
    </rPh>
    <rPh sb="138" eb="139">
      <t>マタ</t>
    </rPh>
    <rPh sb="140" eb="142">
      <t>ソウダン</t>
    </rPh>
    <rPh sb="142" eb="144">
      <t>シエン</t>
    </rPh>
    <rPh sb="144" eb="147">
      <t>センモンイン</t>
    </rPh>
    <phoneticPr fontId="3"/>
  </si>
  <si>
    <t>・従業者の勤務体制及び勤務実績がわかるもの(例：勤務体制一覧表、勤務実績表)
・従業者の勤怠状況がわかるもの(例：タイムカード、勤怠管理システム)
・資格要件に合致していることがわかるもの(例：資格証の写し)</t>
    <rPh sb="1" eb="4">
      <t>ジュウギョウシャ</t>
    </rPh>
    <rPh sb="5" eb="7">
      <t>キンム</t>
    </rPh>
    <rPh sb="7" eb="9">
      <t>タイセイ</t>
    </rPh>
    <rPh sb="9" eb="10">
      <t>オヨ</t>
    </rPh>
    <rPh sb="11" eb="13">
      <t>キンム</t>
    </rPh>
    <rPh sb="13" eb="15">
      <t>ジッセキ</t>
    </rPh>
    <rPh sb="22" eb="23">
      <t>レイ</t>
    </rPh>
    <rPh sb="24" eb="26">
      <t>キンム</t>
    </rPh>
    <rPh sb="26" eb="28">
      <t>タイセイ</t>
    </rPh>
    <rPh sb="28" eb="31">
      <t>イチランヒョウ</t>
    </rPh>
    <rPh sb="32" eb="36">
      <t>キンムジッセキ</t>
    </rPh>
    <rPh sb="36" eb="37">
      <t>ヒョウ</t>
    </rPh>
    <rPh sb="41" eb="44">
      <t>ジュウギョウシャ</t>
    </rPh>
    <rPh sb="45" eb="47">
      <t>キンタイ</t>
    </rPh>
    <rPh sb="47" eb="49">
      <t>ジョウキョウ</t>
    </rPh>
    <rPh sb="77" eb="79">
      <t>シカク</t>
    </rPh>
    <rPh sb="79" eb="81">
      <t>ヨウケン</t>
    </rPh>
    <rPh sb="82" eb="84">
      <t>ガッチ</t>
    </rPh>
    <rPh sb="97" eb="98">
      <t>レイ</t>
    </rPh>
    <rPh sb="99" eb="101">
      <t>シカク</t>
    </rPh>
    <rPh sb="101" eb="102">
      <t>ショウ</t>
    </rPh>
    <rPh sb="103" eb="104">
      <t>ウツ</t>
    </rPh>
    <phoneticPr fontId="3"/>
  </si>
  <si>
    <t xml:space="preserve">第5条
(従業者の
員数等)
</t>
    <rPh sb="0" eb="1">
      <t>ダイ</t>
    </rPh>
    <rPh sb="2" eb="3">
      <t>ジョウ</t>
    </rPh>
    <rPh sb="12" eb="13">
      <t>トウ</t>
    </rPh>
    <phoneticPr fontId="3"/>
  </si>
  <si>
    <t>国民健康保険団体連合会からの求めがあった場合には、(6)の改善の内容を国民健康保険団体連合会に報告しているか。</t>
    <phoneticPr fontId="3"/>
  </si>
  <si>
    <t>(解釈通知)
対象福祉用具を居宅サービス計画に位置付ける場合には、福祉用具の適時適切な利用及び利用者の安全を確保する観点から、(7)に基づき、福祉用具貸与又は特定福祉用具販売のいずれかを利用者が選択できることや、それぞれのメリット及びデメリット等利用者の選択に資するよう、必要な情報を提供しているか。</t>
    <rPh sb="1" eb="5">
      <t>カイシャクツウチ</t>
    </rPh>
    <rPh sb="7" eb="9">
      <t>タイショウ</t>
    </rPh>
    <rPh sb="9" eb="11">
      <t>フクシ</t>
    </rPh>
    <rPh sb="11" eb="13">
      <t>ヨウグ</t>
    </rPh>
    <rPh sb="14" eb="16">
      <t>キョタク</t>
    </rPh>
    <rPh sb="20" eb="22">
      <t>ケイカク</t>
    </rPh>
    <rPh sb="23" eb="26">
      <t>イチヅ</t>
    </rPh>
    <rPh sb="28" eb="30">
      <t>バアイ</t>
    </rPh>
    <rPh sb="33" eb="37">
      <t>フクシヨウグ</t>
    </rPh>
    <rPh sb="38" eb="40">
      <t>テキジ</t>
    </rPh>
    <rPh sb="40" eb="42">
      <t>テキセツ</t>
    </rPh>
    <rPh sb="43" eb="45">
      <t>リヨウ</t>
    </rPh>
    <rPh sb="45" eb="46">
      <t>オヨ</t>
    </rPh>
    <rPh sb="47" eb="50">
      <t>リヨウシャ</t>
    </rPh>
    <rPh sb="51" eb="53">
      <t>アンゼン</t>
    </rPh>
    <rPh sb="54" eb="56">
      <t>カクホ</t>
    </rPh>
    <rPh sb="58" eb="60">
      <t>カンテン</t>
    </rPh>
    <rPh sb="67" eb="68">
      <t>モト</t>
    </rPh>
    <rPh sb="71" eb="73">
      <t>フクシ</t>
    </rPh>
    <rPh sb="73" eb="75">
      <t>ヨウグ</t>
    </rPh>
    <rPh sb="75" eb="77">
      <t>タイヨ</t>
    </rPh>
    <rPh sb="77" eb="78">
      <t>マタ</t>
    </rPh>
    <rPh sb="79" eb="81">
      <t>トクテイ</t>
    </rPh>
    <rPh sb="81" eb="83">
      <t>フクシ</t>
    </rPh>
    <rPh sb="83" eb="85">
      <t>ヨウグ</t>
    </rPh>
    <rPh sb="85" eb="87">
      <t>ハンバイ</t>
    </rPh>
    <rPh sb="93" eb="96">
      <t>リヨウシャ</t>
    </rPh>
    <rPh sb="97" eb="99">
      <t>センタク</t>
    </rPh>
    <rPh sb="115" eb="116">
      <t>オヨ</t>
    </rPh>
    <rPh sb="122" eb="123">
      <t>トウ</t>
    </rPh>
    <rPh sb="123" eb="126">
      <t>リヨウシャ</t>
    </rPh>
    <rPh sb="127" eb="129">
      <t>センタク</t>
    </rPh>
    <rPh sb="130" eb="131">
      <t>シ</t>
    </rPh>
    <rPh sb="136" eb="138">
      <t>ヒツヨウ</t>
    </rPh>
    <rPh sb="139" eb="141">
      <t>ジョウホウ</t>
    </rPh>
    <rPh sb="142" eb="144">
      <t>テイキョウ</t>
    </rPh>
    <phoneticPr fontId="3"/>
  </si>
  <si>
    <t>5-34</t>
    <phoneticPr fontId="3"/>
  </si>
  <si>
    <t>5-35</t>
    <phoneticPr fontId="3"/>
  </si>
  <si>
    <t>5-36</t>
    <phoneticPr fontId="3"/>
  </si>
  <si>
    <t>5-37</t>
    <phoneticPr fontId="3"/>
  </si>
  <si>
    <t xml:space="preserve">
・職場におけるハラスメントによる就業環境悪化防止のための方針</t>
    <phoneticPr fontId="3"/>
  </si>
  <si>
    <t>(解釈通知)
当該事業所における苦情を処理するために講ずる措置の概要について明らかにし、相談窓口、苦情処理の体制及び手順等を利用申込者にサービスの内容を説明する文書に苦情に対する対応の内容についても併せて記載するとともに、事業所に掲示し、かつ、ウェブサイトに掲載(ウェブサイトへの掲載は令和7年4月1日より適用)</t>
    <rPh sb="129" eb="131">
      <t>ケイサイ</t>
    </rPh>
    <rPh sb="140" eb="142">
      <t>ケイサイ</t>
    </rPh>
    <rPh sb="143" eb="145">
      <t>レイワ</t>
    </rPh>
    <rPh sb="146" eb="147">
      <t>ネン</t>
    </rPh>
    <rPh sb="148" eb="149">
      <t>ガツ</t>
    </rPh>
    <rPh sb="150" eb="151">
      <t>ニチ</t>
    </rPh>
    <rPh sb="153" eb="155">
      <t>テキヨウ</t>
    </rPh>
    <phoneticPr fontId="3"/>
  </si>
  <si>
    <t>(解釈通知)
専用の事務室又は区画については、相談、サービス担当者会議等に対応するのに適切なスペースが確保され、相談のためのスペース等は利用者が直接出入りできるなど利用しやすい構造となっているか。</t>
    <phoneticPr fontId="3"/>
  </si>
  <si>
    <t>(解釈通知)
事故が生じた際にはその原因を解明し、再発生を防ぐための対策を講じているか。</t>
    <phoneticPr fontId="3"/>
  </si>
  <si>
    <r>
      <t>事業所において、介護支援専門員に対し、虐待の防止のための研修を定期的（年1回以上）に実施し、新規採用時にも研修を実施しているか。</t>
    </r>
    <r>
      <rPr>
        <b/>
        <sz val="10"/>
        <rFont val="BIZ UDPゴシック"/>
        <family val="3"/>
        <charset val="128"/>
      </rPr>
      <t>【松阪市重点項目】</t>
    </r>
    <rPh sb="8" eb="10">
      <t>カイゴ</t>
    </rPh>
    <rPh sb="10" eb="12">
      <t>シエン</t>
    </rPh>
    <rPh sb="12" eb="15">
      <t>センモンイン</t>
    </rPh>
    <rPh sb="16" eb="17">
      <t>タイ</t>
    </rPh>
    <rPh sb="19" eb="21">
      <t>ギャクタイ</t>
    </rPh>
    <rPh sb="22" eb="24">
      <t>ボウシ</t>
    </rPh>
    <rPh sb="28" eb="30">
      <t>ケンシュウ</t>
    </rPh>
    <rPh sb="31" eb="34">
      <t>テイキテキ</t>
    </rPh>
    <rPh sb="35" eb="36">
      <t>ネン</t>
    </rPh>
    <rPh sb="37" eb="38">
      <t>カイ</t>
    </rPh>
    <rPh sb="38" eb="40">
      <t>イジョウ</t>
    </rPh>
    <rPh sb="42" eb="44">
      <t>ジッシ</t>
    </rPh>
    <phoneticPr fontId="3"/>
  </si>
  <si>
    <t>管理者は、介護支援専門員その他の従業者の管理、サービスの利用の申込みに係る調整、業務の実施状況の把握その他の管理を一元的に行っているか。</t>
    <phoneticPr fontId="3"/>
  </si>
  <si>
    <t>利用者が次のいずれかに該当する場合は、遅滞なく、意見を付してその旨を市町村に通知しているか。
①正当な理由なしに介護給付等対象サービスの利用に関する指示に従わないこと等により、要介護状態の程度を増進させたと認められるとき
②偽りその他不正の行為によって保険給付の支給を受け、又は受けようとしたとき</t>
    <phoneticPr fontId="3"/>
  </si>
  <si>
    <r>
      <t>(1)の員数の基準は、利用者の数が、44又はその端数を増すごとに、1となるよう配置しているか。</t>
    </r>
    <r>
      <rPr>
        <b/>
        <sz val="10"/>
        <rFont val="BIZ UDPゴシック"/>
        <family val="3"/>
        <charset val="128"/>
      </rPr>
      <t>【松阪市重点項目】</t>
    </r>
    <rPh sb="39" eb="41">
      <t>ハイチ</t>
    </rPh>
    <phoneticPr fontId="3"/>
  </si>
  <si>
    <r>
      <t>1以上の常勤である介護支援専門員を置いているか。</t>
    </r>
    <r>
      <rPr>
        <b/>
        <sz val="10"/>
        <rFont val="BIZ UDPゴシック"/>
        <family val="3"/>
        <charset val="128"/>
      </rPr>
      <t>【松阪市重点項目】</t>
    </r>
    <phoneticPr fontId="3"/>
  </si>
  <si>
    <t>確認項目1-1～14-4は、介護保険施設等運営指導マニュアル令和6年7月（厚生労働省老健局総務課介護保険指導室）別添に基づき作成しています。</t>
    <rPh sb="56" eb="58">
      <t>ベッテン</t>
    </rPh>
    <phoneticPr fontId="3"/>
  </si>
  <si>
    <r>
      <t>管理者は、主任介護支援専門員であるか。</t>
    </r>
    <r>
      <rPr>
        <b/>
        <sz val="10"/>
        <rFont val="BIZ UDPゴシック"/>
        <family val="3"/>
        <charset val="128"/>
      </rPr>
      <t>【松阪市重点項目】</t>
    </r>
    <phoneticPr fontId="3"/>
  </si>
  <si>
    <r>
      <t>管理者は、専らその職務に従事しているか。</t>
    </r>
    <r>
      <rPr>
        <b/>
        <sz val="10"/>
        <rFont val="BIZ UDPゴシック"/>
        <family val="3"/>
        <charset val="128"/>
      </rPr>
      <t>【松阪市重点項目】</t>
    </r>
    <phoneticPr fontId="3"/>
  </si>
  <si>
    <r>
      <t xml:space="preserve">兼務している場合、下記のいずれかの職務への従事であるか。
・当該事業所の介護支援専門員の職務
・他の事業所の職務への従事
※介護保険施設の常勤専従の介護支援専門員との兼務は不可。
</t>
    </r>
    <r>
      <rPr>
        <b/>
        <sz val="10"/>
        <rFont val="BIZ UDPゴシック"/>
        <family val="3"/>
        <charset val="128"/>
      </rPr>
      <t>（兼務職名　　　　　　　　　　　　　　　　）</t>
    </r>
    <r>
      <rPr>
        <sz val="10"/>
        <rFont val="BIZ UDPゴシック"/>
        <family val="3"/>
        <charset val="128"/>
      </rPr>
      <t xml:space="preserve">                                                       </t>
    </r>
    <rPh sb="86" eb="88">
      <t>フカ</t>
    </rPh>
    <phoneticPr fontId="3"/>
  </si>
  <si>
    <r>
      <t>サービスの提供の開始に際し、あらかじめ、利用申込者又はその家族に対し、運営規程の概要その他の利用申込者のサービスの選択に資すると認められる重要事項を記した文書を交付して説明を行い、当該提供の開始について利用申込者の同意を得ているか。</t>
    </r>
    <r>
      <rPr>
        <b/>
        <sz val="10"/>
        <rFont val="BIZ UDPゴシック"/>
        <family val="3"/>
        <charset val="128"/>
      </rPr>
      <t>【松阪市重点項目】</t>
    </r>
    <phoneticPr fontId="3"/>
  </si>
  <si>
    <r>
      <t>サービスの提供の開始に際し、あらかじめ、居宅サービス計画が「基本方針」及び利用者の希望に基づき作成されるものであり、利用者は、複数の居宅サービス事業者等を紹介するよう求められること等につき説明を行い、理解を得ているか。</t>
    </r>
    <r>
      <rPr>
        <b/>
        <sz val="10"/>
        <rFont val="BIZ UDPゴシック"/>
        <family val="3"/>
        <charset val="128"/>
      </rPr>
      <t>【松阪市重点項目】</t>
    </r>
    <phoneticPr fontId="3"/>
  </si>
  <si>
    <r>
      <t>前6月間に当該事業所において作成された居宅サービス計画の総数のうちに訪問介護、通所介護、福祉用具貸与及び地域密着型通所介護（以下この項において「訪問介護等」という。）がそれぞれ位置付けられた居宅サービス計画の数が占める割合、前6月間に当該事業所において作成された居宅サービス計画に位置付けられた訪問介護等ごとの回数のうちに同一の指定居宅サービス事業者又は指定地域密着型サービス事業者によって提供されたものが占める割合(上位3位まで)等につき十分説明を行い、理解を得るよう努めているか。</t>
    </r>
    <r>
      <rPr>
        <b/>
        <sz val="10"/>
        <rFont val="BIZ UDPゴシック"/>
        <family val="3"/>
        <charset val="128"/>
      </rPr>
      <t>【松阪市重点項目】</t>
    </r>
    <r>
      <rPr>
        <sz val="10"/>
        <rFont val="BIZ UDPゴシック"/>
        <family val="3"/>
        <charset val="128"/>
      </rPr>
      <t xml:space="preserve">
(解釈通知)
前6月間については、毎年度2回、次の期間における当該事業所において作成された居宅サービス計画を対象とする。
　① 前期（3月1日から8月末日）
　② 後期（9月1日から2月末日）
なお、説明については、サービスの提供の開始に際し行うものとするが、その際に用いる当該割合等については、直近の①もしくは②の期間のものとする。</t>
    </r>
    <rPh sb="90" eb="91">
      <t>ツ</t>
    </rPh>
    <rPh sb="220" eb="222">
      <t>ジュウブン</t>
    </rPh>
    <rPh sb="235" eb="236">
      <t>ツト</t>
    </rPh>
    <phoneticPr fontId="3"/>
  </si>
  <si>
    <r>
      <t>サービスの提供に当たっては、当該利用者又は他の利用者等の生命又は身体を保護するため緊急やむを得ない場合を除き、身体拘束その他利用者の行動を制限する行為(以下「身体的拘束等」という。)を行っていないか。</t>
    </r>
    <r>
      <rPr>
        <b/>
        <sz val="10"/>
        <rFont val="BIZ UDPゴシック"/>
        <family val="3"/>
        <charset val="128"/>
      </rPr>
      <t>【松阪市重点項目】</t>
    </r>
    <rPh sb="5" eb="7">
      <t>テイキョウ</t>
    </rPh>
    <rPh sb="8" eb="9">
      <t>ア</t>
    </rPh>
    <rPh sb="14" eb="16">
      <t>トウガイ</t>
    </rPh>
    <rPh sb="16" eb="19">
      <t>リヨウシャ</t>
    </rPh>
    <rPh sb="19" eb="20">
      <t>マタ</t>
    </rPh>
    <rPh sb="21" eb="22">
      <t>ホカ</t>
    </rPh>
    <rPh sb="23" eb="26">
      <t>リヨウシャ</t>
    </rPh>
    <rPh sb="26" eb="27">
      <t>トウ</t>
    </rPh>
    <rPh sb="28" eb="30">
      <t>セイメイ</t>
    </rPh>
    <rPh sb="30" eb="31">
      <t>マタ</t>
    </rPh>
    <rPh sb="32" eb="34">
      <t>シンタイ</t>
    </rPh>
    <rPh sb="35" eb="37">
      <t>ホゴ</t>
    </rPh>
    <rPh sb="41" eb="43">
      <t>キンキュウ</t>
    </rPh>
    <rPh sb="46" eb="47">
      <t>エ</t>
    </rPh>
    <rPh sb="49" eb="51">
      <t>バアイ</t>
    </rPh>
    <rPh sb="52" eb="53">
      <t>ノゾ</t>
    </rPh>
    <rPh sb="55" eb="57">
      <t>シンタイ</t>
    </rPh>
    <rPh sb="57" eb="59">
      <t>コウソク</t>
    </rPh>
    <rPh sb="61" eb="62">
      <t>ホカ</t>
    </rPh>
    <rPh sb="62" eb="65">
      <t>リヨウシャ</t>
    </rPh>
    <rPh sb="66" eb="68">
      <t>コウドウ</t>
    </rPh>
    <rPh sb="69" eb="71">
      <t>セイゲン</t>
    </rPh>
    <rPh sb="73" eb="75">
      <t>コウイ</t>
    </rPh>
    <rPh sb="76" eb="78">
      <t>イカ</t>
    </rPh>
    <rPh sb="79" eb="82">
      <t>シンタイテキ</t>
    </rPh>
    <rPh sb="82" eb="84">
      <t>コウソク</t>
    </rPh>
    <rPh sb="84" eb="85">
      <t>トウ</t>
    </rPh>
    <rPh sb="92" eb="93">
      <t>オコナ</t>
    </rPh>
    <phoneticPr fontId="3"/>
  </si>
  <si>
    <r>
      <t>身体的拘束等を行う場合には、切迫性、非代替性及び一時性の3つの要件を全て満たしたうえで、その態様及び時間、その際の利用者の心身の状況並びに緊急やむを得ない理由を記録しているか。</t>
    </r>
    <r>
      <rPr>
        <b/>
        <sz val="10"/>
        <rFont val="BIZ UDPゴシック"/>
        <family val="3"/>
        <charset val="128"/>
      </rPr>
      <t>【松阪市重点項目】</t>
    </r>
    <rPh sb="0" eb="3">
      <t>シンタイテキ</t>
    </rPh>
    <rPh sb="3" eb="5">
      <t>コウソク</t>
    </rPh>
    <rPh sb="5" eb="6">
      <t>トウ</t>
    </rPh>
    <rPh sb="7" eb="8">
      <t>オコナ</t>
    </rPh>
    <rPh sb="9" eb="11">
      <t>バアイ</t>
    </rPh>
    <rPh sb="14" eb="17">
      <t>セッパクセイ</t>
    </rPh>
    <rPh sb="18" eb="19">
      <t>ヒ</t>
    </rPh>
    <rPh sb="19" eb="21">
      <t>ダイタイ</t>
    </rPh>
    <rPh sb="21" eb="22">
      <t>セイ</t>
    </rPh>
    <rPh sb="22" eb="23">
      <t>オヨ</t>
    </rPh>
    <rPh sb="24" eb="27">
      <t>イチジセイ</t>
    </rPh>
    <rPh sb="31" eb="33">
      <t>ヨウケン</t>
    </rPh>
    <rPh sb="34" eb="35">
      <t>スベ</t>
    </rPh>
    <rPh sb="36" eb="37">
      <t>ミ</t>
    </rPh>
    <rPh sb="46" eb="48">
      <t>タイヨウ</t>
    </rPh>
    <rPh sb="48" eb="49">
      <t>オヨ</t>
    </rPh>
    <rPh sb="50" eb="52">
      <t>ジカン</t>
    </rPh>
    <rPh sb="55" eb="56">
      <t>サイ</t>
    </rPh>
    <rPh sb="57" eb="60">
      <t>リヨウシャ</t>
    </rPh>
    <rPh sb="61" eb="63">
      <t>シンシン</t>
    </rPh>
    <rPh sb="64" eb="66">
      <t>ジョウキョウ</t>
    </rPh>
    <rPh sb="66" eb="67">
      <t>ナラ</t>
    </rPh>
    <rPh sb="69" eb="71">
      <t>キンキュウ</t>
    </rPh>
    <rPh sb="74" eb="75">
      <t>エ</t>
    </rPh>
    <rPh sb="77" eb="79">
      <t>リユウ</t>
    </rPh>
    <rPh sb="80" eb="82">
      <t>キロク</t>
    </rPh>
    <phoneticPr fontId="3"/>
  </si>
  <si>
    <r>
      <t>介護支援専門員は、①～③のやむを得ない理由がある場合については、担当者に対する照会等により意見を求めているか。</t>
    </r>
    <r>
      <rPr>
        <b/>
        <sz val="10"/>
        <rFont val="BIZ UDPゴシック"/>
        <family val="3"/>
        <charset val="128"/>
      </rPr>
      <t>【松阪市重点項目】</t>
    </r>
    <r>
      <rPr>
        <sz val="10"/>
        <rFont val="BIZ UDPゴシック"/>
        <family val="3"/>
        <charset val="128"/>
      </rPr>
      <t xml:space="preserve">
(解釈通知)
①利用者（末期の悪性腫瘍の患者に限る。）の心身の状況等により、主治の医師又は歯科医師（以下「主治の医師等」という。）の意見を勘案して必要と認める場合
②開催の日程調整を行ったが、サービス担当者の事由によりサービス担当者会議への参加が得られなかった場合
③居宅サービス計画の変更であって、利用者の状態に大きな変化が見られない等における軽微な変更の場合</t>
    </r>
    <rPh sb="67" eb="69">
      <t>カイシャク</t>
    </rPh>
    <rPh sb="69" eb="71">
      <t>ツウチ</t>
    </rPh>
    <rPh sb="179" eb="182">
      <t>タントウシャ</t>
    </rPh>
    <phoneticPr fontId="3"/>
  </si>
  <si>
    <r>
      <t>介護支援専門員は、居宅サービス計画の原案（「介護サービス計画書の様式及び課題分析標準項目の提示について」別紙１に示す標準様式第１表から第３表まで、第６表及び第７表に相当するものすべて）に位置付けた指定居宅サービス等について、保険給付の対象となるかどうかを区分した上で、当該居宅サービス計画の原案の内容について利用者又はその家族に対して説明し、文書により利用者の同意を得ているか。</t>
    </r>
    <r>
      <rPr>
        <b/>
        <sz val="10"/>
        <rFont val="BIZ UDPゴシック"/>
        <family val="3"/>
        <charset val="128"/>
      </rPr>
      <t>【松阪市重点項目】</t>
    </r>
    <phoneticPr fontId="3"/>
  </si>
  <si>
    <r>
      <t>介護支援専門員は、居宅サービス計画を作成した際には、当該居宅サービス計画を利用者及び担当者に交付しているか。</t>
    </r>
    <r>
      <rPr>
        <b/>
        <sz val="10"/>
        <rFont val="BIZ UDPゴシック"/>
        <family val="3"/>
        <charset val="128"/>
      </rPr>
      <t>【松阪市重点項目】</t>
    </r>
    <phoneticPr fontId="3"/>
  </si>
  <si>
    <t>(解釈通知)
介護支援専門員は、担当者に対して居宅サービス計画を交付する際には、当該計画の趣旨及び内容等について十分に説明し、各担当者との共有、連携を図ったうえで、各担当者が個別サービス計画における位置付けを理解できるように配慮しているか。</t>
    <rPh sb="1" eb="3">
      <t>カイシャク</t>
    </rPh>
    <rPh sb="3" eb="5">
      <t>ツウチ</t>
    </rPh>
    <rPh sb="7" eb="9">
      <t>カイゴ</t>
    </rPh>
    <rPh sb="9" eb="11">
      <t>シエン</t>
    </rPh>
    <rPh sb="11" eb="14">
      <t>センモンイン</t>
    </rPh>
    <rPh sb="16" eb="19">
      <t>タントウシャ</t>
    </rPh>
    <rPh sb="20" eb="21">
      <t>タイ</t>
    </rPh>
    <rPh sb="23" eb="25">
      <t>キョタク</t>
    </rPh>
    <rPh sb="29" eb="31">
      <t>ケイカク</t>
    </rPh>
    <rPh sb="32" eb="34">
      <t>コウフ</t>
    </rPh>
    <rPh sb="36" eb="37">
      <t>サイ</t>
    </rPh>
    <rPh sb="40" eb="42">
      <t>トウガイ</t>
    </rPh>
    <rPh sb="42" eb="44">
      <t>ケイカク</t>
    </rPh>
    <rPh sb="45" eb="47">
      <t>シュシ</t>
    </rPh>
    <rPh sb="47" eb="48">
      <t>オヨ</t>
    </rPh>
    <rPh sb="49" eb="51">
      <t>ナイヨウ</t>
    </rPh>
    <rPh sb="51" eb="52">
      <t>トウ</t>
    </rPh>
    <rPh sb="56" eb="58">
      <t>ジュウブン</t>
    </rPh>
    <rPh sb="59" eb="61">
      <t>セツメイ</t>
    </rPh>
    <rPh sb="63" eb="67">
      <t>カクタントウシャ</t>
    </rPh>
    <rPh sb="69" eb="71">
      <t>キョウユウ</t>
    </rPh>
    <rPh sb="72" eb="74">
      <t>レンケイ</t>
    </rPh>
    <rPh sb="75" eb="76">
      <t>ハカ</t>
    </rPh>
    <rPh sb="82" eb="86">
      <t>カクタントウシャ</t>
    </rPh>
    <rPh sb="87" eb="89">
      <t>コベツ</t>
    </rPh>
    <rPh sb="93" eb="95">
      <t>ケイカク</t>
    </rPh>
    <rPh sb="99" eb="102">
      <t>イチヅ</t>
    </rPh>
    <rPh sb="104" eb="106">
      <t>リカイ</t>
    </rPh>
    <rPh sb="112" eb="114">
      <t>ハイリョ</t>
    </rPh>
    <phoneticPr fontId="3"/>
  </si>
  <si>
    <r>
      <t>介護支援専門員は、モニタリングに当たっては、利用者及びその家族、指定居宅サービス事業者等との連絡を継続的に行うこととし、特段の事情のない限り、(19)に該当する場合を除き、少なくとも１月に１回は利用者の居宅で面接を行っているか。</t>
    </r>
    <r>
      <rPr>
        <b/>
        <sz val="10"/>
        <rFont val="BIZ UDPゴシック"/>
        <family val="3"/>
        <charset val="128"/>
      </rPr>
      <t>【松阪市重点項目】</t>
    </r>
    <rPh sb="76" eb="78">
      <t>ガイトウ</t>
    </rPh>
    <rPh sb="80" eb="82">
      <t>バアイ</t>
    </rPh>
    <rPh sb="83" eb="84">
      <t>ノゾ</t>
    </rPh>
    <rPh sb="107" eb="108">
      <t>オコナ</t>
    </rPh>
    <phoneticPr fontId="3"/>
  </si>
  <si>
    <r>
      <t xml:space="preserve">下記のいずれにも該当する場合であって、少なくとも2月に1回、利用者の居宅を訪問し、利用者に面接するときは、利用者の居宅を訪問しない月においては、テレビ電話装置等を活用してモニタリングを行っているか。
</t>
    </r>
    <r>
      <rPr>
        <b/>
        <sz val="10"/>
        <rFont val="BIZ UDPゴシック"/>
        <family val="3"/>
        <charset val="128"/>
      </rPr>
      <t>【松阪市重点項目】</t>
    </r>
    <r>
      <rPr>
        <sz val="10"/>
        <rFont val="BIZ UDPゴシック"/>
        <family val="3"/>
        <charset val="128"/>
      </rPr>
      <t xml:space="preserve">
①テレビ電話装置等を活用して面接を行うことについて、文書により利用者の同意を得ている。
②サービス担当者会議等において、次に掲げる事項について主治の医師、担当者その他の関係者の合意を得ている。
・利用者の心身の状況が安定していること
・利用者がテレビ電話装置等を活用して意思疎通ができること
・介護支援専門員が、テレビ電話装置等を活用したモニタリングでは把握できない情報について、担当者から情報提供を受けていること</t>
    </r>
    <rPh sb="0" eb="2">
      <t>カキ</t>
    </rPh>
    <rPh sb="8" eb="10">
      <t>ガイトウ</t>
    </rPh>
    <rPh sb="12" eb="14">
      <t>バアイ</t>
    </rPh>
    <rPh sb="19" eb="20">
      <t>スク</t>
    </rPh>
    <rPh sb="25" eb="26">
      <t>ツキ</t>
    </rPh>
    <rPh sb="28" eb="29">
      <t>カイ</t>
    </rPh>
    <rPh sb="30" eb="33">
      <t>リヨウシャ</t>
    </rPh>
    <rPh sb="34" eb="36">
      <t>キョタク</t>
    </rPh>
    <rPh sb="37" eb="39">
      <t>ホウモン</t>
    </rPh>
    <rPh sb="41" eb="44">
      <t>リヨウシャ</t>
    </rPh>
    <rPh sb="45" eb="47">
      <t>メンセツ</t>
    </rPh>
    <rPh sb="53" eb="56">
      <t>リヨウシャ</t>
    </rPh>
    <rPh sb="57" eb="59">
      <t>キョタク</t>
    </rPh>
    <rPh sb="60" eb="62">
      <t>ホウモン</t>
    </rPh>
    <rPh sb="65" eb="66">
      <t>ツキ</t>
    </rPh>
    <rPh sb="75" eb="80">
      <t>デンワソウチトウ</t>
    </rPh>
    <rPh sb="81" eb="83">
      <t>カツヨウ</t>
    </rPh>
    <rPh sb="92" eb="93">
      <t>オコナ</t>
    </rPh>
    <rPh sb="115" eb="117">
      <t>デンワ</t>
    </rPh>
    <rPh sb="117" eb="119">
      <t>ソウチ</t>
    </rPh>
    <rPh sb="119" eb="120">
      <t>トウ</t>
    </rPh>
    <rPh sb="121" eb="123">
      <t>カツヨウ</t>
    </rPh>
    <rPh sb="125" eb="127">
      <t>メンセツ</t>
    </rPh>
    <rPh sb="128" eb="129">
      <t>オコナ</t>
    </rPh>
    <rPh sb="137" eb="139">
      <t>ブンショ</t>
    </rPh>
    <rPh sb="142" eb="145">
      <t>リヨウシャ</t>
    </rPh>
    <rPh sb="146" eb="148">
      <t>ドウイ</t>
    </rPh>
    <rPh sb="149" eb="150">
      <t>エ</t>
    </rPh>
    <rPh sb="160" eb="163">
      <t>タントウシャ</t>
    </rPh>
    <rPh sb="163" eb="165">
      <t>カイギ</t>
    </rPh>
    <rPh sb="165" eb="166">
      <t>トウ</t>
    </rPh>
    <rPh sb="171" eb="172">
      <t>ツギ</t>
    </rPh>
    <rPh sb="173" eb="174">
      <t>カカ</t>
    </rPh>
    <rPh sb="176" eb="178">
      <t>ジコウ</t>
    </rPh>
    <rPh sb="182" eb="184">
      <t>シュジ</t>
    </rPh>
    <rPh sb="185" eb="187">
      <t>イシ</t>
    </rPh>
    <rPh sb="188" eb="191">
      <t>タントウシャ</t>
    </rPh>
    <rPh sb="193" eb="194">
      <t>ホカ</t>
    </rPh>
    <rPh sb="195" eb="198">
      <t>カンケイシャ</t>
    </rPh>
    <rPh sb="199" eb="201">
      <t>ゴウイ</t>
    </rPh>
    <rPh sb="202" eb="203">
      <t>エ</t>
    </rPh>
    <rPh sb="209" eb="212">
      <t>リヨウシャ</t>
    </rPh>
    <rPh sb="213" eb="215">
      <t>シンシン</t>
    </rPh>
    <rPh sb="216" eb="218">
      <t>ジョウキョウ</t>
    </rPh>
    <rPh sb="219" eb="221">
      <t>アンテイ</t>
    </rPh>
    <rPh sb="229" eb="232">
      <t>リヨウシャ</t>
    </rPh>
    <rPh sb="236" eb="238">
      <t>デンワ</t>
    </rPh>
    <rPh sb="238" eb="240">
      <t>ソウチ</t>
    </rPh>
    <rPh sb="240" eb="241">
      <t>トウ</t>
    </rPh>
    <rPh sb="242" eb="244">
      <t>カツヨウ</t>
    </rPh>
    <rPh sb="246" eb="248">
      <t>イシ</t>
    </rPh>
    <rPh sb="248" eb="250">
      <t>ソツウ</t>
    </rPh>
    <rPh sb="258" eb="265">
      <t>カイゴシエンセンモンイン</t>
    </rPh>
    <rPh sb="270" eb="272">
      <t>デンワ</t>
    </rPh>
    <rPh sb="272" eb="274">
      <t>ソウチ</t>
    </rPh>
    <rPh sb="274" eb="275">
      <t>トウ</t>
    </rPh>
    <rPh sb="276" eb="278">
      <t>カツヨウ</t>
    </rPh>
    <rPh sb="288" eb="290">
      <t>ハアク</t>
    </rPh>
    <rPh sb="294" eb="296">
      <t>ジョウホウ</t>
    </rPh>
    <rPh sb="301" eb="304">
      <t>タントウシャ</t>
    </rPh>
    <rPh sb="306" eb="308">
      <t>ジョウホウ</t>
    </rPh>
    <rPh sb="308" eb="310">
      <t>テイキョウ</t>
    </rPh>
    <rPh sb="311" eb="312">
      <t>ウ</t>
    </rPh>
    <phoneticPr fontId="3"/>
  </si>
  <si>
    <r>
      <t>介護支援専門員は、(12)のやむを得ない理由がある場合を除いて、サービス担当者会議の開催により、利用者の状況等に関する情報を担当者と共有するとともに、当該居宅サービス計画の原案の内容について、担当者から、専門的な見地からの意見を求めているか。</t>
    </r>
    <r>
      <rPr>
        <b/>
        <sz val="10"/>
        <rFont val="BIZ UDPゴシック"/>
        <family val="3"/>
        <charset val="128"/>
      </rPr>
      <t>【松阪市重点項目】</t>
    </r>
    <r>
      <rPr>
        <sz val="10"/>
        <rFont val="BIZ UDPゴシック"/>
        <family val="3"/>
        <charset val="128"/>
      </rPr>
      <t xml:space="preserve">
※サービス担当者会議はテレビ電話装置その他の情報通信機器(以下「テレビ電話装置等」という。)を活用して行うことができるものとする。ただし、利用者又はその家族が参加する場合にあっては、テレビ電話装置等の活用について当該利用者等の同意を得ること。</t>
    </r>
    <rPh sb="137" eb="140">
      <t>タントウシャ</t>
    </rPh>
    <rPh sb="140" eb="142">
      <t>カイギ</t>
    </rPh>
    <rPh sb="146" eb="148">
      <t>デンワ</t>
    </rPh>
    <rPh sb="148" eb="150">
      <t>ソウチ</t>
    </rPh>
    <rPh sb="152" eb="153">
      <t>ホカ</t>
    </rPh>
    <rPh sb="154" eb="156">
      <t>ジョウホウ</t>
    </rPh>
    <rPh sb="156" eb="158">
      <t>ツウシン</t>
    </rPh>
    <rPh sb="158" eb="160">
      <t>キキ</t>
    </rPh>
    <rPh sb="161" eb="163">
      <t>イカ</t>
    </rPh>
    <rPh sb="167" eb="169">
      <t>デンワ</t>
    </rPh>
    <rPh sb="169" eb="171">
      <t>ソウチ</t>
    </rPh>
    <rPh sb="171" eb="172">
      <t>トウ</t>
    </rPh>
    <rPh sb="179" eb="181">
      <t>カツヨウ</t>
    </rPh>
    <rPh sb="183" eb="184">
      <t>オコナ</t>
    </rPh>
    <rPh sb="201" eb="204">
      <t>リヨウシャ</t>
    </rPh>
    <rPh sb="204" eb="205">
      <t>マタ</t>
    </rPh>
    <rPh sb="208" eb="210">
      <t>カゾク</t>
    </rPh>
    <rPh sb="211" eb="213">
      <t>サンカ</t>
    </rPh>
    <rPh sb="215" eb="217">
      <t>バアイ</t>
    </rPh>
    <rPh sb="226" eb="230">
      <t>デンワソウチ</t>
    </rPh>
    <rPh sb="230" eb="231">
      <t>トウ</t>
    </rPh>
    <rPh sb="232" eb="234">
      <t>カツヨウ</t>
    </rPh>
    <rPh sb="238" eb="240">
      <t>トウガイ</t>
    </rPh>
    <rPh sb="240" eb="242">
      <t>リヨウ</t>
    </rPh>
    <rPh sb="242" eb="243">
      <t>シャ</t>
    </rPh>
    <rPh sb="243" eb="244">
      <t>トウ</t>
    </rPh>
    <rPh sb="245" eb="247">
      <t>ドウイ</t>
    </rPh>
    <rPh sb="248" eb="249">
      <t>エ</t>
    </rPh>
    <phoneticPr fontId="3"/>
  </si>
  <si>
    <r>
      <t>(5)から(15)までは、(16)の居宅サービス計画の変更についても、同様に取り扱っているか。</t>
    </r>
    <r>
      <rPr>
        <b/>
        <sz val="10"/>
        <rFont val="BIZ UDPゴシック"/>
        <family val="3"/>
        <charset val="128"/>
      </rPr>
      <t>【松阪市重点項目】</t>
    </r>
    <phoneticPr fontId="3"/>
  </si>
  <si>
    <t>(27)の場合において、介護支援専門員は、居宅サービス計画を作成したときは、当該居宅サービス計画を主治の医師等に交付しているか。</t>
    <phoneticPr fontId="3"/>
  </si>
  <si>
    <r>
      <t>介護保険法第115条の23第3項の規定により、地域包括支援センターの設置者である指定介護予防支援事業者から指定介護予防支援の業務を受託する場合にあたっては、その業務量等を勘案し、指定居宅介護支援の業務が適正に実施できるよう配慮しているか。</t>
    </r>
    <r>
      <rPr>
        <b/>
        <sz val="10"/>
        <rFont val="BIZ UDPゴシック"/>
        <family val="3"/>
        <charset val="128"/>
      </rPr>
      <t>【松阪市重点項目】</t>
    </r>
    <rPh sb="0" eb="2">
      <t>カイゴ</t>
    </rPh>
    <rPh sb="2" eb="4">
      <t>ホケン</t>
    </rPh>
    <rPh sb="23" eb="25">
      <t>チイキ</t>
    </rPh>
    <rPh sb="25" eb="27">
      <t>ホウカツ</t>
    </rPh>
    <rPh sb="27" eb="29">
      <t>シエン</t>
    </rPh>
    <rPh sb="34" eb="36">
      <t>セッチ</t>
    </rPh>
    <rPh sb="36" eb="37">
      <t>シャ</t>
    </rPh>
    <phoneticPr fontId="3"/>
  </si>
  <si>
    <r>
      <t xml:space="preserve">(1)の苦情を受けつけた場合は、当該苦情の内容等を記録しているか。
</t>
    </r>
    <r>
      <rPr>
        <b/>
        <sz val="10"/>
        <rFont val="BIZ UDPゴシック"/>
        <family val="3"/>
        <charset val="128"/>
      </rPr>
      <t>（苦情の記録件数　指定作成時点の年度における件数　　件）</t>
    </r>
    <phoneticPr fontId="3"/>
  </si>
  <si>
    <t>指定居宅介護支援等に対する利用者からの苦情に関して国民健康保険団体連合会が行う介護保険法第176条第1項第三号の調査に協力するとともに、自ら提供した指定居宅介護支援に関して国民健康保険団体連合会から同号の指導又は助言を受けた場合に、当該指導又は助言に従って必要な改善を行っているか。</t>
    <rPh sb="39" eb="43">
      <t>カイゴホケン</t>
    </rPh>
    <rPh sb="49" eb="50">
      <t>ダイ</t>
    </rPh>
    <rPh sb="51" eb="52">
      <t>コウ</t>
    </rPh>
    <rPh sb="52" eb="53">
      <t>ダイ</t>
    </rPh>
    <rPh sb="53" eb="55">
      <t>サンゴウ</t>
    </rPh>
    <phoneticPr fontId="3"/>
  </si>
  <si>
    <r>
      <t>事業所における虐待の防止のための指針を整備しているか。</t>
    </r>
    <r>
      <rPr>
        <b/>
        <sz val="10"/>
        <rFont val="BIZ UDPゴシック"/>
        <family val="3"/>
        <charset val="128"/>
      </rPr>
      <t xml:space="preserve">【松阪市重点項目】
</t>
    </r>
    <r>
      <rPr>
        <sz val="10"/>
        <rFont val="BIZ UDPゴシック"/>
        <family val="3"/>
        <charset val="128"/>
      </rPr>
      <t xml:space="preserve">
(解釈通知)
虐待の防止のための指針には、次のような項目を盛り込むこと。
①事業所における虐待の防止に関する基本的考え方
②虐待防止検討委員会その他事業所内の組織に関する事項
③虐待の防止のための職員研修に関する基本的方針
④虐待等が発生した場合の対応方法に関する基本方針
⑤虐待等が発生した場合の相談・報告体制に関する事項
⑥成年後見制度の利用支援に関する事項
⑦虐待等に係る苦情解決方法に関する事項
⑧利用者等に対する当該指針の閲覧に関する事項
⑨その他虐待の防止の推進のために必要な事項 </t>
    </r>
    <rPh sb="0" eb="3">
      <t>ジギョウショ</t>
    </rPh>
    <rPh sb="7" eb="9">
      <t>ギャクタイ</t>
    </rPh>
    <rPh sb="10" eb="12">
      <t>ボウシ</t>
    </rPh>
    <rPh sb="16" eb="18">
      <t>シシン</t>
    </rPh>
    <rPh sb="19" eb="21">
      <t>セイビ</t>
    </rPh>
    <rPh sb="39" eb="43">
      <t>カイシャクツウチ</t>
    </rPh>
    <rPh sb="45" eb="47">
      <t>ギャクタイ</t>
    </rPh>
    <rPh sb="48" eb="50">
      <t>ボウシ</t>
    </rPh>
    <rPh sb="54" eb="56">
      <t>シシン</t>
    </rPh>
    <rPh sb="59" eb="60">
      <t>ツギ</t>
    </rPh>
    <rPh sb="64" eb="66">
      <t>コウモク</t>
    </rPh>
    <rPh sb="67" eb="68">
      <t>モ</t>
    </rPh>
    <rPh sb="69" eb="70">
      <t>コ</t>
    </rPh>
    <rPh sb="76" eb="79">
      <t>ジギョウショ</t>
    </rPh>
    <rPh sb="83" eb="85">
      <t>ギャクタイ</t>
    </rPh>
    <rPh sb="86" eb="88">
      <t>ボウシ</t>
    </rPh>
    <rPh sb="89" eb="90">
      <t>カン</t>
    </rPh>
    <rPh sb="92" eb="95">
      <t>キホンテキ</t>
    </rPh>
    <rPh sb="95" eb="96">
      <t>カンガ</t>
    </rPh>
    <rPh sb="97" eb="98">
      <t>カタ</t>
    </rPh>
    <rPh sb="100" eb="102">
      <t>ギャクタイ</t>
    </rPh>
    <rPh sb="102" eb="104">
      <t>ボウシ</t>
    </rPh>
    <rPh sb="104" eb="106">
      <t>ケントウ</t>
    </rPh>
    <rPh sb="106" eb="109">
      <t>イインカイ</t>
    </rPh>
    <rPh sb="111" eb="112">
      <t>タ</t>
    </rPh>
    <rPh sb="112" eb="115">
      <t>ジギョウショ</t>
    </rPh>
    <rPh sb="115" eb="116">
      <t>ナイ</t>
    </rPh>
    <rPh sb="117" eb="119">
      <t>ソシキ</t>
    </rPh>
    <rPh sb="120" eb="121">
      <t>カン</t>
    </rPh>
    <rPh sb="123" eb="125">
      <t>ジコウ</t>
    </rPh>
    <rPh sb="127" eb="129">
      <t>ギャクタイ</t>
    </rPh>
    <rPh sb="130" eb="132">
      <t>ボウシ</t>
    </rPh>
    <rPh sb="136" eb="138">
      <t>ショクイン</t>
    </rPh>
    <rPh sb="138" eb="140">
      <t>ケンシュウ</t>
    </rPh>
    <rPh sb="141" eb="142">
      <t>カン</t>
    </rPh>
    <rPh sb="144" eb="147">
      <t>キホンテキ</t>
    </rPh>
    <rPh sb="147" eb="149">
      <t>ホウシン</t>
    </rPh>
    <rPh sb="151" eb="153">
      <t>ギャクタイ</t>
    </rPh>
    <rPh sb="153" eb="154">
      <t>トウ</t>
    </rPh>
    <rPh sb="155" eb="157">
      <t>ハッセイ</t>
    </rPh>
    <rPh sb="159" eb="161">
      <t>バアイ</t>
    </rPh>
    <rPh sb="162" eb="164">
      <t>タイオウ</t>
    </rPh>
    <rPh sb="164" eb="166">
      <t>ホウホウ</t>
    </rPh>
    <rPh sb="167" eb="168">
      <t>カン</t>
    </rPh>
    <rPh sb="170" eb="172">
      <t>キホン</t>
    </rPh>
    <rPh sb="172" eb="174">
      <t>ホウシン</t>
    </rPh>
    <rPh sb="176" eb="178">
      <t>ギャクタイ</t>
    </rPh>
    <rPh sb="178" eb="179">
      <t>トウ</t>
    </rPh>
    <rPh sb="180" eb="182">
      <t>ハッセイ</t>
    </rPh>
    <rPh sb="184" eb="186">
      <t>バアイ</t>
    </rPh>
    <rPh sb="187" eb="189">
      <t>ソウダン</t>
    </rPh>
    <rPh sb="190" eb="192">
      <t>ホウコク</t>
    </rPh>
    <rPh sb="192" eb="194">
      <t>タイセイ</t>
    </rPh>
    <rPh sb="195" eb="196">
      <t>カン</t>
    </rPh>
    <rPh sb="198" eb="200">
      <t>ジコウ</t>
    </rPh>
    <phoneticPr fontId="3"/>
  </si>
  <si>
    <t>ケアプランデータ連携システムの利用申請をし、クライアントソフトをダウンロードしている。</t>
    <rPh sb="8" eb="10">
      <t>レンケイ</t>
    </rPh>
    <rPh sb="15" eb="17">
      <t>リヨウ</t>
    </rPh>
    <rPh sb="17" eb="19">
      <t>シンセイ</t>
    </rPh>
    <phoneticPr fontId="3"/>
  </si>
  <si>
    <t>事業所の見やすい場所に、運営規程の概要、介護支援専門員の勤務の体制その他の利用申込者のサービスの選択に資すると認められる重要事項（以下「重要事項」という。）を掲示し又は備え付け、かつ、これをいつでも関係者に自由に閲覧させているか。</t>
    <rPh sb="68" eb="72">
      <t>ジュウヨウジコウ</t>
    </rPh>
    <rPh sb="82" eb="83">
      <t>マタ</t>
    </rPh>
    <rPh sb="84" eb="85">
      <t>ソナ</t>
    </rPh>
    <rPh sb="86" eb="87">
      <t>ツ</t>
    </rPh>
    <rPh sb="99" eb="102">
      <t>カンケイシャ</t>
    </rPh>
    <rPh sb="103" eb="105">
      <t>ジユウ</t>
    </rPh>
    <rPh sb="106" eb="108">
      <t>エツラン</t>
    </rPh>
    <phoneticPr fontId="3"/>
  </si>
  <si>
    <t>利用者に対するサービスの提供に関する次に掲げる記録を整備し、その完結の日から２年間保存しているか。
①指定居宅サービス事業者等との連絡調整に関する記録
②個々の利用者ごとに次に掲げる事項を記載した居宅介護支援台帳
　イ　居宅サービス計画　　
　ロ　アセスメントの結果の記録
　ハ　サービス担当者会議等の記録 
  ニ　モニタリングの結果の記録
③身体的拘束等の態様及び時間、その際の利用者の心身の状況並びに緊急やむを得ない理由の記録　
④市町村への通知に係る記録
⑤苦情の内容等の記録
⑥事故の状況及び事故に際して採った処置についての記録</t>
    <rPh sb="174" eb="179">
      <t>シンタイテキコウソク</t>
    </rPh>
    <rPh sb="179" eb="180">
      <t>トウ</t>
    </rPh>
    <rPh sb="181" eb="184">
      <t>タイヨウオヨ</t>
    </rPh>
    <rPh sb="185" eb="187">
      <t>ジカン</t>
    </rPh>
    <rPh sb="190" eb="191">
      <t>サイ</t>
    </rPh>
    <rPh sb="192" eb="195">
      <t>リヨウシャ</t>
    </rPh>
    <rPh sb="196" eb="198">
      <t>シンシン</t>
    </rPh>
    <rPh sb="199" eb="201">
      <t>ジョウキョウ</t>
    </rPh>
    <rPh sb="201" eb="202">
      <t>ナラ</t>
    </rPh>
    <rPh sb="204" eb="206">
      <t>キンキュウ</t>
    </rPh>
    <rPh sb="209" eb="210">
      <t>エ</t>
    </rPh>
    <rPh sb="212" eb="214">
      <t>リユウ</t>
    </rPh>
    <rPh sb="215" eb="217">
      <t>キロク</t>
    </rPh>
    <phoneticPr fontId="3"/>
  </si>
  <si>
    <t>介護支援専門員１人当たりの利用者数が下記の数未満である
居宅介護支援費(Ⅰ)４5名　居宅介護支援費(Ⅱ)50名</t>
    <rPh sb="18" eb="20">
      <t>カキ</t>
    </rPh>
    <rPh sb="21" eb="22">
      <t>カズ</t>
    </rPh>
    <rPh sb="22" eb="24">
      <t>ミマン</t>
    </rPh>
    <rPh sb="28" eb="30">
      <t>キョタク</t>
    </rPh>
    <rPh sb="30" eb="32">
      <t>カイゴ</t>
    </rPh>
    <rPh sb="32" eb="34">
      <t>シエン</t>
    </rPh>
    <rPh sb="34" eb="35">
      <t>ヒ</t>
    </rPh>
    <rPh sb="40" eb="41">
      <t>メイ</t>
    </rPh>
    <rPh sb="42" eb="48">
      <t>キョタクカイゴシエン</t>
    </rPh>
    <rPh sb="48" eb="49">
      <t>ヒ</t>
    </rPh>
    <rPh sb="54" eb="55">
      <t>メイ</t>
    </rPh>
    <phoneticPr fontId="3"/>
  </si>
  <si>
    <t>前々年度の３月から前年度の２月までの間においてターミナルケアマネジメント加算の算定が5回以上算定している（令和7年3月31日まで経過措置）</t>
    <rPh sb="43" eb="46">
      <t>カイイジョウ</t>
    </rPh>
    <rPh sb="46" eb="48">
      <t>サンテイ</t>
    </rPh>
    <rPh sb="53" eb="55">
      <t>レイワ</t>
    </rPh>
    <rPh sb="56" eb="57">
      <t>ネン</t>
    </rPh>
    <rPh sb="58" eb="59">
      <t>ガツ</t>
    </rPh>
    <rPh sb="61" eb="62">
      <t>ニチ</t>
    </rPh>
    <rPh sb="64" eb="66">
      <t>ケイカ</t>
    </rPh>
    <rPh sb="66" eb="68">
      <t>ソチ</t>
    </rPh>
    <phoneticPr fontId="3"/>
  </si>
  <si>
    <t>利用者が入院した日（入院の日以前に当該利用者に係る情報を提供した場合には当該情報を提供した日を含み、当該事業所における運営規程に定める営業時間終了後に、又は運営規程に定める当該事業所の営業日以外の日に入院した場合には当該入院した日の翌日を含む。）のうちに、医療機関の職員に対して必要な情報提供(入院日、心身の状況、生活環境及びサービスの利用状況）をしている</t>
    <rPh sb="8" eb="9">
      <t>ヒ</t>
    </rPh>
    <rPh sb="10" eb="12">
      <t>ニュウイン</t>
    </rPh>
    <rPh sb="13" eb="14">
      <t>ヒ</t>
    </rPh>
    <rPh sb="14" eb="16">
      <t>イゼン</t>
    </rPh>
    <rPh sb="17" eb="19">
      <t>トウガイ</t>
    </rPh>
    <rPh sb="19" eb="22">
      <t>リヨウシャ</t>
    </rPh>
    <rPh sb="23" eb="24">
      <t>カカ</t>
    </rPh>
    <rPh sb="25" eb="27">
      <t>ジョウホウ</t>
    </rPh>
    <rPh sb="28" eb="30">
      <t>テイキョウ</t>
    </rPh>
    <rPh sb="32" eb="34">
      <t>バアイ</t>
    </rPh>
    <rPh sb="36" eb="38">
      <t>トウガイ</t>
    </rPh>
    <rPh sb="38" eb="40">
      <t>ジョウホウ</t>
    </rPh>
    <rPh sb="41" eb="43">
      <t>テイキョウ</t>
    </rPh>
    <rPh sb="45" eb="46">
      <t>ヒ</t>
    </rPh>
    <rPh sb="47" eb="48">
      <t>フク</t>
    </rPh>
    <rPh sb="50" eb="52">
      <t>トウガイ</t>
    </rPh>
    <rPh sb="52" eb="55">
      <t>ジギョウショ</t>
    </rPh>
    <rPh sb="59" eb="61">
      <t>ウンエイ</t>
    </rPh>
    <rPh sb="61" eb="63">
      <t>キテイ</t>
    </rPh>
    <rPh sb="64" eb="65">
      <t>サダ</t>
    </rPh>
    <rPh sb="67" eb="69">
      <t>エイギョウ</t>
    </rPh>
    <rPh sb="69" eb="71">
      <t>ジカン</t>
    </rPh>
    <rPh sb="71" eb="73">
      <t>シュウリョウ</t>
    </rPh>
    <rPh sb="73" eb="74">
      <t>ゴ</t>
    </rPh>
    <rPh sb="76" eb="77">
      <t>マタ</t>
    </rPh>
    <rPh sb="78" eb="82">
      <t>ウンエイキテイ</t>
    </rPh>
    <rPh sb="83" eb="84">
      <t>サダ</t>
    </rPh>
    <rPh sb="86" eb="91">
      <t>トウガイジギョウショ</t>
    </rPh>
    <rPh sb="92" eb="95">
      <t>エイギョウビ</t>
    </rPh>
    <rPh sb="95" eb="97">
      <t>イガイ</t>
    </rPh>
    <rPh sb="98" eb="99">
      <t>ヒ</t>
    </rPh>
    <rPh sb="100" eb="102">
      <t>ニュウイン</t>
    </rPh>
    <rPh sb="104" eb="106">
      <t>バアイ</t>
    </rPh>
    <rPh sb="108" eb="110">
      <t>トウガイ</t>
    </rPh>
    <rPh sb="110" eb="112">
      <t>ニュウイン</t>
    </rPh>
    <rPh sb="114" eb="115">
      <t>ヒ</t>
    </rPh>
    <rPh sb="116" eb="118">
      <t>ヨクジツ</t>
    </rPh>
    <rPh sb="119" eb="120">
      <t>フク</t>
    </rPh>
    <phoneticPr fontId="3"/>
  </si>
  <si>
    <t>病院等の職員から利用者に係る必要な情報提供をカンファレンス以外の方法により１回受けている</t>
    <phoneticPr fontId="3"/>
  </si>
  <si>
    <t>利用者が医師又は歯科医師の診察を受けるときに同席し、利用者に係る必要な情報の提供を行うとともに、利用者に関する必要な情報提供を受けた上で、居宅サービス計画等に記録</t>
    <rPh sb="6" eb="7">
      <t>マタ</t>
    </rPh>
    <rPh sb="8" eb="10">
      <t>シカ</t>
    </rPh>
    <rPh sb="10" eb="12">
      <t>イシ</t>
    </rPh>
    <rPh sb="77" eb="78">
      <t>トウ</t>
    </rPh>
    <phoneticPr fontId="3"/>
  </si>
  <si>
    <t>※１、２の利用者数の記載に関する注意事項
・総合事業のみの利用者は数に含みません
・介護予防支援の対象者は1/3を乗じた数</t>
    <rPh sb="5" eb="7">
      <t>リヨウ</t>
    </rPh>
    <rPh sb="7" eb="8">
      <t>シャ</t>
    </rPh>
    <rPh sb="8" eb="9">
      <t>スウ</t>
    </rPh>
    <rPh sb="10" eb="12">
      <t>キサイ</t>
    </rPh>
    <rPh sb="13" eb="14">
      <t>カン</t>
    </rPh>
    <rPh sb="16" eb="18">
      <t>チュウイ</t>
    </rPh>
    <rPh sb="18" eb="20">
      <t>ジコウ</t>
    </rPh>
    <rPh sb="22" eb="24">
      <t>ソウゴウ</t>
    </rPh>
    <rPh sb="24" eb="26">
      <t>ジギョウ</t>
    </rPh>
    <rPh sb="29" eb="31">
      <t>リヨウ</t>
    </rPh>
    <rPh sb="31" eb="32">
      <t>シャ</t>
    </rPh>
    <rPh sb="33" eb="34">
      <t>カズ</t>
    </rPh>
    <rPh sb="35" eb="36">
      <t>フク</t>
    </rPh>
    <rPh sb="42" eb="44">
      <t>カイゴ</t>
    </rPh>
    <rPh sb="44" eb="46">
      <t>ヨボウ</t>
    </rPh>
    <rPh sb="46" eb="48">
      <t>シエン</t>
    </rPh>
    <rPh sb="49" eb="51">
      <t>タイショウ</t>
    </rPh>
    <rPh sb="51" eb="52">
      <t>シャ</t>
    </rPh>
    <rPh sb="57" eb="58">
      <t>ジョウ</t>
    </rPh>
    <rPh sb="60" eb="61">
      <t>カズ</t>
    </rPh>
    <phoneticPr fontId="3"/>
  </si>
  <si>
    <t>　１人当たりの担当利用者数が４５名以上の場合、その理由及び今後の対応等</t>
    <rPh sb="20" eb="22">
      <t>バアイ</t>
    </rPh>
    <phoneticPr fontId="3"/>
  </si>
  <si>
    <t>※居宅介護支援費（Ⅱ）を算定している場合は５０名以上</t>
    <rPh sb="1" eb="3">
      <t>キョタク</t>
    </rPh>
    <rPh sb="3" eb="5">
      <t>カイゴ</t>
    </rPh>
    <rPh sb="5" eb="7">
      <t>シエン</t>
    </rPh>
    <rPh sb="7" eb="8">
      <t>ヒ</t>
    </rPh>
    <rPh sb="12" eb="14">
      <t>サンテイ</t>
    </rPh>
    <rPh sb="18" eb="20">
      <t>バアイ</t>
    </rPh>
    <rPh sb="23" eb="24">
      <t>メイ</t>
    </rPh>
    <rPh sb="24" eb="26">
      <t>イジョウ</t>
    </rPh>
    <phoneticPr fontId="3"/>
  </si>
  <si>
    <r>
      <t>事業所における感染症の予防及びまん延の防止のための指針を整備しているか。</t>
    </r>
    <r>
      <rPr>
        <b/>
        <sz val="10"/>
        <rFont val="BIZ UDPゴシック"/>
        <family val="3"/>
        <charset val="128"/>
      </rPr>
      <t>【松阪市重点項目】</t>
    </r>
    <r>
      <rPr>
        <sz val="10"/>
        <rFont val="BIZ UDPゴシック"/>
        <family val="3"/>
        <charset val="128"/>
      </rPr>
      <t xml:space="preserve">
(解釈通知)
感染症の予防及びまん延の防止のための指針には以下の項目等を記載していること。
イ　平常時の対策
①事業所内の衛生管理（環境の整備等）、ケアにかかる感染対策（手洗い、標準的な予防策）等
ロ　発生時の対応
①発生状況の把握、感染拡大の防止、医療機関や保健所、市町村における事業所関係課等の関係機関との連携、行政等への報告等
②事業所内の連絡体制や関係機関への連絡体制の整備</t>
    </r>
    <rPh sb="0" eb="3">
      <t>ジギョウショ</t>
    </rPh>
    <rPh sb="7" eb="10">
      <t>カンセンショウ</t>
    </rPh>
    <rPh sb="11" eb="13">
      <t>ヨボウ</t>
    </rPh>
    <rPh sb="13" eb="14">
      <t>オヨ</t>
    </rPh>
    <rPh sb="17" eb="18">
      <t>エン</t>
    </rPh>
    <rPh sb="19" eb="21">
      <t>ボウシ</t>
    </rPh>
    <rPh sb="25" eb="27">
      <t>シシン</t>
    </rPh>
    <rPh sb="28" eb="30">
      <t>セイビ</t>
    </rPh>
    <rPh sb="48" eb="50">
      <t>カイシャク</t>
    </rPh>
    <rPh sb="50" eb="52">
      <t>ツウチ</t>
    </rPh>
    <rPh sb="54" eb="57">
      <t>カンセンショウ</t>
    </rPh>
    <rPh sb="58" eb="60">
      <t>ヨボウ</t>
    </rPh>
    <rPh sb="60" eb="61">
      <t>オヨ</t>
    </rPh>
    <rPh sb="64" eb="65">
      <t>エン</t>
    </rPh>
    <rPh sb="66" eb="68">
      <t>ボウシ</t>
    </rPh>
    <rPh sb="72" eb="74">
      <t>シシン</t>
    </rPh>
    <rPh sb="76" eb="78">
      <t>イカ</t>
    </rPh>
    <rPh sb="79" eb="81">
      <t>コウモク</t>
    </rPh>
    <rPh sb="81" eb="82">
      <t>トウ</t>
    </rPh>
    <rPh sb="83" eb="85">
      <t>キサイ</t>
    </rPh>
    <rPh sb="95" eb="97">
      <t>ヘイジョウ</t>
    </rPh>
    <rPh sb="97" eb="98">
      <t>ジ</t>
    </rPh>
    <rPh sb="99" eb="101">
      <t>タイサク</t>
    </rPh>
    <rPh sb="103" eb="106">
      <t>ジギョウショ</t>
    </rPh>
    <rPh sb="106" eb="107">
      <t>ナイ</t>
    </rPh>
    <rPh sb="108" eb="110">
      <t>エイセイ</t>
    </rPh>
    <rPh sb="110" eb="112">
      <t>カンリ</t>
    </rPh>
    <rPh sb="113" eb="115">
      <t>カンキョウ</t>
    </rPh>
    <rPh sb="116" eb="118">
      <t>セイビ</t>
    </rPh>
    <rPh sb="118" eb="119">
      <t>トウ</t>
    </rPh>
    <rPh sb="127" eb="129">
      <t>カンセン</t>
    </rPh>
    <rPh sb="129" eb="131">
      <t>タイサク</t>
    </rPh>
    <rPh sb="132" eb="134">
      <t>テアラ</t>
    </rPh>
    <rPh sb="136" eb="139">
      <t>ヒョウジュンテキ</t>
    </rPh>
    <rPh sb="140" eb="142">
      <t>ヨボウ</t>
    </rPh>
    <rPh sb="142" eb="143">
      <t>サク</t>
    </rPh>
    <rPh sb="144" eb="145">
      <t>トウ</t>
    </rPh>
    <rPh sb="149" eb="151">
      <t>ハッセイ</t>
    </rPh>
    <rPh sb="151" eb="152">
      <t>ジ</t>
    </rPh>
    <rPh sb="153" eb="155">
      <t>タイオウ</t>
    </rPh>
    <rPh sb="157" eb="159">
      <t>ハッセイ</t>
    </rPh>
    <rPh sb="159" eb="161">
      <t>ジョウキョウ</t>
    </rPh>
    <rPh sb="162" eb="164">
      <t>ハアク</t>
    </rPh>
    <rPh sb="165" eb="167">
      <t>カンセン</t>
    </rPh>
    <rPh sb="167" eb="169">
      <t>カクダイ</t>
    </rPh>
    <rPh sb="170" eb="172">
      <t>ボウシ</t>
    </rPh>
    <rPh sb="173" eb="175">
      <t>イリョウ</t>
    </rPh>
    <rPh sb="175" eb="177">
      <t>キカン</t>
    </rPh>
    <rPh sb="178" eb="181">
      <t>ホケンジョ</t>
    </rPh>
    <rPh sb="182" eb="185">
      <t>シチョウソン</t>
    </rPh>
    <rPh sb="189" eb="192">
      <t>ジギョウショ</t>
    </rPh>
    <rPh sb="192" eb="194">
      <t>カンケイ</t>
    </rPh>
    <rPh sb="194" eb="195">
      <t>カ</t>
    </rPh>
    <rPh sb="195" eb="196">
      <t>トウ</t>
    </rPh>
    <rPh sb="197" eb="199">
      <t>カンケイ</t>
    </rPh>
    <rPh sb="199" eb="201">
      <t>キカン</t>
    </rPh>
    <rPh sb="203" eb="205">
      <t>レンケイ</t>
    </rPh>
    <rPh sb="206" eb="208">
      <t>ギョウセイ</t>
    </rPh>
    <rPh sb="208" eb="209">
      <t>トウ</t>
    </rPh>
    <rPh sb="211" eb="213">
      <t>ホウコク</t>
    </rPh>
    <rPh sb="213" eb="214">
      <t>トウ</t>
    </rPh>
    <rPh sb="216" eb="219">
      <t>ジギョウショ</t>
    </rPh>
    <rPh sb="219" eb="220">
      <t>ナイ</t>
    </rPh>
    <rPh sb="221" eb="223">
      <t>レンラク</t>
    </rPh>
    <rPh sb="223" eb="225">
      <t>タイセイ</t>
    </rPh>
    <rPh sb="226" eb="228">
      <t>カンケイ</t>
    </rPh>
    <rPh sb="228" eb="230">
      <t>キカン</t>
    </rPh>
    <rPh sb="232" eb="234">
      <t>レンラク</t>
    </rPh>
    <rPh sb="234" eb="236">
      <t>タイセイ</t>
    </rPh>
    <rPh sb="237" eb="239">
      <t>セイビ</t>
    </rPh>
    <phoneticPr fontId="3"/>
  </si>
  <si>
    <t>高齢者虐待防止措置未実施減算
(1/100)</t>
    <rPh sb="0" eb="3">
      <t>コウレイシャ</t>
    </rPh>
    <rPh sb="3" eb="5">
      <t>ギャクタイ</t>
    </rPh>
    <rPh sb="5" eb="7">
      <t>ボウシ</t>
    </rPh>
    <rPh sb="7" eb="9">
      <t>ソチ</t>
    </rPh>
    <rPh sb="9" eb="12">
      <t>ミジッシ</t>
    </rPh>
    <rPh sb="12" eb="14">
      <t>ゲンサン</t>
    </rPh>
    <phoneticPr fontId="3"/>
  </si>
  <si>
    <t>2月に1回、利用者の居宅を訪問し、利用者の居宅を訪問しない月においては、テレビ電話装置を等を活用して行う方法
（実施要件は、自主点検表のチェック項目5-19を参照）</t>
    <rPh sb="1" eb="2">
      <t>ツキ</t>
    </rPh>
    <rPh sb="4" eb="5">
      <t>カイ</t>
    </rPh>
    <rPh sb="6" eb="9">
      <t>リヨウシャ</t>
    </rPh>
    <rPh sb="10" eb="12">
      <t>キョタク</t>
    </rPh>
    <rPh sb="13" eb="15">
      <t>ホウモン</t>
    </rPh>
    <rPh sb="17" eb="20">
      <t>リヨウシャ</t>
    </rPh>
    <rPh sb="21" eb="23">
      <t>キョタク</t>
    </rPh>
    <rPh sb="24" eb="26">
      <t>ホウモン</t>
    </rPh>
    <rPh sb="29" eb="30">
      <t>ツキ</t>
    </rPh>
    <rPh sb="39" eb="41">
      <t>デンワ</t>
    </rPh>
    <rPh sb="41" eb="43">
      <t>ソウチ</t>
    </rPh>
    <rPh sb="44" eb="45">
      <t>トウ</t>
    </rPh>
    <rPh sb="46" eb="48">
      <t>カツヨウ</t>
    </rPh>
    <rPh sb="50" eb="51">
      <t>オコナ</t>
    </rPh>
    <rPh sb="52" eb="54">
      <t>ホウホウ</t>
    </rPh>
    <rPh sb="56" eb="58">
      <t>ジッシ</t>
    </rPh>
    <rPh sb="58" eb="60">
      <t>ヨウケン</t>
    </rPh>
    <rPh sb="62" eb="64">
      <t>ジシュ</t>
    </rPh>
    <rPh sb="64" eb="66">
      <t>テンケン</t>
    </rPh>
    <rPh sb="66" eb="67">
      <t>ヒョウ</t>
    </rPh>
    <rPh sb="72" eb="74">
      <t>コウモク</t>
    </rPh>
    <rPh sb="79" eb="81">
      <t>サンショウ</t>
    </rPh>
    <phoneticPr fontId="3"/>
  </si>
  <si>
    <t>利用者が入院した日の翌日又は翌々日（加算Ⅰに規定する入院した日を除き、運営規程に定める当該事業所の営業時間終了後に入院した場合であって、当該入院した日から起算して3日目が運営規程に定める当該事業所の営業日以外の日に当たるときは、当該営業日以外の日の翌日を含む。）に、医療機関の職員に対して必要な情報提供(入院日、心身の状況、生活環境及びサービスの利用状況）をしている</t>
    <rPh sb="4" eb="6">
      <t>ニュウイン</t>
    </rPh>
    <rPh sb="8" eb="9">
      <t>ヒ</t>
    </rPh>
    <rPh sb="10" eb="11">
      <t>ヨク</t>
    </rPh>
    <rPh sb="11" eb="12">
      <t>ヒ</t>
    </rPh>
    <rPh sb="12" eb="13">
      <t>マタ</t>
    </rPh>
    <rPh sb="14" eb="16">
      <t>ヨクヨク</t>
    </rPh>
    <rPh sb="16" eb="17">
      <t>ヒ</t>
    </rPh>
    <rPh sb="22" eb="24">
      <t>キテイ</t>
    </rPh>
    <rPh sb="26" eb="28">
      <t>ニュウイン</t>
    </rPh>
    <rPh sb="30" eb="31">
      <t>ヒ</t>
    </rPh>
    <rPh sb="32" eb="33">
      <t>ノゾ</t>
    </rPh>
    <rPh sb="35" eb="39">
      <t>ウンエイキテイ</t>
    </rPh>
    <rPh sb="40" eb="41">
      <t>サダ</t>
    </rPh>
    <rPh sb="43" eb="48">
      <t>トウガイジギョウショ</t>
    </rPh>
    <rPh sb="49" eb="51">
      <t>エイギョウ</t>
    </rPh>
    <rPh sb="51" eb="53">
      <t>ジカン</t>
    </rPh>
    <rPh sb="53" eb="55">
      <t>シュウリョウ</t>
    </rPh>
    <rPh sb="55" eb="56">
      <t>ゴ</t>
    </rPh>
    <rPh sb="57" eb="59">
      <t>ニュウイン</t>
    </rPh>
    <rPh sb="61" eb="63">
      <t>バアイ</t>
    </rPh>
    <rPh sb="68" eb="70">
      <t>トウガイ</t>
    </rPh>
    <rPh sb="70" eb="72">
      <t>ニュウイン</t>
    </rPh>
    <rPh sb="74" eb="75">
      <t>ヒ</t>
    </rPh>
    <rPh sb="77" eb="79">
      <t>キサン</t>
    </rPh>
    <rPh sb="82" eb="83">
      <t>ニチ</t>
    </rPh>
    <rPh sb="83" eb="84">
      <t>メ</t>
    </rPh>
    <rPh sb="85" eb="89">
      <t>ウンエイキテイ</t>
    </rPh>
    <rPh sb="90" eb="91">
      <t>サダ</t>
    </rPh>
    <rPh sb="93" eb="98">
      <t>トウガイジギョウショ</t>
    </rPh>
    <rPh sb="99" eb="102">
      <t>エイギョウビ</t>
    </rPh>
    <rPh sb="102" eb="104">
      <t>イガイ</t>
    </rPh>
    <rPh sb="105" eb="106">
      <t>ヒ</t>
    </rPh>
    <rPh sb="107" eb="108">
      <t>ア</t>
    </rPh>
    <rPh sb="114" eb="116">
      <t>トウガイ</t>
    </rPh>
    <rPh sb="116" eb="119">
      <t>エイギョウビ</t>
    </rPh>
    <rPh sb="119" eb="121">
      <t>イガイ</t>
    </rPh>
    <rPh sb="122" eb="123">
      <t>ヒ</t>
    </rPh>
    <rPh sb="124" eb="126">
      <t>ヨクジツ</t>
    </rPh>
    <rPh sb="127" eb="128">
      <t>フク</t>
    </rPh>
    <phoneticPr fontId="3"/>
  </si>
  <si>
    <t>運営基準減算については、すべての項目を確認し、該当していれば〇をつけてください。
その他の加算は、前回運営指導以降、取得したことがある加算について、該当するものに〇をつけてください。
取得したことがない加算は空欄のままで結構です。</t>
    <rPh sb="0" eb="2">
      <t>ウンエイ</t>
    </rPh>
    <rPh sb="2" eb="4">
      <t>キジュン</t>
    </rPh>
    <rPh sb="4" eb="6">
      <t>ゲンサン</t>
    </rPh>
    <rPh sb="16" eb="18">
      <t>コウモク</t>
    </rPh>
    <rPh sb="19" eb="21">
      <t>カクニン</t>
    </rPh>
    <rPh sb="23" eb="25">
      <t>ガイトウ</t>
    </rPh>
    <rPh sb="43" eb="44">
      <t>タ</t>
    </rPh>
    <rPh sb="45" eb="47">
      <t>カサン</t>
    </rPh>
    <rPh sb="49" eb="51">
      <t>ゼンカイ</t>
    </rPh>
    <rPh sb="51" eb="53">
      <t>ウンエイ</t>
    </rPh>
    <rPh sb="53" eb="55">
      <t>シドウ</t>
    </rPh>
    <rPh sb="55" eb="57">
      <t>イコウ</t>
    </rPh>
    <rPh sb="58" eb="60">
      <t>シュトク</t>
    </rPh>
    <rPh sb="67" eb="69">
      <t>カサン</t>
    </rPh>
    <rPh sb="74" eb="76">
      <t>ガイトウ</t>
    </rPh>
    <rPh sb="92" eb="94">
      <t>シュトク</t>
    </rPh>
    <rPh sb="101" eb="103">
      <t>カサン</t>
    </rPh>
    <rPh sb="104" eb="106">
      <t>クウラン</t>
    </rPh>
    <rPh sb="110" eb="112">
      <t>ケッコウ</t>
    </rPh>
    <phoneticPr fontId="3"/>
  </si>
  <si>
    <r>
      <t>感染症や非常災害の発生時において、利用者に対する居宅介護支援の提供を継続的に実施するための、及び非常時の体制で早期の業務再開を図るための計画（以下「業務継続計画」という。）を策定し、当該業務継続計画に従い必要な措置を講じているか。</t>
    </r>
    <r>
      <rPr>
        <b/>
        <sz val="10"/>
        <rFont val="BIZ UDPゴシック"/>
        <family val="3"/>
        <charset val="128"/>
      </rPr>
      <t>【松阪市重点項目】</t>
    </r>
    <r>
      <rPr>
        <sz val="10"/>
        <rFont val="BIZ UDPゴシック"/>
        <family val="3"/>
        <charset val="128"/>
      </rPr>
      <t xml:space="preserve">
(解釈通知)
業務継続計画には以下の項目等を記載していること。
イ　感染症に係る業務継続計画
①平時からの備え（体制構築・整備、感染症防止に向けた取り組みの実施、備蓄品の確保等）
②初動対応
③感染拡大防止体制の確立（保健所との連携、濃厚接触者への対応、関係者との情報共有等）
ロ　災害に係る業務継続計画
①平常時の対応（建物・設備の安全対策、電気・水道等のライフラインが停止した場合の対策、必要品の備蓄等）
②緊急時の対応（業務継続計画発動基準、対応体制等）
③他施設及び地域との連携</t>
    </r>
    <rPh sb="262" eb="263">
      <t>トウ</t>
    </rPh>
    <phoneticPr fontId="3"/>
  </si>
  <si>
    <t>(解釈通知)
構成メンバーの責任及び役割分担を明確にするとともに、感染対策担当者を決めているか。</t>
    <rPh sb="7" eb="9">
      <t>コウセイ</t>
    </rPh>
    <rPh sb="14" eb="16">
      <t>セキニン</t>
    </rPh>
    <rPh sb="16" eb="17">
      <t>オヨ</t>
    </rPh>
    <rPh sb="18" eb="20">
      <t>ヤクワリ</t>
    </rPh>
    <rPh sb="20" eb="22">
      <t>ブンタン</t>
    </rPh>
    <rPh sb="23" eb="25">
      <t>メイカク</t>
    </rPh>
    <rPh sb="33" eb="35">
      <t>カンセン</t>
    </rPh>
    <rPh sb="35" eb="37">
      <t>タイサク</t>
    </rPh>
    <rPh sb="37" eb="40">
      <t>タントウシャ</t>
    </rPh>
    <rPh sb="41" eb="42">
      <t>キ</t>
    </rPh>
    <phoneticPr fontId="3"/>
  </si>
  <si>
    <t>令和7年度</t>
    <rPh sb="0" eb="2">
      <t>レイワ</t>
    </rPh>
    <rPh sb="3" eb="5">
      <t>ネンド</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</si>
</sst>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quot;人&quot;"/>
    <numFmt numFmtId="177" formatCode="0.0"/>
    <numFmt numFmtId="178" formatCode="#,##0.0;[Red]\-#,##0.0"/>
    <numFmt numFmtId="179" formatCode="#,##0.##"/>
    <numFmt numFmtId="180" formatCode="#,##0&quot;人&quot;"/>
    <numFmt numFmtId="181" formatCode="#,##0.0#"/>
    <numFmt numFmtId="182" formatCode="0.0%"/>
  </numFmts>
  <fonts count="52"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1"/>
      <name val="ＭＳ Ｐゴシック"/>
      <family val="3"/>
      <charset val="128"/>
    </font>
    <font>
      <sz val="6"/>
      <name val="ＭＳ Ｐゴシック"/>
      <family val="3"/>
      <charset val="128"/>
    </font>
    <font>
      <sz val="12"/>
      <name val="HGSｺﾞｼｯｸM"/>
      <family val="3"/>
      <charset val="128"/>
    </font>
    <font>
      <sz val="14"/>
      <name val="HGSｺﾞｼｯｸM"/>
      <family val="3"/>
      <charset val="128"/>
    </font>
    <font>
      <sz val="6"/>
      <name val="游ゴシック"/>
      <family val="2"/>
      <charset val="128"/>
      <scheme val="minor"/>
    </font>
    <font>
      <sz val="14"/>
      <color rgb="FFFF0000"/>
      <name val="HGSｺﾞｼｯｸM"/>
      <family val="3"/>
      <charset val="128"/>
    </font>
    <font>
      <sz val="11"/>
      <name val="HGSｺﾞｼｯｸM"/>
      <family val="3"/>
      <charset val="128"/>
    </font>
    <font>
      <b/>
      <sz val="12"/>
      <name val="HGSｺﾞｼｯｸM"/>
      <family val="3"/>
      <charset val="128"/>
    </font>
    <font>
      <sz val="16"/>
      <name val="HGSｺﾞｼｯｸM"/>
      <family val="3"/>
      <charset val="128"/>
    </font>
    <font>
      <b/>
      <sz val="16"/>
      <name val="HGSｺﾞｼｯｸM"/>
      <family val="3"/>
      <charset val="128"/>
    </font>
    <font>
      <b/>
      <sz val="14"/>
      <name val="HGSｺﾞｼｯｸM"/>
      <family val="3"/>
      <charset val="128"/>
    </font>
    <font>
      <sz val="11"/>
      <color rgb="FF000000"/>
      <name val="游ゴシック"/>
      <family val="3"/>
      <charset val="128"/>
      <scheme val="minor"/>
    </font>
    <font>
      <sz val="11"/>
      <color rgb="FF000000"/>
      <name val="Calibri"/>
      <family val="2"/>
    </font>
    <font>
      <sz val="12"/>
      <name val="HGSｺﾞｼｯｸE"/>
      <family val="3"/>
      <charset val="128"/>
    </font>
    <font>
      <sz val="11"/>
      <name val="游ゴシック"/>
      <family val="2"/>
      <charset val="128"/>
      <scheme val="minor"/>
    </font>
    <font>
      <b/>
      <u/>
      <sz val="12"/>
      <name val="HGSｺﾞｼｯｸM"/>
      <family val="3"/>
      <charset val="128"/>
    </font>
    <font>
      <u/>
      <sz val="12"/>
      <name val="HGSｺﾞｼｯｸE"/>
      <family val="3"/>
      <charset val="128"/>
    </font>
    <font>
      <b/>
      <sz val="12"/>
      <color rgb="FFFF0000"/>
      <name val="HGSｺﾞｼｯｸM"/>
      <family val="3"/>
      <charset val="128"/>
    </font>
    <font>
      <sz val="16"/>
      <color theme="1"/>
      <name val="游ゴシック"/>
      <family val="2"/>
      <charset val="128"/>
      <scheme val="minor"/>
    </font>
    <font>
      <sz val="11"/>
      <color theme="0"/>
      <name val="游ゴシック"/>
      <family val="3"/>
      <charset val="128"/>
    </font>
    <font>
      <b/>
      <sz val="10"/>
      <name val="ＭＳ ゴシック"/>
      <family val="3"/>
      <charset val="128"/>
    </font>
    <font>
      <b/>
      <sz val="22"/>
      <name val="BIZ UDPゴシック"/>
      <family val="3"/>
      <charset val="128"/>
    </font>
    <font>
      <b/>
      <sz val="20"/>
      <name val="BIZ UDPゴシック"/>
      <family val="3"/>
      <charset val="128"/>
    </font>
    <font>
      <b/>
      <sz val="11"/>
      <color rgb="FFFF0000"/>
      <name val="BIZ UDPゴシック"/>
      <family val="3"/>
      <charset val="128"/>
    </font>
    <font>
      <b/>
      <sz val="10"/>
      <name val="BIZ UDPゴシック"/>
      <family val="3"/>
      <charset val="128"/>
    </font>
    <font>
      <sz val="10"/>
      <color theme="1"/>
      <name val="BIZ UDPゴシック"/>
      <family val="3"/>
      <charset val="128"/>
    </font>
    <font>
      <sz val="10"/>
      <name val="BIZ UDPゴシック"/>
      <family val="3"/>
      <charset val="128"/>
    </font>
    <font>
      <sz val="10"/>
      <color theme="1"/>
      <name val="BIZ UDゴシック"/>
      <family val="3"/>
      <charset val="128"/>
    </font>
    <font>
      <sz val="10"/>
      <name val="BIZ UDゴシック"/>
      <family val="3"/>
      <charset val="128"/>
    </font>
    <font>
      <sz val="14"/>
      <name val="BIZ UDゴシック"/>
      <family val="3"/>
      <charset val="128"/>
    </font>
    <font>
      <sz val="11"/>
      <color theme="1"/>
      <name val="BIZ UDゴシック"/>
      <family val="3"/>
      <charset val="128"/>
    </font>
    <font>
      <sz val="9"/>
      <name val="BIZ UDゴシック"/>
      <family val="3"/>
      <charset val="128"/>
    </font>
    <font>
      <sz val="11"/>
      <color theme="1"/>
      <name val="BIZ UDPゴシック"/>
      <family val="3"/>
      <charset val="128"/>
    </font>
    <font>
      <b/>
      <sz val="14"/>
      <name val="BIZ UDPゴシック"/>
      <family val="3"/>
      <charset val="128"/>
    </font>
    <font>
      <b/>
      <sz val="12"/>
      <name val="BIZ UDPゴシック"/>
      <family val="3"/>
      <charset val="128"/>
    </font>
    <font>
      <sz val="14"/>
      <name val="BIZ UDPゴシック"/>
      <family val="3"/>
      <charset val="128"/>
    </font>
    <font>
      <sz val="10"/>
      <color theme="0"/>
      <name val="BIZ UDPゴシック"/>
      <family val="3"/>
      <charset val="128"/>
    </font>
    <font>
      <sz val="10"/>
      <color rgb="FFFF0000"/>
      <name val="BIZ UDPゴシック"/>
      <family val="3"/>
      <charset val="128"/>
    </font>
    <font>
      <sz val="9"/>
      <name val="BIZ UDPゴシック"/>
      <family val="3"/>
      <charset val="128"/>
    </font>
    <font>
      <sz val="11"/>
      <name val="BIZ UDPゴシック"/>
      <family val="3"/>
      <charset val="128"/>
    </font>
    <font>
      <sz val="11"/>
      <name val="BIZ UDゴシック"/>
      <family val="3"/>
      <charset val="128"/>
    </font>
    <font>
      <b/>
      <sz val="18"/>
      <name val="BIZ UDPゴシック"/>
      <family val="3"/>
      <charset val="128"/>
    </font>
    <font>
      <sz val="18"/>
      <name val="BIZ UDPゴシック"/>
      <family val="3"/>
      <charset val="128"/>
    </font>
    <font>
      <b/>
      <sz val="10"/>
      <color rgb="FFFF0000"/>
      <name val="BIZ UDPゴシック"/>
      <family val="3"/>
      <charset val="128"/>
    </font>
    <font>
      <sz val="16"/>
      <name val="BIZ UDPゴシック"/>
      <family val="3"/>
      <charset val="128"/>
    </font>
    <font>
      <b/>
      <sz val="11"/>
      <name val="BIZ UDPゴシック"/>
      <family val="3"/>
      <charset val="128"/>
    </font>
    <font>
      <u/>
      <sz val="10"/>
      <name val="BIZ UDPゴシック"/>
      <family val="3"/>
      <charset val="128"/>
    </font>
    <font>
      <sz val="8.5"/>
      <name val="BIZ UDPゴシック"/>
      <family val="3"/>
      <charset val="128"/>
    </font>
  </fonts>
  <fills count="8">
    <fill>
      <patternFill patternType="none"/>
    </fill>
    <fill>
      <patternFill patternType="gray125"/>
    </fill>
    <fill>
      <patternFill patternType="solid">
        <fgColor theme="1" tint="0.249977111117893"/>
        <bgColor indexed="64"/>
      </patternFill>
    </fill>
    <fill>
      <patternFill patternType="solid">
        <fgColor theme="0"/>
        <bgColor indexed="64"/>
      </patternFill>
    </fill>
    <fill>
      <patternFill patternType="solid">
        <fgColor rgb="FFCCFFCC"/>
        <bgColor indexed="64"/>
      </patternFill>
    </fill>
    <fill>
      <patternFill patternType="solid">
        <fgColor theme="8" tint="0.79998168889431442"/>
        <bgColor indexed="64"/>
      </patternFill>
    </fill>
    <fill>
      <patternFill patternType="solid">
        <fgColor rgb="FFCCECFF"/>
        <bgColor indexed="64"/>
      </patternFill>
    </fill>
    <fill>
      <patternFill patternType="solid">
        <fgColor theme="6" tint="0.79998168889431442"/>
        <bgColor indexed="64"/>
      </patternFill>
    </fill>
  </fills>
  <borders count="9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diagonal/>
    </border>
    <border>
      <left style="thin">
        <color indexed="8"/>
      </left>
      <right style="thin">
        <color indexed="8"/>
      </right>
      <top style="thin">
        <color indexed="8"/>
      </top>
      <bottom style="thin">
        <color indexed="8"/>
      </bottom>
      <diagonal/>
    </border>
    <border>
      <left style="thin">
        <color indexed="8"/>
      </left>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hair">
        <color indexed="64"/>
      </top>
      <bottom style="thin">
        <color indexed="64"/>
      </bottom>
      <diagonal/>
    </border>
    <border>
      <left/>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style="double">
        <color indexed="64"/>
      </right>
      <top style="thin">
        <color indexed="64"/>
      </top>
      <bottom style="medium">
        <color indexed="64"/>
      </bottom>
      <diagonal/>
    </border>
    <border>
      <left style="double">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style="double">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8">
    <xf numFmtId="0" fontId="0" fillId="0" borderId="0">
      <alignment horizontal="left" vertical="top"/>
    </xf>
    <xf numFmtId="0" fontId="4" fillId="0" borderId="0"/>
    <xf numFmtId="0" fontId="4" fillId="0" borderId="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0" fontId="23" fillId="2" borderId="32" applyBorder="0">
      <alignment horizontal="center" vertical="top" wrapText="1"/>
    </xf>
    <xf numFmtId="38" fontId="1" fillId="0" borderId="0" applyFont="0" applyFill="0" applyBorder="0" applyAlignment="0" applyProtection="0">
      <alignment vertical="center"/>
    </xf>
  </cellStyleXfs>
  <cellXfs count="719">
    <xf numFmtId="0" fontId="0" fillId="0" borderId="0" xfId="0">
      <alignment horizontal="left" vertical="top"/>
    </xf>
    <xf numFmtId="0" fontId="22" fillId="3" borderId="0" xfId="5" applyFont="1" applyFill="1">
      <alignment vertical="center"/>
    </xf>
    <xf numFmtId="0" fontId="22" fillId="3" borderId="1" xfId="5" applyFont="1" applyFill="1" applyBorder="1" applyAlignment="1">
      <alignment horizontal="center" vertical="center"/>
    </xf>
    <xf numFmtId="0" fontId="22" fillId="3" borderId="1" xfId="5" applyFont="1" applyFill="1" applyBorder="1" applyAlignment="1">
      <alignment vertical="center" shrinkToFit="1"/>
    </xf>
    <xf numFmtId="0" fontId="22" fillId="3" borderId="69" xfId="5" applyFont="1" applyFill="1" applyBorder="1" applyAlignment="1">
      <alignment horizontal="center" vertical="center" shrinkToFit="1"/>
    </xf>
    <xf numFmtId="0" fontId="12" fillId="3" borderId="73" xfId="5" applyFont="1" applyFill="1" applyBorder="1" applyAlignment="1">
      <alignment horizontal="center" vertical="center"/>
    </xf>
    <xf numFmtId="0" fontId="12" fillId="3" borderId="74" xfId="5" applyFont="1" applyFill="1" applyBorder="1" applyAlignment="1">
      <alignment horizontal="center" vertical="center"/>
    </xf>
    <xf numFmtId="0" fontId="22" fillId="3" borderId="75" xfId="5" applyFont="1" applyFill="1" applyBorder="1" applyAlignment="1">
      <alignment horizontal="center" vertical="center"/>
    </xf>
    <xf numFmtId="0" fontId="22" fillId="3" borderId="76" xfId="5" applyFont="1" applyFill="1" applyBorder="1" applyAlignment="1">
      <alignment horizontal="center" vertical="center"/>
    </xf>
    <xf numFmtId="0" fontId="12" fillId="3" borderId="71" xfId="5" applyFont="1" applyFill="1" applyBorder="1">
      <alignment vertical="center"/>
    </xf>
    <xf numFmtId="0" fontId="12" fillId="3" borderId="2" xfId="5" applyFont="1" applyFill="1" applyBorder="1">
      <alignment vertical="center"/>
    </xf>
    <xf numFmtId="0" fontId="22" fillId="3" borderId="46" xfId="5" applyFont="1" applyFill="1" applyBorder="1">
      <alignment vertical="center"/>
    </xf>
    <xf numFmtId="0" fontId="22" fillId="3" borderId="70" xfId="5" applyFont="1" applyFill="1" applyBorder="1">
      <alignment vertical="center"/>
    </xf>
    <xf numFmtId="0" fontId="12" fillId="3" borderId="41" xfId="5" applyFont="1" applyFill="1" applyBorder="1">
      <alignment vertical="center"/>
    </xf>
    <xf numFmtId="0" fontId="22" fillId="3" borderId="1" xfId="5" applyFont="1" applyFill="1" applyBorder="1">
      <alignment vertical="center"/>
    </xf>
    <xf numFmtId="0" fontId="22" fillId="3" borderId="66" xfId="5" applyFont="1" applyFill="1" applyBorder="1">
      <alignment vertical="center"/>
    </xf>
    <xf numFmtId="0" fontId="12" fillId="3" borderId="1" xfId="5" applyFont="1" applyFill="1" applyBorder="1">
      <alignment vertical="center"/>
    </xf>
    <xf numFmtId="0" fontId="12" fillId="3" borderId="29" xfId="5" applyFont="1" applyFill="1" applyBorder="1">
      <alignment vertical="center"/>
    </xf>
    <xf numFmtId="0" fontId="22" fillId="3" borderId="30" xfId="5" applyFont="1" applyFill="1" applyBorder="1">
      <alignment vertical="center"/>
    </xf>
    <xf numFmtId="0" fontId="22" fillId="3" borderId="31" xfId="5" applyFont="1" applyFill="1" applyBorder="1">
      <alignment vertical="center"/>
    </xf>
    <xf numFmtId="0" fontId="12" fillId="0" borderId="0" xfId="5" applyFont="1" applyFill="1" applyAlignment="1" applyProtection="1">
      <alignment vertical="center"/>
    </xf>
    <xf numFmtId="0" fontId="12" fillId="0" borderId="0" xfId="5" applyFont="1" applyFill="1" applyAlignment="1" applyProtection="1">
      <alignment horizontal="left" vertical="center"/>
    </xf>
    <xf numFmtId="0" fontId="13" fillId="0" borderId="0" xfId="5" applyFont="1" applyFill="1" applyAlignment="1" applyProtection="1">
      <alignment horizontal="left" vertical="center"/>
    </xf>
    <xf numFmtId="0" fontId="13" fillId="0" borderId="0" xfId="5" applyFont="1" applyFill="1" applyAlignment="1" applyProtection="1">
      <alignment horizontal="right" vertical="center"/>
    </xf>
    <xf numFmtId="0" fontId="14" fillId="0" borderId="0" xfId="5" applyFont="1" applyFill="1" applyAlignment="1" applyProtection="1">
      <alignment horizontal="left" vertical="center"/>
    </xf>
    <xf numFmtId="0" fontId="12" fillId="0" borderId="0" xfId="5" applyFont="1" applyFill="1" applyAlignment="1">
      <alignment vertical="center"/>
    </xf>
    <xf numFmtId="0" fontId="13" fillId="0" borderId="0" xfId="5" applyFont="1" applyFill="1" applyAlignment="1" applyProtection="1">
      <alignment vertical="center"/>
    </xf>
    <xf numFmtId="0" fontId="13" fillId="0" borderId="0" xfId="5" applyFont="1" applyFill="1" applyAlignment="1">
      <alignment horizontal="right" vertical="center"/>
    </xf>
    <xf numFmtId="0" fontId="13" fillId="0" borderId="0" xfId="5" applyFont="1" applyFill="1" applyAlignment="1">
      <alignment vertical="center"/>
    </xf>
    <xf numFmtId="0" fontId="14" fillId="0" borderId="0" xfId="5" applyFont="1" applyFill="1" applyAlignment="1" applyProtection="1">
      <alignment horizontal="right" vertical="center"/>
    </xf>
    <xf numFmtId="0" fontId="14" fillId="3" borderId="0" xfId="5" applyFont="1" applyFill="1" applyAlignment="1" applyProtection="1">
      <alignment horizontal="center" vertical="center"/>
    </xf>
    <xf numFmtId="0" fontId="14" fillId="3" borderId="0" xfId="5" applyFont="1" applyFill="1" applyAlignment="1" applyProtection="1">
      <alignment horizontal="right" vertical="center"/>
    </xf>
    <xf numFmtId="0" fontId="14" fillId="3" borderId="0" xfId="5" applyFont="1" applyFill="1" applyAlignment="1" applyProtection="1">
      <alignment vertical="center"/>
    </xf>
    <xf numFmtId="0" fontId="14" fillId="0" borderId="0" xfId="5" applyFont="1" applyFill="1" applyAlignment="1" applyProtection="1">
      <alignment vertical="center"/>
    </xf>
    <xf numFmtId="0" fontId="13" fillId="0" borderId="0" xfId="5" applyFont="1" applyFill="1" applyAlignment="1" applyProtection="1">
      <alignment horizontal="center" vertical="center"/>
    </xf>
    <xf numFmtId="0" fontId="12" fillId="0" borderId="0" xfId="5" quotePrefix="1" applyFont="1" applyFill="1" applyAlignment="1" applyProtection="1">
      <alignment horizontal="center" vertical="center"/>
    </xf>
    <xf numFmtId="0" fontId="12" fillId="3" borderId="0" xfId="5" applyFont="1" applyFill="1" applyBorder="1" applyAlignment="1" applyProtection="1">
      <alignment vertical="center"/>
    </xf>
    <xf numFmtId="0" fontId="13" fillId="3" borderId="0" xfId="5" applyFont="1" applyFill="1" applyBorder="1" applyAlignment="1" applyProtection="1">
      <alignment horizontal="right" vertical="center"/>
    </xf>
    <xf numFmtId="0" fontId="13" fillId="3" borderId="0" xfId="5" applyFont="1" applyFill="1" applyBorder="1" applyProtection="1">
      <alignment vertical="center"/>
    </xf>
    <xf numFmtId="0" fontId="13" fillId="3" borderId="0" xfId="5" applyFont="1" applyFill="1" applyBorder="1" applyAlignment="1" applyProtection="1">
      <alignment horizontal="center" vertical="center"/>
    </xf>
    <xf numFmtId="0" fontId="13" fillId="0" borderId="0" xfId="5" applyFont="1" applyBorder="1" applyProtection="1">
      <alignment vertical="center"/>
    </xf>
    <xf numFmtId="0" fontId="12" fillId="3" borderId="0" xfId="5" applyFont="1" applyFill="1" applyBorder="1" applyAlignment="1" applyProtection="1">
      <alignment horizontal="center" vertical="center"/>
    </xf>
    <xf numFmtId="0" fontId="13" fillId="3" borderId="0" xfId="5" applyFont="1" applyFill="1" applyBorder="1" applyAlignment="1" applyProtection="1">
      <alignment vertical="center"/>
    </xf>
    <xf numFmtId="0" fontId="7" fillId="3" borderId="0" xfId="5" applyFont="1" applyFill="1" applyBorder="1" applyAlignment="1" applyProtection="1">
      <alignment horizontal="centerContinuous" vertical="center"/>
    </xf>
    <xf numFmtId="0" fontId="12" fillId="3" borderId="0" xfId="5" applyFont="1" applyFill="1" applyBorder="1" applyAlignment="1" applyProtection="1">
      <alignment horizontal="centerContinuous" vertical="center"/>
    </xf>
    <xf numFmtId="0" fontId="12" fillId="3" borderId="0" xfId="5" applyFont="1" applyFill="1" applyBorder="1" applyProtection="1">
      <alignment vertical="center"/>
    </xf>
    <xf numFmtId="0" fontId="12" fillId="0" borderId="0" xfId="5" applyFont="1" applyBorder="1" applyProtection="1">
      <alignment vertical="center"/>
    </xf>
    <xf numFmtId="0" fontId="12" fillId="0" borderId="0" xfId="5" applyFont="1" applyProtection="1">
      <alignment vertical="center"/>
    </xf>
    <xf numFmtId="0" fontId="7" fillId="0" borderId="0" xfId="5" applyFont="1" applyProtection="1">
      <alignment vertical="center"/>
    </xf>
    <xf numFmtId="0" fontId="12" fillId="0" borderId="0" xfId="5" applyFont="1" applyAlignment="1" applyProtection="1">
      <alignment horizontal="center" vertical="center"/>
    </xf>
    <xf numFmtId="0" fontId="12" fillId="0" borderId="0" xfId="5" applyFont="1" applyAlignment="1" applyProtection="1">
      <alignment horizontal="right" vertical="center"/>
    </xf>
    <xf numFmtId="0" fontId="7" fillId="0" borderId="0" xfId="5" applyFont="1">
      <alignment vertical="center"/>
    </xf>
    <xf numFmtId="20" fontId="12" fillId="3" borderId="0" xfId="5" applyNumberFormat="1" applyFont="1" applyFill="1" applyBorder="1" applyAlignment="1" applyProtection="1">
      <alignment vertical="center"/>
    </xf>
    <xf numFmtId="20" fontId="12" fillId="3" borderId="0" xfId="5" applyNumberFormat="1" applyFont="1" applyFill="1" applyBorder="1" applyAlignment="1" applyProtection="1">
      <alignment horizontal="center" vertical="center"/>
    </xf>
    <xf numFmtId="177" fontId="12" fillId="3" borderId="0" xfId="5" applyNumberFormat="1" applyFont="1" applyFill="1" applyBorder="1" applyAlignment="1" applyProtection="1">
      <alignment vertical="center"/>
    </xf>
    <xf numFmtId="0" fontId="12" fillId="3" borderId="0" xfId="5" applyFont="1" applyFill="1" applyBorder="1" applyAlignment="1" applyProtection="1">
      <alignment horizontal="left" vertical="center"/>
    </xf>
    <xf numFmtId="0" fontId="12" fillId="0" borderId="0" xfId="5" applyFont="1" applyBorder="1" applyAlignment="1" applyProtection="1">
      <alignment horizontal="center" vertical="center"/>
    </xf>
    <xf numFmtId="0" fontId="7" fillId="0" borderId="0" xfId="5" applyFont="1" applyFill="1" applyAlignment="1" applyProtection="1">
      <alignment vertical="center"/>
    </xf>
    <xf numFmtId="0" fontId="7" fillId="0" borderId="0" xfId="5" applyFont="1" applyFill="1" applyAlignment="1" applyProtection="1">
      <alignment horizontal="left" vertical="center"/>
    </xf>
    <xf numFmtId="0" fontId="12" fillId="0" borderId="0" xfId="5" applyFont="1" applyFill="1" applyAlignment="1" applyProtection="1">
      <alignment horizontal="right" vertical="center"/>
    </xf>
    <xf numFmtId="0" fontId="12" fillId="0" borderId="0" xfId="5" applyFont="1" applyFill="1" applyAlignment="1" applyProtection="1">
      <alignment horizontal="center" vertical="center"/>
    </xf>
    <xf numFmtId="0" fontId="6" fillId="0" borderId="0" xfId="5" applyFont="1" applyFill="1" applyAlignment="1" applyProtection="1">
      <alignment vertical="center"/>
    </xf>
    <xf numFmtId="0" fontId="6" fillId="0" borderId="0" xfId="5" applyFont="1" applyFill="1" applyAlignment="1" applyProtection="1">
      <alignment horizontal="left" vertical="center"/>
    </xf>
    <xf numFmtId="0" fontId="6" fillId="0" borderId="0" xfId="5" applyFont="1" applyFill="1" applyBorder="1" applyAlignment="1" applyProtection="1">
      <alignment vertical="center"/>
    </xf>
    <xf numFmtId="0" fontId="6" fillId="0" borderId="0" xfId="5" applyFont="1" applyFill="1" applyAlignment="1" applyProtection="1">
      <alignment horizontal="right" vertical="center"/>
    </xf>
    <xf numFmtId="0" fontId="6" fillId="0" borderId="0" xfId="5" applyFont="1" applyFill="1" applyAlignment="1">
      <alignment horizontal="right" vertical="center"/>
    </xf>
    <xf numFmtId="0" fontId="6" fillId="0" borderId="0" xfId="5" applyFont="1" applyFill="1" applyAlignment="1">
      <alignment vertical="center"/>
    </xf>
    <xf numFmtId="0" fontId="7" fillId="0" borderId="41" xfId="5" applyFont="1" applyFill="1" applyBorder="1" applyAlignment="1" applyProtection="1">
      <alignment horizontal="center" vertical="center"/>
    </xf>
    <xf numFmtId="0" fontId="7" fillId="0" borderId="1" xfId="5" applyFont="1" applyFill="1" applyBorder="1" applyAlignment="1" applyProtection="1">
      <alignment horizontal="center" vertical="center"/>
    </xf>
    <xf numFmtId="0" fontId="7" fillId="0" borderId="66" xfId="5" applyFont="1" applyFill="1" applyBorder="1" applyAlignment="1" applyProtection="1">
      <alignment horizontal="center" vertical="center"/>
    </xf>
    <xf numFmtId="0" fontId="12" fillId="0" borderId="66" xfId="5" applyFont="1" applyFill="1" applyBorder="1" applyAlignment="1" applyProtection="1">
      <alignment horizontal="center" vertical="center"/>
    </xf>
    <xf numFmtId="0" fontId="7" fillId="0" borderId="29" xfId="5" applyNumberFormat="1" applyFont="1" applyFill="1" applyBorder="1" applyAlignment="1" applyProtection="1">
      <alignment horizontal="center" vertical="center" wrapText="1"/>
    </xf>
    <xf numFmtId="0" fontId="7" fillId="0" borderId="30" xfId="5" applyNumberFormat="1" applyFont="1" applyFill="1" applyBorder="1" applyAlignment="1" applyProtection="1">
      <alignment horizontal="center" vertical="center" wrapText="1"/>
    </xf>
    <xf numFmtId="0" fontId="7" fillId="0" borderId="31" xfId="5" applyNumberFormat="1" applyFont="1" applyFill="1" applyBorder="1" applyAlignment="1" applyProtection="1">
      <alignment horizontal="center" vertical="center" wrapText="1"/>
    </xf>
    <xf numFmtId="0" fontId="12" fillId="0" borderId="30" xfId="5" applyNumberFormat="1" applyFont="1" applyFill="1" applyBorder="1" applyAlignment="1" applyProtection="1">
      <alignment horizontal="center" vertical="center" wrapText="1"/>
    </xf>
    <xf numFmtId="0" fontId="12" fillId="0" borderId="60" xfId="5" applyFont="1" applyFill="1" applyBorder="1" applyAlignment="1" applyProtection="1">
      <alignment vertical="center"/>
    </xf>
    <xf numFmtId="181" fontId="12" fillId="4" borderId="59" xfId="5" applyNumberFormat="1" applyFont="1" applyFill="1" applyBorder="1" applyAlignment="1" applyProtection="1">
      <alignment horizontal="center" vertical="center" shrinkToFit="1"/>
      <protection locked="0"/>
    </xf>
    <xf numFmtId="181" fontId="12" fillId="4" borderId="58" xfId="5" applyNumberFormat="1" applyFont="1" applyFill="1" applyBorder="1" applyAlignment="1" applyProtection="1">
      <alignment horizontal="center" vertical="center" shrinkToFit="1"/>
      <protection locked="0"/>
    </xf>
    <xf numFmtId="181" fontId="12" fillId="4" borderId="57" xfId="5" applyNumberFormat="1" applyFont="1" applyFill="1" applyBorder="1" applyAlignment="1" applyProtection="1">
      <alignment horizontal="center" vertical="center" shrinkToFit="1"/>
      <protection locked="0"/>
    </xf>
    <xf numFmtId="0" fontId="12" fillId="0" borderId="55" xfId="5" applyFont="1" applyFill="1" applyBorder="1" applyAlignment="1" applyProtection="1">
      <alignment vertical="center"/>
    </xf>
    <xf numFmtId="181" fontId="12" fillId="4" borderId="54" xfId="5" applyNumberFormat="1" applyFont="1" applyFill="1" applyBorder="1" applyAlignment="1" applyProtection="1">
      <alignment horizontal="center" vertical="center" shrinkToFit="1"/>
      <protection locked="0"/>
    </xf>
    <xf numFmtId="181" fontId="12" fillId="4" borderId="22" xfId="5" applyNumberFormat="1" applyFont="1" applyFill="1" applyBorder="1" applyAlignment="1" applyProtection="1">
      <alignment horizontal="center" vertical="center" shrinkToFit="1"/>
      <protection locked="0"/>
    </xf>
    <xf numFmtId="181" fontId="12" fillId="4" borderId="53" xfId="5" applyNumberFormat="1" applyFont="1" applyFill="1" applyBorder="1" applyAlignment="1" applyProtection="1">
      <alignment horizontal="center" vertical="center" shrinkToFit="1"/>
      <protection locked="0"/>
    </xf>
    <xf numFmtId="0" fontId="12" fillId="0" borderId="51" xfId="5" applyFont="1" applyFill="1" applyBorder="1" applyAlignment="1" applyProtection="1">
      <alignment vertical="center"/>
    </xf>
    <xf numFmtId="181" fontId="12" fillId="4" borderId="29" xfId="5" applyNumberFormat="1" applyFont="1" applyFill="1" applyBorder="1" applyAlignment="1" applyProtection="1">
      <alignment horizontal="center" vertical="center" shrinkToFit="1"/>
      <protection locked="0"/>
    </xf>
    <xf numFmtId="181" fontId="12" fillId="4" borderId="30" xfId="5" applyNumberFormat="1" applyFont="1" applyFill="1" applyBorder="1" applyAlignment="1" applyProtection="1">
      <alignment horizontal="center" vertical="center" shrinkToFit="1"/>
      <protection locked="0"/>
    </xf>
    <xf numFmtId="181" fontId="12" fillId="4" borderId="31" xfId="5" applyNumberFormat="1" applyFont="1" applyFill="1" applyBorder="1" applyAlignment="1" applyProtection="1">
      <alignment horizontal="center" vertical="center" shrinkToFit="1"/>
      <protection locked="0"/>
    </xf>
    <xf numFmtId="0" fontId="11" fillId="0" borderId="0" xfId="5" applyFont="1" applyFill="1" applyAlignment="1" applyProtection="1">
      <alignment vertical="center"/>
    </xf>
    <xf numFmtId="0" fontId="6" fillId="0" borderId="0" xfId="5" applyFont="1" applyFill="1" applyBorder="1" applyAlignment="1" applyProtection="1">
      <alignment vertical="center" shrinkToFit="1"/>
    </xf>
    <xf numFmtId="0" fontId="10" fillId="0" borderId="0" xfId="5" applyFont="1" applyFill="1" applyBorder="1" applyAlignment="1" applyProtection="1">
      <alignment vertical="center" shrinkToFit="1"/>
    </xf>
    <xf numFmtId="0" fontId="6" fillId="0" borderId="0" xfId="5" applyFont="1" applyFill="1" applyBorder="1" applyAlignment="1" applyProtection="1">
      <alignment horizontal="left" vertical="center"/>
    </xf>
    <xf numFmtId="0" fontId="7" fillId="0" borderId="0" xfId="5" applyFont="1" applyFill="1" applyBorder="1" applyAlignment="1" applyProtection="1">
      <alignment vertical="center"/>
    </xf>
    <xf numFmtId="0" fontId="7" fillId="0" borderId="0" xfId="5" applyFont="1" applyFill="1" applyBorder="1" applyAlignment="1" applyProtection="1">
      <alignment horizontal="left" vertical="center"/>
    </xf>
    <xf numFmtId="0" fontId="7" fillId="3" borderId="0" xfId="5" applyFont="1" applyFill="1" applyBorder="1" applyAlignment="1" applyProtection="1">
      <alignment vertical="center"/>
    </xf>
    <xf numFmtId="0" fontId="7" fillId="0" borderId="0" xfId="5" applyFont="1" applyFill="1" applyBorder="1" applyAlignment="1" applyProtection="1">
      <alignment horizontal="centerContinuous" vertical="center"/>
    </xf>
    <xf numFmtId="180" fontId="7" fillId="3" borderId="0" xfId="5" applyNumberFormat="1" applyFont="1" applyFill="1" applyBorder="1" applyAlignment="1" applyProtection="1">
      <alignment horizontal="center" vertical="center"/>
    </xf>
    <xf numFmtId="179" fontId="7" fillId="0" borderId="0" xfId="5" applyNumberFormat="1" applyFont="1" applyFill="1" applyBorder="1" applyAlignment="1" applyProtection="1">
      <alignment vertical="center"/>
    </xf>
    <xf numFmtId="179" fontId="7" fillId="0" borderId="0" xfId="5" applyNumberFormat="1" applyFont="1" applyFill="1" applyAlignment="1" applyProtection="1">
      <alignment vertical="center"/>
    </xf>
    <xf numFmtId="0" fontId="7" fillId="3" borderId="0" xfId="5" applyFont="1" applyFill="1" applyBorder="1" applyAlignment="1" applyProtection="1">
      <alignment horizontal="center" vertical="center"/>
    </xf>
    <xf numFmtId="178" fontId="7" fillId="3" borderId="0" xfId="7" applyNumberFormat="1" applyFont="1" applyFill="1" applyBorder="1" applyAlignment="1" applyProtection="1">
      <alignment horizontal="right" vertical="center"/>
    </xf>
    <xf numFmtId="178" fontId="7" fillId="3" borderId="0" xfId="7" applyNumberFormat="1" applyFont="1" applyFill="1" applyBorder="1" applyAlignment="1" applyProtection="1">
      <alignment vertical="center"/>
    </xf>
    <xf numFmtId="177" fontId="7" fillId="3" borderId="0" xfId="5" applyNumberFormat="1" applyFont="1" applyFill="1" applyBorder="1" applyAlignment="1" applyProtection="1">
      <alignment vertical="center"/>
    </xf>
    <xf numFmtId="0" fontId="7" fillId="0" borderId="0" xfId="5" applyFont="1" applyFill="1" applyBorder="1" applyAlignment="1" applyProtection="1">
      <alignment horizontal="right" vertical="center"/>
    </xf>
    <xf numFmtId="0" fontId="9" fillId="0" borderId="0" xfId="5" applyFont="1" applyFill="1" applyBorder="1" applyAlignment="1" applyProtection="1">
      <alignment vertical="center"/>
    </xf>
    <xf numFmtId="0" fontId="7" fillId="3" borderId="0" xfId="5" applyFont="1" applyFill="1" applyBorder="1" applyAlignment="1" applyProtection="1">
      <alignment horizontal="left" vertical="center"/>
    </xf>
    <xf numFmtId="0" fontId="7" fillId="0" borderId="0" xfId="5" applyFont="1" applyFill="1" applyBorder="1" applyAlignment="1" applyProtection="1">
      <alignment horizontal="center" vertical="center"/>
    </xf>
    <xf numFmtId="0" fontId="7" fillId="0" borderId="0" xfId="5" applyFont="1" applyFill="1" applyBorder="1" applyAlignment="1" applyProtection="1">
      <alignment vertical="center" wrapText="1"/>
    </xf>
    <xf numFmtId="0" fontId="7" fillId="0" borderId="0" xfId="5" applyFont="1" applyFill="1" applyBorder="1" applyAlignment="1" applyProtection="1">
      <alignment horizontal="justify" vertical="center" wrapText="1"/>
    </xf>
    <xf numFmtId="0" fontId="6" fillId="0" borderId="0" xfId="5" applyFont="1" applyFill="1" applyBorder="1" applyAlignment="1">
      <alignment horizontal="left" vertical="center"/>
    </xf>
    <xf numFmtId="0" fontId="6" fillId="0" borderId="0" xfId="5" applyFont="1" applyFill="1" applyBorder="1" applyAlignment="1">
      <alignment vertical="center"/>
    </xf>
    <xf numFmtId="0" fontId="6" fillId="0" borderId="0" xfId="5" applyFont="1" applyFill="1" applyBorder="1" applyAlignment="1">
      <alignment vertical="center" wrapText="1"/>
    </xf>
    <xf numFmtId="0" fontId="6" fillId="0" borderId="0" xfId="5" applyFont="1" applyFill="1" applyBorder="1" applyAlignment="1">
      <alignment horizontal="justify" vertical="center" wrapText="1"/>
    </xf>
    <xf numFmtId="0" fontId="1" fillId="3" borderId="0" xfId="5" applyFill="1">
      <alignment vertical="center"/>
    </xf>
    <xf numFmtId="0" fontId="14" fillId="3" borderId="0" xfId="5" applyFont="1" applyFill="1" applyAlignment="1">
      <alignment horizontal="left" vertical="center"/>
    </xf>
    <xf numFmtId="0" fontId="6" fillId="3" borderId="0" xfId="5" applyFont="1" applyFill="1" applyAlignment="1">
      <alignment horizontal="left" vertical="center"/>
    </xf>
    <xf numFmtId="0" fontId="6" fillId="3" borderId="0" xfId="5" applyFont="1" applyFill="1" applyAlignment="1">
      <alignment vertical="center"/>
    </xf>
    <xf numFmtId="0" fontId="6" fillId="4" borderId="1" xfId="5" applyFont="1" applyFill="1" applyBorder="1" applyAlignment="1">
      <alignment horizontal="left" vertical="center"/>
    </xf>
    <xf numFmtId="0" fontId="6" fillId="6" borderId="1" xfId="5" applyFont="1" applyFill="1" applyBorder="1" applyAlignment="1">
      <alignment horizontal="left" vertical="center"/>
    </xf>
    <xf numFmtId="0" fontId="21" fillId="3" borderId="0" xfId="5" applyFont="1" applyFill="1" applyAlignment="1">
      <alignment horizontal="left" vertical="center"/>
    </xf>
    <xf numFmtId="0" fontId="6" fillId="3" borderId="1" xfId="5" applyFont="1" applyFill="1" applyBorder="1" applyAlignment="1">
      <alignment horizontal="center" vertical="center"/>
    </xf>
    <xf numFmtId="0" fontId="6" fillId="3" borderId="1" xfId="5" applyFont="1" applyFill="1" applyBorder="1" applyAlignment="1">
      <alignment horizontal="left" vertical="center"/>
    </xf>
    <xf numFmtId="0" fontId="17" fillId="3" borderId="0" xfId="5" applyFont="1" applyFill="1" applyAlignment="1">
      <alignment horizontal="left" vertical="center"/>
    </xf>
    <xf numFmtId="0" fontId="6" fillId="3" borderId="0" xfId="5" applyFont="1" applyFill="1" applyAlignment="1">
      <alignment horizontal="left" vertical="center" wrapText="1"/>
    </xf>
    <xf numFmtId="0" fontId="17" fillId="3" borderId="0" xfId="5" applyFont="1" applyFill="1" applyBorder="1" applyAlignment="1">
      <alignment horizontal="left" vertical="center"/>
    </xf>
    <xf numFmtId="0" fontId="17" fillId="3" borderId="0" xfId="5" applyFont="1" applyFill="1" applyBorder="1" applyAlignment="1">
      <alignment vertical="center"/>
    </xf>
    <xf numFmtId="0" fontId="6" fillId="3" borderId="0" xfId="5" applyFont="1" applyFill="1" applyBorder="1" applyAlignment="1">
      <alignment vertical="center"/>
    </xf>
    <xf numFmtId="0" fontId="11" fillId="3" borderId="0" xfId="5" applyFont="1" applyFill="1" applyAlignment="1">
      <alignment vertical="center"/>
    </xf>
    <xf numFmtId="0" fontId="17" fillId="3" borderId="0" xfId="5" applyFont="1" applyFill="1" applyBorder="1" applyAlignment="1">
      <alignment vertical="center" shrinkToFit="1"/>
    </xf>
    <xf numFmtId="0" fontId="18" fillId="3" borderId="0" xfId="5" applyFont="1" applyFill="1" applyBorder="1" applyAlignment="1">
      <alignment vertical="center" shrinkToFit="1"/>
    </xf>
    <xf numFmtId="0" fontId="6" fillId="3" borderId="0" xfId="5" applyFont="1" applyFill="1" applyAlignment="1">
      <alignment vertical="center" wrapText="1"/>
    </xf>
    <xf numFmtId="0" fontId="6" fillId="3" borderId="0" xfId="5" applyFont="1" applyFill="1" applyAlignment="1">
      <alignment vertical="center" textRotation="90"/>
    </xf>
    <xf numFmtId="0" fontId="15" fillId="3" borderId="0" xfId="5" applyFont="1" applyFill="1" applyAlignment="1">
      <alignment horizontal="left" vertical="center"/>
    </xf>
    <xf numFmtId="0" fontId="15" fillId="0" borderId="0" xfId="5" applyFont="1" applyAlignment="1">
      <alignment horizontal="left" vertical="center"/>
    </xf>
    <xf numFmtId="0" fontId="30" fillId="0" borderId="0" xfId="0" applyFont="1" applyAlignment="1"/>
    <xf numFmtId="0" fontId="30" fillId="0" borderId="0" xfId="0" applyFont="1" applyAlignment="1">
      <alignment vertical="top"/>
    </xf>
    <xf numFmtId="0" fontId="30" fillId="0" borderId="0" xfId="0" applyFont="1" applyAlignment="1">
      <alignment vertical="top" wrapText="1"/>
    </xf>
    <xf numFmtId="49" fontId="30" fillId="0" borderId="0" xfId="0" applyNumberFormat="1" applyFont="1" applyAlignment="1">
      <alignment horizontal="center" vertical="top" wrapText="1"/>
    </xf>
    <xf numFmtId="0" fontId="30" fillId="0" borderId="0" xfId="0" applyFont="1" applyAlignment="1">
      <alignment horizontal="center" vertical="center" wrapText="1"/>
    </xf>
    <xf numFmtId="0" fontId="33" fillId="0" borderId="42" xfId="0" applyFont="1" applyFill="1" applyBorder="1" applyAlignment="1">
      <alignment horizontal="center" vertical="center" wrapText="1"/>
    </xf>
    <xf numFmtId="0" fontId="33" fillId="0" borderId="86" xfId="0" applyFont="1" applyFill="1" applyBorder="1" applyAlignment="1">
      <alignment horizontal="center" vertical="center" wrapText="1"/>
    </xf>
    <xf numFmtId="49" fontId="32" fillId="0" borderId="1" xfId="0" applyNumberFormat="1" applyFont="1" applyFill="1" applyBorder="1" applyAlignment="1">
      <alignment horizontal="center" vertical="top" wrapText="1"/>
    </xf>
    <xf numFmtId="0" fontId="28" fillId="0" borderId="0" xfId="0" applyFont="1" applyAlignment="1">
      <alignment vertical="top" wrapText="1"/>
    </xf>
    <xf numFmtId="0" fontId="36" fillId="0" borderId="0" xfId="0" applyFont="1">
      <alignment horizontal="left" vertical="top"/>
    </xf>
    <xf numFmtId="0" fontId="37" fillId="0" borderId="38" xfId="0" applyFont="1" applyFill="1" applyBorder="1" applyAlignment="1">
      <alignment vertical="center"/>
    </xf>
    <xf numFmtId="0" fontId="38" fillId="0" borderId="42" xfId="0" applyFont="1" applyFill="1" applyBorder="1" applyAlignment="1">
      <alignment vertical="center"/>
    </xf>
    <xf numFmtId="0" fontId="38" fillId="0" borderId="39" xfId="0" applyFont="1" applyFill="1" applyBorder="1" applyAlignment="1">
      <alignment horizontal="center" vertical="top" wrapText="1"/>
    </xf>
    <xf numFmtId="0" fontId="39" fillId="0" borderId="42" xfId="0" applyFont="1" applyFill="1" applyBorder="1" applyAlignment="1">
      <alignment horizontal="center" vertical="center" wrapText="1"/>
    </xf>
    <xf numFmtId="0" fontId="39" fillId="0" borderId="42" xfId="0" applyFont="1" applyFill="1" applyBorder="1" applyAlignment="1">
      <alignment horizontal="right" vertical="center"/>
    </xf>
    <xf numFmtId="0" fontId="30" fillId="0" borderId="42" xfId="0" applyFont="1" applyBorder="1" applyAlignment="1">
      <alignment vertical="top" wrapText="1"/>
    </xf>
    <xf numFmtId="0" fontId="39" fillId="0" borderId="39" xfId="0" applyFont="1" applyFill="1" applyBorder="1" applyAlignment="1">
      <alignment horizontal="center" vertical="center" wrapText="1"/>
    </xf>
    <xf numFmtId="0" fontId="39" fillId="0" borderId="0" xfId="0" applyFont="1" applyFill="1" applyBorder="1" applyAlignment="1">
      <alignment horizontal="center" vertical="center" wrapText="1"/>
    </xf>
    <xf numFmtId="0" fontId="40" fillId="2" borderId="5" xfId="0" applyFont="1" applyFill="1" applyBorder="1" applyAlignment="1">
      <alignment horizontal="center" vertical="center" wrapText="1"/>
    </xf>
    <xf numFmtId="0" fontId="40" fillId="0" borderId="0" xfId="0" applyFont="1" applyAlignment="1">
      <alignment vertical="center" wrapText="1"/>
    </xf>
    <xf numFmtId="49" fontId="30" fillId="0" borderId="1" xfId="0" applyNumberFormat="1" applyFont="1" applyFill="1" applyBorder="1" applyAlignment="1">
      <alignment horizontal="center" vertical="top" wrapText="1"/>
    </xf>
    <xf numFmtId="0" fontId="30" fillId="0" borderId="2" xfId="0" applyFont="1" applyFill="1" applyBorder="1" applyAlignment="1">
      <alignment horizontal="center" vertical="center" wrapText="1"/>
    </xf>
    <xf numFmtId="0" fontId="30" fillId="0" borderId="0" xfId="0" applyFont="1" applyFill="1" applyBorder="1" applyAlignment="1">
      <alignment vertical="top" wrapText="1"/>
    </xf>
    <xf numFmtId="0" fontId="30" fillId="0" borderId="0" xfId="0" applyFont="1" applyFill="1" applyAlignment="1">
      <alignment vertical="top" wrapText="1"/>
    </xf>
    <xf numFmtId="49" fontId="30" fillId="0" borderId="20" xfId="0" applyNumberFormat="1" applyFont="1" applyFill="1" applyBorder="1" applyAlignment="1">
      <alignment horizontal="center" vertical="top" wrapText="1"/>
    </xf>
    <xf numFmtId="0" fontId="37" fillId="0" borderId="5" xfId="0" applyFont="1" applyFill="1" applyBorder="1" applyAlignment="1">
      <alignment vertical="center"/>
    </xf>
    <xf numFmtId="0" fontId="38" fillId="0" borderId="6" xfId="0" applyFont="1" applyFill="1" applyBorder="1" applyAlignment="1">
      <alignment vertical="center"/>
    </xf>
    <xf numFmtId="0" fontId="38" fillId="0" borderId="18" xfId="0" applyFont="1" applyFill="1" applyBorder="1" applyAlignment="1">
      <alignment horizontal="center" vertical="top" wrapText="1"/>
    </xf>
    <xf numFmtId="0" fontId="39" fillId="0" borderId="6" xfId="0" applyFont="1" applyFill="1" applyBorder="1" applyAlignment="1">
      <alignment horizontal="center" vertical="center" wrapText="1"/>
    </xf>
    <xf numFmtId="0" fontId="39" fillId="0" borderId="6" xfId="0" applyFont="1" applyFill="1" applyBorder="1" applyAlignment="1">
      <alignment horizontal="right" vertical="center"/>
    </xf>
    <xf numFmtId="0" fontId="30" fillId="0" borderId="6" xfId="0" applyFont="1" applyBorder="1" applyAlignment="1">
      <alignment vertical="top" wrapText="1"/>
    </xf>
    <xf numFmtId="0" fontId="39" fillId="0" borderId="18" xfId="0" applyFont="1" applyFill="1" applyBorder="1" applyAlignment="1">
      <alignment horizontal="center" vertical="center" wrapText="1"/>
    </xf>
    <xf numFmtId="0" fontId="40" fillId="2" borderId="2"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40" fillId="2" borderId="1"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40" fillId="2" borderId="7" xfId="0" applyFont="1" applyFill="1" applyBorder="1" applyAlignment="1">
      <alignment horizontal="center" vertical="center" wrapText="1"/>
    </xf>
    <xf numFmtId="0" fontId="30" fillId="0" borderId="0" xfId="0" applyFont="1" applyFill="1" applyAlignment="1">
      <alignment vertical="center" wrapText="1"/>
    </xf>
    <xf numFmtId="0" fontId="30" fillId="0" borderId="1" xfId="0" applyFont="1" applyFill="1" applyBorder="1" applyAlignment="1">
      <alignment vertical="center" wrapText="1"/>
    </xf>
    <xf numFmtId="0" fontId="30" fillId="0" borderId="8" xfId="0" applyFont="1" applyFill="1" applyBorder="1" applyAlignment="1">
      <alignment horizontal="center" vertical="center" wrapText="1"/>
    </xf>
    <xf numFmtId="0" fontId="40" fillId="0" borderId="0" xfId="0" applyFont="1" applyAlignment="1">
      <alignment vertical="top" wrapText="1"/>
    </xf>
    <xf numFmtId="0" fontId="30" fillId="0" borderId="7" xfId="0" applyFont="1" applyFill="1" applyBorder="1" applyAlignment="1">
      <alignment horizontal="center" vertical="center" wrapText="1"/>
    </xf>
    <xf numFmtId="0" fontId="30" fillId="0" borderId="2" xfId="0" applyFont="1" applyBorder="1" applyAlignment="1">
      <alignment horizontal="center" vertical="center" wrapText="1"/>
    </xf>
    <xf numFmtId="0" fontId="30" fillId="0" borderId="6" xfId="0" applyFont="1" applyFill="1" applyBorder="1" applyAlignment="1">
      <alignment vertical="top" wrapText="1"/>
    </xf>
    <xf numFmtId="0" fontId="30" fillId="0" borderId="1" xfId="0" applyFont="1" applyBorder="1" applyAlignment="1">
      <alignment horizontal="center" vertical="center" wrapText="1"/>
    </xf>
    <xf numFmtId="49" fontId="30" fillId="0" borderId="20" xfId="0" applyNumberFormat="1" applyFont="1" applyBorder="1" applyAlignment="1">
      <alignment horizontal="center" vertical="top" wrapText="1"/>
    </xf>
    <xf numFmtId="0" fontId="30" fillId="0" borderId="20" xfId="0" applyFont="1" applyBorder="1" applyAlignment="1">
      <alignment horizontal="center" vertical="center" wrapText="1"/>
    </xf>
    <xf numFmtId="0" fontId="37" fillId="0" borderId="2" xfId="0" applyFont="1" applyFill="1" applyBorder="1" applyAlignment="1">
      <alignment vertical="center"/>
    </xf>
    <xf numFmtId="0" fontId="38" fillId="0" borderId="3" xfId="0" applyFont="1" applyFill="1" applyBorder="1" applyAlignment="1">
      <alignment vertical="center"/>
    </xf>
    <xf numFmtId="0" fontId="38" fillId="0" borderId="4" xfId="0" applyFont="1" applyFill="1" applyBorder="1" applyAlignment="1">
      <alignment horizontal="center" vertical="top" wrapText="1"/>
    </xf>
    <xf numFmtId="0" fontId="39" fillId="0" borderId="3" xfId="0" applyFont="1" applyFill="1" applyBorder="1" applyAlignment="1">
      <alignment horizontal="center" vertical="center" wrapText="1"/>
    </xf>
    <xf numFmtId="0" fontId="39" fillId="0" borderId="3" xfId="0" applyFont="1" applyFill="1" applyBorder="1" applyAlignment="1">
      <alignment horizontal="right" vertical="center"/>
    </xf>
    <xf numFmtId="0" fontId="30" fillId="0" borderId="3" xfId="0" applyFont="1" applyBorder="1" applyAlignment="1">
      <alignment vertical="top" wrapText="1"/>
    </xf>
    <xf numFmtId="0" fontId="39" fillId="0" borderId="4" xfId="0" applyFont="1" applyFill="1" applyBorder="1" applyAlignment="1">
      <alignment horizontal="center" vertical="center" wrapText="1"/>
    </xf>
    <xf numFmtId="0" fontId="38" fillId="0" borderId="2" xfId="0" applyFont="1" applyFill="1" applyBorder="1" applyAlignment="1">
      <alignment vertical="center"/>
    </xf>
    <xf numFmtId="49" fontId="30" fillId="0" borderId="0" xfId="0" applyNumberFormat="1" applyFont="1" applyFill="1" applyBorder="1" applyAlignment="1">
      <alignment horizontal="center" vertical="top" wrapText="1"/>
    </xf>
    <xf numFmtId="0" fontId="30" fillId="0" borderId="0" xfId="0" applyFont="1" applyBorder="1" applyAlignment="1">
      <alignment vertical="top" wrapText="1"/>
    </xf>
    <xf numFmtId="0" fontId="30" fillId="0" borderId="0"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9" xfId="0" applyFont="1" applyBorder="1" applyAlignment="1">
      <alignment vertical="top"/>
    </xf>
    <xf numFmtId="0" fontId="30" fillId="0" borderId="0" xfId="0" applyFont="1" applyBorder="1" applyAlignment="1">
      <alignment vertical="top"/>
    </xf>
    <xf numFmtId="49" fontId="30" fillId="0" borderId="0" xfId="0" applyNumberFormat="1" applyFont="1" applyBorder="1" applyAlignment="1">
      <alignment horizontal="center" vertical="top" wrapText="1"/>
    </xf>
    <xf numFmtId="0" fontId="30" fillId="0" borderId="21" xfId="0" applyFont="1" applyBorder="1" applyAlignment="1">
      <alignment horizontal="center" vertical="center" wrapText="1"/>
    </xf>
    <xf numFmtId="0" fontId="38" fillId="0" borderId="88" xfId="0" applyFont="1" applyFill="1" applyBorder="1" applyAlignment="1">
      <alignment vertical="center"/>
    </xf>
    <xf numFmtId="0" fontId="30" fillId="0" borderId="3" xfId="0" applyFont="1" applyFill="1" applyBorder="1" applyAlignment="1">
      <alignment horizontal="right" vertical="center"/>
    </xf>
    <xf numFmtId="49" fontId="32" fillId="0" borderId="10" xfId="0" applyNumberFormat="1" applyFont="1" applyFill="1" applyBorder="1" applyAlignment="1">
      <alignment horizontal="center" vertical="top" wrapText="1"/>
    </xf>
    <xf numFmtId="49" fontId="32" fillId="0" borderId="20" xfId="0" applyNumberFormat="1" applyFont="1" applyFill="1" applyBorder="1" applyAlignment="1">
      <alignment horizontal="center" vertical="top" wrapText="1"/>
    </xf>
    <xf numFmtId="49" fontId="32" fillId="0" borderId="21" xfId="0" applyNumberFormat="1" applyFont="1" applyFill="1" applyBorder="1" applyAlignment="1">
      <alignment horizontal="center" vertical="top" wrapText="1"/>
    </xf>
    <xf numFmtId="49" fontId="32" fillId="0" borderId="21" xfId="0" applyNumberFormat="1" applyFont="1" applyFill="1" applyBorder="1" applyAlignment="1">
      <alignment vertical="top" wrapText="1"/>
    </xf>
    <xf numFmtId="0" fontId="34" fillId="0" borderId="20" xfId="0" applyFont="1" applyBorder="1" applyAlignment="1">
      <alignment vertical="top" wrapText="1"/>
    </xf>
    <xf numFmtId="49" fontId="31" fillId="0" borderId="1" xfId="0" applyNumberFormat="1" applyFont="1" applyBorder="1" applyAlignment="1">
      <alignment horizontal="center" vertical="top" wrapText="1"/>
    </xf>
    <xf numFmtId="49" fontId="32" fillId="0" borderId="1" xfId="0" applyNumberFormat="1" applyFont="1" applyBorder="1" applyAlignment="1">
      <alignment horizontal="center" vertical="top" wrapText="1"/>
    </xf>
    <xf numFmtId="49" fontId="32" fillId="0" borderId="20" xfId="0" applyNumberFormat="1" applyFont="1" applyBorder="1" applyAlignment="1">
      <alignment horizontal="center" vertical="top" wrapText="1"/>
    </xf>
    <xf numFmtId="0" fontId="33" fillId="0" borderId="6" xfId="0" applyFont="1" applyFill="1" applyBorder="1" applyAlignment="1">
      <alignment horizontal="center" vertical="center" wrapText="1"/>
    </xf>
    <xf numFmtId="0" fontId="33" fillId="0" borderId="89"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87" xfId="0" applyFont="1" applyFill="1" applyBorder="1" applyAlignment="1">
      <alignment horizontal="center" vertical="center" wrapText="1"/>
    </xf>
    <xf numFmtId="10" fontId="35" fillId="0" borderId="3" xfId="0" applyNumberFormat="1" applyFont="1" applyBorder="1" applyAlignment="1">
      <alignment vertical="center" wrapText="1"/>
    </xf>
    <xf numFmtId="0" fontId="32" fillId="0" borderId="87" xfId="0" applyFont="1" applyFill="1" applyBorder="1" applyAlignment="1">
      <alignment horizontal="center" vertical="center" wrapText="1"/>
    </xf>
    <xf numFmtId="0" fontId="32" fillId="0" borderId="3" xfId="0" applyFont="1" applyFill="1" applyBorder="1" applyAlignment="1">
      <alignment horizontal="center" vertical="center" wrapText="1"/>
    </xf>
    <xf numFmtId="49" fontId="32" fillId="0" borderId="20" xfId="0" applyNumberFormat="1" applyFont="1" applyFill="1" applyBorder="1" applyAlignment="1">
      <alignment horizontal="center" vertical="top" wrapText="1"/>
    </xf>
    <xf numFmtId="0" fontId="40" fillId="2" borderId="1" xfId="0" applyFont="1" applyFill="1" applyBorder="1" applyAlignment="1">
      <alignment horizontal="center" vertical="center" wrapText="1"/>
    </xf>
    <xf numFmtId="0" fontId="46" fillId="0" borderId="0" xfId="2" applyFont="1" applyFill="1">
      <alignment vertical="center"/>
    </xf>
    <xf numFmtId="0" fontId="41" fillId="0" borderId="0" xfId="2" applyFont="1" applyFill="1">
      <alignment vertical="center"/>
    </xf>
    <xf numFmtId="0" fontId="30" fillId="0" borderId="0" xfId="2" applyFont="1" applyFill="1">
      <alignment vertical="center"/>
    </xf>
    <xf numFmtId="49" fontId="30" fillId="0" borderId="1" xfId="2" applyNumberFormat="1" applyFont="1" applyFill="1" applyBorder="1" applyAlignment="1">
      <alignment horizontal="center" vertical="top"/>
    </xf>
    <xf numFmtId="0" fontId="30" fillId="0" borderId="1" xfId="2" applyFont="1" applyFill="1" applyBorder="1" applyAlignment="1">
      <alignment horizontal="center" vertical="center"/>
    </xf>
    <xf numFmtId="49" fontId="30" fillId="0" borderId="1" xfId="2" applyNumberFormat="1" applyFont="1" applyFill="1" applyBorder="1" applyAlignment="1">
      <alignment horizontal="center" vertical="top" wrapText="1"/>
    </xf>
    <xf numFmtId="0" fontId="30" fillId="0" borderId="1" xfId="2" applyFont="1" applyFill="1" applyBorder="1" applyAlignment="1">
      <alignment horizontal="left" vertical="center"/>
    </xf>
    <xf numFmtId="49" fontId="30" fillId="0" borderId="1" xfId="2" applyNumberFormat="1" applyFont="1" applyFill="1" applyBorder="1" applyAlignment="1">
      <alignment horizontal="center" vertical="top" wrapText="1" shrinkToFit="1"/>
    </xf>
    <xf numFmtId="0" fontId="30" fillId="0" borderId="0" xfId="2" applyFont="1" applyFill="1" applyBorder="1" applyAlignment="1">
      <alignment horizontal="left" vertical="center"/>
    </xf>
    <xf numFmtId="49" fontId="30" fillId="0" borderId="0" xfId="2" applyNumberFormat="1" applyFont="1" applyFill="1" applyBorder="1" applyAlignment="1">
      <alignment horizontal="center" vertical="top"/>
    </xf>
    <xf numFmtId="0" fontId="30" fillId="0" borderId="0" xfId="2" applyFont="1" applyFill="1" applyAlignment="1">
      <alignment horizontal="left" vertical="center"/>
    </xf>
    <xf numFmtId="0" fontId="30" fillId="0" borderId="1" xfId="2" applyFont="1" applyFill="1" applyBorder="1" applyAlignment="1">
      <alignment horizontal="center" vertical="center"/>
    </xf>
    <xf numFmtId="0" fontId="30" fillId="0" borderId="1" xfId="2" applyFont="1" applyFill="1" applyBorder="1" applyAlignment="1">
      <alignment horizontal="center" vertical="center"/>
    </xf>
    <xf numFmtId="0" fontId="30" fillId="0" borderId="10" xfId="2" applyFont="1" applyFill="1" applyBorder="1" applyAlignment="1">
      <alignment horizontal="center" vertical="center"/>
    </xf>
    <xf numFmtId="0" fontId="30" fillId="0" borderId="93" xfId="2" applyFont="1" applyFill="1" applyBorder="1" applyAlignment="1">
      <alignment horizontal="center" vertical="center"/>
    </xf>
    <xf numFmtId="0" fontId="30" fillId="0" borderId="93" xfId="2" applyFont="1" applyFill="1" applyBorder="1" applyAlignment="1">
      <alignment vertical="center"/>
    </xf>
    <xf numFmtId="0" fontId="41" fillId="0" borderId="1" xfId="2" applyFont="1" applyFill="1" applyBorder="1" applyAlignment="1">
      <alignment horizontal="left" vertical="center" wrapText="1"/>
    </xf>
    <xf numFmtId="0" fontId="30" fillId="0" borderId="1" xfId="2" applyFont="1" applyFill="1" applyBorder="1" applyAlignment="1">
      <alignment horizontal="left" vertical="center" wrapText="1"/>
    </xf>
    <xf numFmtId="0" fontId="30" fillId="0" borderId="93" xfId="2" applyFont="1" applyFill="1" applyBorder="1" applyAlignment="1">
      <alignment horizontal="left" vertical="center"/>
    </xf>
    <xf numFmtId="0" fontId="41" fillId="0" borderId="1" xfId="2" applyFont="1" applyFill="1" applyBorder="1" applyAlignment="1">
      <alignment horizontal="left" vertical="center"/>
    </xf>
    <xf numFmtId="0" fontId="30" fillId="0" borderId="1" xfId="2" applyFont="1" applyFill="1" applyBorder="1" applyAlignment="1">
      <alignment vertical="center"/>
    </xf>
    <xf numFmtId="0" fontId="43" fillId="0" borderId="0" xfId="1" applyFont="1"/>
    <xf numFmtId="0" fontId="45" fillId="0" borderId="0" xfId="1" applyFont="1" applyAlignment="1">
      <alignment horizontal="center" vertical="center"/>
    </xf>
    <xf numFmtId="0" fontId="39" fillId="0" borderId="0" xfId="1" applyFont="1" applyAlignment="1">
      <alignment horizontal="center" vertical="center"/>
    </xf>
    <xf numFmtId="0" fontId="39" fillId="0" borderId="0" xfId="1" applyFont="1"/>
    <xf numFmtId="0" fontId="43" fillId="0" borderId="10" xfId="1" applyFont="1" applyBorder="1" applyAlignment="1">
      <alignment horizontal="center" vertical="center"/>
    </xf>
    <xf numFmtId="0" fontId="43" fillId="0" borderId="2" xfId="1" applyFont="1" applyBorder="1" applyAlignment="1">
      <alignment horizontal="left" vertical="center" shrinkToFit="1"/>
    </xf>
    <xf numFmtId="0" fontId="43" fillId="0" borderId="3" xfId="1" applyFont="1" applyBorder="1" applyAlignment="1">
      <alignment horizontal="left" vertical="center" shrinkToFit="1"/>
    </xf>
    <xf numFmtId="0" fontId="43" fillId="0" borderId="4" xfId="1" applyFont="1" applyBorder="1" applyAlignment="1">
      <alignment horizontal="left" vertical="center" shrinkToFit="1"/>
    </xf>
    <xf numFmtId="0" fontId="43" fillId="0" borderId="1" xfId="1" applyFont="1" applyBorder="1" applyAlignment="1">
      <alignment horizontal="center" vertical="center"/>
    </xf>
    <xf numFmtId="0" fontId="43" fillId="0" borderId="2" xfId="1" applyFont="1" applyBorder="1" applyAlignment="1">
      <alignment horizontal="left" vertical="center"/>
    </xf>
    <xf numFmtId="0" fontId="43" fillId="0" borderId="3" xfId="1" applyFont="1" applyBorder="1" applyAlignment="1">
      <alignment horizontal="left" vertical="center"/>
    </xf>
    <xf numFmtId="0" fontId="43" fillId="0" borderId="6" xfId="1" applyFont="1" applyBorder="1" applyAlignment="1">
      <alignment horizontal="distributed" vertical="center"/>
    </xf>
    <xf numFmtId="0" fontId="43" fillId="0" borderId="6" xfId="1" applyFont="1" applyBorder="1" applyAlignment="1">
      <alignment vertical="center"/>
    </xf>
    <xf numFmtId="0" fontId="43" fillId="0" borderId="1" xfId="1" applyFont="1" applyBorder="1" applyAlignment="1">
      <alignment horizontal="center" vertical="center" shrinkToFit="1"/>
    </xf>
    <xf numFmtId="0" fontId="43" fillId="7" borderId="1" xfId="1" applyFont="1" applyFill="1" applyBorder="1" applyAlignment="1">
      <alignment horizontal="center" vertical="center"/>
    </xf>
    <xf numFmtId="0" fontId="43" fillId="0" borderId="4" xfId="1" applyFont="1" applyBorder="1" applyAlignment="1">
      <alignment horizontal="left" vertical="center"/>
    </xf>
    <xf numFmtId="0" fontId="43" fillId="0" borderId="3" xfId="1" applyFont="1" applyBorder="1" applyAlignment="1">
      <alignment vertical="center"/>
    </xf>
    <xf numFmtId="0" fontId="43" fillId="0" borderId="4" xfId="1" applyFont="1" applyBorder="1" applyAlignment="1">
      <alignment vertical="center"/>
    </xf>
    <xf numFmtId="0" fontId="43" fillId="0" borderId="2" xfId="1" applyFont="1" applyBorder="1" applyAlignment="1">
      <alignment vertical="center"/>
    </xf>
    <xf numFmtId="0" fontId="42" fillId="0" borderId="0" xfId="1" applyFont="1" applyAlignment="1">
      <alignment vertical="center"/>
    </xf>
    <xf numFmtId="0" fontId="30" fillId="0" borderId="0" xfId="1" applyFont="1" applyAlignment="1">
      <alignment horizontal="left" vertical="center"/>
    </xf>
    <xf numFmtId="0" fontId="42" fillId="0" borderId="0" xfId="1" applyFont="1" applyAlignment="1">
      <alignment horizontal="left"/>
    </xf>
    <xf numFmtId="0" fontId="42" fillId="0" borderId="0" xfId="1" applyFont="1" applyAlignment="1">
      <alignment vertical="center" wrapText="1"/>
    </xf>
    <xf numFmtId="0" fontId="43" fillId="0" borderId="2" xfId="1" applyFont="1" applyBorder="1" applyAlignment="1">
      <alignment horizontal="center" vertical="center"/>
    </xf>
    <xf numFmtId="0" fontId="43" fillId="0" borderId="3" xfId="1" applyFont="1" applyBorder="1" applyAlignment="1">
      <alignment horizontal="center" vertical="center"/>
    </xf>
    <xf numFmtId="0" fontId="43" fillId="0" borderId="4" xfId="1" applyFont="1" applyBorder="1" applyAlignment="1">
      <alignment horizontal="center" vertical="center"/>
    </xf>
    <xf numFmtId="0" fontId="49" fillId="0" borderId="3" xfId="1" applyFont="1" applyBorder="1" applyAlignment="1">
      <alignment horizontal="left" vertical="center"/>
    </xf>
    <xf numFmtId="0" fontId="49" fillId="0" borderId="4" xfId="1" applyFont="1" applyBorder="1" applyAlignment="1">
      <alignment horizontal="left" vertical="center"/>
    </xf>
    <xf numFmtId="0" fontId="49" fillId="0" borderId="0" xfId="1" applyFont="1" applyAlignment="1">
      <alignment horizontal="left" vertical="center"/>
    </xf>
    <xf numFmtId="0" fontId="43" fillId="0" borderId="0" xfId="1" applyFont="1" applyAlignment="1"/>
    <xf numFmtId="0" fontId="30" fillId="0" borderId="0" xfId="1" applyFont="1" applyAlignment="1">
      <alignment horizontal="left" vertical="center" wrapText="1"/>
    </xf>
    <xf numFmtId="0" fontId="43" fillId="0" borderId="0" xfId="1" applyFont="1" applyAlignment="1">
      <alignment horizontal="left" vertical="center" wrapText="1"/>
    </xf>
    <xf numFmtId="0" fontId="50" fillId="0" borderId="0" xfId="1" applyFont="1" applyAlignment="1">
      <alignment vertical="center"/>
    </xf>
    <xf numFmtId="0" fontId="43" fillId="0" borderId="0" xfId="1" applyFont="1" applyAlignment="1">
      <alignment vertical="center"/>
    </xf>
    <xf numFmtId="0" fontId="43" fillId="0" borderId="0" xfId="1" applyFont="1" applyAlignment="1">
      <alignment horizontal="center" vertical="center"/>
    </xf>
    <xf numFmtId="0" fontId="43" fillId="0" borderId="12" xfId="1" applyFont="1" applyBorder="1" applyAlignment="1">
      <alignment horizontal="right" vertical="center"/>
    </xf>
    <xf numFmtId="0" fontId="43" fillId="0" borderId="13" xfId="1" applyFont="1" applyBorder="1" applyAlignment="1">
      <alignment horizontal="right" vertical="center"/>
    </xf>
    <xf numFmtId="0" fontId="43" fillId="0" borderId="14" xfId="1" applyFont="1" applyBorder="1" applyAlignment="1">
      <alignment horizontal="right" vertical="center"/>
    </xf>
    <xf numFmtId="0" fontId="43" fillId="0" borderId="0" xfId="1" applyFont="1" applyBorder="1" applyAlignment="1">
      <alignment horizontal="right" vertical="center"/>
    </xf>
    <xf numFmtId="0" fontId="43" fillId="0" borderId="13" xfId="1" applyFont="1" applyBorder="1" applyAlignment="1">
      <alignment horizontal="center" vertical="center"/>
    </xf>
    <xf numFmtId="0" fontId="43" fillId="0" borderId="14" xfId="1" applyFont="1" applyBorder="1" applyAlignment="1">
      <alignment horizontal="center" vertical="center"/>
    </xf>
    <xf numFmtId="0" fontId="43" fillId="0" borderId="17" xfId="1" applyFont="1" applyBorder="1" applyAlignment="1">
      <alignment horizontal="center" vertical="center"/>
    </xf>
    <xf numFmtId="0" fontId="43" fillId="0" borderId="0" xfId="1" applyFont="1" applyBorder="1" applyAlignment="1">
      <alignment horizontal="center" vertical="center"/>
    </xf>
    <xf numFmtId="0" fontId="43" fillId="0" borderId="15" xfId="1" applyFont="1" applyBorder="1" applyAlignment="1">
      <alignment horizontal="center" vertical="center" wrapText="1"/>
    </xf>
    <xf numFmtId="0" fontId="43" fillId="0" borderId="15" xfId="1" applyFont="1" applyBorder="1" applyAlignment="1">
      <alignment horizontal="center" vertical="center"/>
    </xf>
    <xf numFmtId="0" fontId="43" fillId="0" borderId="0" xfId="1" applyFont="1" applyBorder="1" applyAlignment="1"/>
    <xf numFmtId="0" fontId="50" fillId="0" borderId="0" xfId="1" applyFont="1" applyBorder="1" applyAlignment="1">
      <alignment vertical="center"/>
    </xf>
    <xf numFmtId="0" fontId="43" fillId="0" borderId="0" xfId="1" applyFont="1" applyBorder="1" applyAlignment="1">
      <alignment vertical="center"/>
    </xf>
    <xf numFmtId="0" fontId="30" fillId="0" borderId="0" xfId="1" applyFont="1" applyAlignment="1">
      <alignment vertical="top"/>
    </xf>
    <xf numFmtId="0" fontId="30" fillId="0" borderId="17" xfId="1" applyFont="1" applyBorder="1" applyAlignment="1">
      <alignment vertical="center" wrapText="1"/>
    </xf>
    <xf numFmtId="0" fontId="30" fillId="0" borderId="0" xfId="1" applyFont="1" applyAlignment="1">
      <alignment vertical="center" wrapText="1"/>
    </xf>
    <xf numFmtId="0" fontId="43" fillId="0" borderId="0" xfId="1" applyFont="1" applyBorder="1" applyAlignment="1">
      <alignment horizontal="center" vertical="center" wrapText="1"/>
    </xf>
    <xf numFmtId="0" fontId="43" fillId="0" borderId="5" xfId="1" applyFont="1" applyBorder="1" applyAlignment="1">
      <alignment vertical="center"/>
    </xf>
    <xf numFmtId="0" fontId="43" fillId="0" borderId="6" xfId="1" applyFont="1" applyBorder="1" applyAlignment="1"/>
    <xf numFmtId="0" fontId="43" fillId="0" borderId="18" xfId="1" applyFont="1" applyBorder="1" applyAlignment="1">
      <alignment vertical="center"/>
    </xf>
    <xf numFmtId="0" fontId="30" fillId="0" borderId="7" xfId="1" applyFont="1" applyBorder="1" applyAlignment="1">
      <alignment vertical="center"/>
    </xf>
    <xf numFmtId="0" fontId="43" fillId="0" borderId="11" xfId="1" applyFont="1" applyBorder="1" applyAlignment="1">
      <alignment vertical="center"/>
    </xf>
    <xf numFmtId="0" fontId="30" fillId="0" borderId="0" xfId="1" applyFont="1" applyBorder="1" applyAlignment="1">
      <alignment vertical="center"/>
    </xf>
    <xf numFmtId="0" fontId="30" fillId="0" borderId="5" xfId="1" applyFont="1" applyBorder="1" applyAlignment="1">
      <alignment vertical="center"/>
    </xf>
    <xf numFmtId="0" fontId="30" fillId="0" borderId="8" xfId="1" applyFont="1" applyBorder="1" applyAlignment="1">
      <alignment vertical="center"/>
    </xf>
    <xf numFmtId="0" fontId="43" fillId="0" borderId="9" xfId="1" applyFont="1" applyBorder="1" applyAlignment="1">
      <alignment vertical="center"/>
    </xf>
    <xf numFmtId="0" fontId="43" fillId="0" borderId="9" xfId="1" applyFont="1" applyBorder="1" applyAlignment="1"/>
    <xf numFmtId="0" fontId="43" fillId="0" borderId="19" xfId="1" applyFont="1" applyBorder="1" applyAlignment="1">
      <alignment vertical="center"/>
    </xf>
    <xf numFmtId="0" fontId="50" fillId="0" borderId="5" xfId="1" applyFont="1" applyBorder="1" applyAlignment="1">
      <alignment vertical="center"/>
    </xf>
    <xf numFmtId="0" fontId="50" fillId="0" borderId="6" xfId="1" applyFont="1" applyBorder="1" applyAlignment="1">
      <alignment vertical="center"/>
    </xf>
    <xf numFmtId="0" fontId="50" fillId="0" borderId="18" xfId="1" applyFont="1" applyBorder="1" applyAlignment="1">
      <alignment vertical="center"/>
    </xf>
    <xf numFmtId="0" fontId="50" fillId="0" borderId="7" xfId="1" applyFont="1" applyBorder="1" applyAlignment="1">
      <alignment vertical="center"/>
    </xf>
    <xf numFmtId="0" fontId="50" fillId="0" borderId="11" xfId="1" applyFont="1" applyBorder="1" applyAlignment="1">
      <alignment vertical="center"/>
    </xf>
    <xf numFmtId="0" fontId="50" fillId="0" borderId="8" xfId="1" applyFont="1" applyBorder="1" applyAlignment="1">
      <alignment vertical="center"/>
    </xf>
    <xf numFmtId="0" fontId="50" fillId="0" borderId="9" xfId="1" applyFont="1" applyBorder="1" applyAlignment="1">
      <alignment vertical="center"/>
    </xf>
    <xf numFmtId="0" fontId="50" fillId="0" borderId="19" xfId="1" applyFont="1" applyBorder="1" applyAlignment="1">
      <alignment vertical="center"/>
    </xf>
    <xf numFmtId="0" fontId="40" fillId="2" borderId="1" xfId="0" applyFont="1" applyFill="1" applyBorder="1" applyAlignment="1">
      <alignment horizontal="center" vertical="center" wrapText="1"/>
    </xf>
    <xf numFmtId="49" fontId="32" fillId="0" borderId="10" xfId="0" applyNumberFormat="1" applyFont="1" applyFill="1" applyBorder="1" applyAlignment="1">
      <alignment horizontal="center" vertical="top" wrapText="1"/>
    </xf>
    <xf numFmtId="49" fontId="32" fillId="0" borderId="20" xfId="0" applyNumberFormat="1" applyFont="1" applyFill="1" applyBorder="1" applyAlignment="1">
      <alignment horizontal="center" vertical="top" wrapText="1"/>
    </xf>
    <xf numFmtId="0" fontId="37" fillId="0" borderId="0" xfId="1" applyFont="1" applyAlignment="1">
      <alignment horizontal="center" vertical="center"/>
    </xf>
    <xf numFmtId="0" fontId="45" fillId="0" borderId="0" xfId="1" applyFont="1" applyAlignment="1">
      <alignment horizontal="center" vertical="center" shrinkToFit="1"/>
    </xf>
    <xf numFmtId="0" fontId="30" fillId="0" borderId="0" xfId="1" applyFont="1" applyAlignment="1">
      <alignment vertical="center" wrapText="1"/>
    </xf>
    <xf numFmtId="0" fontId="48" fillId="0" borderId="0" xfId="1" applyFont="1" applyAlignment="1">
      <alignment horizontal="right"/>
    </xf>
    <xf numFmtId="0" fontId="43" fillId="0" borderId="2" xfId="1" applyFont="1" applyBorder="1" applyAlignment="1">
      <alignment horizontal="center" vertical="center"/>
    </xf>
    <xf numFmtId="0" fontId="43" fillId="0" borderId="4" xfId="1" applyFont="1" applyBorder="1" applyAlignment="1">
      <alignment horizontal="center" vertical="center"/>
    </xf>
    <xf numFmtId="0" fontId="43" fillId="0" borderId="2" xfId="1" applyFont="1" applyBorder="1" applyAlignment="1">
      <alignment horizontal="center" vertical="center" shrinkToFit="1"/>
    </xf>
    <xf numFmtId="0" fontId="43" fillId="0" borderId="3" xfId="1" applyFont="1" applyBorder="1" applyAlignment="1">
      <alignment horizontal="center" vertical="center" shrinkToFit="1"/>
    </xf>
    <xf numFmtId="0" fontId="43" fillId="0" borderId="4" xfId="1" applyFont="1" applyBorder="1" applyAlignment="1">
      <alignment horizontal="center" vertical="center" shrinkToFit="1"/>
    </xf>
    <xf numFmtId="0" fontId="43" fillId="0" borderId="0" xfId="1" applyFont="1" applyBorder="1" applyAlignment="1">
      <alignment horizontal="left" vertical="top" wrapText="1"/>
    </xf>
    <xf numFmtId="0" fontId="43" fillId="0" borderId="12" xfId="1" applyFont="1" applyBorder="1" applyAlignment="1">
      <alignment horizontal="center" vertical="center" wrapText="1"/>
    </xf>
    <xf numFmtId="0" fontId="43" fillId="0" borderId="16" xfId="1" applyFont="1" applyBorder="1" applyAlignment="1">
      <alignment horizontal="center" vertical="center" wrapText="1"/>
    </xf>
    <xf numFmtId="0" fontId="30" fillId="0" borderId="14" xfId="1" applyFont="1" applyBorder="1" applyAlignment="1">
      <alignment horizontal="center" vertical="center" wrapText="1"/>
    </xf>
    <xf numFmtId="0" fontId="30" fillId="0" borderId="16" xfId="1" applyFont="1" applyBorder="1" applyAlignment="1">
      <alignment horizontal="center" vertical="center" wrapText="1"/>
    </xf>
    <xf numFmtId="0" fontId="30" fillId="0" borderId="12" xfId="1" applyFont="1" applyBorder="1" applyAlignment="1">
      <alignment horizontal="center" vertical="center" wrapText="1"/>
    </xf>
    <xf numFmtId="0" fontId="43" fillId="0" borderId="8" xfId="1" applyFont="1" applyBorder="1" applyAlignment="1">
      <alignment horizontal="left" vertical="center" wrapText="1"/>
    </xf>
    <xf numFmtId="0" fontId="43" fillId="0" borderId="9" xfId="1" applyFont="1" applyBorder="1" applyAlignment="1">
      <alignment horizontal="left" vertical="center" wrapText="1"/>
    </xf>
    <xf numFmtId="0" fontId="43" fillId="0" borderId="19" xfId="1" applyFont="1" applyBorder="1" applyAlignment="1">
      <alignment horizontal="left" vertical="center" wrapText="1"/>
    </xf>
    <xf numFmtId="0" fontId="30" fillId="0" borderId="10" xfId="1" applyFont="1" applyBorder="1" applyAlignment="1">
      <alignment horizontal="center" vertical="center"/>
    </xf>
    <xf numFmtId="0" fontId="30" fillId="0" borderId="21" xfId="1" applyFont="1" applyBorder="1" applyAlignment="1">
      <alignment horizontal="center" vertical="center"/>
    </xf>
    <xf numFmtId="0" fontId="30" fillId="0" borderId="20" xfId="1" applyFont="1" applyBorder="1" applyAlignment="1">
      <alignment horizontal="center" vertical="center"/>
    </xf>
    <xf numFmtId="0" fontId="13" fillId="5" borderId="0" xfId="5" applyFont="1" applyFill="1" applyAlignment="1" applyProtection="1">
      <alignment horizontal="center" vertical="center"/>
      <protection locked="0"/>
    </xf>
    <xf numFmtId="0" fontId="13" fillId="4" borderId="0" xfId="5" applyFont="1" applyFill="1" applyAlignment="1" applyProtection="1">
      <alignment horizontal="center" vertical="center"/>
      <protection locked="0"/>
    </xf>
    <xf numFmtId="0" fontId="13" fillId="0" borderId="0" xfId="5" applyFont="1" applyFill="1" applyAlignment="1" applyProtection="1">
      <alignment horizontal="center" vertical="center"/>
    </xf>
    <xf numFmtId="0" fontId="12" fillId="5" borderId="1" xfId="5" applyFont="1" applyFill="1" applyBorder="1" applyAlignment="1" applyProtection="1">
      <alignment horizontal="center" vertical="center"/>
      <protection locked="0"/>
    </xf>
    <xf numFmtId="0" fontId="12" fillId="4" borderId="2" xfId="5" applyFont="1" applyFill="1" applyBorder="1" applyAlignment="1" applyProtection="1">
      <alignment horizontal="center" vertical="center"/>
      <protection locked="0"/>
    </xf>
    <xf numFmtId="0" fontId="12" fillId="4" borderId="4" xfId="5" applyFont="1" applyFill="1" applyBorder="1" applyAlignment="1" applyProtection="1">
      <alignment horizontal="center" vertical="center"/>
      <protection locked="0"/>
    </xf>
    <xf numFmtId="0" fontId="12" fillId="3" borderId="2" xfId="5" applyNumberFormat="1" applyFont="1" applyFill="1" applyBorder="1" applyAlignment="1" applyProtection="1">
      <alignment horizontal="center" vertical="center"/>
    </xf>
    <xf numFmtId="0" fontId="12" fillId="3" borderId="4" xfId="5" applyNumberFormat="1" applyFont="1" applyFill="1" applyBorder="1" applyAlignment="1" applyProtection="1">
      <alignment horizontal="center" vertical="center"/>
    </xf>
    <xf numFmtId="0" fontId="12" fillId="0" borderId="61" xfId="5" applyFont="1" applyFill="1" applyBorder="1" applyAlignment="1" applyProtection="1">
      <alignment horizontal="center" vertical="center"/>
    </xf>
    <xf numFmtId="0" fontId="12" fillId="0" borderId="68" xfId="5" applyFont="1" applyFill="1" applyBorder="1" applyAlignment="1" applyProtection="1">
      <alignment horizontal="center" vertical="center"/>
    </xf>
    <xf numFmtId="0" fontId="12" fillId="0" borderId="63" xfId="5" applyFont="1" applyFill="1" applyBorder="1" applyAlignment="1" applyProtection="1">
      <alignment horizontal="center" vertical="center"/>
    </xf>
    <xf numFmtId="0" fontId="12" fillId="0" borderId="44" xfId="5" applyFont="1" applyFill="1" applyBorder="1" applyAlignment="1" applyProtection="1">
      <alignment horizontal="center" vertical="center" wrapText="1"/>
    </xf>
    <xf numFmtId="0" fontId="12" fillId="0" borderId="45" xfId="5" applyFont="1" applyFill="1" applyBorder="1" applyAlignment="1" applyProtection="1">
      <alignment horizontal="center" vertical="center" wrapText="1"/>
    </xf>
    <xf numFmtId="0" fontId="12" fillId="0" borderId="0" xfId="5" applyFont="1" applyFill="1" applyBorder="1" applyAlignment="1" applyProtection="1">
      <alignment horizontal="center" vertical="center" wrapText="1"/>
    </xf>
    <xf numFmtId="0" fontId="12" fillId="0" borderId="11" xfId="5" applyFont="1" applyFill="1" applyBorder="1" applyAlignment="1" applyProtection="1">
      <alignment horizontal="center" vertical="center" wrapText="1"/>
    </xf>
    <xf numFmtId="0" fontId="12" fillId="0" borderId="36" xfId="5" applyFont="1" applyFill="1" applyBorder="1" applyAlignment="1" applyProtection="1">
      <alignment horizontal="center" vertical="center" wrapText="1"/>
    </xf>
    <xf numFmtId="0" fontId="12" fillId="0" borderId="37" xfId="5" applyFont="1" applyFill="1" applyBorder="1" applyAlignment="1" applyProtection="1">
      <alignment horizontal="center" vertical="center" wrapText="1"/>
    </xf>
    <xf numFmtId="0" fontId="12" fillId="0" borderId="47" xfId="5" applyFont="1" applyFill="1" applyBorder="1" applyAlignment="1" applyProtection="1">
      <alignment horizontal="center" vertical="center" wrapText="1"/>
    </xf>
    <xf numFmtId="0" fontId="12" fillId="0" borderId="7" xfId="5" applyFont="1" applyFill="1" applyBorder="1" applyAlignment="1" applyProtection="1">
      <alignment horizontal="center" vertical="center" wrapText="1"/>
    </xf>
    <xf numFmtId="0" fontId="12" fillId="0" borderId="40" xfId="5" applyFont="1" applyFill="1" applyBorder="1" applyAlignment="1" applyProtection="1">
      <alignment horizontal="center" vertical="center" wrapText="1"/>
    </xf>
    <xf numFmtId="0" fontId="12" fillId="0" borderId="72" xfId="5" applyFont="1" applyFill="1" applyBorder="1" applyAlignment="1" applyProtection="1">
      <alignment horizontal="center" vertical="center" wrapText="1"/>
    </xf>
    <xf numFmtId="0" fontId="12" fillId="0" borderId="67" xfId="5" applyFont="1" applyFill="1" applyBorder="1" applyAlignment="1" applyProtection="1">
      <alignment horizontal="center" vertical="center" wrapText="1"/>
    </xf>
    <xf numFmtId="0" fontId="12" fillId="0" borderId="62" xfId="5" applyFont="1" applyFill="1" applyBorder="1" applyAlignment="1" applyProtection="1">
      <alignment horizontal="center" vertical="center" wrapText="1"/>
    </xf>
    <xf numFmtId="0" fontId="12" fillId="0" borderId="43" xfId="5" quotePrefix="1" applyFont="1" applyFill="1" applyBorder="1" applyAlignment="1" applyProtection="1">
      <alignment horizontal="center" vertical="center"/>
    </xf>
    <xf numFmtId="0" fontId="12" fillId="0" borderId="44" xfId="5" applyFont="1" applyFill="1" applyBorder="1" applyAlignment="1" applyProtection="1">
      <alignment horizontal="center" vertical="center"/>
    </xf>
    <xf numFmtId="0" fontId="6" fillId="0" borderId="71" xfId="5" applyFont="1" applyFill="1" applyBorder="1" applyAlignment="1" applyProtection="1">
      <alignment horizontal="center" vertical="center" wrapText="1"/>
    </xf>
    <xf numFmtId="0" fontId="6" fillId="0" borderId="70" xfId="5" applyFont="1" applyFill="1" applyBorder="1" applyAlignment="1" applyProtection="1">
      <alignment horizontal="center" vertical="center" wrapText="1"/>
    </xf>
    <xf numFmtId="0" fontId="6" fillId="0" borderId="41" xfId="5" applyFont="1" applyFill="1" applyBorder="1" applyAlignment="1" applyProtection="1">
      <alignment horizontal="center" vertical="center" wrapText="1"/>
    </xf>
    <xf numFmtId="0" fontId="6" fillId="0" borderId="66" xfId="5" applyFont="1" applyFill="1" applyBorder="1" applyAlignment="1" applyProtection="1">
      <alignment horizontal="center" vertical="center" wrapText="1"/>
    </xf>
    <xf numFmtId="0" fontId="6" fillId="0" borderId="65" xfId="5" applyFont="1" applyFill="1" applyBorder="1" applyAlignment="1" applyProtection="1">
      <alignment horizontal="center" vertical="center" wrapText="1"/>
    </xf>
    <xf numFmtId="0" fontId="6" fillId="0" borderId="64" xfId="5" applyFont="1" applyFill="1" applyBorder="1" applyAlignment="1" applyProtection="1">
      <alignment horizontal="center" vertical="center" wrapText="1"/>
    </xf>
    <xf numFmtId="0" fontId="6" fillId="0" borderId="29" xfId="5" applyFont="1" applyFill="1" applyBorder="1" applyAlignment="1" applyProtection="1">
      <alignment horizontal="center" vertical="center" wrapText="1"/>
    </xf>
    <xf numFmtId="0" fontId="6" fillId="0" borderId="31" xfId="5" applyFont="1" applyFill="1" applyBorder="1" applyAlignment="1" applyProtection="1">
      <alignment horizontal="center" vertical="center" wrapText="1"/>
    </xf>
    <xf numFmtId="0" fontId="12" fillId="0" borderId="69" xfId="5" applyFont="1" applyFill="1" applyBorder="1" applyAlignment="1" applyProtection="1">
      <alignment horizontal="center" vertical="center" wrapText="1"/>
    </xf>
    <xf numFmtId="0" fontId="12" fillId="0" borderId="61" xfId="5" applyFont="1" applyFill="1" applyBorder="1" applyAlignment="1" applyProtection="1">
      <alignment horizontal="center" vertical="center" wrapText="1"/>
    </xf>
    <xf numFmtId="0" fontId="12" fillId="0" borderId="48" xfId="5" applyFont="1" applyFill="1" applyBorder="1" applyAlignment="1" applyProtection="1">
      <alignment horizontal="center" vertical="center"/>
    </xf>
    <xf numFmtId="0" fontId="12" fillId="0" borderId="3" xfId="5" applyFont="1" applyFill="1" applyBorder="1" applyAlignment="1" applyProtection="1">
      <alignment horizontal="center" vertical="center"/>
    </xf>
    <xf numFmtId="0" fontId="12" fillId="0" borderId="52" xfId="5" applyFont="1" applyFill="1" applyBorder="1" applyAlignment="1" applyProtection="1">
      <alignment horizontal="center" vertical="center"/>
    </xf>
    <xf numFmtId="0" fontId="12" fillId="4" borderId="32" xfId="5" applyFont="1" applyFill="1" applyBorder="1" applyAlignment="1" applyProtection="1">
      <alignment horizontal="left" vertical="center" wrapText="1"/>
      <protection locked="0"/>
    </xf>
    <xf numFmtId="0" fontId="12" fillId="4" borderId="33" xfId="5" applyFont="1" applyFill="1" applyBorder="1" applyAlignment="1" applyProtection="1">
      <alignment horizontal="left" vertical="center" wrapText="1"/>
      <protection locked="0"/>
    </xf>
    <xf numFmtId="0" fontId="12" fillId="4" borderId="56" xfId="5" applyFont="1" applyFill="1" applyBorder="1" applyAlignment="1" applyProtection="1">
      <alignment horizontal="left" vertical="center" wrapText="1"/>
      <protection locked="0"/>
    </xf>
    <xf numFmtId="0" fontId="6" fillId="5" borderId="48" xfId="5" applyFont="1" applyFill="1" applyBorder="1" applyAlignment="1" applyProtection="1">
      <alignment horizontal="center" vertical="center" wrapText="1"/>
      <protection locked="0"/>
    </xf>
    <xf numFmtId="0" fontId="6" fillId="5" borderId="4" xfId="5" applyFont="1" applyFill="1" applyBorder="1" applyAlignment="1" applyProtection="1">
      <alignment horizontal="center" vertical="center" wrapText="1"/>
      <protection locked="0"/>
    </xf>
    <xf numFmtId="0" fontId="12" fillId="5" borderId="2" xfId="5" applyFont="1" applyFill="1" applyBorder="1" applyAlignment="1" applyProtection="1">
      <alignment horizontal="center" vertical="center" wrapText="1"/>
      <protection locked="0"/>
    </xf>
    <xf numFmtId="0" fontId="12" fillId="5" borderId="4" xfId="5" applyFont="1" applyFill="1" applyBorder="1" applyAlignment="1" applyProtection="1">
      <alignment horizontal="center" vertical="center" wrapText="1"/>
      <protection locked="0"/>
    </xf>
    <xf numFmtId="0" fontId="12" fillId="5" borderId="2" xfId="5" applyFont="1" applyFill="1" applyBorder="1" applyAlignment="1" applyProtection="1">
      <alignment horizontal="center" vertical="center" shrinkToFit="1"/>
      <protection locked="0"/>
    </xf>
    <xf numFmtId="0" fontId="12" fillId="5" borderId="3" xfId="5" applyFont="1" applyFill="1" applyBorder="1" applyAlignment="1" applyProtection="1">
      <alignment horizontal="center" vertical="center" shrinkToFit="1"/>
      <protection locked="0"/>
    </xf>
    <xf numFmtId="0" fontId="12" fillId="5" borderId="4" xfId="5" applyFont="1" applyFill="1" applyBorder="1" applyAlignment="1" applyProtection="1">
      <alignment horizontal="center" vertical="center" shrinkToFit="1"/>
      <protection locked="0"/>
    </xf>
    <xf numFmtId="0" fontId="12" fillId="4" borderId="2" xfId="5" applyFont="1" applyFill="1" applyBorder="1" applyAlignment="1" applyProtection="1">
      <alignment horizontal="center" vertical="center" wrapText="1"/>
      <protection locked="0"/>
    </xf>
    <xf numFmtId="0" fontId="12" fillId="4" borderId="3" xfId="5" applyFont="1" applyFill="1" applyBorder="1" applyAlignment="1" applyProtection="1">
      <alignment horizontal="center" vertical="center" wrapText="1"/>
      <protection locked="0"/>
    </xf>
    <xf numFmtId="0" fontId="12" fillId="4" borderId="52" xfId="5" applyFont="1" applyFill="1" applyBorder="1" applyAlignment="1" applyProtection="1">
      <alignment horizontal="center" vertical="center" wrapText="1"/>
      <protection locked="0"/>
    </xf>
    <xf numFmtId="181" fontId="13" fillId="3" borderId="48" xfId="5" applyNumberFormat="1" applyFont="1" applyFill="1" applyBorder="1" applyAlignment="1" applyProtection="1">
      <alignment horizontal="center" vertical="center" wrapText="1"/>
    </xf>
    <xf numFmtId="181" fontId="13" fillId="3" borderId="52" xfId="5" applyNumberFormat="1" applyFont="1" applyFill="1" applyBorder="1" applyAlignment="1" applyProtection="1">
      <alignment horizontal="center" vertical="center" wrapText="1"/>
    </xf>
    <xf numFmtId="181" fontId="13" fillId="3" borderId="48" xfId="7" applyNumberFormat="1" applyFont="1" applyFill="1" applyBorder="1" applyAlignment="1" applyProtection="1">
      <alignment horizontal="center" vertical="center" wrapText="1"/>
    </xf>
    <xf numFmtId="181" fontId="13" fillId="3" borderId="52" xfId="7" applyNumberFormat="1" applyFont="1" applyFill="1" applyBorder="1" applyAlignment="1" applyProtection="1">
      <alignment horizontal="center" vertical="center" wrapText="1"/>
    </xf>
    <xf numFmtId="0" fontId="12" fillId="4" borderId="48" xfId="5" applyFont="1" applyFill="1" applyBorder="1" applyAlignment="1" applyProtection="1">
      <alignment horizontal="left" vertical="center" wrapText="1"/>
      <protection locked="0"/>
    </xf>
    <xf numFmtId="0" fontId="12" fillId="4" borderId="3" xfId="5" applyFont="1" applyFill="1" applyBorder="1" applyAlignment="1" applyProtection="1">
      <alignment horizontal="left" vertical="center" wrapText="1"/>
      <protection locked="0"/>
    </xf>
    <xf numFmtId="0" fontId="12" fillId="4" borderId="52" xfId="5" applyFont="1" applyFill="1" applyBorder="1" applyAlignment="1" applyProtection="1">
      <alignment horizontal="left" vertical="center" wrapText="1"/>
      <protection locked="0"/>
    </xf>
    <xf numFmtId="0" fontId="6" fillId="5" borderId="32" xfId="5" applyFont="1" applyFill="1" applyBorder="1" applyAlignment="1" applyProtection="1">
      <alignment horizontal="center" vertical="center" wrapText="1"/>
      <protection locked="0"/>
    </xf>
    <xf numFmtId="0" fontId="6" fillId="5" borderId="34" xfId="5" applyFont="1" applyFill="1" applyBorder="1" applyAlignment="1" applyProtection="1">
      <alignment horizontal="center" vertical="center" wrapText="1"/>
      <protection locked="0"/>
    </xf>
    <xf numFmtId="0" fontId="12" fillId="5" borderId="35" xfId="5" applyFont="1" applyFill="1" applyBorder="1" applyAlignment="1" applyProtection="1">
      <alignment horizontal="center" vertical="center" wrapText="1"/>
      <protection locked="0"/>
    </xf>
    <xf numFmtId="0" fontId="12" fillId="5" borderId="34" xfId="5" applyFont="1" applyFill="1" applyBorder="1" applyAlignment="1" applyProtection="1">
      <alignment horizontal="center" vertical="center" wrapText="1"/>
      <protection locked="0"/>
    </xf>
    <xf numFmtId="0" fontId="12" fillId="5" borderId="35" xfId="5" applyFont="1" applyFill="1" applyBorder="1" applyAlignment="1" applyProtection="1">
      <alignment horizontal="center" vertical="center" shrinkToFit="1"/>
      <protection locked="0"/>
    </xf>
    <xf numFmtId="0" fontId="12" fillId="5" borderId="33" xfId="5" applyFont="1" applyFill="1" applyBorder="1" applyAlignment="1" applyProtection="1">
      <alignment horizontal="center" vertical="center" shrinkToFit="1"/>
      <protection locked="0"/>
    </xf>
    <xf numFmtId="0" fontId="12" fillId="5" borderId="34" xfId="5" applyFont="1" applyFill="1" applyBorder="1" applyAlignment="1" applyProtection="1">
      <alignment horizontal="center" vertical="center" shrinkToFit="1"/>
      <protection locked="0"/>
    </xf>
    <xf numFmtId="0" fontId="12" fillId="4" borderId="35" xfId="5" applyFont="1" applyFill="1" applyBorder="1" applyAlignment="1" applyProtection="1">
      <alignment horizontal="center" vertical="center" wrapText="1"/>
      <protection locked="0"/>
    </xf>
    <xf numFmtId="0" fontId="12" fillId="4" borderId="33" xfId="5" applyFont="1" applyFill="1" applyBorder="1" applyAlignment="1" applyProtection="1">
      <alignment horizontal="center" vertical="center" wrapText="1"/>
      <protection locked="0"/>
    </xf>
    <xf numFmtId="0" fontId="12" fillId="4" borderId="56" xfId="5" applyFont="1" applyFill="1" applyBorder="1" applyAlignment="1" applyProtection="1">
      <alignment horizontal="center" vertical="center" wrapText="1"/>
      <protection locked="0"/>
    </xf>
    <xf numFmtId="181" fontId="13" fillId="3" borderId="32" xfId="5" applyNumberFormat="1" applyFont="1" applyFill="1" applyBorder="1" applyAlignment="1" applyProtection="1">
      <alignment horizontal="center" vertical="center" wrapText="1"/>
    </xf>
    <xf numFmtId="181" fontId="13" fillId="3" borderId="56" xfId="5" applyNumberFormat="1" applyFont="1" applyFill="1" applyBorder="1" applyAlignment="1" applyProtection="1">
      <alignment horizontal="center" vertical="center" wrapText="1"/>
    </xf>
    <xf numFmtId="181" fontId="13" fillId="3" borderId="32" xfId="7" applyNumberFormat="1" applyFont="1" applyFill="1" applyBorder="1" applyAlignment="1" applyProtection="1">
      <alignment horizontal="center" vertical="center" wrapText="1"/>
    </xf>
    <xf numFmtId="181" fontId="13" fillId="3" borderId="56" xfId="7" applyNumberFormat="1" applyFont="1" applyFill="1" applyBorder="1" applyAlignment="1" applyProtection="1">
      <alignment horizontal="center" vertical="center" wrapText="1"/>
    </xf>
    <xf numFmtId="0" fontId="6" fillId="5" borderId="49" xfId="5" applyFont="1" applyFill="1" applyBorder="1" applyAlignment="1" applyProtection="1">
      <alignment horizontal="center" vertical="center" wrapText="1"/>
      <protection locked="0"/>
    </xf>
    <xf numFmtId="0" fontId="6" fillId="5" borderId="39" xfId="5" applyFont="1" applyFill="1" applyBorder="1" applyAlignment="1" applyProtection="1">
      <alignment horizontal="center" vertical="center" wrapText="1"/>
      <protection locked="0"/>
    </xf>
    <xf numFmtId="0" fontId="12" fillId="5" borderId="38" xfId="5" applyFont="1" applyFill="1" applyBorder="1" applyAlignment="1" applyProtection="1">
      <alignment horizontal="center" vertical="center" wrapText="1"/>
      <protection locked="0"/>
    </xf>
    <xf numFmtId="0" fontId="12" fillId="5" borderId="39" xfId="5" applyFont="1" applyFill="1" applyBorder="1" applyAlignment="1" applyProtection="1">
      <alignment horizontal="center" vertical="center" wrapText="1"/>
      <protection locked="0"/>
    </xf>
    <xf numFmtId="0" fontId="12" fillId="5" borderId="38" xfId="5" applyFont="1" applyFill="1" applyBorder="1" applyAlignment="1" applyProtection="1">
      <alignment horizontal="center" vertical="center" shrinkToFit="1"/>
      <protection locked="0"/>
    </xf>
    <xf numFmtId="0" fontId="12" fillId="5" borderId="42" xfId="5" applyFont="1" applyFill="1" applyBorder="1" applyAlignment="1" applyProtection="1">
      <alignment horizontal="center" vertical="center" shrinkToFit="1"/>
      <protection locked="0"/>
    </xf>
    <xf numFmtId="0" fontId="12" fillId="5" borderId="39" xfId="5" applyFont="1" applyFill="1" applyBorder="1" applyAlignment="1" applyProtection="1">
      <alignment horizontal="center" vertical="center" shrinkToFit="1"/>
      <protection locked="0"/>
    </xf>
    <xf numFmtId="0" fontId="12" fillId="4" borderId="38" xfId="5" applyFont="1" applyFill="1" applyBorder="1" applyAlignment="1" applyProtection="1">
      <alignment horizontal="center" vertical="center" wrapText="1"/>
      <protection locked="0"/>
    </xf>
    <xf numFmtId="0" fontId="12" fillId="4" borderId="42" xfId="5" applyFont="1" applyFill="1" applyBorder="1" applyAlignment="1" applyProtection="1">
      <alignment horizontal="center" vertical="center" wrapText="1"/>
      <protection locked="0"/>
    </xf>
    <xf numFmtId="0" fontId="12" fillId="4" borderId="50" xfId="5" applyFont="1" applyFill="1" applyBorder="1" applyAlignment="1" applyProtection="1">
      <alignment horizontal="center" vertical="center" wrapText="1"/>
      <protection locked="0"/>
    </xf>
    <xf numFmtId="181" fontId="13" fillId="3" borderId="49" xfId="5" applyNumberFormat="1" applyFont="1" applyFill="1" applyBorder="1" applyAlignment="1" applyProtection="1">
      <alignment horizontal="center" vertical="center" wrapText="1"/>
    </xf>
    <xf numFmtId="181" fontId="13" fillId="3" borderId="50" xfId="5" applyNumberFormat="1" applyFont="1" applyFill="1" applyBorder="1" applyAlignment="1" applyProtection="1">
      <alignment horizontal="center" vertical="center" wrapText="1"/>
    </xf>
    <xf numFmtId="181" fontId="13" fillId="3" borderId="49" xfId="7" applyNumberFormat="1" applyFont="1" applyFill="1" applyBorder="1" applyAlignment="1" applyProtection="1">
      <alignment horizontal="center" vertical="center" wrapText="1"/>
    </xf>
    <xf numFmtId="181" fontId="13" fillId="3" borderId="50" xfId="7" applyNumberFormat="1" applyFont="1" applyFill="1" applyBorder="1" applyAlignment="1" applyProtection="1">
      <alignment horizontal="center" vertical="center" wrapText="1"/>
    </xf>
    <xf numFmtId="0" fontId="12" fillId="4" borderId="49" xfId="5" applyFont="1" applyFill="1" applyBorder="1" applyAlignment="1" applyProtection="1">
      <alignment horizontal="left" vertical="center" wrapText="1"/>
      <protection locked="0"/>
    </xf>
    <xf numFmtId="0" fontId="12" fillId="4" borderId="42" xfId="5" applyFont="1" applyFill="1" applyBorder="1" applyAlignment="1" applyProtection="1">
      <alignment horizontal="left" vertical="center" wrapText="1"/>
      <protection locked="0"/>
    </xf>
    <xf numFmtId="0" fontId="12" fillId="4" borderId="50" xfId="5" applyFont="1" applyFill="1" applyBorder="1" applyAlignment="1" applyProtection="1">
      <alignment horizontal="left" vertical="center" wrapText="1"/>
      <protection locked="0"/>
    </xf>
    <xf numFmtId="0" fontId="7" fillId="0" borderId="2" xfId="5" applyFont="1" applyFill="1" applyBorder="1" applyAlignment="1" applyProtection="1">
      <alignment horizontal="center" vertical="center"/>
    </xf>
    <xf numFmtId="0" fontId="7" fillId="0" borderId="3" xfId="5" applyFont="1" applyFill="1" applyBorder="1" applyAlignment="1" applyProtection="1">
      <alignment horizontal="center" vertical="center"/>
    </xf>
    <xf numFmtId="0" fontId="7" fillId="0" borderId="4" xfId="5" applyFont="1" applyFill="1" applyBorder="1" applyAlignment="1" applyProtection="1">
      <alignment horizontal="center" vertical="center"/>
    </xf>
    <xf numFmtId="179" fontId="7" fillId="0" borderId="2" xfId="5" applyNumberFormat="1" applyFont="1" applyFill="1" applyBorder="1" applyAlignment="1" applyProtection="1">
      <alignment horizontal="right" vertical="center"/>
    </xf>
    <xf numFmtId="179" fontId="7" fillId="0" borderId="4" xfId="5" applyNumberFormat="1" applyFont="1" applyFill="1" applyBorder="1" applyAlignment="1" applyProtection="1">
      <alignment horizontal="right" vertical="center"/>
    </xf>
    <xf numFmtId="179" fontId="7" fillId="0" borderId="2" xfId="7" applyNumberFormat="1" applyFont="1" applyFill="1" applyBorder="1" applyAlignment="1" applyProtection="1">
      <alignment horizontal="right" vertical="center"/>
    </xf>
    <xf numFmtId="179" fontId="7" fillId="0" borderId="4" xfId="7" applyNumberFormat="1" applyFont="1" applyFill="1" applyBorder="1" applyAlignment="1" applyProtection="1">
      <alignment horizontal="right" vertical="center"/>
    </xf>
    <xf numFmtId="179" fontId="7" fillId="4" borderId="2" xfId="5" applyNumberFormat="1" applyFont="1" applyFill="1" applyBorder="1" applyAlignment="1" applyProtection="1">
      <alignment horizontal="right" vertical="center"/>
      <protection locked="0"/>
    </xf>
    <xf numFmtId="179" fontId="7" fillId="4" borderId="4" xfId="5" applyNumberFormat="1" applyFont="1" applyFill="1" applyBorder="1" applyAlignment="1" applyProtection="1">
      <alignment horizontal="right" vertical="center"/>
      <protection locked="0"/>
    </xf>
    <xf numFmtId="0" fontId="7" fillId="0" borderId="0" xfId="5" applyFont="1" applyFill="1" applyBorder="1" applyAlignment="1" applyProtection="1">
      <alignment horizontal="center" vertical="center"/>
    </xf>
    <xf numFmtId="0" fontId="7" fillId="0" borderId="9" xfId="5" applyFont="1" applyFill="1" applyBorder="1" applyAlignment="1" applyProtection="1">
      <alignment horizontal="center" vertical="center"/>
    </xf>
    <xf numFmtId="0" fontId="6" fillId="0" borderId="0" xfId="5" applyFont="1" applyFill="1" applyBorder="1" applyAlignment="1" applyProtection="1">
      <alignment horizontal="center" vertical="center" wrapText="1"/>
    </xf>
    <xf numFmtId="179" fontId="7" fillId="4" borderId="2" xfId="7" applyNumberFormat="1" applyFont="1" applyFill="1" applyBorder="1" applyAlignment="1" applyProtection="1">
      <alignment horizontal="right" vertical="center"/>
      <protection locked="0"/>
    </xf>
    <xf numFmtId="179" fontId="7" fillId="4" borderId="4" xfId="7" applyNumberFormat="1" applyFont="1" applyFill="1" applyBorder="1" applyAlignment="1" applyProtection="1">
      <alignment horizontal="right" vertical="center"/>
      <protection locked="0"/>
    </xf>
    <xf numFmtId="178" fontId="7" fillId="3" borderId="0" xfId="5" applyNumberFormat="1" applyFont="1" applyFill="1" applyBorder="1" applyAlignment="1" applyProtection="1">
      <alignment horizontal="center" vertical="center"/>
    </xf>
    <xf numFmtId="0" fontId="7" fillId="3" borderId="0" xfId="5" applyFont="1" applyFill="1" applyBorder="1" applyAlignment="1" applyProtection="1">
      <alignment horizontal="center" vertical="center"/>
    </xf>
    <xf numFmtId="0" fontId="7" fillId="3" borderId="0" xfId="5" applyFont="1" applyFill="1" applyBorder="1" applyAlignment="1" applyProtection="1">
      <alignment horizontal="right" vertical="center"/>
    </xf>
    <xf numFmtId="177" fontId="7" fillId="0" borderId="2" xfId="5" applyNumberFormat="1" applyFont="1" applyFill="1" applyBorder="1" applyAlignment="1" applyProtection="1">
      <alignment horizontal="center" vertical="center"/>
    </xf>
    <xf numFmtId="177" fontId="7" fillId="0" borderId="3" xfId="5" applyNumberFormat="1" applyFont="1" applyFill="1" applyBorder="1" applyAlignment="1" applyProtection="1">
      <alignment horizontal="center" vertical="center"/>
    </xf>
    <xf numFmtId="177" fontId="7" fillId="0" borderId="4" xfId="5" applyNumberFormat="1" applyFont="1" applyFill="1" applyBorder="1" applyAlignment="1" applyProtection="1">
      <alignment horizontal="center" vertical="center"/>
    </xf>
    <xf numFmtId="176" fontId="7" fillId="3" borderId="2" xfId="5" applyNumberFormat="1" applyFont="1" applyFill="1" applyBorder="1" applyAlignment="1" applyProtection="1">
      <alignment horizontal="center" vertical="center"/>
    </xf>
    <xf numFmtId="176" fontId="7" fillId="3" borderId="3" xfId="5" applyNumberFormat="1" applyFont="1" applyFill="1" applyBorder="1" applyAlignment="1" applyProtection="1">
      <alignment horizontal="center" vertical="center"/>
    </xf>
    <xf numFmtId="176" fontId="7" fillId="3" borderId="4" xfId="5" applyNumberFormat="1" applyFont="1" applyFill="1" applyBorder="1" applyAlignment="1" applyProtection="1">
      <alignment horizontal="center" vertical="center"/>
    </xf>
    <xf numFmtId="0" fontId="7" fillId="4" borderId="2" xfId="5" applyFont="1" applyFill="1" applyBorder="1" applyAlignment="1" applyProtection="1">
      <alignment horizontal="center" vertical="center"/>
      <protection locked="0"/>
    </xf>
    <xf numFmtId="0" fontId="7" fillId="4" borderId="4" xfId="5" applyFont="1" applyFill="1" applyBorder="1" applyAlignment="1" applyProtection="1">
      <alignment horizontal="center" vertical="center"/>
      <protection locked="0"/>
    </xf>
    <xf numFmtId="179" fontId="7" fillId="0" borderId="2" xfId="5" applyNumberFormat="1" applyFont="1" applyFill="1" applyBorder="1" applyAlignment="1" applyProtection="1">
      <alignment horizontal="center" vertical="center"/>
    </xf>
    <xf numFmtId="179" fontId="7" fillId="0" borderId="3" xfId="5" applyNumberFormat="1" applyFont="1" applyFill="1" applyBorder="1" applyAlignment="1" applyProtection="1">
      <alignment horizontal="center" vertical="center"/>
    </xf>
    <xf numFmtId="179" fontId="7" fillId="0" borderId="4" xfId="5" applyNumberFormat="1" applyFont="1" applyFill="1" applyBorder="1" applyAlignment="1" applyProtection="1">
      <alignment horizontal="center" vertical="center"/>
    </xf>
    <xf numFmtId="0" fontId="6" fillId="3" borderId="0" xfId="5" applyFont="1" applyFill="1" applyAlignment="1">
      <alignment horizontal="left" vertical="center"/>
    </xf>
    <xf numFmtId="0" fontId="22" fillId="3" borderId="68" xfId="5" applyFont="1" applyFill="1" applyBorder="1" applyAlignment="1">
      <alignment horizontal="center" vertical="center"/>
    </xf>
    <xf numFmtId="0" fontId="22" fillId="3" borderId="63" xfId="5" applyFont="1" applyFill="1" applyBorder="1" applyAlignment="1">
      <alignment horizontal="center" vertical="center"/>
    </xf>
    <xf numFmtId="0" fontId="42" fillId="0" borderId="7" xfId="0" applyFont="1" applyFill="1" applyBorder="1" applyAlignment="1">
      <alignment horizontal="left" vertical="top" wrapText="1"/>
    </xf>
    <xf numFmtId="0" fontId="42" fillId="0" borderId="0" xfId="0" applyFont="1" applyFill="1" applyBorder="1" applyAlignment="1">
      <alignment horizontal="left" vertical="top" wrapText="1"/>
    </xf>
    <xf numFmtId="0" fontId="42" fillId="0" borderId="11" xfId="0" applyFont="1" applyFill="1" applyBorder="1" applyAlignment="1">
      <alignment horizontal="left" vertical="top" wrapText="1"/>
    </xf>
    <xf numFmtId="0" fontId="42" fillId="0" borderId="5" xfId="0" applyFont="1" applyFill="1" applyBorder="1" applyAlignment="1">
      <alignment horizontal="left" vertical="top" wrapText="1"/>
    </xf>
    <xf numFmtId="0" fontId="42" fillId="0" borderId="6" xfId="0" applyFont="1" applyFill="1" applyBorder="1" applyAlignment="1">
      <alignment horizontal="left" vertical="top" wrapText="1"/>
    </xf>
    <xf numFmtId="0" fontId="42" fillId="0" borderId="18" xfId="0" applyFont="1" applyFill="1" applyBorder="1" applyAlignment="1">
      <alignment horizontal="left" vertical="top" wrapText="1"/>
    </xf>
    <xf numFmtId="0" fontId="42" fillId="0" borderId="8" xfId="0" applyFont="1" applyFill="1" applyBorder="1" applyAlignment="1">
      <alignment horizontal="left" vertical="top" wrapText="1"/>
    </xf>
    <xf numFmtId="0" fontId="42" fillId="0" borderId="9" xfId="0" applyFont="1" applyFill="1" applyBorder="1" applyAlignment="1">
      <alignment horizontal="left" vertical="top" wrapText="1"/>
    </xf>
    <xf numFmtId="0" fontId="42" fillId="0" borderId="19" xfId="0" applyFont="1" applyFill="1" applyBorder="1" applyAlignment="1">
      <alignment horizontal="left" vertical="top" wrapText="1"/>
    </xf>
    <xf numFmtId="0" fontId="30" fillId="0" borderId="6" xfId="0" applyFont="1" applyBorder="1" applyAlignment="1">
      <alignment horizontal="center" vertical="top" wrapText="1"/>
    </xf>
    <xf numFmtId="0" fontId="30" fillId="0" borderId="18" xfId="0" applyFont="1" applyBorder="1" applyAlignment="1">
      <alignment horizontal="center" vertical="top" wrapText="1"/>
    </xf>
    <xf numFmtId="0" fontId="30" fillId="0" borderId="9" xfId="0" applyFont="1" applyBorder="1" applyAlignment="1">
      <alignment horizontal="center" vertical="top" wrapText="1"/>
    </xf>
    <xf numFmtId="0" fontId="30" fillId="0" borderId="19" xfId="0" applyFont="1" applyBorder="1" applyAlignment="1">
      <alignment horizontal="center" vertical="top" wrapText="1"/>
    </xf>
    <xf numFmtId="0" fontId="30" fillId="0" borderId="3" xfId="0" applyFont="1" applyBorder="1" applyAlignment="1">
      <alignment horizontal="left" vertical="center" wrapText="1"/>
    </xf>
    <xf numFmtId="0" fontId="30" fillId="0" borderId="7" xfId="0" applyFont="1" applyBorder="1" applyAlignment="1">
      <alignment vertical="top" wrapText="1"/>
    </xf>
    <xf numFmtId="0" fontId="30" fillId="0" borderId="0" xfId="0" applyFont="1" applyBorder="1" applyAlignment="1">
      <alignment vertical="top" wrapText="1"/>
    </xf>
    <xf numFmtId="0" fontId="30" fillId="0" borderId="11" xfId="0" applyFont="1" applyBorder="1" applyAlignment="1">
      <alignment vertical="top" wrapText="1"/>
    </xf>
    <xf numFmtId="0" fontId="30" fillId="0" borderId="20" xfId="0" applyFont="1" applyBorder="1" applyAlignment="1">
      <alignment horizontal="left" vertical="center" wrapText="1"/>
    </xf>
    <xf numFmtId="0" fontId="30" fillId="0" borderId="21" xfId="0" applyFont="1" applyBorder="1" applyAlignment="1">
      <alignment horizontal="center" vertical="top" wrapText="1"/>
    </xf>
    <xf numFmtId="0" fontId="30" fillId="0" borderId="20" xfId="0" applyFont="1" applyBorder="1" applyAlignment="1">
      <alignment horizontal="left" vertical="top" wrapText="1"/>
    </xf>
    <xf numFmtId="0" fontId="42" fillId="0" borderId="7" xfId="0" applyFont="1" applyFill="1" applyBorder="1" applyAlignment="1">
      <alignment vertical="top" wrapText="1"/>
    </xf>
    <xf numFmtId="0" fontId="42" fillId="0" borderId="0" xfId="0" applyFont="1" applyFill="1" applyBorder="1" applyAlignment="1">
      <alignment vertical="top" wrapText="1"/>
    </xf>
    <xf numFmtId="0" fontId="42" fillId="0" borderId="8" xfId="0" applyFont="1" applyFill="1" applyBorder="1" applyAlignment="1">
      <alignment vertical="top" wrapText="1"/>
    </xf>
    <xf numFmtId="0" fontId="42" fillId="0" borderId="9" xfId="0" applyFont="1" applyFill="1" applyBorder="1" applyAlignment="1">
      <alignment vertical="top" wrapText="1"/>
    </xf>
    <xf numFmtId="0" fontId="30" fillId="0" borderId="19" xfId="0" applyFont="1" applyBorder="1" applyAlignment="1">
      <alignment vertical="center" wrapText="1"/>
    </xf>
    <xf numFmtId="0" fontId="30" fillId="0" borderId="20" xfId="0" applyFont="1" applyBorder="1" applyAlignment="1">
      <alignment vertical="center" wrapText="1"/>
    </xf>
    <xf numFmtId="0" fontId="30" fillId="0" borderId="4" xfId="0" applyFont="1" applyBorder="1" applyAlignment="1">
      <alignment vertical="center" wrapText="1"/>
    </xf>
    <xf numFmtId="0" fontId="30" fillId="0" borderId="1" xfId="0" applyFont="1" applyBorder="1" applyAlignment="1">
      <alignment vertical="center" wrapText="1"/>
    </xf>
    <xf numFmtId="0" fontId="51" fillId="0" borderId="8" xfId="0" applyFont="1" applyFill="1" applyBorder="1" applyAlignment="1">
      <alignment vertical="top" wrapText="1"/>
    </xf>
    <xf numFmtId="0" fontId="51" fillId="0" borderId="9" xfId="0" applyFont="1" applyFill="1" applyBorder="1" applyAlignment="1">
      <alignment vertical="top" wrapText="1"/>
    </xf>
    <xf numFmtId="0" fontId="30" fillId="0" borderId="21" xfId="0" applyFont="1" applyBorder="1" applyAlignment="1">
      <alignment vertical="top" wrapText="1"/>
    </xf>
    <xf numFmtId="0" fontId="41" fillId="0" borderId="20" xfId="0" applyFont="1" applyBorder="1" applyAlignment="1">
      <alignment vertical="top" wrapText="1"/>
    </xf>
    <xf numFmtId="0" fontId="40" fillId="2" borderId="2" xfId="0" applyFont="1" applyFill="1" applyBorder="1" applyAlignment="1">
      <alignment horizontal="center" vertical="center" wrapText="1"/>
    </xf>
    <xf numFmtId="0" fontId="40" fillId="2" borderId="3" xfId="0" applyFont="1" applyFill="1" applyBorder="1" applyAlignment="1">
      <alignment horizontal="center" vertical="center" wrapText="1"/>
    </xf>
    <xf numFmtId="0" fontId="40" fillId="2" borderId="4" xfId="0" applyFont="1" applyFill="1" applyBorder="1" applyAlignment="1">
      <alignment horizontal="center"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30" fillId="0" borderId="19" xfId="0" applyFont="1" applyBorder="1" applyAlignment="1">
      <alignment horizontal="left" vertical="center" wrapText="1"/>
    </xf>
    <xf numFmtId="0" fontId="30" fillId="0" borderId="10" xfId="0" applyFont="1" applyBorder="1" applyAlignment="1">
      <alignment horizontal="center" vertical="center" wrapText="1"/>
    </xf>
    <xf numFmtId="0" fontId="30" fillId="0" borderId="20" xfId="0" applyFont="1" applyBorder="1" applyAlignment="1">
      <alignment horizontal="center" vertical="center" wrapText="1"/>
    </xf>
    <xf numFmtId="49" fontId="32" fillId="0" borderId="10" xfId="0" applyNumberFormat="1" applyFont="1" applyBorder="1" applyAlignment="1">
      <alignment horizontal="center" vertical="top" wrapText="1"/>
    </xf>
    <xf numFmtId="49" fontId="32" fillId="0" borderId="20" xfId="0" applyNumberFormat="1" applyFont="1" applyBorder="1" applyAlignment="1">
      <alignment horizontal="center" vertical="top" wrapText="1"/>
    </xf>
    <xf numFmtId="0" fontId="30" fillId="0" borderId="7" xfId="0" applyFont="1" applyBorder="1" applyAlignment="1">
      <alignment horizontal="center" vertical="top" wrapText="1"/>
    </xf>
    <xf numFmtId="0" fontId="30" fillId="0" borderId="0" xfId="0" applyFont="1" applyBorder="1" applyAlignment="1">
      <alignment horizontal="center" vertical="top" wrapText="1"/>
    </xf>
    <xf numFmtId="0" fontId="30" fillId="0" borderId="11" xfId="0" applyFont="1" applyBorder="1" applyAlignment="1">
      <alignment horizontal="center" vertical="top" wrapText="1"/>
    </xf>
    <xf numFmtId="0" fontId="30" fillId="0" borderId="26" xfId="0" applyFont="1" applyFill="1" applyBorder="1" applyAlignment="1">
      <alignment horizontal="left" vertical="center" wrapText="1"/>
    </xf>
    <xf numFmtId="0" fontId="30" fillId="0" borderId="77" xfId="0" applyFont="1" applyFill="1" applyBorder="1" applyAlignment="1">
      <alignment horizontal="left" vertical="center" wrapText="1"/>
    </xf>
    <xf numFmtId="0" fontId="30" fillId="0" borderId="27" xfId="0" applyFont="1" applyFill="1" applyBorder="1" applyAlignment="1">
      <alignment horizontal="left" vertical="center" wrapText="1"/>
    </xf>
    <xf numFmtId="0" fontId="42" fillId="0" borderId="1" xfId="0" applyFont="1" applyFill="1" applyBorder="1" applyAlignment="1">
      <alignment vertical="top" wrapText="1"/>
    </xf>
    <xf numFmtId="0" fontId="30" fillId="0" borderId="28" xfId="0" applyFont="1" applyFill="1" applyBorder="1" applyAlignment="1">
      <alignment vertical="center" wrapText="1"/>
    </xf>
    <xf numFmtId="0" fontId="40" fillId="2" borderId="1" xfId="0" applyFont="1" applyFill="1" applyBorder="1" applyAlignment="1">
      <alignment horizontal="center" vertical="center" wrapText="1"/>
    </xf>
    <xf numFmtId="0" fontId="36" fillId="0" borderId="1" xfId="0" applyFont="1" applyBorder="1" applyAlignment="1">
      <alignment horizontal="center" vertical="center" wrapText="1"/>
    </xf>
    <xf numFmtId="0" fontId="30" fillId="0" borderId="1" xfId="0" applyFont="1" applyFill="1" applyBorder="1" applyAlignment="1">
      <alignment vertical="center" wrapText="1"/>
    </xf>
    <xf numFmtId="0" fontId="30" fillId="0" borderId="7" xfId="0" applyFont="1" applyFill="1" applyBorder="1" applyAlignment="1">
      <alignment vertical="top" wrapText="1"/>
    </xf>
    <xf numFmtId="0" fontId="30" fillId="0" borderId="0" xfId="0" applyFont="1" applyFill="1" applyBorder="1" applyAlignment="1">
      <alignment vertical="top" wrapText="1"/>
    </xf>
    <xf numFmtId="0" fontId="30" fillId="0" borderId="11" xfId="0" applyFont="1" applyFill="1" applyBorder="1" applyAlignment="1">
      <alignment vertical="top" wrapText="1"/>
    </xf>
    <xf numFmtId="0" fontId="30" fillId="0" borderId="7" xfId="0" applyFont="1" applyFill="1" applyBorder="1" applyAlignment="1">
      <alignment horizontal="center" vertical="top" wrapText="1"/>
    </xf>
    <xf numFmtId="0" fontId="30" fillId="0" borderId="0" xfId="0" applyFont="1" applyFill="1" applyBorder="1" applyAlignment="1">
      <alignment horizontal="center" vertical="top" wrapText="1"/>
    </xf>
    <xf numFmtId="0" fontId="30" fillId="0" borderId="11" xfId="0" applyFont="1" applyFill="1" applyBorder="1" applyAlignment="1">
      <alignment horizontal="center" vertical="top" wrapText="1"/>
    </xf>
    <xf numFmtId="0" fontId="30" fillId="0" borderId="10" xfId="0" applyFont="1" applyFill="1" applyBorder="1" applyAlignment="1">
      <alignment horizontal="center" vertical="center" wrapText="1"/>
    </xf>
    <xf numFmtId="0" fontId="30" fillId="0" borderId="21" xfId="0" applyFont="1" applyFill="1" applyBorder="1" applyAlignment="1">
      <alignment horizontal="center" vertical="center" wrapText="1"/>
    </xf>
    <xf numFmtId="0" fontId="30" fillId="0" borderId="20" xfId="0" applyFont="1" applyFill="1" applyBorder="1" applyAlignment="1">
      <alignment horizontal="center" vertical="center" wrapText="1"/>
    </xf>
    <xf numFmtId="0" fontId="30" fillId="0" borderId="24" xfId="0" applyFont="1" applyFill="1" applyBorder="1" applyAlignment="1">
      <alignment vertical="center" wrapText="1"/>
    </xf>
    <xf numFmtId="0" fontId="30" fillId="0" borderId="20" xfId="0" applyFont="1" applyFill="1" applyBorder="1" applyAlignment="1">
      <alignment vertical="center" wrapText="1"/>
    </xf>
    <xf numFmtId="0" fontId="30" fillId="0" borderId="8" xfId="0" applyFont="1" applyFill="1" applyBorder="1" applyAlignment="1">
      <alignment vertical="top" wrapText="1"/>
    </xf>
    <xf numFmtId="0" fontId="30" fillId="0" borderId="9" xfId="0" applyFont="1" applyFill="1" applyBorder="1" applyAlignment="1">
      <alignment vertical="top" wrapText="1"/>
    </xf>
    <xf numFmtId="0" fontId="36" fillId="0" borderId="20" xfId="0" applyFont="1" applyBorder="1" applyAlignment="1">
      <alignment horizontal="center" vertical="center" wrapText="1"/>
    </xf>
    <xf numFmtId="0" fontId="30" fillId="0" borderId="8" xfId="0" applyFont="1" applyFill="1" applyBorder="1" applyAlignment="1">
      <alignment horizontal="center" vertical="top" wrapText="1"/>
    </xf>
    <xf numFmtId="0" fontId="30" fillId="0" borderId="9" xfId="0" applyFont="1" applyFill="1" applyBorder="1" applyAlignment="1">
      <alignment horizontal="center" vertical="top" wrapText="1"/>
    </xf>
    <xf numFmtId="0" fontId="30" fillId="0" borderId="19" xfId="0" applyFont="1" applyFill="1" applyBorder="1" applyAlignment="1">
      <alignment horizontal="center" vertical="top" wrapText="1"/>
    </xf>
    <xf numFmtId="0" fontId="30" fillId="0" borderId="21" xfId="0" applyFont="1" applyFill="1" applyBorder="1" applyAlignment="1">
      <alignment vertical="center" wrapText="1"/>
    </xf>
    <xf numFmtId="0" fontId="30" fillId="0" borderId="80" xfId="0" applyFont="1" applyFill="1" applyBorder="1" applyAlignment="1">
      <alignment horizontal="left" vertical="center" wrapText="1"/>
    </xf>
    <xf numFmtId="0" fontId="30" fillId="0" borderId="81" xfId="0" applyFont="1" applyFill="1" applyBorder="1" applyAlignment="1">
      <alignment horizontal="left" vertical="center" wrapText="1"/>
    </xf>
    <xf numFmtId="0" fontId="30" fillId="0" borderId="82"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11"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30" fillId="0" borderId="19" xfId="0" applyFont="1" applyFill="1" applyBorder="1" applyAlignment="1">
      <alignment horizontal="left" vertical="center" wrapText="1"/>
    </xf>
    <xf numFmtId="0" fontId="30" fillId="0" borderId="10" xfId="0" applyFont="1" applyFill="1" applyBorder="1" applyAlignment="1">
      <alignment vertical="center" wrapText="1"/>
    </xf>
    <xf numFmtId="49" fontId="32" fillId="0" borderId="10" xfId="0" applyNumberFormat="1" applyFont="1" applyFill="1" applyBorder="1" applyAlignment="1">
      <alignment horizontal="center" vertical="top" wrapText="1"/>
    </xf>
    <xf numFmtId="49" fontId="32" fillId="0" borderId="21" xfId="0" applyNumberFormat="1" applyFont="1" applyFill="1" applyBorder="1" applyAlignment="1">
      <alignment horizontal="center" vertical="top" wrapText="1"/>
    </xf>
    <xf numFmtId="49" fontId="32" fillId="0" borderId="20" xfId="0" applyNumberFormat="1" applyFont="1" applyFill="1" applyBorder="1" applyAlignment="1">
      <alignment horizontal="center" vertical="top" wrapText="1"/>
    </xf>
    <xf numFmtId="49" fontId="30" fillId="0" borderId="21" xfId="0" applyNumberFormat="1" applyFont="1" applyBorder="1" applyAlignment="1">
      <alignment horizontal="center" vertical="top" wrapText="1"/>
    </xf>
    <xf numFmtId="0" fontId="36" fillId="0" borderId="20" xfId="0" applyFont="1" applyBorder="1" applyAlignment="1">
      <alignment horizontal="center" vertical="top" wrapText="1"/>
    </xf>
    <xf numFmtId="0" fontId="30" fillId="0" borderId="21" xfId="0" applyFont="1" applyBorder="1" applyAlignment="1">
      <alignment horizontal="center" vertical="center" wrapText="1"/>
    </xf>
    <xf numFmtId="0" fontId="40" fillId="2" borderId="0" xfId="0" applyFont="1" applyFill="1" applyBorder="1" applyAlignment="1">
      <alignment horizontal="center" vertical="center" wrapText="1"/>
    </xf>
    <xf numFmtId="0" fontId="36" fillId="0" borderId="0" xfId="0" applyFont="1" applyBorder="1" applyAlignment="1">
      <alignment horizontal="center" vertical="center" wrapText="1"/>
    </xf>
    <xf numFmtId="0" fontId="36" fillId="0" borderId="11" xfId="0" applyFont="1" applyBorder="1" applyAlignment="1">
      <alignment horizontal="center" vertical="center" wrapText="1"/>
    </xf>
    <xf numFmtId="0" fontId="40" fillId="2" borderId="7" xfId="0" applyFont="1" applyFill="1" applyBorder="1" applyAlignment="1">
      <alignment horizontal="center" vertical="center" wrapText="1"/>
    </xf>
    <xf numFmtId="0" fontId="40" fillId="2" borderId="11" xfId="0" applyFont="1" applyFill="1" applyBorder="1" applyAlignment="1">
      <alignment horizontal="center" vertical="center" wrapText="1"/>
    </xf>
    <xf numFmtId="0" fontId="29" fillId="0" borderId="8" xfId="0" applyFont="1" applyBorder="1" applyAlignment="1">
      <alignment vertical="top" wrapText="1"/>
    </xf>
    <xf numFmtId="0" fontId="29" fillId="0" borderId="9" xfId="0" applyFont="1" applyBorder="1" applyAlignment="1">
      <alignment vertical="top" wrapText="1"/>
    </xf>
    <xf numFmtId="0" fontId="30" fillId="0" borderId="22" xfId="0" applyFont="1" applyFill="1" applyBorder="1" applyAlignment="1">
      <alignment vertical="center" wrapText="1"/>
    </xf>
    <xf numFmtId="0" fontId="30" fillId="0" borderId="7" xfId="0" applyFont="1" applyBorder="1" applyAlignment="1">
      <alignment horizontal="left" vertical="top" wrapText="1"/>
    </xf>
    <xf numFmtId="0" fontId="30" fillId="0" borderId="0" xfId="0" applyFont="1" applyBorder="1" applyAlignment="1">
      <alignment horizontal="left" vertical="top" wrapText="1"/>
    </xf>
    <xf numFmtId="0" fontId="30" fillId="0" borderId="11" xfId="0" applyFont="1" applyBorder="1" applyAlignment="1">
      <alignment horizontal="left" vertical="top" wrapText="1"/>
    </xf>
    <xf numFmtId="0" fontId="30" fillId="0" borderId="8" xfId="0" applyFont="1" applyBorder="1" applyAlignment="1">
      <alignment horizontal="left" vertical="top" wrapText="1"/>
    </xf>
    <xf numFmtId="0" fontId="30" fillId="0" borderId="9" xfId="0" applyFont="1" applyBorder="1" applyAlignment="1">
      <alignment horizontal="left" vertical="top" wrapText="1"/>
    </xf>
    <xf numFmtId="0" fontId="30" fillId="0" borderId="19" xfId="0" applyFont="1" applyBorder="1" applyAlignment="1">
      <alignment horizontal="left" vertical="top" wrapText="1"/>
    </xf>
    <xf numFmtId="0" fontId="30" fillId="0" borderId="20" xfId="0" applyFont="1" applyBorder="1" applyAlignment="1">
      <alignment vertical="top" wrapText="1"/>
    </xf>
    <xf numFmtId="0" fontId="36" fillId="0" borderId="3" xfId="0" applyFont="1" applyBorder="1" applyAlignment="1">
      <alignment horizontal="center" vertical="center" wrapText="1"/>
    </xf>
    <xf numFmtId="0" fontId="36" fillId="0" borderId="4" xfId="0" applyFont="1" applyBorder="1" applyAlignment="1">
      <alignment horizontal="center" vertical="center" wrapText="1"/>
    </xf>
    <xf numFmtId="0" fontId="41" fillId="0" borderId="7" xfId="0" applyFont="1" applyBorder="1" applyAlignment="1">
      <alignment horizontal="left" vertical="top" wrapText="1"/>
    </xf>
    <xf numFmtId="0" fontId="41" fillId="0" borderId="0" xfId="0" applyFont="1" applyBorder="1" applyAlignment="1">
      <alignment horizontal="left" vertical="top" wrapText="1"/>
    </xf>
    <xf numFmtId="0" fontId="41" fillId="0" borderId="11" xfId="0" applyFont="1" applyBorder="1" applyAlignment="1">
      <alignment horizontal="left" vertical="top" wrapText="1"/>
    </xf>
    <xf numFmtId="0" fontId="41" fillId="0" borderId="8" xfId="0" applyFont="1" applyBorder="1" applyAlignment="1">
      <alignment horizontal="left" vertical="top" wrapText="1"/>
    </xf>
    <xf numFmtId="0" fontId="41" fillId="0" borderId="9" xfId="0" applyFont="1" applyBorder="1" applyAlignment="1">
      <alignment horizontal="left" vertical="top" wrapText="1"/>
    </xf>
    <xf numFmtId="0" fontId="41" fillId="0" borderId="19" xfId="0" applyFont="1" applyBorder="1" applyAlignment="1">
      <alignment horizontal="left" vertical="top" wrapText="1"/>
    </xf>
    <xf numFmtId="0" fontId="30" fillId="0" borderId="5" xfId="0" applyFont="1" applyFill="1" applyBorder="1" applyAlignment="1">
      <alignment vertical="top" wrapText="1"/>
    </xf>
    <xf numFmtId="0" fontId="30" fillId="0" borderId="6" xfId="0" applyFont="1" applyFill="1" applyBorder="1" applyAlignment="1">
      <alignment vertical="top" wrapText="1"/>
    </xf>
    <xf numFmtId="0" fontId="30" fillId="0" borderId="18" xfId="0" applyFont="1" applyFill="1" applyBorder="1" applyAlignment="1">
      <alignment vertical="top" wrapText="1"/>
    </xf>
    <xf numFmtId="0" fontId="34" fillId="0" borderId="20" xfId="0" applyFont="1" applyBorder="1" applyAlignment="1">
      <alignment horizontal="center" vertical="top" wrapText="1"/>
    </xf>
    <xf numFmtId="182" fontId="32" fillId="0" borderId="3" xfId="0" applyNumberFormat="1" applyFont="1" applyFill="1" applyBorder="1" applyAlignment="1">
      <alignment horizontal="left" vertical="center" wrapText="1"/>
    </xf>
    <xf numFmtId="0" fontId="30" fillId="0" borderId="7" xfId="0" applyFont="1" applyFill="1" applyBorder="1" applyAlignment="1">
      <alignment horizontal="left" vertical="top" wrapText="1"/>
    </xf>
    <xf numFmtId="0" fontId="30" fillId="0" borderId="0" xfId="0" applyFont="1" applyFill="1" applyBorder="1" applyAlignment="1">
      <alignment horizontal="left" vertical="top" wrapText="1"/>
    </xf>
    <xf numFmtId="0" fontId="30" fillId="0" borderId="11" xfId="0" applyFont="1" applyFill="1" applyBorder="1" applyAlignment="1">
      <alignment horizontal="left" vertical="top" wrapText="1"/>
    </xf>
    <xf numFmtId="0" fontId="30" fillId="0" borderId="5" xfId="0" applyFont="1" applyFill="1" applyBorder="1" applyAlignment="1">
      <alignment horizontal="left" vertical="center" wrapText="1"/>
    </xf>
    <xf numFmtId="0" fontId="30" fillId="0" borderId="6" xfId="0" applyFont="1" applyFill="1" applyBorder="1" applyAlignment="1">
      <alignment horizontal="left" vertical="center"/>
    </xf>
    <xf numFmtId="0" fontId="30" fillId="0" borderId="18" xfId="0" applyFont="1" applyFill="1" applyBorder="1" applyAlignment="1">
      <alignment horizontal="left" vertical="center"/>
    </xf>
    <xf numFmtId="0" fontId="30" fillId="0" borderId="7" xfId="0" applyFont="1" applyFill="1" applyBorder="1" applyAlignment="1">
      <alignment horizontal="left" vertical="center"/>
    </xf>
    <xf numFmtId="0" fontId="30" fillId="0" borderId="0" xfId="0" applyFont="1" applyFill="1" applyBorder="1" applyAlignment="1">
      <alignment horizontal="left" vertical="center"/>
    </xf>
    <xf numFmtId="0" fontId="30" fillId="0" borderId="11" xfId="0" applyFont="1" applyFill="1" applyBorder="1" applyAlignment="1">
      <alignment horizontal="left" vertical="center"/>
    </xf>
    <xf numFmtId="0" fontId="30" fillId="0" borderId="8" xfId="0" applyFont="1" applyFill="1" applyBorder="1" applyAlignment="1">
      <alignment horizontal="left" vertical="center"/>
    </xf>
    <xf numFmtId="0" fontId="30" fillId="0" borderId="9" xfId="0" applyFont="1" applyFill="1" applyBorder="1" applyAlignment="1">
      <alignment horizontal="left" vertical="center"/>
    </xf>
    <xf numFmtId="0" fontId="30" fillId="0" borderId="19" xfId="0" applyFont="1" applyFill="1" applyBorder="1" applyAlignment="1">
      <alignment horizontal="left" vertical="center"/>
    </xf>
    <xf numFmtId="0" fontId="30" fillId="0" borderId="5" xfId="0" applyFont="1" applyFill="1" applyBorder="1" applyAlignment="1">
      <alignment horizontal="center" vertical="top" wrapText="1"/>
    </xf>
    <xf numFmtId="0" fontId="30" fillId="0" borderId="6" xfId="0" applyFont="1" applyFill="1" applyBorder="1" applyAlignment="1">
      <alignment horizontal="center" vertical="top" wrapText="1"/>
    </xf>
    <xf numFmtId="0" fontId="30" fillId="0" borderId="18" xfId="0" applyFont="1" applyFill="1" applyBorder="1" applyAlignment="1">
      <alignment horizontal="center" vertical="top" wrapText="1"/>
    </xf>
    <xf numFmtId="0" fontId="42" fillId="0" borderId="2" xfId="0" applyFont="1" applyFill="1" applyBorder="1" applyAlignment="1">
      <alignment vertical="top" wrapText="1"/>
    </xf>
    <xf numFmtId="0" fontId="43" fillId="0" borderId="20" xfId="0" applyFont="1" applyBorder="1" applyAlignment="1">
      <alignment horizontal="center" vertical="center" wrapText="1"/>
    </xf>
    <xf numFmtId="0" fontId="30" fillId="0" borderId="22" xfId="0" applyFont="1" applyFill="1" applyBorder="1" applyAlignment="1">
      <alignment horizontal="left" vertical="center" wrapText="1"/>
    </xf>
    <xf numFmtId="0" fontId="42" fillId="0" borderId="19" xfId="0" applyFont="1" applyFill="1" applyBorder="1" applyAlignment="1">
      <alignment vertical="top" wrapText="1"/>
    </xf>
    <xf numFmtId="0" fontId="44" fillId="0" borderId="20" xfId="0" applyFont="1" applyBorder="1" applyAlignment="1">
      <alignment horizontal="center" vertical="top" wrapText="1"/>
    </xf>
    <xf numFmtId="0" fontId="32" fillId="0" borderId="20" xfId="0" applyFont="1" applyBorder="1" applyAlignment="1">
      <alignment vertical="top" wrapText="1"/>
    </xf>
    <xf numFmtId="0" fontId="30" fillId="0" borderId="79" xfId="0" applyFont="1" applyBorder="1" applyAlignment="1">
      <alignment vertical="center" wrapText="1"/>
    </xf>
    <xf numFmtId="0" fontId="30" fillId="0" borderId="22" xfId="0" applyFont="1" applyBorder="1" applyAlignment="1">
      <alignment vertical="center" wrapText="1"/>
    </xf>
    <xf numFmtId="0" fontId="30" fillId="0" borderId="18" xfId="0" applyFont="1" applyFill="1" applyBorder="1" applyAlignment="1">
      <alignment vertical="center" wrapText="1"/>
    </xf>
    <xf numFmtId="0" fontId="30" fillId="0" borderId="9" xfId="0" applyFont="1" applyBorder="1" applyAlignment="1">
      <alignment vertical="center" wrapText="1"/>
    </xf>
    <xf numFmtId="0" fontId="30" fillId="0" borderId="8" xfId="0" applyFont="1" applyBorder="1" applyAlignment="1">
      <alignment vertical="top" wrapText="1"/>
    </xf>
    <xf numFmtId="0" fontId="30" fillId="0" borderId="9" xfId="0" applyFont="1" applyBorder="1" applyAlignment="1">
      <alignment vertical="top" wrapText="1"/>
    </xf>
    <xf numFmtId="0" fontId="30" fillId="0" borderId="4" xfId="0" applyFont="1" applyFill="1" applyBorder="1" applyAlignment="1">
      <alignment vertical="center" wrapText="1"/>
    </xf>
    <xf numFmtId="0" fontId="30" fillId="0" borderId="90" xfId="0" applyFont="1" applyBorder="1" applyAlignment="1">
      <alignment horizontal="left" vertical="center" wrapText="1"/>
    </xf>
    <xf numFmtId="0" fontId="30" fillId="0" borderId="91" xfId="0" applyFont="1" applyBorder="1" applyAlignment="1">
      <alignment horizontal="left" vertical="center" wrapText="1"/>
    </xf>
    <xf numFmtId="0" fontId="30" fillId="0" borderId="92" xfId="0" applyFont="1" applyBorder="1" applyAlignment="1">
      <alignment horizontal="left" vertical="center" wrapText="1"/>
    </xf>
    <xf numFmtId="0" fontId="40" fillId="2" borderId="5" xfId="0" applyFont="1" applyFill="1" applyBorder="1" applyAlignment="1">
      <alignment horizontal="center" vertical="center" wrapText="1"/>
    </xf>
    <xf numFmtId="0" fontId="36" fillId="0" borderId="6" xfId="0" applyFont="1" applyBorder="1" applyAlignment="1">
      <alignment horizontal="center" vertical="center" wrapText="1"/>
    </xf>
    <xf numFmtId="0" fontId="40" fillId="2" borderId="44" xfId="0" applyFont="1" applyFill="1" applyBorder="1" applyAlignment="1">
      <alignment horizontal="center" vertical="center" wrapText="1"/>
    </xf>
    <xf numFmtId="0" fontId="36" fillId="0" borderId="44" xfId="0" applyFont="1" applyBorder="1" applyAlignment="1">
      <alignment horizontal="center" vertical="center" wrapText="1"/>
    </xf>
    <xf numFmtId="0" fontId="36" fillId="0" borderId="45" xfId="0" applyFont="1" applyBorder="1" applyAlignment="1">
      <alignment horizontal="center" vertical="center" wrapText="1"/>
    </xf>
    <xf numFmtId="0" fontId="30" fillId="0" borderId="83" xfId="0" applyFont="1" applyBorder="1" applyAlignment="1">
      <alignment horizontal="left" vertical="center" wrapText="1"/>
    </xf>
    <xf numFmtId="0" fontId="30" fillId="0" borderId="84" xfId="0" applyFont="1" applyBorder="1" applyAlignment="1">
      <alignment horizontal="left" vertical="center" wrapText="1"/>
    </xf>
    <xf numFmtId="0" fontId="30" fillId="0" borderId="85" xfId="0" applyFont="1" applyBorder="1" applyAlignment="1">
      <alignment horizontal="left" vertical="center" wrapText="1"/>
    </xf>
    <xf numFmtId="0" fontId="34" fillId="0" borderId="21" xfId="0" applyFont="1" applyBorder="1" applyAlignment="1">
      <alignment horizontal="center" vertical="top" wrapText="1"/>
    </xf>
    <xf numFmtId="0" fontId="30" fillId="0" borderId="23" xfId="0" applyFont="1" applyBorder="1" applyAlignment="1">
      <alignment horizontal="left" vertical="center" wrapText="1"/>
    </xf>
    <xf numFmtId="0" fontId="30" fillId="0" borderId="78" xfId="0" applyFont="1" applyBorder="1" applyAlignment="1">
      <alignment horizontal="left" vertical="center" wrapText="1"/>
    </xf>
    <xf numFmtId="0" fontId="30" fillId="0" borderId="25" xfId="0" applyFont="1" applyBorder="1" applyAlignment="1">
      <alignment horizontal="left" vertical="center" wrapText="1"/>
    </xf>
    <xf numFmtId="0" fontId="30" fillId="0" borderId="2" xfId="0" applyFont="1" applyBorder="1" applyAlignment="1">
      <alignment horizontal="left" vertical="center" wrapText="1"/>
    </xf>
    <xf numFmtId="0" fontId="30" fillId="0" borderId="8" xfId="0" applyFont="1" applyBorder="1" applyAlignment="1">
      <alignment horizontal="center" vertical="top" wrapText="1"/>
    </xf>
    <xf numFmtId="0" fontId="42" fillId="0" borderId="20" xfId="0" applyFont="1" applyFill="1" applyBorder="1" applyAlignment="1">
      <alignment vertical="top" wrapText="1"/>
    </xf>
    <xf numFmtId="0" fontId="25" fillId="0" borderId="0" xfId="0" applyFont="1" applyBorder="1" applyAlignment="1">
      <alignment horizontal="center" vertical="center"/>
    </xf>
    <xf numFmtId="0" fontId="51" fillId="0" borderId="5" xfId="0" applyFont="1" applyFill="1" applyBorder="1" applyAlignment="1">
      <alignment vertical="top" wrapText="1"/>
    </xf>
    <xf numFmtId="0" fontId="51" fillId="0" borderId="6" xfId="0" applyFont="1" applyFill="1" applyBorder="1" applyAlignment="1">
      <alignment vertical="top" wrapText="1"/>
    </xf>
    <xf numFmtId="0" fontId="51" fillId="0" borderId="18" xfId="0" applyFont="1" applyFill="1" applyBorder="1" applyAlignment="1">
      <alignment vertical="top" wrapText="1"/>
    </xf>
    <xf numFmtId="0" fontId="51" fillId="0" borderId="7" xfId="0" applyFont="1" applyFill="1" applyBorder="1" applyAlignment="1">
      <alignment vertical="top" wrapText="1"/>
    </xf>
    <xf numFmtId="0" fontId="51" fillId="0" borderId="0" xfId="0" applyFont="1" applyFill="1" applyBorder="1" applyAlignment="1">
      <alignment vertical="top" wrapText="1"/>
    </xf>
    <xf numFmtId="0" fontId="51" fillId="0" borderId="11" xfId="0" applyFont="1" applyFill="1" applyBorder="1" applyAlignment="1">
      <alignment vertical="top" wrapText="1"/>
    </xf>
    <xf numFmtId="0" fontId="51" fillId="0" borderId="19" xfId="0" applyFont="1" applyFill="1" applyBorder="1" applyAlignment="1">
      <alignment vertical="top" wrapText="1"/>
    </xf>
    <xf numFmtId="0" fontId="42" fillId="0" borderId="1" xfId="0" applyFont="1" applyFill="1" applyBorder="1" applyAlignment="1">
      <alignment horizontal="left" vertical="top" wrapText="1"/>
    </xf>
    <xf numFmtId="0" fontId="40" fillId="2" borderId="6" xfId="0" applyFont="1" applyFill="1" applyBorder="1" applyAlignment="1">
      <alignment horizontal="center" vertical="center" wrapText="1"/>
    </xf>
    <xf numFmtId="0" fontId="40" fillId="2" borderId="18" xfId="0" applyFont="1" applyFill="1" applyBorder="1" applyAlignment="1">
      <alignment horizontal="center" vertical="center" wrapText="1"/>
    </xf>
    <xf numFmtId="0" fontId="40" fillId="2" borderId="47" xfId="0" applyFont="1" applyFill="1" applyBorder="1" applyAlignment="1">
      <alignment horizontal="center" vertical="center" wrapText="1"/>
    </xf>
    <xf numFmtId="0" fontId="27" fillId="0" borderId="0" xfId="0" applyFont="1" applyAlignment="1">
      <alignment horizontal="left" vertical="top" wrapText="1"/>
    </xf>
    <xf numFmtId="0" fontId="26" fillId="0" borderId="0" xfId="0" applyFont="1" applyAlignment="1">
      <alignment horizontal="left" vertical="center"/>
    </xf>
    <xf numFmtId="0" fontId="28" fillId="0" borderId="0" xfId="0" applyFont="1" applyAlignment="1">
      <alignment horizontal="left" vertical="center" wrapText="1"/>
    </xf>
    <xf numFmtId="0" fontId="28" fillId="0" borderId="0" xfId="0" applyFont="1" applyAlignment="1">
      <alignment horizontal="left" vertical="top" wrapText="1"/>
    </xf>
    <xf numFmtId="0" fontId="29" fillId="0" borderId="0" xfId="0" applyFont="1" applyAlignment="1">
      <alignment horizontal="left" vertical="top" wrapText="1"/>
    </xf>
    <xf numFmtId="0" fontId="29" fillId="0" borderId="0" xfId="0" applyFont="1" applyAlignment="1">
      <alignment horizontal="left" vertical="top"/>
    </xf>
    <xf numFmtId="0" fontId="30" fillId="0" borderId="83" xfId="0" applyFont="1" applyFill="1" applyBorder="1" applyAlignment="1">
      <alignment horizontal="left" vertical="center" wrapText="1"/>
    </xf>
    <xf numFmtId="0" fontId="30" fillId="0" borderId="84" xfId="0" applyFont="1" applyFill="1" applyBorder="1" applyAlignment="1">
      <alignment horizontal="left" vertical="center" wrapText="1"/>
    </xf>
    <xf numFmtId="0" fontId="30" fillId="0" borderId="85" xfId="0" applyFont="1" applyFill="1" applyBorder="1" applyAlignment="1">
      <alignment horizontal="left" vertical="center" wrapText="1"/>
    </xf>
    <xf numFmtId="0" fontId="42" fillId="0" borderId="10" xfId="0" applyFont="1" applyFill="1" applyBorder="1" applyAlignment="1">
      <alignment horizontal="left" vertical="top" wrapText="1"/>
    </xf>
    <xf numFmtId="0" fontId="30" fillId="0" borderId="8" xfId="0" applyFont="1" applyFill="1" applyBorder="1" applyAlignment="1">
      <alignment horizontal="left" vertical="top" wrapText="1"/>
    </xf>
    <xf numFmtId="0" fontId="30" fillId="0" borderId="9" xfId="0" applyFont="1" applyFill="1" applyBorder="1" applyAlignment="1">
      <alignment horizontal="left" vertical="top" wrapText="1"/>
    </xf>
    <xf numFmtId="0" fontId="30" fillId="0" borderId="19" xfId="0" applyFont="1" applyFill="1" applyBorder="1" applyAlignment="1">
      <alignment horizontal="left" vertical="top" wrapText="1"/>
    </xf>
    <xf numFmtId="0" fontId="30" fillId="0" borderId="28" xfId="0" applyFont="1" applyFill="1" applyBorder="1" applyAlignment="1">
      <alignment horizontal="left" vertical="center" wrapText="1"/>
    </xf>
    <xf numFmtId="0" fontId="30" fillId="0" borderId="5" xfId="0" applyFont="1" applyFill="1" applyBorder="1" applyAlignment="1">
      <alignment horizontal="left" vertical="top" wrapText="1"/>
    </xf>
    <xf numFmtId="0" fontId="30" fillId="0" borderId="6" xfId="0" applyFont="1" applyFill="1" applyBorder="1" applyAlignment="1">
      <alignment horizontal="left" vertical="top" wrapText="1"/>
    </xf>
    <xf numFmtId="0" fontId="30" fillId="0" borderId="18" xfId="0" applyFont="1" applyFill="1" applyBorder="1" applyAlignment="1">
      <alignment horizontal="left" vertical="top" wrapText="1"/>
    </xf>
    <xf numFmtId="0" fontId="30" fillId="0" borderId="1" xfId="0" applyFont="1" applyFill="1" applyBorder="1" applyAlignment="1">
      <alignment horizontal="left" vertical="center" wrapText="1"/>
    </xf>
    <xf numFmtId="0" fontId="30" fillId="0" borderId="83" xfId="0" applyFont="1" applyFill="1" applyBorder="1" applyAlignment="1">
      <alignment vertical="center" wrapText="1"/>
    </xf>
    <xf numFmtId="0" fontId="30" fillId="0" borderId="84" xfId="0" applyFont="1" applyFill="1" applyBorder="1" applyAlignment="1">
      <alignment vertical="center" wrapText="1"/>
    </xf>
    <xf numFmtId="0" fontId="30" fillId="0" borderId="85" xfId="0" applyFont="1" applyFill="1" applyBorder="1" applyAlignment="1">
      <alignment vertical="center" wrapText="1"/>
    </xf>
    <xf numFmtId="49" fontId="32" fillId="0" borderId="5" xfId="0" applyNumberFormat="1" applyFont="1" applyFill="1" applyBorder="1" applyAlignment="1">
      <alignment horizontal="center" vertical="top" wrapText="1"/>
    </xf>
    <xf numFmtId="0" fontId="34" fillId="0" borderId="8" xfId="0" applyFont="1" applyBorder="1" applyAlignment="1">
      <alignment horizontal="center" vertical="top" wrapText="1"/>
    </xf>
    <xf numFmtId="0" fontId="30" fillId="0" borderId="19" xfId="0" applyFont="1" applyFill="1" applyBorder="1" applyAlignment="1">
      <alignment vertical="top" wrapText="1"/>
    </xf>
    <xf numFmtId="0" fontId="30" fillId="0" borderId="24" xfId="0" applyFont="1" applyFill="1" applyBorder="1" applyAlignment="1">
      <alignment horizontal="left" vertical="center" wrapText="1"/>
    </xf>
    <xf numFmtId="0" fontId="30" fillId="0" borderId="7" xfId="0" applyFont="1" applyFill="1" applyBorder="1" applyAlignment="1">
      <alignment vertical="center" wrapText="1"/>
    </xf>
    <xf numFmtId="0" fontId="30" fillId="0" borderId="0" xfId="0" applyFont="1" applyFill="1" applyBorder="1" applyAlignment="1">
      <alignment vertical="center" wrapText="1"/>
    </xf>
    <xf numFmtId="0" fontId="30" fillId="0" borderId="11" xfId="0" applyFont="1" applyFill="1" applyBorder="1" applyAlignment="1">
      <alignment vertical="center" wrapText="1"/>
    </xf>
    <xf numFmtId="0" fontId="42" fillId="0" borderId="4" xfId="0" applyFont="1" applyFill="1" applyBorder="1" applyAlignment="1">
      <alignment vertical="top" wrapText="1"/>
    </xf>
    <xf numFmtId="0" fontId="30" fillId="0" borderId="3" xfId="0" applyFont="1" applyFill="1" applyBorder="1" applyAlignment="1">
      <alignment vertical="center" wrapText="1"/>
    </xf>
    <xf numFmtId="0" fontId="30" fillId="0" borderId="26" xfId="0" applyFont="1" applyFill="1" applyBorder="1" applyAlignment="1">
      <alignment vertical="center" wrapText="1"/>
    </xf>
    <xf numFmtId="0" fontId="30" fillId="0" borderId="77" xfId="0" applyFont="1" applyFill="1" applyBorder="1" applyAlignment="1">
      <alignment vertical="center" wrapText="1"/>
    </xf>
    <xf numFmtId="0" fontId="30" fillId="0" borderId="27" xfId="0" applyFont="1" applyFill="1" applyBorder="1" applyAlignment="1">
      <alignment vertical="center" wrapText="1"/>
    </xf>
    <xf numFmtId="0" fontId="42" fillId="0" borderId="10" xfId="0" applyFont="1" applyFill="1" applyBorder="1" applyAlignment="1">
      <alignment vertical="top" wrapText="1"/>
    </xf>
    <xf numFmtId="0" fontId="42" fillId="0" borderId="21" xfId="0" applyFont="1" applyFill="1" applyBorder="1" applyAlignment="1">
      <alignment vertical="top" wrapText="1"/>
    </xf>
    <xf numFmtId="0" fontId="30" fillId="0" borderId="6" xfId="0" applyFont="1" applyFill="1" applyBorder="1" applyAlignment="1">
      <alignment horizontal="left" vertical="center" wrapText="1"/>
    </xf>
    <xf numFmtId="0" fontId="30" fillId="0" borderId="18" xfId="0" applyFont="1" applyFill="1" applyBorder="1" applyAlignment="1">
      <alignment horizontal="left" vertical="center" wrapText="1"/>
    </xf>
    <xf numFmtId="0" fontId="36" fillId="0" borderId="21" xfId="0" applyFont="1" applyBorder="1" applyAlignment="1">
      <alignment horizontal="center" vertical="center" wrapText="1"/>
    </xf>
    <xf numFmtId="0" fontId="42" fillId="0" borderId="5" xfId="0" applyFont="1" applyBorder="1" applyAlignment="1">
      <alignment horizontal="left" vertical="top" wrapText="1"/>
    </xf>
    <xf numFmtId="0" fontId="42" fillId="0" borderId="6" xfId="0" applyFont="1" applyBorder="1" applyAlignment="1">
      <alignment horizontal="left" vertical="top" wrapText="1"/>
    </xf>
    <xf numFmtId="0" fontId="42" fillId="0" borderId="18" xfId="0" applyFont="1" applyBorder="1" applyAlignment="1">
      <alignment horizontal="left" vertical="top" wrapText="1"/>
    </xf>
    <xf numFmtId="0" fontId="42" fillId="0" borderId="7" xfId="0" applyFont="1" applyBorder="1" applyAlignment="1">
      <alignment horizontal="left" vertical="top" wrapText="1"/>
    </xf>
    <xf numFmtId="0" fontId="42" fillId="0" borderId="0" xfId="0" applyFont="1" applyBorder="1" applyAlignment="1">
      <alignment horizontal="left" vertical="top" wrapText="1"/>
    </xf>
    <xf numFmtId="0" fontId="42" fillId="0" borderId="11" xfId="0" applyFont="1" applyBorder="1" applyAlignment="1">
      <alignment horizontal="left" vertical="top" wrapText="1"/>
    </xf>
    <xf numFmtId="0" fontId="42" fillId="0" borderId="8" xfId="0" applyFont="1" applyBorder="1" applyAlignment="1">
      <alignment horizontal="left" vertical="top" wrapText="1"/>
    </xf>
    <xf numFmtId="0" fontId="42" fillId="0" borderId="9" xfId="0" applyFont="1" applyBorder="1" applyAlignment="1">
      <alignment horizontal="left" vertical="top" wrapText="1"/>
    </xf>
    <xf numFmtId="0" fontId="42" fillId="0" borderId="19" xfId="0" applyFont="1" applyBorder="1" applyAlignment="1">
      <alignment horizontal="left" vertical="top" wrapText="1"/>
    </xf>
    <xf numFmtId="0" fontId="30" fillId="0" borderId="26" xfId="0" applyFont="1" applyBorder="1" applyAlignment="1">
      <alignment horizontal="left" vertical="center" wrapText="1"/>
    </xf>
    <xf numFmtId="0" fontId="30" fillId="0" borderId="77" xfId="0" applyFont="1" applyBorder="1" applyAlignment="1">
      <alignment horizontal="left" vertical="center" wrapText="1"/>
    </xf>
    <xf numFmtId="0" fontId="30" fillId="0" borderId="27" xfId="0" applyFont="1" applyBorder="1" applyAlignment="1">
      <alignment horizontal="left" vertical="center" wrapText="1"/>
    </xf>
    <xf numFmtId="0" fontId="30" fillId="0" borderId="4" xfId="0" applyFont="1" applyBorder="1" applyAlignment="1">
      <alignment horizontal="left" vertical="center" wrapText="1"/>
    </xf>
    <xf numFmtId="0" fontId="30" fillId="0" borderId="28" xfId="0" applyFont="1" applyBorder="1" applyAlignment="1">
      <alignment vertical="center" wrapText="1"/>
    </xf>
    <xf numFmtId="0" fontId="30" fillId="0" borderId="20" xfId="0" applyFont="1" applyBorder="1" applyAlignment="1">
      <alignment horizontal="center" vertical="top" wrapText="1"/>
    </xf>
    <xf numFmtId="0" fontId="30" fillId="0" borderId="1" xfId="0" applyFont="1" applyBorder="1" applyAlignment="1">
      <alignment horizontal="left" vertical="center" wrapText="1"/>
    </xf>
    <xf numFmtId="0" fontId="30" fillId="0" borderId="21" xfId="0" applyFont="1" applyBorder="1" applyAlignment="1">
      <alignment vertical="center" wrapText="1"/>
    </xf>
    <xf numFmtId="0" fontId="30" fillId="0" borderId="11" xfId="0" applyFont="1" applyBorder="1" applyAlignment="1">
      <alignmen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4" xfId="0" applyFont="1" applyFill="1" applyBorder="1" applyAlignment="1">
      <alignment horizontal="left" vertical="center" wrapText="1"/>
    </xf>
    <xf numFmtId="0" fontId="47" fillId="0" borderId="0" xfId="2" applyFont="1" applyFill="1" applyBorder="1" applyAlignment="1">
      <alignment horizontal="left" vertical="center" wrapText="1"/>
    </xf>
    <xf numFmtId="0" fontId="47" fillId="0" borderId="0" xfId="2" applyFont="1" applyFill="1" applyBorder="1" applyAlignment="1">
      <alignment horizontal="left" vertical="center"/>
    </xf>
    <xf numFmtId="0" fontId="30" fillId="0" borderId="1" xfId="2" applyFont="1" applyFill="1" applyBorder="1" applyAlignment="1">
      <alignment horizontal="left" vertical="center" wrapText="1"/>
    </xf>
    <xf numFmtId="0" fontId="30" fillId="0" borderId="1" xfId="2" applyFont="1" applyFill="1" applyBorder="1" applyAlignment="1">
      <alignment horizontal="left" vertical="center"/>
    </xf>
    <xf numFmtId="0" fontId="42" fillId="0" borderId="1" xfId="2" applyFont="1" applyFill="1" applyBorder="1" applyAlignment="1">
      <alignment vertical="center" wrapText="1"/>
    </xf>
    <xf numFmtId="0" fontId="42" fillId="0" borderId="1" xfId="2" applyFont="1" applyFill="1" applyBorder="1" applyAlignment="1">
      <alignment vertical="center" wrapText="1" shrinkToFit="1"/>
    </xf>
    <xf numFmtId="0" fontId="28" fillId="0" borderId="0" xfId="2" applyFont="1" applyFill="1" applyBorder="1" applyAlignment="1">
      <alignment horizontal="left" vertical="center" wrapText="1"/>
    </xf>
    <xf numFmtId="0" fontId="30" fillId="0" borderId="1" xfId="2" applyFont="1" applyFill="1" applyBorder="1" applyAlignment="1">
      <alignment horizontal="center" vertical="center"/>
    </xf>
    <xf numFmtId="0" fontId="30" fillId="0" borderId="1" xfId="2" applyFont="1" applyFill="1" applyBorder="1" applyAlignment="1">
      <alignment horizontal="left" vertical="top" wrapText="1"/>
    </xf>
    <xf numFmtId="0" fontId="30" fillId="0" borderId="0" xfId="2" applyFont="1" applyFill="1" applyBorder="1" applyAlignment="1">
      <alignment horizontal="left" vertical="center" wrapText="1"/>
    </xf>
    <xf numFmtId="0" fontId="42" fillId="0" borderId="1" xfId="2" applyFont="1" applyFill="1" applyBorder="1" applyAlignment="1">
      <alignment horizontal="left" vertical="center" wrapText="1"/>
    </xf>
    <xf numFmtId="0" fontId="30" fillId="0" borderId="1" xfId="2" applyFont="1" applyFill="1" applyBorder="1" applyAlignment="1">
      <alignment horizontal="center" vertical="center" wrapText="1"/>
    </xf>
    <xf numFmtId="0" fontId="30" fillId="0" borderId="2" xfId="2" applyFont="1" applyFill="1" applyBorder="1" applyAlignment="1">
      <alignment horizontal="left" vertical="center" wrapText="1"/>
    </xf>
    <xf numFmtId="0" fontId="30" fillId="0" borderId="3" xfId="2" applyFont="1" applyFill="1" applyBorder="1" applyAlignment="1">
      <alignment horizontal="left" vertical="center" wrapText="1"/>
    </xf>
    <xf numFmtId="0" fontId="30" fillId="0" borderId="4" xfId="2" applyFont="1" applyFill="1" applyBorder="1" applyAlignment="1">
      <alignment horizontal="left" vertical="center" wrapText="1"/>
    </xf>
    <xf numFmtId="0" fontId="45" fillId="0" borderId="0" xfId="2" applyFont="1" applyFill="1" applyBorder="1" applyAlignment="1">
      <alignment horizontal="center" vertical="center"/>
    </xf>
    <xf numFmtId="0" fontId="42" fillId="0" borderId="1" xfId="2" applyFont="1" applyFill="1" applyBorder="1" applyAlignment="1">
      <alignment horizontal="left" vertical="center" wrapText="1" shrinkToFit="1"/>
    </xf>
    <xf numFmtId="0" fontId="30" fillId="0" borderId="26" xfId="2" applyFont="1" applyFill="1" applyBorder="1" applyAlignment="1">
      <alignment horizontal="left" vertical="center" wrapText="1"/>
    </xf>
    <xf numFmtId="0" fontId="30" fillId="0" borderId="77" xfId="2" applyFont="1" applyFill="1" applyBorder="1" applyAlignment="1">
      <alignment horizontal="left" vertical="center" wrapText="1"/>
    </xf>
    <xf numFmtId="0" fontId="30" fillId="0" borderId="27" xfId="2" applyFont="1" applyFill="1" applyBorder="1" applyAlignment="1">
      <alignment horizontal="left" vertical="center" wrapText="1"/>
    </xf>
    <xf numFmtId="0" fontId="30" fillId="0" borderId="5" xfId="2" applyFont="1" applyFill="1" applyBorder="1" applyAlignment="1">
      <alignment horizontal="left" vertical="center" wrapText="1"/>
    </xf>
    <xf numFmtId="0" fontId="30" fillId="0" borderId="6" xfId="2" applyFont="1" applyFill="1" applyBorder="1" applyAlignment="1">
      <alignment horizontal="left" vertical="center" wrapText="1"/>
    </xf>
    <xf numFmtId="0" fontId="30" fillId="0" borderId="18" xfId="2" applyFont="1" applyFill="1" applyBorder="1" applyAlignment="1">
      <alignment horizontal="left" vertical="center" wrapText="1"/>
    </xf>
    <xf numFmtId="0" fontId="30" fillId="0" borderId="10" xfId="2" applyFont="1" applyFill="1" applyBorder="1" applyAlignment="1">
      <alignment horizontal="center" vertical="center" wrapText="1"/>
    </xf>
    <xf numFmtId="0" fontId="30" fillId="0" borderId="20" xfId="2" applyFont="1" applyFill="1" applyBorder="1" applyAlignment="1">
      <alignment horizontal="center" vertical="center" wrapText="1"/>
    </xf>
    <xf numFmtId="0" fontId="42" fillId="0" borderId="7" xfId="2" applyFont="1" applyFill="1" applyBorder="1" applyAlignment="1">
      <alignment horizontal="left" vertical="center" wrapText="1"/>
    </xf>
    <xf numFmtId="0" fontId="42" fillId="0" borderId="0" xfId="2" applyFont="1" applyFill="1" applyBorder="1" applyAlignment="1">
      <alignment horizontal="left" vertical="center" wrapText="1"/>
    </xf>
    <xf numFmtId="0" fontId="42" fillId="0" borderId="11" xfId="2" applyFont="1" applyFill="1" applyBorder="1" applyAlignment="1">
      <alignment horizontal="left" vertical="center" wrapText="1"/>
    </xf>
    <xf numFmtId="0" fontId="42" fillId="0" borderId="8" xfId="2" applyFont="1" applyFill="1" applyBorder="1" applyAlignment="1">
      <alignment horizontal="left" vertical="center" wrapText="1"/>
    </xf>
    <xf numFmtId="0" fontId="42" fillId="0" borderId="9" xfId="2" applyFont="1" applyFill="1" applyBorder="1" applyAlignment="1">
      <alignment horizontal="left" vertical="center" wrapText="1"/>
    </xf>
    <xf numFmtId="0" fontId="42" fillId="0" borderId="19" xfId="2" applyFont="1" applyFill="1" applyBorder="1" applyAlignment="1">
      <alignment horizontal="left" vertical="center" wrapText="1"/>
    </xf>
    <xf numFmtId="49" fontId="30" fillId="0" borderId="10" xfId="2" applyNumberFormat="1" applyFont="1" applyFill="1" applyBorder="1" applyAlignment="1">
      <alignment horizontal="center" vertical="top" wrapText="1"/>
    </xf>
    <xf numFmtId="49" fontId="30" fillId="0" borderId="20" xfId="2" applyNumberFormat="1" applyFont="1" applyFill="1" applyBorder="1" applyAlignment="1">
      <alignment horizontal="center" vertical="top" wrapText="1"/>
    </xf>
    <xf numFmtId="0" fontId="42" fillId="0" borderId="5" xfId="2" applyFont="1" applyFill="1" applyBorder="1" applyAlignment="1">
      <alignment horizontal="left" vertical="center" wrapText="1"/>
    </xf>
    <xf numFmtId="0" fontId="42" fillId="0" borderId="6" xfId="2" applyFont="1" applyFill="1" applyBorder="1" applyAlignment="1">
      <alignment horizontal="left" vertical="center" wrapText="1"/>
    </xf>
    <xf numFmtId="0" fontId="42" fillId="0" borderId="18" xfId="2" applyFont="1" applyFill="1" applyBorder="1" applyAlignment="1">
      <alignment horizontal="left" vertical="center" wrapText="1"/>
    </xf>
  </cellXfs>
  <cellStyles count="8">
    <cellStyle name="スタイル 1" xfId="6"/>
    <cellStyle name="桁区切り 2" xfId="4"/>
    <cellStyle name="桁区切り 3" xfId="7"/>
    <cellStyle name="標準" xfId="0" builtinId="0" customBuiltin="1"/>
    <cellStyle name="標準 2" xfId="1"/>
    <cellStyle name="標準 3" xfId="2"/>
    <cellStyle name="標準 4" xfId="3"/>
    <cellStyle name="標準 5" xfId="5"/>
  </cellStyles>
  <dxfs count="4">
    <dxf>
      <numFmt numFmtId="3" formatCode="#,##0"/>
    </dxf>
    <dxf>
      <numFmt numFmtId="3" formatCode="#,##0"/>
    </dxf>
    <dxf>
      <numFmt numFmtId="3" formatCode="#,##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2" name="右中かっこ 1"/>
        <xdr:cNvSpPr/>
      </xdr:nvSpPr>
      <xdr:spPr>
        <a:xfrm>
          <a:off x="5095875" y="790575"/>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65</xdr:row>
      <xdr:rowOff>19049</xdr:rowOff>
    </xdr:from>
    <xdr:to>
      <xdr:col>14</xdr:col>
      <xdr:colOff>438150</xdr:colOff>
      <xdr:row>73</xdr:row>
      <xdr:rowOff>200024</xdr:rowOff>
    </xdr:to>
    <xdr:sp macro="" textlink="">
      <xdr:nvSpPr>
        <xdr:cNvPr id="3" name="正方形/長方形 2"/>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0</xdr:colOff>
          <xdr:row>250</xdr:row>
          <xdr:rowOff>0</xdr:rowOff>
        </xdr:from>
        <xdr:to>
          <xdr:col>19</xdr:col>
          <xdr:colOff>295275</xdr:colOff>
          <xdr:row>252</xdr:row>
          <xdr:rowOff>361950</xdr:rowOff>
        </xdr:to>
        <xdr:sp macro="" textlink="">
          <xdr:nvSpPr>
            <xdr:cNvPr id="11265" name="Check Box 1" hidden="1">
              <a:extLst>
                <a:ext uri="{63B3BB69-23CF-44E3-9099-C40C66FF867C}">
                  <a14:compatExt spid="_x0000_s1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0</xdr:colOff>
          <xdr:row>12</xdr:row>
          <xdr:rowOff>0</xdr:rowOff>
        </xdr:from>
        <xdr:to>
          <xdr:col>22</xdr:col>
          <xdr:colOff>171450</xdr:colOff>
          <xdr:row>13</xdr:row>
          <xdr:rowOff>38100</xdr:rowOff>
        </xdr:to>
        <xdr:sp macro="" textlink="">
          <xdr:nvSpPr>
            <xdr:cNvPr id="14453" name="Check Box 117" hidden="1">
              <a:extLst>
                <a:ext uri="{63B3BB69-23CF-44E3-9099-C40C66FF867C}">
                  <a14:compatExt spid="_x0000_s14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13</xdr:row>
          <xdr:rowOff>0</xdr:rowOff>
        </xdr:from>
        <xdr:to>
          <xdr:col>22</xdr:col>
          <xdr:colOff>238125</xdr:colOff>
          <xdr:row>14</xdr:row>
          <xdr:rowOff>38100</xdr:rowOff>
        </xdr:to>
        <xdr:sp macro="" textlink="">
          <xdr:nvSpPr>
            <xdr:cNvPr id="14450" name="Check Box 114" hidden="1">
              <a:extLst>
                <a:ext uri="{63B3BB69-23CF-44E3-9099-C40C66FF867C}">
                  <a14:compatExt spid="_x0000_s14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76</xdr:row>
          <xdr:rowOff>285750</xdr:rowOff>
        </xdr:from>
        <xdr:to>
          <xdr:col>22</xdr:col>
          <xdr:colOff>171450</xdr:colOff>
          <xdr:row>77</xdr:row>
          <xdr:rowOff>314325</xdr:rowOff>
        </xdr:to>
        <xdr:sp macro="" textlink="">
          <xdr:nvSpPr>
            <xdr:cNvPr id="14592" name="Check Box 256" hidden="1">
              <a:extLst>
                <a:ext uri="{63B3BB69-23CF-44E3-9099-C40C66FF867C}">
                  <a14:compatExt spid="_x0000_s14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78</xdr:row>
          <xdr:rowOff>285750</xdr:rowOff>
        </xdr:from>
        <xdr:to>
          <xdr:col>22</xdr:col>
          <xdr:colOff>171450</xdr:colOff>
          <xdr:row>80</xdr:row>
          <xdr:rowOff>28575</xdr:rowOff>
        </xdr:to>
        <xdr:sp macro="" textlink="">
          <xdr:nvSpPr>
            <xdr:cNvPr id="14598" name="Check Box 262" hidden="1">
              <a:extLst>
                <a:ext uri="{63B3BB69-23CF-44E3-9099-C40C66FF867C}">
                  <a14:compatExt spid="_x0000_s14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78</xdr:row>
          <xdr:rowOff>285750</xdr:rowOff>
        </xdr:from>
        <xdr:to>
          <xdr:col>22</xdr:col>
          <xdr:colOff>171450</xdr:colOff>
          <xdr:row>80</xdr:row>
          <xdr:rowOff>28575</xdr:rowOff>
        </xdr:to>
        <xdr:sp macro="" textlink="">
          <xdr:nvSpPr>
            <xdr:cNvPr id="14600" name="Check Box 264" hidden="1">
              <a:extLst>
                <a:ext uri="{63B3BB69-23CF-44E3-9099-C40C66FF867C}">
                  <a14:compatExt spid="_x0000_s14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81</xdr:row>
          <xdr:rowOff>285750</xdr:rowOff>
        </xdr:from>
        <xdr:to>
          <xdr:col>22</xdr:col>
          <xdr:colOff>171450</xdr:colOff>
          <xdr:row>83</xdr:row>
          <xdr:rowOff>47625</xdr:rowOff>
        </xdr:to>
        <xdr:sp macro="" textlink="">
          <xdr:nvSpPr>
            <xdr:cNvPr id="14607" name="Check Box 271" hidden="1">
              <a:extLst>
                <a:ext uri="{63B3BB69-23CF-44E3-9099-C40C66FF867C}">
                  <a14:compatExt spid="_x0000_s14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81</xdr:row>
          <xdr:rowOff>285750</xdr:rowOff>
        </xdr:from>
        <xdr:to>
          <xdr:col>22</xdr:col>
          <xdr:colOff>171450</xdr:colOff>
          <xdr:row>83</xdr:row>
          <xdr:rowOff>47625</xdr:rowOff>
        </xdr:to>
        <xdr:sp macro="" textlink="">
          <xdr:nvSpPr>
            <xdr:cNvPr id="14609" name="Check Box 273" hidden="1">
              <a:extLst>
                <a:ext uri="{63B3BB69-23CF-44E3-9099-C40C66FF867C}">
                  <a14:compatExt spid="_x0000_s14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81</xdr:row>
          <xdr:rowOff>285750</xdr:rowOff>
        </xdr:from>
        <xdr:to>
          <xdr:col>22</xdr:col>
          <xdr:colOff>171450</xdr:colOff>
          <xdr:row>83</xdr:row>
          <xdr:rowOff>47625</xdr:rowOff>
        </xdr:to>
        <xdr:sp macro="" textlink="">
          <xdr:nvSpPr>
            <xdr:cNvPr id="14614" name="Check Box 278" hidden="1">
              <a:extLst>
                <a:ext uri="{63B3BB69-23CF-44E3-9099-C40C66FF867C}">
                  <a14:compatExt spid="_x0000_s14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81</xdr:row>
          <xdr:rowOff>285750</xdr:rowOff>
        </xdr:from>
        <xdr:to>
          <xdr:col>22</xdr:col>
          <xdr:colOff>171450</xdr:colOff>
          <xdr:row>83</xdr:row>
          <xdr:rowOff>47625</xdr:rowOff>
        </xdr:to>
        <xdr:sp macro="" textlink="">
          <xdr:nvSpPr>
            <xdr:cNvPr id="14615" name="Check Box 279" hidden="1">
              <a:extLst>
                <a:ext uri="{63B3BB69-23CF-44E3-9099-C40C66FF867C}">
                  <a14:compatExt spid="_x0000_s14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81</xdr:row>
          <xdr:rowOff>285750</xdr:rowOff>
        </xdr:from>
        <xdr:to>
          <xdr:col>22</xdr:col>
          <xdr:colOff>171450</xdr:colOff>
          <xdr:row>83</xdr:row>
          <xdr:rowOff>47625</xdr:rowOff>
        </xdr:to>
        <xdr:sp macro="" textlink="">
          <xdr:nvSpPr>
            <xdr:cNvPr id="14616" name="Check Box 280" hidden="1">
              <a:extLst>
                <a:ext uri="{63B3BB69-23CF-44E3-9099-C40C66FF867C}">
                  <a14:compatExt spid="_x0000_s14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81</xdr:row>
          <xdr:rowOff>285750</xdr:rowOff>
        </xdr:from>
        <xdr:to>
          <xdr:col>22</xdr:col>
          <xdr:colOff>171450</xdr:colOff>
          <xdr:row>83</xdr:row>
          <xdr:rowOff>47625</xdr:rowOff>
        </xdr:to>
        <xdr:sp macro="" textlink="">
          <xdr:nvSpPr>
            <xdr:cNvPr id="14617" name="Check Box 281" hidden="1">
              <a:extLst>
                <a:ext uri="{63B3BB69-23CF-44E3-9099-C40C66FF867C}">
                  <a14:compatExt spid="_x0000_s14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81</xdr:row>
          <xdr:rowOff>285750</xdr:rowOff>
        </xdr:from>
        <xdr:to>
          <xdr:col>22</xdr:col>
          <xdr:colOff>171450</xdr:colOff>
          <xdr:row>83</xdr:row>
          <xdr:rowOff>47625</xdr:rowOff>
        </xdr:to>
        <xdr:sp macro="" textlink="">
          <xdr:nvSpPr>
            <xdr:cNvPr id="14618" name="Check Box 282" hidden="1">
              <a:extLst>
                <a:ext uri="{63B3BB69-23CF-44E3-9099-C40C66FF867C}">
                  <a14:compatExt spid="_x0000_s14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131</xdr:row>
          <xdr:rowOff>0</xdr:rowOff>
        </xdr:from>
        <xdr:to>
          <xdr:col>22</xdr:col>
          <xdr:colOff>200025</xdr:colOff>
          <xdr:row>132</xdr:row>
          <xdr:rowOff>38100</xdr:rowOff>
        </xdr:to>
        <xdr:sp macro="" textlink="">
          <xdr:nvSpPr>
            <xdr:cNvPr id="14653" name="Check Box 317" hidden="1">
              <a:extLst>
                <a:ext uri="{63B3BB69-23CF-44E3-9099-C40C66FF867C}">
                  <a14:compatExt spid="_x0000_s14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143</xdr:row>
          <xdr:rowOff>142875</xdr:rowOff>
        </xdr:from>
        <xdr:to>
          <xdr:col>22</xdr:col>
          <xdr:colOff>295275</xdr:colOff>
          <xdr:row>143</xdr:row>
          <xdr:rowOff>495300</xdr:rowOff>
        </xdr:to>
        <xdr:sp macro="" textlink="">
          <xdr:nvSpPr>
            <xdr:cNvPr id="14662" name="Check Box 326" hidden="1">
              <a:extLst>
                <a:ext uri="{63B3BB69-23CF-44E3-9099-C40C66FF867C}">
                  <a14:compatExt spid="_x0000_s14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19</xdr:row>
          <xdr:rowOff>28575</xdr:rowOff>
        </xdr:from>
        <xdr:to>
          <xdr:col>22</xdr:col>
          <xdr:colOff>228600</xdr:colOff>
          <xdr:row>20</xdr:row>
          <xdr:rowOff>200025</xdr:rowOff>
        </xdr:to>
        <xdr:sp macro="" textlink="">
          <xdr:nvSpPr>
            <xdr:cNvPr id="14666" name="Check Box 330" hidden="1">
              <a:extLst>
                <a:ext uri="{63B3BB69-23CF-44E3-9099-C40C66FF867C}">
                  <a14:compatExt spid="_x0000_s14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21</xdr:row>
          <xdr:rowOff>28575</xdr:rowOff>
        </xdr:from>
        <xdr:to>
          <xdr:col>22</xdr:col>
          <xdr:colOff>228600</xdr:colOff>
          <xdr:row>22</xdr:row>
          <xdr:rowOff>200025</xdr:rowOff>
        </xdr:to>
        <xdr:sp macro="" textlink="">
          <xdr:nvSpPr>
            <xdr:cNvPr id="14667" name="Check Box 331" hidden="1">
              <a:extLst>
                <a:ext uri="{63B3BB69-23CF-44E3-9099-C40C66FF867C}">
                  <a14:compatExt spid="_x0000_s146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33</xdr:row>
          <xdr:rowOff>28575</xdr:rowOff>
        </xdr:from>
        <xdr:to>
          <xdr:col>22</xdr:col>
          <xdr:colOff>228600</xdr:colOff>
          <xdr:row>34</xdr:row>
          <xdr:rowOff>9525</xdr:rowOff>
        </xdr:to>
        <xdr:sp macro="" textlink="">
          <xdr:nvSpPr>
            <xdr:cNvPr id="14668" name="Check Box 332" hidden="1">
              <a:extLst>
                <a:ext uri="{63B3BB69-23CF-44E3-9099-C40C66FF867C}">
                  <a14:compatExt spid="_x0000_s14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36</xdr:row>
          <xdr:rowOff>28575</xdr:rowOff>
        </xdr:from>
        <xdr:to>
          <xdr:col>22</xdr:col>
          <xdr:colOff>228600</xdr:colOff>
          <xdr:row>37</xdr:row>
          <xdr:rowOff>9525</xdr:rowOff>
        </xdr:to>
        <xdr:sp macro="" textlink="">
          <xdr:nvSpPr>
            <xdr:cNvPr id="14669" name="Check Box 333" hidden="1">
              <a:extLst>
                <a:ext uri="{63B3BB69-23CF-44E3-9099-C40C66FF867C}">
                  <a14:compatExt spid="_x0000_s14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45</xdr:row>
          <xdr:rowOff>28575</xdr:rowOff>
        </xdr:from>
        <xdr:to>
          <xdr:col>22</xdr:col>
          <xdr:colOff>228600</xdr:colOff>
          <xdr:row>46</xdr:row>
          <xdr:rowOff>9525</xdr:rowOff>
        </xdr:to>
        <xdr:sp macro="" textlink="">
          <xdr:nvSpPr>
            <xdr:cNvPr id="14671" name="Check Box 335" hidden="1">
              <a:extLst>
                <a:ext uri="{63B3BB69-23CF-44E3-9099-C40C66FF867C}">
                  <a14:compatExt spid="_x0000_s14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46</xdr:row>
          <xdr:rowOff>28575</xdr:rowOff>
        </xdr:from>
        <xdr:to>
          <xdr:col>22</xdr:col>
          <xdr:colOff>228600</xdr:colOff>
          <xdr:row>47</xdr:row>
          <xdr:rowOff>9525</xdr:rowOff>
        </xdr:to>
        <xdr:sp macro="" textlink="">
          <xdr:nvSpPr>
            <xdr:cNvPr id="14672" name="Check Box 336" hidden="1">
              <a:extLst>
                <a:ext uri="{63B3BB69-23CF-44E3-9099-C40C66FF867C}">
                  <a14:compatExt spid="_x0000_s14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47</xdr:row>
          <xdr:rowOff>28575</xdr:rowOff>
        </xdr:from>
        <xdr:to>
          <xdr:col>22</xdr:col>
          <xdr:colOff>228600</xdr:colOff>
          <xdr:row>48</xdr:row>
          <xdr:rowOff>9525</xdr:rowOff>
        </xdr:to>
        <xdr:sp macro="" textlink="">
          <xdr:nvSpPr>
            <xdr:cNvPr id="14673" name="Check Box 337" hidden="1">
              <a:extLst>
                <a:ext uri="{63B3BB69-23CF-44E3-9099-C40C66FF867C}">
                  <a14:compatExt spid="_x0000_s14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49</xdr:row>
          <xdr:rowOff>28575</xdr:rowOff>
        </xdr:from>
        <xdr:to>
          <xdr:col>22</xdr:col>
          <xdr:colOff>228600</xdr:colOff>
          <xdr:row>50</xdr:row>
          <xdr:rowOff>9525</xdr:rowOff>
        </xdr:to>
        <xdr:sp macro="" textlink="">
          <xdr:nvSpPr>
            <xdr:cNvPr id="14674" name="Check Box 338" hidden="1">
              <a:extLst>
                <a:ext uri="{63B3BB69-23CF-44E3-9099-C40C66FF867C}">
                  <a14:compatExt spid="_x0000_s14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52</xdr:row>
          <xdr:rowOff>28575</xdr:rowOff>
        </xdr:from>
        <xdr:to>
          <xdr:col>22</xdr:col>
          <xdr:colOff>228600</xdr:colOff>
          <xdr:row>53</xdr:row>
          <xdr:rowOff>9525</xdr:rowOff>
        </xdr:to>
        <xdr:sp macro="" textlink="">
          <xdr:nvSpPr>
            <xdr:cNvPr id="14675" name="Check Box 339" hidden="1">
              <a:extLst>
                <a:ext uri="{63B3BB69-23CF-44E3-9099-C40C66FF867C}">
                  <a14:compatExt spid="_x0000_s14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55</xdr:row>
          <xdr:rowOff>28575</xdr:rowOff>
        </xdr:from>
        <xdr:to>
          <xdr:col>22</xdr:col>
          <xdr:colOff>228600</xdr:colOff>
          <xdr:row>56</xdr:row>
          <xdr:rowOff>9525</xdr:rowOff>
        </xdr:to>
        <xdr:sp macro="" textlink="">
          <xdr:nvSpPr>
            <xdr:cNvPr id="14676" name="Check Box 340" hidden="1">
              <a:extLst>
                <a:ext uri="{63B3BB69-23CF-44E3-9099-C40C66FF867C}">
                  <a14:compatExt spid="_x0000_s14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56</xdr:row>
          <xdr:rowOff>28575</xdr:rowOff>
        </xdr:from>
        <xdr:to>
          <xdr:col>22</xdr:col>
          <xdr:colOff>228600</xdr:colOff>
          <xdr:row>56</xdr:row>
          <xdr:rowOff>390525</xdr:rowOff>
        </xdr:to>
        <xdr:sp macro="" textlink="">
          <xdr:nvSpPr>
            <xdr:cNvPr id="14677" name="Check Box 341" hidden="1">
              <a:extLst>
                <a:ext uri="{63B3BB69-23CF-44E3-9099-C40C66FF867C}">
                  <a14:compatExt spid="_x0000_s14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60</xdr:row>
          <xdr:rowOff>28575</xdr:rowOff>
        </xdr:from>
        <xdr:to>
          <xdr:col>22</xdr:col>
          <xdr:colOff>228600</xdr:colOff>
          <xdr:row>61</xdr:row>
          <xdr:rowOff>9525</xdr:rowOff>
        </xdr:to>
        <xdr:sp macro="" textlink="">
          <xdr:nvSpPr>
            <xdr:cNvPr id="14678" name="Check Box 342" hidden="1">
              <a:extLst>
                <a:ext uri="{63B3BB69-23CF-44E3-9099-C40C66FF867C}">
                  <a14:compatExt spid="_x0000_s14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61</xdr:row>
          <xdr:rowOff>28575</xdr:rowOff>
        </xdr:from>
        <xdr:to>
          <xdr:col>22</xdr:col>
          <xdr:colOff>228600</xdr:colOff>
          <xdr:row>62</xdr:row>
          <xdr:rowOff>9525</xdr:rowOff>
        </xdr:to>
        <xdr:sp macro="" textlink="">
          <xdr:nvSpPr>
            <xdr:cNvPr id="14680" name="Check Box 344" hidden="1">
              <a:extLst>
                <a:ext uri="{63B3BB69-23CF-44E3-9099-C40C66FF867C}">
                  <a14:compatExt spid="_x0000_s14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63</xdr:row>
          <xdr:rowOff>28575</xdr:rowOff>
        </xdr:from>
        <xdr:to>
          <xdr:col>22</xdr:col>
          <xdr:colOff>228600</xdr:colOff>
          <xdr:row>64</xdr:row>
          <xdr:rowOff>9525</xdr:rowOff>
        </xdr:to>
        <xdr:sp macro="" textlink="">
          <xdr:nvSpPr>
            <xdr:cNvPr id="14681" name="Check Box 345" hidden="1">
              <a:extLst>
                <a:ext uri="{63B3BB69-23CF-44E3-9099-C40C66FF867C}">
                  <a14:compatExt spid="_x0000_s14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66</xdr:row>
          <xdr:rowOff>28575</xdr:rowOff>
        </xdr:from>
        <xdr:to>
          <xdr:col>22</xdr:col>
          <xdr:colOff>228600</xdr:colOff>
          <xdr:row>67</xdr:row>
          <xdr:rowOff>9525</xdr:rowOff>
        </xdr:to>
        <xdr:sp macro="" textlink="">
          <xdr:nvSpPr>
            <xdr:cNvPr id="14682" name="Check Box 346" hidden="1">
              <a:extLst>
                <a:ext uri="{63B3BB69-23CF-44E3-9099-C40C66FF867C}">
                  <a14:compatExt spid="_x0000_s14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69</xdr:row>
          <xdr:rowOff>28575</xdr:rowOff>
        </xdr:from>
        <xdr:to>
          <xdr:col>22</xdr:col>
          <xdr:colOff>228600</xdr:colOff>
          <xdr:row>70</xdr:row>
          <xdr:rowOff>9525</xdr:rowOff>
        </xdr:to>
        <xdr:sp macro="" textlink="">
          <xdr:nvSpPr>
            <xdr:cNvPr id="14684" name="Check Box 348" hidden="1">
              <a:extLst>
                <a:ext uri="{63B3BB69-23CF-44E3-9099-C40C66FF867C}">
                  <a14:compatExt spid="_x0000_s14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70</xdr:row>
          <xdr:rowOff>28575</xdr:rowOff>
        </xdr:from>
        <xdr:to>
          <xdr:col>22</xdr:col>
          <xdr:colOff>228600</xdr:colOff>
          <xdr:row>70</xdr:row>
          <xdr:rowOff>390525</xdr:rowOff>
        </xdr:to>
        <xdr:sp macro="" textlink="">
          <xdr:nvSpPr>
            <xdr:cNvPr id="14685" name="Check Box 349" hidden="1">
              <a:extLst>
                <a:ext uri="{63B3BB69-23CF-44E3-9099-C40C66FF867C}">
                  <a14:compatExt spid="_x0000_s14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73</xdr:row>
          <xdr:rowOff>28575</xdr:rowOff>
        </xdr:from>
        <xdr:to>
          <xdr:col>22</xdr:col>
          <xdr:colOff>228600</xdr:colOff>
          <xdr:row>74</xdr:row>
          <xdr:rowOff>9525</xdr:rowOff>
        </xdr:to>
        <xdr:sp macro="" textlink="">
          <xdr:nvSpPr>
            <xdr:cNvPr id="14686" name="Check Box 350" hidden="1">
              <a:extLst>
                <a:ext uri="{63B3BB69-23CF-44E3-9099-C40C66FF867C}">
                  <a14:compatExt spid="_x0000_s146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74</xdr:row>
          <xdr:rowOff>28575</xdr:rowOff>
        </xdr:from>
        <xdr:to>
          <xdr:col>22</xdr:col>
          <xdr:colOff>228600</xdr:colOff>
          <xdr:row>75</xdr:row>
          <xdr:rowOff>9525</xdr:rowOff>
        </xdr:to>
        <xdr:sp macro="" textlink="">
          <xdr:nvSpPr>
            <xdr:cNvPr id="14687" name="Check Box 351" hidden="1">
              <a:extLst>
                <a:ext uri="{63B3BB69-23CF-44E3-9099-C40C66FF867C}">
                  <a14:compatExt spid="_x0000_s146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76</xdr:row>
          <xdr:rowOff>28575</xdr:rowOff>
        </xdr:from>
        <xdr:to>
          <xdr:col>22</xdr:col>
          <xdr:colOff>228600</xdr:colOff>
          <xdr:row>76</xdr:row>
          <xdr:rowOff>390525</xdr:rowOff>
        </xdr:to>
        <xdr:sp macro="" textlink="">
          <xdr:nvSpPr>
            <xdr:cNvPr id="14688" name="Check Box 352" hidden="1">
              <a:extLst>
                <a:ext uri="{63B3BB69-23CF-44E3-9099-C40C66FF867C}">
                  <a14:compatExt spid="_x0000_s14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83</xdr:row>
          <xdr:rowOff>28575</xdr:rowOff>
        </xdr:from>
        <xdr:to>
          <xdr:col>22</xdr:col>
          <xdr:colOff>228600</xdr:colOff>
          <xdr:row>83</xdr:row>
          <xdr:rowOff>390525</xdr:rowOff>
        </xdr:to>
        <xdr:sp macro="" textlink="">
          <xdr:nvSpPr>
            <xdr:cNvPr id="14689" name="Check Box 353" hidden="1">
              <a:extLst>
                <a:ext uri="{63B3BB69-23CF-44E3-9099-C40C66FF867C}">
                  <a14:compatExt spid="_x0000_s14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88</xdr:row>
          <xdr:rowOff>28575</xdr:rowOff>
        </xdr:from>
        <xdr:to>
          <xdr:col>22</xdr:col>
          <xdr:colOff>228600</xdr:colOff>
          <xdr:row>89</xdr:row>
          <xdr:rowOff>9525</xdr:rowOff>
        </xdr:to>
        <xdr:sp macro="" textlink="">
          <xdr:nvSpPr>
            <xdr:cNvPr id="14690" name="Check Box 354" hidden="1">
              <a:extLst>
                <a:ext uri="{63B3BB69-23CF-44E3-9099-C40C66FF867C}">
                  <a14:compatExt spid="_x0000_s14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89</xdr:row>
          <xdr:rowOff>28575</xdr:rowOff>
        </xdr:from>
        <xdr:to>
          <xdr:col>22</xdr:col>
          <xdr:colOff>228600</xdr:colOff>
          <xdr:row>90</xdr:row>
          <xdr:rowOff>9525</xdr:rowOff>
        </xdr:to>
        <xdr:sp macro="" textlink="">
          <xdr:nvSpPr>
            <xdr:cNvPr id="14691" name="Check Box 355" hidden="1">
              <a:extLst>
                <a:ext uri="{63B3BB69-23CF-44E3-9099-C40C66FF867C}">
                  <a14:compatExt spid="_x0000_s146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91</xdr:row>
          <xdr:rowOff>28575</xdr:rowOff>
        </xdr:from>
        <xdr:to>
          <xdr:col>22</xdr:col>
          <xdr:colOff>228600</xdr:colOff>
          <xdr:row>92</xdr:row>
          <xdr:rowOff>9525</xdr:rowOff>
        </xdr:to>
        <xdr:sp macro="" textlink="">
          <xdr:nvSpPr>
            <xdr:cNvPr id="14692" name="Check Box 356" hidden="1">
              <a:extLst>
                <a:ext uri="{63B3BB69-23CF-44E3-9099-C40C66FF867C}">
                  <a14:compatExt spid="_x0000_s146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94</xdr:row>
          <xdr:rowOff>28575</xdr:rowOff>
        </xdr:from>
        <xdr:to>
          <xdr:col>22</xdr:col>
          <xdr:colOff>228600</xdr:colOff>
          <xdr:row>95</xdr:row>
          <xdr:rowOff>9525</xdr:rowOff>
        </xdr:to>
        <xdr:sp macro="" textlink="">
          <xdr:nvSpPr>
            <xdr:cNvPr id="14693" name="Check Box 357" hidden="1">
              <a:extLst>
                <a:ext uri="{63B3BB69-23CF-44E3-9099-C40C66FF867C}">
                  <a14:compatExt spid="_x0000_s146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95</xdr:row>
          <xdr:rowOff>28575</xdr:rowOff>
        </xdr:from>
        <xdr:to>
          <xdr:col>22</xdr:col>
          <xdr:colOff>228600</xdr:colOff>
          <xdr:row>96</xdr:row>
          <xdr:rowOff>200025</xdr:rowOff>
        </xdr:to>
        <xdr:sp macro="" textlink="">
          <xdr:nvSpPr>
            <xdr:cNvPr id="14694" name="Check Box 358" hidden="1">
              <a:extLst>
                <a:ext uri="{63B3BB69-23CF-44E3-9099-C40C66FF867C}">
                  <a14:compatExt spid="_x0000_s146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97</xdr:row>
          <xdr:rowOff>28575</xdr:rowOff>
        </xdr:from>
        <xdr:to>
          <xdr:col>22</xdr:col>
          <xdr:colOff>228600</xdr:colOff>
          <xdr:row>98</xdr:row>
          <xdr:rowOff>9525</xdr:rowOff>
        </xdr:to>
        <xdr:sp macro="" textlink="">
          <xdr:nvSpPr>
            <xdr:cNvPr id="14695" name="Check Box 359" hidden="1">
              <a:extLst>
                <a:ext uri="{63B3BB69-23CF-44E3-9099-C40C66FF867C}">
                  <a14:compatExt spid="_x0000_s146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98</xdr:row>
          <xdr:rowOff>28575</xdr:rowOff>
        </xdr:from>
        <xdr:to>
          <xdr:col>22</xdr:col>
          <xdr:colOff>228600</xdr:colOff>
          <xdr:row>98</xdr:row>
          <xdr:rowOff>390525</xdr:rowOff>
        </xdr:to>
        <xdr:sp macro="" textlink="">
          <xdr:nvSpPr>
            <xdr:cNvPr id="14696" name="Check Box 360" hidden="1">
              <a:extLst>
                <a:ext uri="{63B3BB69-23CF-44E3-9099-C40C66FF867C}">
                  <a14:compatExt spid="_x0000_s146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100</xdr:row>
          <xdr:rowOff>28575</xdr:rowOff>
        </xdr:from>
        <xdr:to>
          <xdr:col>22</xdr:col>
          <xdr:colOff>228600</xdr:colOff>
          <xdr:row>101</xdr:row>
          <xdr:rowOff>9525</xdr:rowOff>
        </xdr:to>
        <xdr:sp macro="" textlink="">
          <xdr:nvSpPr>
            <xdr:cNvPr id="14697" name="Check Box 361" hidden="1">
              <a:extLst>
                <a:ext uri="{63B3BB69-23CF-44E3-9099-C40C66FF867C}">
                  <a14:compatExt spid="_x0000_s14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106</xdr:row>
          <xdr:rowOff>28575</xdr:rowOff>
        </xdr:from>
        <xdr:to>
          <xdr:col>22</xdr:col>
          <xdr:colOff>228600</xdr:colOff>
          <xdr:row>106</xdr:row>
          <xdr:rowOff>390525</xdr:rowOff>
        </xdr:to>
        <xdr:sp macro="" textlink="">
          <xdr:nvSpPr>
            <xdr:cNvPr id="14698" name="Check Box 362" hidden="1">
              <a:extLst>
                <a:ext uri="{63B3BB69-23CF-44E3-9099-C40C66FF867C}">
                  <a14:compatExt spid="_x0000_s14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111</xdr:row>
          <xdr:rowOff>28575</xdr:rowOff>
        </xdr:from>
        <xdr:to>
          <xdr:col>22</xdr:col>
          <xdr:colOff>228600</xdr:colOff>
          <xdr:row>112</xdr:row>
          <xdr:rowOff>9525</xdr:rowOff>
        </xdr:to>
        <xdr:sp macro="" textlink="">
          <xdr:nvSpPr>
            <xdr:cNvPr id="14699" name="Check Box 363" hidden="1">
              <a:extLst>
                <a:ext uri="{63B3BB69-23CF-44E3-9099-C40C66FF867C}">
                  <a14:compatExt spid="_x0000_s14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114</xdr:row>
          <xdr:rowOff>28575</xdr:rowOff>
        </xdr:from>
        <xdr:to>
          <xdr:col>22</xdr:col>
          <xdr:colOff>228600</xdr:colOff>
          <xdr:row>115</xdr:row>
          <xdr:rowOff>9525</xdr:rowOff>
        </xdr:to>
        <xdr:sp macro="" textlink="">
          <xdr:nvSpPr>
            <xdr:cNvPr id="14701" name="Check Box 365" hidden="1">
              <a:extLst>
                <a:ext uri="{63B3BB69-23CF-44E3-9099-C40C66FF867C}">
                  <a14:compatExt spid="_x0000_s14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118</xdr:row>
          <xdr:rowOff>28575</xdr:rowOff>
        </xdr:from>
        <xdr:to>
          <xdr:col>22</xdr:col>
          <xdr:colOff>228600</xdr:colOff>
          <xdr:row>119</xdr:row>
          <xdr:rowOff>9525</xdr:rowOff>
        </xdr:to>
        <xdr:sp macro="" textlink="">
          <xdr:nvSpPr>
            <xdr:cNvPr id="14703" name="Check Box 367" hidden="1">
              <a:extLst>
                <a:ext uri="{63B3BB69-23CF-44E3-9099-C40C66FF867C}">
                  <a14:compatExt spid="_x0000_s14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121</xdr:row>
          <xdr:rowOff>28575</xdr:rowOff>
        </xdr:from>
        <xdr:to>
          <xdr:col>22</xdr:col>
          <xdr:colOff>228600</xdr:colOff>
          <xdr:row>122</xdr:row>
          <xdr:rowOff>9525</xdr:rowOff>
        </xdr:to>
        <xdr:sp macro="" textlink="">
          <xdr:nvSpPr>
            <xdr:cNvPr id="14704" name="Check Box 368" hidden="1">
              <a:extLst>
                <a:ext uri="{63B3BB69-23CF-44E3-9099-C40C66FF867C}">
                  <a14:compatExt spid="_x0000_s14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125</xdr:row>
          <xdr:rowOff>28575</xdr:rowOff>
        </xdr:from>
        <xdr:to>
          <xdr:col>22</xdr:col>
          <xdr:colOff>228600</xdr:colOff>
          <xdr:row>126</xdr:row>
          <xdr:rowOff>9525</xdr:rowOff>
        </xdr:to>
        <xdr:sp macro="" textlink="">
          <xdr:nvSpPr>
            <xdr:cNvPr id="14706" name="Check Box 370" hidden="1">
              <a:extLst>
                <a:ext uri="{63B3BB69-23CF-44E3-9099-C40C66FF867C}">
                  <a14:compatExt spid="_x0000_s14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140</xdr:row>
          <xdr:rowOff>0</xdr:rowOff>
        </xdr:from>
        <xdr:to>
          <xdr:col>22</xdr:col>
          <xdr:colOff>228600</xdr:colOff>
          <xdr:row>140</xdr:row>
          <xdr:rowOff>361950</xdr:rowOff>
        </xdr:to>
        <xdr:sp macro="" textlink="">
          <xdr:nvSpPr>
            <xdr:cNvPr id="14708" name="Check Box 372" hidden="1">
              <a:extLst>
                <a:ext uri="{63B3BB69-23CF-44E3-9099-C40C66FF867C}">
                  <a14:compatExt spid="_x0000_s147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140</xdr:row>
          <xdr:rowOff>28575</xdr:rowOff>
        </xdr:from>
        <xdr:to>
          <xdr:col>22</xdr:col>
          <xdr:colOff>228600</xdr:colOff>
          <xdr:row>141</xdr:row>
          <xdr:rowOff>9525</xdr:rowOff>
        </xdr:to>
        <xdr:sp macro="" textlink="">
          <xdr:nvSpPr>
            <xdr:cNvPr id="14709" name="Check Box 373" hidden="1">
              <a:extLst>
                <a:ext uri="{63B3BB69-23CF-44E3-9099-C40C66FF867C}">
                  <a14:compatExt spid="_x0000_s14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144</xdr:row>
          <xdr:rowOff>28575</xdr:rowOff>
        </xdr:from>
        <xdr:to>
          <xdr:col>22</xdr:col>
          <xdr:colOff>228600</xdr:colOff>
          <xdr:row>145</xdr:row>
          <xdr:rowOff>9525</xdr:rowOff>
        </xdr:to>
        <xdr:sp macro="" textlink="">
          <xdr:nvSpPr>
            <xdr:cNvPr id="14710" name="Check Box 374" hidden="1">
              <a:extLst>
                <a:ext uri="{63B3BB69-23CF-44E3-9099-C40C66FF867C}">
                  <a14:compatExt spid="_x0000_s147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12</xdr:row>
          <xdr:rowOff>0</xdr:rowOff>
        </xdr:from>
        <xdr:to>
          <xdr:col>22</xdr:col>
          <xdr:colOff>295275</xdr:colOff>
          <xdr:row>12</xdr:row>
          <xdr:rowOff>352425</xdr:rowOff>
        </xdr:to>
        <xdr:sp macro="" textlink="">
          <xdr:nvSpPr>
            <xdr:cNvPr id="14711" name="Check Box 375" hidden="1">
              <a:extLst>
                <a:ext uri="{63B3BB69-23CF-44E3-9099-C40C66FF867C}">
                  <a14:compatExt spid="_x0000_s147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34</xdr:row>
          <xdr:rowOff>142875</xdr:rowOff>
        </xdr:from>
        <xdr:to>
          <xdr:col>22</xdr:col>
          <xdr:colOff>295275</xdr:colOff>
          <xdr:row>35</xdr:row>
          <xdr:rowOff>114300</xdr:rowOff>
        </xdr:to>
        <xdr:sp macro="" textlink="">
          <xdr:nvSpPr>
            <xdr:cNvPr id="14713" name="Check Box 377" hidden="1">
              <a:extLst>
                <a:ext uri="{63B3BB69-23CF-44E3-9099-C40C66FF867C}">
                  <a14:compatExt spid="_x0000_s14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38</xdr:row>
          <xdr:rowOff>142875</xdr:rowOff>
        </xdr:from>
        <xdr:to>
          <xdr:col>22</xdr:col>
          <xdr:colOff>295275</xdr:colOff>
          <xdr:row>40</xdr:row>
          <xdr:rowOff>114300</xdr:rowOff>
        </xdr:to>
        <xdr:sp macro="" textlink="">
          <xdr:nvSpPr>
            <xdr:cNvPr id="14714" name="Check Box 378" hidden="1">
              <a:extLst>
                <a:ext uri="{63B3BB69-23CF-44E3-9099-C40C66FF867C}">
                  <a14:compatExt spid="_x0000_s147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99</xdr:row>
          <xdr:rowOff>142875</xdr:rowOff>
        </xdr:from>
        <xdr:to>
          <xdr:col>22</xdr:col>
          <xdr:colOff>295275</xdr:colOff>
          <xdr:row>99</xdr:row>
          <xdr:rowOff>495300</xdr:rowOff>
        </xdr:to>
        <xdr:sp macro="" textlink="">
          <xdr:nvSpPr>
            <xdr:cNvPr id="14715" name="Check Box 379" hidden="1">
              <a:extLst>
                <a:ext uri="{63B3BB69-23CF-44E3-9099-C40C66FF867C}">
                  <a14:compatExt spid="_x0000_s14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135</xdr:row>
          <xdr:rowOff>142875</xdr:rowOff>
        </xdr:from>
        <xdr:to>
          <xdr:col>22</xdr:col>
          <xdr:colOff>295275</xdr:colOff>
          <xdr:row>135</xdr:row>
          <xdr:rowOff>495300</xdr:rowOff>
        </xdr:to>
        <xdr:sp macro="" textlink="">
          <xdr:nvSpPr>
            <xdr:cNvPr id="14720" name="Check Box 384" hidden="1">
              <a:extLst>
                <a:ext uri="{63B3BB69-23CF-44E3-9099-C40C66FF867C}">
                  <a14:compatExt spid="_x0000_s147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136</xdr:row>
          <xdr:rowOff>142875</xdr:rowOff>
        </xdr:from>
        <xdr:to>
          <xdr:col>22</xdr:col>
          <xdr:colOff>295275</xdr:colOff>
          <xdr:row>136</xdr:row>
          <xdr:rowOff>495300</xdr:rowOff>
        </xdr:to>
        <xdr:sp macro="" textlink="">
          <xdr:nvSpPr>
            <xdr:cNvPr id="14721" name="Check Box 385" hidden="1">
              <a:extLst>
                <a:ext uri="{63B3BB69-23CF-44E3-9099-C40C66FF867C}">
                  <a14:compatExt spid="_x0000_s14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138</xdr:row>
          <xdr:rowOff>142875</xdr:rowOff>
        </xdr:from>
        <xdr:to>
          <xdr:col>22</xdr:col>
          <xdr:colOff>295275</xdr:colOff>
          <xdr:row>138</xdr:row>
          <xdr:rowOff>495300</xdr:rowOff>
        </xdr:to>
        <xdr:sp macro="" textlink="">
          <xdr:nvSpPr>
            <xdr:cNvPr id="14723" name="Check Box 387" hidden="1">
              <a:extLst>
                <a:ext uri="{63B3BB69-23CF-44E3-9099-C40C66FF867C}">
                  <a14:compatExt spid="_x0000_s14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141</xdr:row>
          <xdr:rowOff>142875</xdr:rowOff>
        </xdr:from>
        <xdr:to>
          <xdr:col>22</xdr:col>
          <xdr:colOff>295275</xdr:colOff>
          <xdr:row>142</xdr:row>
          <xdr:rowOff>114300</xdr:rowOff>
        </xdr:to>
        <xdr:sp macro="" textlink="">
          <xdr:nvSpPr>
            <xdr:cNvPr id="14725" name="Check Box 389" hidden="1">
              <a:extLst>
                <a:ext uri="{63B3BB69-23CF-44E3-9099-C40C66FF867C}">
                  <a14:compatExt spid="_x0000_s14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146</xdr:row>
          <xdr:rowOff>0</xdr:rowOff>
        </xdr:from>
        <xdr:to>
          <xdr:col>22</xdr:col>
          <xdr:colOff>295275</xdr:colOff>
          <xdr:row>147</xdr:row>
          <xdr:rowOff>114300</xdr:rowOff>
        </xdr:to>
        <xdr:sp macro="" textlink="">
          <xdr:nvSpPr>
            <xdr:cNvPr id="14726" name="Check Box 390" hidden="1">
              <a:extLst>
                <a:ext uri="{63B3BB69-23CF-44E3-9099-C40C66FF867C}">
                  <a14:compatExt spid="_x0000_s14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17</xdr:row>
          <xdr:rowOff>19050</xdr:rowOff>
        </xdr:from>
        <xdr:to>
          <xdr:col>22</xdr:col>
          <xdr:colOff>171450</xdr:colOff>
          <xdr:row>18</xdr:row>
          <xdr:rowOff>0</xdr:rowOff>
        </xdr:to>
        <xdr:sp macro="" textlink="">
          <xdr:nvSpPr>
            <xdr:cNvPr id="14727" name="Check Box 391" hidden="1">
              <a:extLst>
                <a:ext uri="{63B3BB69-23CF-44E3-9099-C40C66FF867C}">
                  <a14:compatExt spid="_x0000_s14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18</xdr:row>
          <xdr:rowOff>19050</xdr:rowOff>
        </xdr:from>
        <xdr:to>
          <xdr:col>22</xdr:col>
          <xdr:colOff>171450</xdr:colOff>
          <xdr:row>19</xdr:row>
          <xdr:rowOff>0</xdr:rowOff>
        </xdr:to>
        <xdr:sp macro="" textlink="">
          <xdr:nvSpPr>
            <xdr:cNvPr id="14729" name="Check Box 393" hidden="1">
              <a:extLst>
                <a:ext uri="{63B3BB69-23CF-44E3-9099-C40C66FF867C}">
                  <a14:compatExt spid="_x0000_s14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23</xdr:row>
          <xdr:rowOff>19050</xdr:rowOff>
        </xdr:from>
        <xdr:to>
          <xdr:col>22</xdr:col>
          <xdr:colOff>171450</xdr:colOff>
          <xdr:row>24</xdr:row>
          <xdr:rowOff>0</xdr:rowOff>
        </xdr:to>
        <xdr:sp macro="" textlink="">
          <xdr:nvSpPr>
            <xdr:cNvPr id="14730" name="Check Box 394" hidden="1">
              <a:extLst>
                <a:ext uri="{63B3BB69-23CF-44E3-9099-C40C66FF867C}">
                  <a14:compatExt spid="_x0000_s14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24</xdr:row>
          <xdr:rowOff>95250</xdr:rowOff>
        </xdr:from>
        <xdr:to>
          <xdr:col>22</xdr:col>
          <xdr:colOff>200025</xdr:colOff>
          <xdr:row>24</xdr:row>
          <xdr:rowOff>304800</xdr:rowOff>
        </xdr:to>
        <xdr:sp macro="" textlink="">
          <xdr:nvSpPr>
            <xdr:cNvPr id="14731" name="Check Box 395" hidden="1">
              <a:extLst>
                <a:ext uri="{63B3BB69-23CF-44E3-9099-C40C66FF867C}">
                  <a14:compatExt spid="_x0000_s147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25</xdr:row>
          <xdr:rowOff>95250</xdr:rowOff>
        </xdr:from>
        <xdr:to>
          <xdr:col>22</xdr:col>
          <xdr:colOff>200025</xdr:colOff>
          <xdr:row>25</xdr:row>
          <xdr:rowOff>304800</xdr:rowOff>
        </xdr:to>
        <xdr:sp macro="" textlink="">
          <xdr:nvSpPr>
            <xdr:cNvPr id="14732" name="Check Box 396" hidden="1">
              <a:extLst>
                <a:ext uri="{63B3BB69-23CF-44E3-9099-C40C66FF867C}">
                  <a14:compatExt spid="_x0000_s14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26</xdr:row>
          <xdr:rowOff>95250</xdr:rowOff>
        </xdr:from>
        <xdr:to>
          <xdr:col>22</xdr:col>
          <xdr:colOff>200025</xdr:colOff>
          <xdr:row>27</xdr:row>
          <xdr:rowOff>19050</xdr:rowOff>
        </xdr:to>
        <xdr:sp macro="" textlink="">
          <xdr:nvSpPr>
            <xdr:cNvPr id="14733" name="Check Box 397" hidden="1">
              <a:extLst>
                <a:ext uri="{63B3BB69-23CF-44E3-9099-C40C66FF867C}">
                  <a14:compatExt spid="_x0000_s14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27</xdr:row>
          <xdr:rowOff>95250</xdr:rowOff>
        </xdr:from>
        <xdr:to>
          <xdr:col>22</xdr:col>
          <xdr:colOff>200025</xdr:colOff>
          <xdr:row>28</xdr:row>
          <xdr:rowOff>19050</xdr:rowOff>
        </xdr:to>
        <xdr:sp macro="" textlink="">
          <xdr:nvSpPr>
            <xdr:cNvPr id="14734" name="Check Box 398" hidden="1">
              <a:extLst>
                <a:ext uri="{63B3BB69-23CF-44E3-9099-C40C66FF867C}">
                  <a14:compatExt spid="_x0000_s14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29</xdr:row>
          <xdr:rowOff>95250</xdr:rowOff>
        </xdr:from>
        <xdr:to>
          <xdr:col>22</xdr:col>
          <xdr:colOff>200025</xdr:colOff>
          <xdr:row>29</xdr:row>
          <xdr:rowOff>304800</xdr:rowOff>
        </xdr:to>
        <xdr:sp macro="" textlink="">
          <xdr:nvSpPr>
            <xdr:cNvPr id="14735" name="Check Box 399" hidden="1">
              <a:extLst>
                <a:ext uri="{63B3BB69-23CF-44E3-9099-C40C66FF867C}">
                  <a14:compatExt spid="_x0000_s14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30</xdr:row>
          <xdr:rowOff>95250</xdr:rowOff>
        </xdr:from>
        <xdr:to>
          <xdr:col>22</xdr:col>
          <xdr:colOff>200025</xdr:colOff>
          <xdr:row>30</xdr:row>
          <xdr:rowOff>304800</xdr:rowOff>
        </xdr:to>
        <xdr:sp macro="" textlink="">
          <xdr:nvSpPr>
            <xdr:cNvPr id="14736" name="Check Box 400" hidden="1">
              <a:extLst>
                <a:ext uri="{63B3BB69-23CF-44E3-9099-C40C66FF867C}">
                  <a14:compatExt spid="_x0000_s14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32</xdr:row>
          <xdr:rowOff>19050</xdr:rowOff>
        </xdr:from>
        <xdr:to>
          <xdr:col>22</xdr:col>
          <xdr:colOff>171450</xdr:colOff>
          <xdr:row>33</xdr:row>
          <xdr:rowOff>0</xdr:rowOff>
        </xdr:to>
        <xdr:sp macro="" textlink="">
          <xdr:nvSpPr>
            <xdr:cNvPr id="14737" name="Check Box 401" hidden="1">
              <a:extLst>
                <a:ext uri="{63B3BB69-23CF-44E3-9099-C40C66FF867C}">
                  <a14:compatExt spid="_x0000_s14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39</xdr:row>
          <xdr:rowOff>19050</xdr:rowOff>
        </xdr:from>
        <xdr:to>
          <xdr:col>22</xdr:col>
          <xdr:colOff>171450</xdr:colOff>
          <xdr:row>40</xdr:row>
          <xdr:rowOff>0</xdr:rowOff>
        </xdr:to>
        <xdr:sp macro="" textlink="">
          <xdr:nvSpPr>
            <xdr:cNvPr id="14738" name="Check Box 402" hidden="1">
              <a:extLst>
                <a:ext uri="{63B3BB69-23CF-44E3-9099-C40C66FF867C}">
                  <a14:compatExt spid="_x0000_s147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35</xdr:row>
          <xdr:rowOff>19050</xdr:rowOff>
        </xdr:from>
        <xdr:to>
          <xdr:col>22</xdr:col>
          <xdr:colOff>171450</xdr:colOff>
          <xdr:row>36</xdr:row>
          <xdr:rowOff>0</xdr:rowOff>
        </xdr:to>
        <xdr:sp macro="" textlink="">
          <xdr:nvSpPr>
            <xdr:cNvPr id="14739" name="Check Box 403" hidden="1">
              <a:extLst>
                <a:ext uri="{63B3BB69-23CF-44E3-9099-C40C66FF867C}">
                  <a14:compatExt spid="_x0000_s147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40</xdr:row>
          <xdr:rowOff>19050</xdr:rowOff>
        </xdr:from>
        <xdr:to>
          <xdr:col>22</xdr:col>
          <xdr:colOff>171450</xdr:colOff>
          <xdr:row>41</xdr:row>
          <xdr:rowOff>0</xdr:rowOff>
        </xdr:to>
        <xdr:sp macro="" textlink="">
          <xdr:nvSpPr>
            <xdr:cNvPr id="14740" name="Check Box 404" hidden="1">
              <a:extLst>
                <a:ext uri="{63B3BB69-23CF-44E3-9099-C40C66FF867C}">
                  <a14:compatExt spid="_x0000_s14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41</xdr:row>
          <xdr:rowOff>19050</xdr:rowOff>
        </xdr:from>
        <xdr:to>
          <xdr:col>22</xdr:col>
          <xdr:colOff>171450</xdr:colOff>
          <xdr:row>42</xdr:row>
          <xdr:rowOff>0</xdr:rowOff>
        </xdr:to>
        <xdr:sp macro="" textlink="">
          <xdr:nvSpPr>
            <xdr:cNvPr id="14741" name="Check Box 405" hidden="1">
              <a:extLst>
                <a:ext uri="{63B3BB69-23CF-44E3-9099-C40C66FF867C}">
                  <a14:compatExt spid="_x0000_s147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43</xdr:row>
          <xdr:rowOff>19050</xdr:rowOff>
        </xdr:from>
        <xdr:to>
          <xdr:col>22</xdr:col>
          <xdr:colOff>171450</xdr:colOff>
          <xdr:row>44</xdr:row>
          <xdr:rowOff>0</xdr:rowOff>
        </xdr:to>
        <xdr:sp macro="" textlink="">
          <xdr:nvSpPr>
            <xdr:cNvPr id="14742" name="Check Box 406" hidden="1">
              <a:extLst>
                <a:ext uri="{63B3BB69-23CF-44E3-9099-C40C66FF867C}">
                  <a14:compatExt spid="_x0000_s14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44</xdr:row>
          <xdr:rowOff>19050</xdr:rowOff>
        </xdr:from>
        <xdr:to>
          <xdr:col>22</xdr:col>
          <xdr:colOff>171450</xdr:colOff>
          <xdr:row>45</xdr:row>
          <xdr:rowOff>0</xdr:rowOff>
        </xdr:to>
        <xdr:sp macro="" textlink="">
          <xdr:nvSpPr>
            <xdr:cNvPr id="14743" name="Check Box 407" hidden="1">
              <a:extLst>
                <a:ext uri="{63B3BB69-23CF-44E3-9099-C40C66FF867C}">
                  <a14:compatExt spid="_x0000_s14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48</xdr:row>
          <xdr:rowOff>19050</xdr:rowOff>
        </xdr:from>
        <xdr:to>
          <xdr:col>22</xdr:col>
          <xdr:colOff>171450</xdr:colOff>
          <xdr:row>49</xdr:row>
          <xdr:rowOff>0</xdr:rowOff>
        </xdr:to>
        <xdr:sp macro="" textlink="">
          <xdr:nvSpPr>
            <xdr:cNvPr id="14745" name="Check Box 409" hidden="1">
              <a:extLst>
                <a:ext uri="{63B3BB69-23CF-44E3-9099-C40C66FF867C}">
                  <a14:compatExt spid="_x0000_s14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50</xdr:row>
          <xdr:rowOff>19050</xdr:rowOff>
        </xdr:from>
        <xdr:to>
          <xdr:col>22</xdr:col>
          <xdr:colOff>171450</xdr:colOff>
          <xdr:row>50</xdr:row>
          <xdr:rowOff>190500</xdr:rowOff>
        </xdr:to>
        <xdr:sp macro="" textlink="">
          <xdr:nvSpPr>
            <xdr:cNvPr id="14747" name="Check Box 411" hidden="1">
              <a:extLst>
                <a:ext uri="{63B3BB69-23CF-44E3-9099-C40C66FF867C}">
                  <a14:compatExt spid="_x0000_s14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51</xdr:row>
          <xdr:rowOff>19050</xdr:rowOff>
        </xdr:from>
        <xdr:to>
          <xdr:col>22</xdr:col>
          <xdr:colOff>171450</xdr:colOff>
          <xdr:row>52</xdr:row>
          <xdr:rowOff>0</xdr:rowOff>
        </xdr:to>
        <xdr:sp macro="" textlink="">
          <xdr:nvSpPr>
            <xdr:cNvPr id="14748" name="Check Box 412" hidden="1">
              <a:extLst>
                <a:ext uri="{63B3BB69-23CF-44E3-9099-C40C66FF867C}">
                  <a14:compatExt spid="_x0000_s14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53</xdr:row>
          <xdr:rowOff>19050</xdr:rowOff>
        </xdr:from>
        <xdr:to>
          <xdr:col>22</xdr:col>
          <xdr:colOff>171450</xdr:colOff>
          <xdr:row>54</xdr:row>
          <xdr:rowOff>0</xdr:rowOff>
        </xdr:to>
        <xdr:sp macro="" textlink="">
          <xdr:nvSpPr>
            <xdr:cNvPr id="14749" name="Check Box 413" hidden="1">
              <a:extLst>
                <a:ext uri="{63B3BB69-23CF-44E3-9099-C40C66FF867C}">
                  <a14:compatExt spid="_x0000_s14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54</xdr:row>
          <xdr:rowOff>19050</xdr:rowOff>
        </xdr:from>
        <xdr:to>
          <xdr:col>22</xdr:col>
          <xdr:colOff>171450</xdr:colOff>
          <xdr:row>55</xdr:row>
          <xdr:rowOff>0</xdr:rowOff>
        </xdr:to>
        <xdr:sp macro="" textlink="">
          <xdr:nvSpPr>
            <xdr:cNvPr id="14750" name="Check Box 414" hidden="1">
              <a:extLst>
                <a:ext uri="{63B3BB69-23CF-44E3-9099-C40C66FF867C}">
                  <a14:compatExt spid="_x0000_s14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58</xdr:row>
          <xdr:rowOff>19050</xdr:rowOff>
        </xdr:from>
        <xdr:to>
          <xdr:col>22</xdr:col>
          <xdr:colOff>171450</xdr:colOff>
          <xdr:row>59</xdr:row>
          <xdr:rowOff>0</xdr:rowOff>
        </xdr:to>
        <xdr:sp macro="" textlink="">
          <xdr:nvSpPr>
            <xdr:cNvPr id="14751" name="Check Box 415" hidden="1">
              <a:extLst>
                <a:ext uri="{63B3BB69-23CF-44E3-9099-C40C66FF867C}">
                  <a14:compatExt spid="_x0000_s14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59</xdr:row>
          <xdr:rowOff>19050</xdr:rowOff>
        </xdr:from>
        <xdr:to>
          <xdr:col>22</xdr:col>
          <xdr:colOff>171450</xdr:colOff>
          <xdr:row>60</xdr:row>
          <xdr:rowOff>0</xdr:rowOff>
        </xdr:to>
        <xdr:sp macro="" textlink="">
          <xdr:nvSpPr>
            <xdr:cNvPr id="14752" name="Check Box 416" hidden="1">
              <a:extLst>
                <a:ext uri="{63B3BB69-23CF-44E3-9099-C40C66FF867C}">
                  <a14:compatExt spid="_x0000_s14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62</xdr:row>
          <xdr:rowOff>19050</xdr:rowOff>
        </xdr:from>
        <xdr:to>
          <xdr:col>22</xdr:col>
          <xdr:colOff>171450</xdr:colOff>
          <xdr:row>63</xdr:row>
          <xdr:rowOff>0</xdr:rowOff>
        </xdr:to>
        <xdr:sp macro="" textlink="">
          <xdr:nvSpPr>
            <xdr:cNvPr id="14753" name="Check Box 417" hidden="1">
              <a:extLst>
                <a:ext uri="{63B3BB69-23CF-44E3-9099-C40C66FF867C}">
                  <a14:compatExt spid="_x0000_s14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64</xdr:row>
          <xdr:rowOff>19050</xdr:rowOff>
        </xdr:from>
        <xdr:to>
          <xdr:col>22</xdr:col>
          <xdr:colOff>171450</xdr:colOff>
          <xdr:row>64</xdr:row>
          <xdr:rowOff>190500</xdr:rowOff>
        </xdr:to>
        <xdr:sp macro="" textlink="">
          <xdr:nvSpPr>
            <xdr:cNvPr id="14754" name="Check Box 418" hidden="1">
              <a:extLst>
                <a:ext uri="{63B3BB69-23CF-44E3-9099-C40C66FF867C}">
                  <a14:compatExt spid="_x0000_s14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65</xdr:row>
          <xdr:rowOff>19050</xdr:rowOff>
        </xdr:from>
        <xdr:to>
          <xdr:col>22</xdr:col>
          <xdr:colOff>171450</xdr:colOff>
          <xdr:row>66</xdr:row>
          <xdr:rowOff>0</xdr:rowOff>
        </xdr:to>
        <xdr:sp macro="" textlink="">
          <xdr:nvSpPr>
            <xdr:cNvPr id="14755" name="Check Box 419" hidden="1">
              <a:extLst>
                <a:ext uri="{63B3BB69-23CF-44E3-9099-C40C66FF867C}">
                  <a14:compatExt spid="_x0000_s147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67</xdr:row>
          <xdr:rowOff>19050</xdr:rowOff>
        </xdr:from>
        <xdr:to>
          <xdr:col>22</xdr:col>
          <xdr:colOff>171450</xdr:colOff>
          <xdr:row>68</xdr:row>
          <xdr:rowOff>0</xdr:rowOff>
        </xdr:to>
        <xdr:sp macro="" textlink="">
          <xdr:nvSpPr>
            <xdr:cNvPr id="14756" name="Check Box 420" hidden="1">
              <a:extLst>
                <a:ext uri="{63B3BB69-23CF-44E3-9099-C40C66FF867C}">
                  <a14:compatExt spid="_x0000_s147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68</xdr:row>
          <xdr:rowOff>19050</xdr:rowOff>
        </xdr:from>
        <xdr:to>
          <xdr:col>22</xdr:col>
          <xdr:colOff>171450</xdr:colOff>
          <xdr:row>69</xdr:row>
          <xdr:rowOff>0</xdr:rowOff>
        </xdr:to>
        <xdr:sp macro="" textlink="">
          <xdr:nvSpPr>
            <xdr:cNvPr id="14757" name="Check Box 421" hidden="1">
              <a:extLst>
                <a:ext uri="{63B3BB69-23CF-44E3-9099-C40C66FF867C}">
                  <a14:compatExt spid="_x0000_s147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71</xdr:row>
          <xdr:rowOff>19050</xdr:rowOff>
        </xdr:from>
        <xdr:to>
          <xdr:col>22</xdr:col>
          <xdr:colOff>171450</xdr:colOff>
          <xdr:row>72</xdr:row>
          <xdr:rowOff>0</xdr:rowOff>
        </xdr:to>
        <xdr:sp macro="" textlink="">
          <xdr:nvSpPr>
            <xdr:cNvPr id="14759" name="Check Box 423" hidden="1">
              <a:extLst>
                <a:ext uri="{63B3BB69-23CF-44E3-9099-C40C66FF867C}">
                  <a14:compatExt spid="_x0000_s147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72</xdr:row>
          <xdr:rowOff>19050</xdr:rowOff>
        </xdr:from>
        <xdr:to>
          <xdr:col>22</xdr:col>
          <xdr:colOff>171450</xdr:colOff>
          <xdr:row>73</xdr:row>
          <xdr:rowOff>0</xdr:rowOff>
        </xdr:to>
        <xdr:sp macro="" textlink="">
          <xdr:nvSpPr>
            <xdr:cNvPr id="14760" name="Check Box 424" hidden="1">
              <a:extLst>
                <a:ext uri="{63B3BB69-23CF-44E3-9099-C40C66FF867C}">
                  <a14:compatExt spid="_x0000_s147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75</xdr:row>
          <xdr:rowOff>19050</xdr:rowOff>
        </xdr:from>
        <xdr:to>
          <xdr:col>22</xdr:col>
          <xdr:colOff>171450</xdr:colOff>
          <xdr:row>76</xdr:row>
          <xdr:rowOff>0</xdr:rowOff>
        </xdr:to>
        <xdr:sp macro="" textlink="">
          <xdr:nvSpPr>
            <xdr:cNvPr id="14761" name="Check Box 425" hidden="1">
              <a:extLst>
                <a:ext uri="{63B3BB69-23CF-44E3-9099-C40C66FF867C}">
                  <a14:compatExt spid="_x0000_s147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78</xdr:row>
          <xdr:rowOff>19050</xdr:rowOff>
        </xdr:from>
        <xdr:to>
          <xdr:col>22</xdr:col>
          <xdr:colOff>171450</xdr:colOff>
          <xdr:row>79</xdr:row>
          <xdr:rowOff>0</xdr:rowOff>
        </xdr:to>
        <xdr:sp macro="" textlink="">
          <xdr:nvSpPr>
            <xdr:cNvPr id="14762" name="Check Box 426" hidden="1">
              <a:extLst>
                <a:ext uri="{63B3BB69-23CF-44E3-9099-C40C66FF867C}">
                  <a14:compatExt spid="_x0000_s147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80</xdr:row>
          <xdr:rowOff>19050</xdr:rowOff>
        </xdr:from>
        <xdr:to>
          <xdr:col>22</xdr:col>
          <xdr:colOff>171450</xdr:colOff>
          <xdr:row>81</xdr:row>
          <xdr:rowOff>0</xdr:rowOff>
        </xdr:to>
        <xdr:sp macro="" textlink="">
          <xdr:nvSpPr>
            <xdr:cNvPr id="14764" name="Check Box 428" hidden="1">
              <a:extLst>
                <a:ext uri="{63B3BB69-23CF-44E3-9099-C40C66FF867C}">
                  <a14:compatExt spid="_x0000_s147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81</xdr:row>
          <xdr:rowOff>19050</xdr:rowOff>
        </xdr:from>
        <xdr:to>
          <xdr:col>22</xdr:col>
          <xdr:colOff>171450</xdr:colOff>
          <xdr:row>82</xdr:row>
          <xdr:rowOff>0</xdr:rowOff>
        </xdr:to>
        <xdr:sp macro="" textlink="">
          <xdr:nvSpPr>
            <xdr:cNvPr id="14765" name="Check Box 429" hidden="1">
              <a:extLst>
                <a:ext uri="{63B3BB69-23CF-44E3-9099-C40C66FF867C}">
                  <a14:compatExt spid="_x0000_s147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85</xdr:row>
          <xdr:rowOff>19050</xdr:rowOff>
        </xdr:from>
        <xdr:to>
          <xdr:col>22</xdr:col>
          <xdr:colOff>171450</xdr:colOff>
          <xdr:row>86</xdr:row>
          <xdr:rowOff>0</xdr:rowOff>
        </xdr:to>
        <xdr:sp macro="" textlink="">
          <xdr:nvSpPr>
            <xdr:cNvPr id="14766" name="Check Box 430" hidden="1">
              <a:extLst>
                <a:ext uri="{63B3BB69-23CF-44E3-9099-C40C66FF867C}">
                  <a14:compatExt spid="_x0000_s147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86</xdr:row>
          <xdr:rowOff>19050</xdr:rowOff>
        </xdr:from>
        <xdr:to>
          <xdr:col>22</xdr:col>
          <xdr:colOff>171450</xdr:colOff>
          <xdr:row>87</xdr:row>
          <xdr:rowOff>0</xdr:rowOff>
        </xdr:to>
        <xdr:sp macro="" textlink="">
          <xdr:nvSpPr>
            <xdr:cNvPr id="14767" name="Check Box 431" hidden="1">
              <a:extLst>
                <a:ext uri="{63B3BB69-23CF-44E3-9099-C40C66FF867C}">
                  <a14:compatExt spid="_x0000_s147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87</xdr:row>
          <xdr:rowOff>19050</xdr:rowOff>
        </xdr:from>
        <xdr:to>
          <xdr:col>22</xdr:col>
          <xdr:colOff>171450</xdr:colOff>
          <xdr:row>88</xdr:row>
          <xdr:rowOff>0</xdr:rowOff>
        </xdr:to>
        <xdr:sp macro="" textlink="">
          <xdr:nvSpPr>
            <xdr:cNvPr id="14768" name="Check Box 432" hidden="1">
              <a:extLst>
                <a:ext uri="{63B3BB69-23CF-44E3-9099-C40C66FF867C}">
                  <a14:compatExt spid="_x0000_s147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90</xdr:row>
          <xdr:rowOff>19050</xdr:rowOff>
        </xdr:from>
        <xdr:to>
          <xdr:col>22</xdr:col>
          <xdr:colOff>171450</xdr:colOff>
          <xdr:row>91</xdr:row>
          <xdr:rowOff>0</xdr:rowOff>
        </xdr:to>
        <xdr:sp macro="" textlink="">
          <xdr:nvSpPr>
            <xdr:cNvPr id="14769" name="Check Box 433" hidden="1">
              <a:extLst>
                <a:ext uri="{63B3BB69-23CF-44E3-9099-C40C66FF867C}">
                  <a14:compatExt spid="_x0000_s14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92</xdr:row>
          <xdr:rowOff>19050</xdr:rowOff>
        </xdr:from>
        <xdr:to>
          <xdr:col>22</xdr:col>
          <xdr:colOff>171450</xdr:colOff>
          <xdr:row>92</xdr:row>
          <xdr:rowOff>190500</xdr:rowOff>
        </xdr:to>
        <xdr:sp macro="" textlink="">
          <xdr:nvSpPr>
            <xdr:cNvPr id="14770" name="Check Box 434" hidden="1">
              <a:extLst>
                <a:ext uri="{63B3BB69-23CF-44E3-9099-C40C66FF867C}">
                  <a14:compatExt spid="_x0000_s14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93</xdr:row>
          <xdr:rowOff>19050</xdr:rowOff>
        </xdr:from>
        <xdr:to>
          <xdr:col>22</xdr:col>
          <xdr:colOff>171450</xdr:colOff>
          <xdr:row>94</xdr:row>
          <xdr:rowOff>0</xdr:rowOff>
        </xdr:to>
        <xdr:sp macro="" textlink="">
          <xdr:nvSpPr>
            <xdr:cNvPr id="14771" name="Check Box 435" hidden="1">
              <a:extLst>
                <a:ext uri="{63B3BB69-23CF-44E3-9099-C40C66FF867C}">
                  <a14:compatExt spid="_x0000_s14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96</xdr:row>
          <xdr:rowOff>19050</xdr:rowOff>
        </xdr:from>
        <xdr:to>
          <xdr:col>22</xdr:col>
          <xdr:colOff>171450</xdr:colOff>
          <xdr:row>96</xdr:row>
          <xdr:rowOff>190500</xdr:rowOff>
        </xdr:to>
        <xdr:sp macro="" textlink="">
          <xdr:nvSpPr>
            <xdr:cNvPr id="14773" name="Check Box 437" hidden="1">
              <a:extLst>
                <a:ext uri="{63B3BB69-23CF-44E3-9099-C40C66FF867C}">
                  <a14:compatExt spid="_x0000_s14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101</xdr:row>
          <xdr:rowOff>19050</xdr:rowOff>
        </xdr:from>
        <xdr:to>
          <xdr:col>22</xdr:col>
          <xdr:colOff>171450</xdr:colOff>
          <xdr:row>102</xdr:row>
          <xdr:rowOff>0</xdr:rowOff>
        </xdr:to>
        <xdr:sp macro="" textlink="">
          <xdr:nvSpPr>
            <xdr:cNvPr id="14774" name="Check Box 438" hidden="1">
              <a:extLst>
                <a:ext uri="{63B3BB69-23CF-44E3-9099-C40C66FF867C}">
                  <a14:compatExt spid="_x0000_s14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102</xdr:row>
          <xdr:rowOff>19050</xdr:rowOff>
        </xdr:from>
        <xdr:to>
          <xdr:col>22</xdr:col>
          <xdr:colOff>171450</xdr:colOff>
          <xdr:row>102</xdr:row>
          <xdr:rowOff>190500</xdr:rowOff>
        </xdr:to>
        <xdr:sp macro="" textlink="">
          <xdr:nvSpPr>
            <xdr:cNvPr id="14775" name="Check Box 439" hidden="1">
              <a:extLst>
                <a:ext uri="{63B3BB69-23CF-44E3-9099-C40C66FF867C}">
                  <a14:compatExt spid="_x0000_s14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113</xdr:row>
          <xdr:rowOff>19050</xdr:rowOff>
        </xdr:from>
        <xdr:to>
          <xdr:col>22</xdr:col>
          <xdr:colOff>171450</xdr:colOff>
          <xdr:row>114</xdr:row>
          <xdr:rowOff>0</xdr:rowOff>
        </xdr:to>
        <xdr:sp macro="" textlink="">
          <xdr:nvSpPr>
            <xdr:cNvPr id="14776" name="Check Box 440" hidden="1">
              <a:extLst>
                <a:ext uri="{63B3BB69-23CF-44E3-9099-C40C66FF867C}">
                  <a14:compatExt spid="_x0000_s14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117</xdr:row>
          <xdr:rowOff>19050</xdr:rowOff>
        </xdr:from>
        <xdr:to>
          <xdr:col>22</xdr:col>
          <xdr:colOff>171450</xdr:colOff>
          <xdr:row>118</xdr:row>
          <xdr:rowOff>0</xdr:rowOff>
        </xdr:to>
        <xdr:sp macro="" textlink="">
          <xdr:nvSpPr>
            <xdr:cNvPr id="14777" name="Check Box 441" hidden="1">
              <a:extLst>
                <a:ext uri="{63B3BB69-23CF-44E3-9099-C40C66FF867C}">
                  <a14:compatExt spid="_x0000_s147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120</xdr:row>
          <xdr:rowOff>19050</xdr:rowOff>
        </xdr:from>
        <xdr:to>
          <xdr:col>22</xdr:col>
          <xdr:colOff>171450</xdr:colOff>
          <xdr:row>121</xdr:row>
          <xdr:rowOff>0</xdr:rowOff>
        </xdr:to>
        <xdr:sp macro="" textlink="">
          <xdr:nvSpPr>
            <xdr:cNvPr id="14779" name="Check Box 443" hidden="1">
              <a:extLst>
                <a:ext uri="{63B3BB69-23CF-44E3-9099-C40C66FF867C}">
                  <a14:compatExt spid="_x0000_s147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124</xdr:row>
          <xdr:rowOff>19050</xdr:rowOff>
        </xdr:from>
        <xdr:to>
          <xdr:col>22</xdr:col>
          <xdr:colOff>171450</xdr:colOff>
          <xdr:row>125</xdr:row>
          <xdr:rowOff>0</xdr:rowOff>
        </xdr:to>
        <xdr:sp macro="" textlink="">
          <xdr:nvSpPr>
            <xdr:cNvPr id="14780" name="Check Box 444" hidden="1">
              <a:extLst>
                <a:ext uri="{63B3BB69-23CF-44E3-9099-C40C66FF867C}">
                  <a14:compatExt spid="_x0000_s147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128</xdr:row>
          <xdr:rowOff>19050</xdr:rowOff>
        </xdr:from>
        <xdr:to>
          <xdr:col>22</xdr:col>
          <xdr:colOff>171450</xdr:colOff>
          <xdr:row>129</xdr:row>
          <xdr:rowOff>0</xdr:rowOff>
        </xdr:to>
        <xdr:sp macro="" textlink="">
          <xdr:nvSpPr>
            <xdr:cNvPr id="14781" name="Check Box 445" hidden="1">
              <a:extLst>
                <a:ext uri="{63B3BB69-23CF-44E3-9099-C40C66FF867C}">
                  <a14:compatExt spid="_x0000_s147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132</xdr:row>
          <xdr:rowOff>19050</xdr:rowOff>
        </xdr:from>
        <xdr:to>
          <xdr:col>22</xdr:col>
          <xdr:colOff>171450</xdr:colOff>
          <xdr:row>133</xdr:row>
          <xdr:rowOff>0</xdr:rowOff>
        </xdr:to>
        <xdr:sp macro="" textlink="">
          <xdr:nvSpPr>
            <xdr:cNvPr id="14784" name="Check Box 448" hidden="1">
              <a:extLst>
                <a:ext uri="{63B3BB69-23CF-44E3-9099-C40C66FF867C}">
                  <a14:compatExt spid="_x0000_s147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12</xdr:row>
          <xdr:rowOff>0</xdr:rowOff>
        </xdr:from>
        <xdr:to>
          <xdr:col>22</xdr:col>
          <xdr:colOff>295275</xdr:colOff>
          <xdr:row>12</xdr:row>
          <xdr:rowOff>352425</xdr:rowOff>
        </xdr:to>
        <xdr:sp macro="" textlink="">
          <xdr:nvSpPr>
            <xdr:cNvPr id="14785" name="Check Box 449" hidden="1">
              <a:extLst>
                <a:ext uri="{63B3BB69-23CF-44E3-9099-C40C66FF867C}">
                  <a14:compatExt spid="_x0000_s147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13</xdr:row>
          <xdr:rowOff>200025</xdr:rowOff>
        </xdr:from>
        <xdr:to>
          <xdr:col>22</xdr:col>
          <xdr:colOff>228600</xdr:colOff>
          <xdr:row>15</xdr:row>
          <xdr:rowOff>171450</xdr:rowOff>
        </xdr:to>
        <xdr:sp macro="" textlink="">
          <xdr:nvSpPr>
            <xdr:cNvPr id="14786" name="Check Box 450" hidden="1">
              <a:extLst>
                <a:ext uri="{63B3BB69-23CF-44E3-9099-C40C66FF867C}">
                  <a14:compatExt spid="_x0000_s147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15</xdr:row>
          <xdr:rowOff>142875</xdr:rowOff>
        </xdr:from>
        <xdr:to>
          <xdr:col>22</xdr:col>
          <xdr:colOff>295275</xdr:colOff>
          <xdr:row>16</xdr:row>
          <xdr:rowOff>114300</xdr:rowOff>
        </xdr:to>
        <xdr:sp macro="" textlink="">
          <xdr:nvSpPr>
            <xdr:cNvPr id="14787" name="Check Box 451" hidden="1">
              <a:extLst>
                <a:ext uri="{63B3BB69-23CF-44E3-9099-C40C66FF867C}">
                  <a14:compatExt spid="_x0000_s147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42</xdr:row>
          <xdr:rowOff>19050</xdr:rowOff>
        </xdr:from>
        <xdr:to>
          <xdr:col>22</xdr:col>
          <xdr:colOff>171450</xdr:colOff>
          <xdr:row>43</xdr:row>
          <xdr:rowOff>0</xdr:rowOff>
        </xdr:to>
        <xdr:sp macro="" textlink="">
          <xdr:nvSpPr>
            <xdr:cNvPr id="14788" name="Check Box 452" hidden="1">
              <a:extLst>
                <a:ext uri="{63B3BB69-23CF-44E3-9099-C40C66FF867C}">
                  <a14:compatExt spid="_x0000_s147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145</xdr:row>
          <xdr:rowOff>142875</xdr:rowOff>
        </xdr:from>
        <xdr:to>
          <xdr:col>22</xdr:col>
          <xdr:colOff>295275</xdr:colOff>
          <xdr:row>145</xdr:row>
          <xdr:rowOff>495300</xdr:rowOff>
        </xdr:to>
        <xdr:sp macro="" textlink="">
          <xdr:nvSpPr>
            <xdr:cNvPr id="14789" name="Check Box 453" hidden="1">
              <a:extLst>
                <a:ext uri="{63B3BB69-23CF-44E3-9099-C40C66FF867C}">
                  <a14:compatExt spid="_x0000_s147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37</xdr:row>
          <xdr:rowOff>28575</xdr:rowOff>
        </xdr:from>
        <xdr:to>
          <xdr:col>22</xdr:col>
          <xdr:colOff>228600</xdr:colOff>
          <xdr:row>38</xdr:row>
          <xdr:rowOff>9525</xdr:rowOff>
        </xdr:to>
        <xdr:sp macro="" textlink="">
          <xdr:nvSpPr>
            <xdr:cNvPr id="14790" name="Check Box 454" hidden="1">
              <a:extLst>
                <a:ext uri="{63B3BB69-23CF-44E3-9099-C40C66FF867C}">
                  <a14:compatExt spid="_x0000_s147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128</xdr:row>
          <xdr:rowOff>28575</xdr:rowOff>
        </xdr:from>
        <xdr:to>
          <xdr:col>22</xdr:col>
          <xdr:colOff>228600</xdr:colOff>
          <xdr:row>129</xdr:row>
          <xdr:rowOff>200025</xdr:rowOff>
        </xdr:to>
        <xdr:sp macro="" textlink="">
          <xdr:nvSpPr>
            <xdr:cNvPr id="14792" name="Check Box 456" hidden="1">
              <a:extLst>
                <a:ext uri="{63B3BB69-23CF-44E3-9099-C40C66FF867C}">
                  <a14:compatExt spid="_x0000_s147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グレースケール">
      <a:dk1>
        <a:sysClr val="windowText" lastClr="000000"/>
      </a:dk1>
      <a:lt1>
        <a:sysClr val="window" lastClr="FFFFFF"/>
      </a:lt1>
      <a:dk2>
        <a:srgbClr val="000000"/>
      </a:dk2>
      <a:lt2>
        <a:srgbClr val="F8F8F8"/>
      </a:lt2>
      <a:accent1>
        <a:srgbClr val="DDDDDD"/>
      </a:accent1>
      <a:accent2>
        <a:srgbClr val="B2B2B2"/>
      </a:accent2>
      <a:accent3>
        <a:srgbClr val="969696"/>
      </a:accent3>
      <a:accent4>
        <a:srgbClr val="808080"/>
      </a:accent4>
      <a:accent5>
        <a:srgbClr val="5F5F5F"/>
      </a:accent5>
      <a:accent6>
        <a:srgbClr val="4D4D4D"/>
      </a:accent6>
      <a:hlink>
        <a:srgbClr val="5F5F5F"/>
      </a:hlink>
      <a:folHlink>
        <a:srgbClr val="91919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trlProp" Target="../ctrlProps/ctrlProp1.xml"/></Relationships>
</file>

<file path=xl/worksheets/_rels/sheet7.xml.rels><?xml version="1.0" encoding="UTF-8" standalone="yes"?>
<Relationships xmlns="http://schemas.openxmlformats.org/package/2006/relationships"><Relationship Id="rId26" Type="http://schemas.openxmlformats.org/officeDocument/2006/relationships/ctrlProp" Target="../ctrlProps/ctrlProp24.xml"/><Relationship Id="rId117" Type="http://schemas.openxmlformats.org/officeDocument/2006/relationships/ctrlProp" Target="../ctrlProps/ctrlProp115.xml"/><Relationship Id="rId21" Type="http://schemas.openxmlformats.org/officeDocument/2006/relationships/ctrlProp" Target="../ctrlProps/ctrlProp19.xml"/><Relationship Id="rId42" Type="http://schemas.openxmlformats.org/officeDocument/2006/relationships/ctrlProp" Target="../ctrlProps/ctrlProp40.xml"/><Relationship Id="rId47" Type="http://schemas.openxmlformats.org/officeDocument/2006/relationships/ctrlProp" Target="../ctrlProps/ctrlProp45.xml"/><Relationship Id="rId63" Type="http://schemas.openxmlformats.org/officeDocument/2006/relationships/ctrlProp" Target="../ctrlProps/ctrlProp61.xml"/><Relationship Id="rId68" Type="http://schemas.openxmlformats.org/officeDocument/2006/relationships/ctrlProp" Target="../ctrlProps/ctrlProp66.xml"/><Relationship Id="rId84" Type="http://schemas.openxmlformats.org/officeDocument/2006/relationships/ctrlProp" Target="../ctrlProps/ctrlProp82.xml"/><Relationship Id="rId89" Type="http://schemas.openxmlformats.org/officeDocument/2006/relationships/ctrlProp" Target="../ctrlProps/ctrlProp87.xml"/><Relationship Id="rId112" Type="http://schemas.openxmlformats.org/officeDocument/2006/relationships/ctrlProp" Target="../ctrlProps/ctrlProp110.xml"/><Relationship Id="rId16" Type="http://schemas.openxmlformats.org/officeDocument/2006/relationships/ctrlProp" Target="../ctrlProps/ctrlProp14.xml"/><Relationship Id="rId107" Type="http://schemas.openxmlformats.org/officeDocument/2006/relationships/ctrlProp" Target="../ctrlProps/ctrlProp105.xml"/><Relationship Id="rId11" Type="http://schemas.openxmlformats.org/officeDocument/2006/relationships/ctrlProp" Target="../ctrlProps/ctrlProp9.xml"/><Relationship Id="rId32" Type="http://schemas.openxmlformats.org/officeDocument/2006/relationships/ctrlProp" Target="../ctrlProps/ctrlProp30.xml"/><Relationship Id="rId37" Type="http://schemas.openxmlformats.org/officeDocument/2006/relationships/ctrlProp" Target="../ctrlProps/ctrlProp35.xml"/><Relationship Id="rId53" Type="http://schemas.openxmlformats.org/officeDocument/2006/relationships/ctrlProp" Target="../ctrlProps/ctrlProp51.xml"/><Relationship Id="rId58" Type="http://schemas.openxmlformats.org/officeDocument/2006/relationships/ctrlProp" Target="../ctrlProps/ctrlProp56.xml"/><Relationship Id="rId74" Type="http://schemas.openxmlformats.org/officeDocument/2006/relationships/ctrlProp" Target="../ctrlProps/ctrlProp72.xml"/><Relationship Id="rId79" Type="http://schemas.openxmlformats.org/officeDocument/2006/relationships/ctrlProp" Target="../ctrlProps/ctrlProp77.xml"/><Relationship Id="rId102" Type="http://schemas.openxmlformats.org/officeDocument/2006/relationships/ctrlProp" Target="../ctrlProps/ctrlProp100.xml"/><Relationship Id="rId5" Type="http://schemas.openxmlformats.org/officeDocument/2006/relationships/ctrlProp" Target="../ctrlProps/ctrlProp3.xml"/><Relationship Id="rId90" Type="http://schemas.openxmlformats.org/officeDocument/2006/relationships/ctrlProp" Target="../ctrlProps/ctrlProp88.xml"/><Relationship Id="rId95" Type="http://schemas.openxmlformats.org/officeDocument/2006/relationships/ctrlProp" Target="../ctrlProps/ctrlProp93.xml"/><Relationship Id="rId22" Type="http://schemas.openxmlformats.org/officeDocument/2006/relationships/ctrlProp" Target="../ctrlProps/ctrlProp20.xml"/><Relationship Id="rId27" Type="http://schemas.openxmlformats.org/officeDocument/2006/relationships/ctrlProp" Target="../ctrlProps/ctrlProp25.xml"/><Relationship Id="rId43" Type="http://schemas.openxmlformats.org/officeDocument/2006/relationships/ctrlProp" Target="../ctrlProps/ctrlProp41.xml"/><Relationship Id="rId48" Type="http://schemas.openxmlformats.org/officeDocument/2006/relationships/ctrlProp" Target="../ctrlProps/ctrlProp46.xml"/><Relationship Id="rId64" Type="http://schemas.openxmlformats.org/officeDocument/2006/relationships/ctrlProp" Target="../ctrlProps/ctrlProp62.xml"/><Relationship Id="rId69" Type="http://schemas.openxmlformats.org/officeDocument/2006/relationships/ctrlProp" Target="../ctrlProps/ctrlProp67.xml"/><Relationship Id="rId113" Type="http://schemas.openxmlformats.org/officeDocument/2006/relationships/ctrlProp" Target="../ctrlProps/ctrlProp111.xml"/><Relationship Id="rId118" Type="http://schemas.openxmlformats.org/officeDocument/2006/relationships/ctrlProp" Target="../ctrlProps/ctrlProp116.xml"/><Relationship Id="rId80" Type="http://schemas.openxmlformats.org/officeDocument/2006/relationships/ctrlProp" Target="../ctrlProps/ctrlProp78.xml"/><Relationship Id="rId85" Type="http://schemas.openxmlformats.org/officeDocument/2006/relationships/ctrlProp" Target="../ctrlProps/ctrlProp83.xml"/><Relationship Id="rId12" Type="http://schemas.openxmlformats.org/officeDocument/2006/relationships/ctrlProp" Target="../ctrlProps/ctrlProp10.xml"/><Relationship Id="rId17" Type="http://schemas.openxmlformats.org/officeDocument/2006/relationships/ctrlProp" Target="../ctrlProps/ctrlProp15.xml"/><Relationship Id="rId33" Type="http://schemas.openxmlformats.org/officeDocument/2006/relationships/ctrlProp" Target="../ctrlProps/ctrlProp31.xml"/><Relationship Id="rId38" Type="http://schemas.openxmlformats.org/officeDocument/2006/relationships/ctrlProp" Target="../ctrlProps/ctrlProp36.xml"/><Relationship Id="rId59" Type="http://schemas.openxmlformats.org/officeDocument/2006/relationships/ctrlProp" Target="../ctrlProps/ctrlProp57.xml"/><Relationship Id="rId103" Type="http://schemas.openxmlformats.org/officeDocument/2006/relationships/ctrlProp" Target="../ctrlProps/ctrlProp101.xml"/><Relationship Id="rId108" Type="http://schemas.openxmlformats.org/officeDocument/2006/relationships/ctrlProp" Target="../ctrlProps/ctrlProp106.xml"/><Relationship Id="rId54" Type="http://schemas.openxmlformats.org/officeDocument/2006/relationships/ctrlProp" Target="../ctrlProps/ctrlProp52.xml"/><Relationship Id="rId70" Type="http://schemas.openxmlformats.org/officeDocument/2006/relationships/ctrlProp" Target="../ctrlProps/ctrlProp68.xml"/><Relationship Id="rId75" Type="http://schemas.openxmlformats.org/officeDocument/2006/relationships/ctrlProp" Target="../ctrlProps/ctrlProp73.xml"/><Relationship Id="rId91" Type="http://schemas.openxmlformats.org/officeDocument/2006/relationships/ctrlProp" Target="../ctrlProps/ctrlProp89.xml"/><Relationship Id="rId96" Type="http://schemas.openxmlformats.org/officeDocument/2006/relationships/ctrlProp" Target="../ctrlProps/ctrlProp94.xml"/><Relationship Id="rId1" Type="http://schemas.openxmlformats.org/officeDocument/2006/relationships/printerSettings" Target="../printerSettings/printerSettings5.bin"/><Relationship Id="rId6" Type="http://schemas.openxmlformats.org/officeDocument/2006/relationships/ctrlProp" Target="../ctrlProps/ctrlProp4.xml"/><Relationship Id="rId23" Type="http://schemas.openxmlformats.org/officeDocument/2006/relationships/ctrlProp" Target="../ctrlProps/ctrlProp21.xml"/><Relationship Id="rId28" Type="http://schemas.openxmlformats.org/officeDocument/2006/relationships/ctrlProp" Target="../ctrlProps/ctrlProp26.xml"/><Relationship Id="rId49" Type="http://schemas.openxmlformats.org/officeDocument/2006/relationships/ctrlProp" Target="../ctrlProps/ctrlProp47.xml"/><Relationship Id="rId114" Type="http://schemas.openxmlformats.org/officeDocument/2006/relationships/ctrlProp" Target="../ctrlProps/ctrlProp112.xml"/><Relationship Id="rId119" Type="http://schemas.openxmlformats.org/officeDocument/2006/relationships/ctrlProp" Target="../ctrlProps/ctrlProp117.xml"/><Relationship Id="rId10" Type="http://schemas.openxmlformats.org/officeDocument/2006/relationships/ctrlProp" Target="../ctrlProps/ctrlProp8.xml"/><Relationship Id="rId31" Type="http://schemas.openxmlformats.org/officeDocument/2006/relationships/ctrlProp" Target="../ctrlProps/ctrlProp29.xml"/><Relationship Id="rId44" Type="http://schemas.openxmlformats.org/officeDocument/2006/relationships/ctrlProp" Target="../ctrlProps/ctrlProp42.xml"/><Relationship Id="rId52" Type="http://schemas.openxmlformats.org/officeDocument/2006/relationships/ctrlProp" Target="../ctrlProps/ctrlProp50.xml"/><Relationship Id="rId60" Type="http://schemas.openxmlformats.org/officeDocument/2006/relationships/ctrlProp" Target="../ctrlProps/ctrlProp58.xml"/><Relationship Id="rId65" Type="http://schemas.openxmlformats.org/officeDocument/2006/relationships/ctrlProp" Target="../ctrlProps/ctrlProp63.xml"/><Relationship Id="rId73" Type="http://schemas.openxmlformats.org/officeDocument/2006/relationships/ctrlProp" Target="../ctrlProps/ctrlProp71.xml"/><Relationship Id="rId78" Type="http://schemas.openxmlformats.org/officeDocument/2006/relationships/ctrlProp" Target="../ctrlProps/ctrlProp76.xml"/><Relationship Id="rId81" Type="http://schemas.openxmlformats.org/officeDocument/2006/relationships/ctrlProp" Target="../ctrlProps/ctrlProp79.xml"/><Relationship Id="rId86" Type="http://schemas.openxmlformats.org/officeDocument/2006/relationships/ctrlProp" Target="../ctrlProps/ctrlProp84.xml"/><Relationship Id="rId94" Type="http://schemas.openxmlformats.org/officeDocument/2006/relationships/ctrlProp" Target="../ctrlProps/ctrlProp92.xml"/><Relationship Id="rId99" Type="http://schemas.openxmlformats.org/officeDocument/2006/relationships/ctrlProp" Target="../ctrlProps/ctrlProp97.xml"/><Relationship Id="rId101" Type="http://schemas.openxmlformats.org/officeDocument/2006/relationships/ctrlProp" Target="../ctrlProps/ctrlProp99.xml"/><Relationship Id="rId4" Type="http://schemas.openxmlformats.org/officeDocument/2006/relationships/ctrlProp" Target="../ctrlProps/ctrlProp2.xml"/><Relationship Id="rId9" Type="http://schemas.openxmlformats.org/officeDocument/2006/relationships/ctrlProp" Target="../ctrlProps/ctrlProp7.xml"/><Relationship Id="rId13" Type="http://schemas.openxmlformats.org/officeDocument/2006/relationships/ctrlProp" Target="../ctrlProps/ctrlProp11.xml"/><Relationship Id="rId18" Type="http://schemas.openxmlformats.org/officeDocument/2006/relationships/ctrlProp" Target="../ctrlProps/ctrlProp16.xml"/><Relationship Id="rId39" Type="http://schemas.openxmlformats.org/officeDocument/2006/relationships/ctrlProp" Target="../ctrlProps/ctrlProp37.xml"/><Relationship Id="rId109" Type="http://schemas.openxmlformats.org/officeDocument/2006/relationships/ctrlProp" Target="../ctrlProps/ctrlProp107.xml"/><Relationship Id="rId34" Type="http://schemas.openxmlformats.org/officeDocument/2006/relationships/ctrlProp" Target="../ctrlProps/ctrlProp32.xml"/><Relationship Id="rId50" Type="http://schemas.openxmlformats.org/officeDocument/2006/relationships/ctrlProp" Target="../ctrlProps/ctrlProp48.xml"/><Relationship Id="rId55" Type="http://schemas.openxmlformats.org/officeDocument/2006/relationships/ctrlProp" Target="../ctrlProps/ctrlProp53.xml"/><Relationship Id="rId76" Type="http://schemas.openxmlformats.org/officeDocument/2006/relationships/ctrlProp" Target="../ctrlProps/ctrlProp74.xml"/><Relationship Id="rId97" Type="http://schemas.openxmlformats.org/officeDocument/2006/relationships/ctrlProp" Target="../ctrlProps/ctrlProp95.xml"/><Relationship Id="rId104" Type="http://schemas.openxmlformats.org/officeDocument/2006/relationships/ctrlProp" Target="../ctrlProps/ctrlProp102.xml"/><Relationship Id="rId120" Type="http://schemas.openxmlformats.org/officeDocument/2006/relationships/ctrlProp" Target="../ctrlProps/ctrlProp118.xml"/><Relationship Id="rId7" Type="http://schemas.openxmlformats.org/officeDocument/2006/relationships/ctrlProp" Target="../ctrlProps/ctrlProp5.xml"/><Relationship Id="rId71" Type="http://schemas.openxmlformats.org/officeDocument/2006/relationships/ctrlProp" Target="../ctrlProps/ctrlProp69.xml"/><Relationship Id="rId92" Type="http://schemas.openxmlformats.org/officeDocument/2006/relationships/ctrlProp" Target="../ctrlProps/ctrlProp90.xml"/><Relationship Id="rId2" Type="http://schemas.openxmlformats.org/officeDocument/2006/relationships/drawing" Target="../drawings/drawing3.xml"/><Relationship Id="rId29" Type="http://schemas.openxmlformats.org/officeDocument/2006/relationships/ctrlProp" Target="../ctrlProps/ctrlProp27.xml"/><Relationship Id="rId24" Type="http://schemas.openxmlformats.org/officeDocument/2006/relationships/ctrlProp" Target="../ctrlProps/ctrlProp22.xml"/><Relationship Id="rId40" Type="http://schemas.openxmlformats.org/officeDocument/2006/relationships/ctrlProp" Target="../ctrlProps/ctrlProp38.xml"/><Relationship Id="rId45" Type="http://schemas.openxmlformats.org/officeDocument/2006/relationships/ctrlProp" Target="../ctrlProps/ctrlProp43.xml"/><Relationship Id="rId66" Type="http://schemas.openxmlformats.org/officeDocument/2006/relationships/ctrlProp" Target="../ctrlProps/ctrlProp64.xml"/><Relationship Id="rId87" Type="http://schemas.openxmlformats.org/officeDocument/2006/relationships/ctrlProp" Target="../ctrlProps/ctrlProp85.xml"/><Relationship Id="rId110" Type="http://schemas.openxmlformats.org/officeDocument/2006/relationships/ctrlProp" Target="../ctrlProps/ctrlProp108.xml"/><Relationship Id="rId115" Type="http://schemas.openxmlformats.org/officeDocument/2006/relationships/ctrlProp" Target="../ctrlProps/ctrlProp113.xml"/><Relationship Id="rId61" Type="http://schemas.openxmlformats.org/officeDocument/2006/relationships/ctrlProp" Target="../ctrlProps/ctrlProp59.xml"/><Relationship Id="rId82" Type="http://schemas.openxmlformats.org/officeDocument/2006/relationships/ctrlProp" Target="../ctrlProps/ctrlProp80.xml"/><Relationship Id="rId19" Type="http://schemas.openxmlformats.org/officeDocument/2006/relationships/ctrlProp" Target="../ctrlProps/ctrlProp17.xml"/><Relationship Id="rId14" Type="http://schemas.openxmlformats.org/officeDocument/2006/relationships/ctrlProp" Target="../ctrlProps/ctrlProp12.xml"/><Relationship Id="rId30" Type="http://schemas.openxmlformats.org/officeDocument/2006/relationships/ctrlProp" Target="../ctrlProps/ctrlProp28.xml"/><Relationship Id="rId35" Type="http://schemas.openxmlformats.org/officeDocument/2006/relationships/ctrlProp" Target="../ctrlProps/ctrlProp33.xml"/><Relationship Id="rId56" Type="http://schemas.openxmlformats.org/officeDocument/2006/relationships/ctrlProp" Target="../ctrlProps/ctrlProp54.xml"/><Relationship Id="rId77" Type="http://schemas.openxmlformats.org/officeDocument/2006/relationships/ctrlProp" Target="../ctrlProps/ctrlProp75.xml"/><Relationship Id="rId100" Type="http://schemas.openxmlformats.org/officeDocument/2006/relationships/ctrlProp" Target="../ctrlProps/ctrlProp98.xml"/><Relationship Id="rId105" Type="http://schemas.openxmlformats.org/officeDocument/2006/relationships/ctrlProp" Target="../ctrlProps/ctrlProp103.xml"/><Relationship Id="rId8" Type="http://schemas.openxmlformats.org/officeDocument/2006/relationships/ctrlProp" Target="../ctrlProps/ctrlProp6.xml"/><Relationship Id="rId51" Type="http://schemas.openxmlformats.org/officeDocument/2006/relationships/ctrlProp" Target="../ctrlProps/ctrlProp49.xml"/><Relationship Id="rId72" Type="http://schemas.openxmlformats.org/officeDocument/2006/relationships/ctrlProp" Target="../ctrlProps/ctrlProp70.xml"/><Relationship Id="rId93" Type="http://schemas.openxmlformats.org/officeDocument/2006/relationships/ctrlProp" Target="../ctrlProps/ctrlProp91.xml"/><Relationship Id="rId98" Type="http://schemas.openxmlformats.org/officeDocument/2006/relationships/ctrlProp" Target="../ctrlProps/ctrlProp96.xml"/><Relationship Id="rId3" Type="http://schemas.openxmlformats.org/officeDocument/2006/relationships/vmlDrawing" Target="../drawings/vmlDrawing2.vml"/><Relationship Id="rId25" Type="http://schemas.openxmlformats.org/officeDocument/2006/relationships/ctrlProp" Target="../ctrlProps/ctrlProp23.xml"/><Relationship Id="rId46" Type="http://schemas.openxmlformats.org/officeDocument/2006/relationships/ctrlProp" Target="../ctrlProps/ctrlProp44.xml"/><Relationship Id="rId67" Type="http://schemas.openxmlformats.org/officeDocument/2006/relationships/ctrlProp" Target="../ctrlProps/ctrlProp65.xml"/><Relationship Id="rId116" Type="http://schemas.openxmlformats.org/officeDocument/2006/relationships/ctrlProp" Target="../ctrlProps/ctrlProp114.xml"/><Relationship Id="rId20" Type="http://schemas.openxmlformats.org/officeDocument/2006/relationships/ctrlProp" Target="../ctrlProps/ctrlProp18.xml"/><Relationship Id="rId41" Type="http://schemas.openxmlformats.org/officeDocument/2006/relationships/ctrlProp" Target="../ctrlProps/ctrlProp39.xml"/><Relationship Id="rId62" Type="http://schemas.openxmlformats.org/officeDocument/2006/relationships/ctrlProp" Target="../ctrlProps/ctrlProp60.xml"/><Relationship Id="rId83" Type="http://schemas.openxmlformats.org/officeDocument/2006/relationships/ctrlProp" Target="../ctrlProps/ctrlProp81.xml"/><Relationship Id="rId88" Type="http://schemas.openxmlformats.org/officeDocument/2006/relationships/ctrlProp" Target="../ctrlProps/ctrlProp86.xml"/><Relationship Id="rId111" Type="http://schemas.openxmlformats.org/officeDocument/2006/relationships/ctrlProp" Target="../ctrlProps/ctrlProp109.xml"/><Relationship Id="rId15" Type="http://schemas.openxmlformats.org/officeDocument/2006/relationships/ctrlProp" Target="../ctrlProps/ctrlProp13.xml"/><Relationship Id="rId36" Type="http://schemas.openxmlformats.org/officeDocument/2006/relationships/ctrlProp" Target="../ctrlProps/ctrlProp34.xml"/><Relationship Id="rId57" Type="http://schemas.openxmlformats.org/officeDocument/2006/relationships/ctrlProp" Target="../ctrlProps/ctrlProp55.xml"/><Relationship Id="rId106" Type="http://schemas.openxmlformats.org/officeDocument/2006/relationships/ctrlProp" Target="../ctrlProps/ctrlProp10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tabSelected="1" zoomScaleNormal="100" workbookViewId="0">
      <selection activeCell="A3" sqref="A3:K3"/>
    </sheetView>
  </sheetViews>
  <sheetFormatPr defaultRowHeight="13.5" x14ac:dyDescent="0.15"/>
  <cols>
    <col min="1" max="1" width="17.875" style="236" customWidth="1"/>
    <col min="2" max="11" width="6.375" style="236" customWidth="1"/>
    <col min="12" max="16384" width="9" style="236"/>
  </cols>
  <sheetData>
    <row r="1" spans="1:12" ht="36.75" customHeight="1" x14ac:dyDescent="0.15"/>
    <row r="2" spans="1:12" ht="30" customHeight="1" x14ac:dyDescent="0.15">
      <c r="A2" s="311" t="s">
        <v>780</v>
      </c>
      <c r="B2" s="311"/>
      <c r="C2" s="311"/>
      <c r="D2" s="311"/>
      <c r="E2" s="311"/>
      <c r="F2" s="311"/>
      <c r="G2" s="311"/>
      <c r="H2" s="311"/>
      <c r="I2" s="311"/>
      <c r="J2" s="311"/>
      <c r="K2" s="311"/>
      <c r="L2" s="237"/>
    </row>
    <row r="3" spans="1:12" ht="30" customHeight="1" x14ac:dyDescent="0.15">
      <c r="A3" s="311" t="s">
        <v>182</v>
      </c>
      <c r="B3" s="311"/>
      <c r="C3" s="311"/>
      <c r="D3" s="311"/>
      <c r="E3" s="311"/>
      <c r="F3" s="311"/>
      <c r="G3" s="311"/>
      <c r="H3" s="311"/>
      <c r="I3" s="311"/>
      <c r="J3" s="311"/>
      <c r="K3" s="311"/>
      <c r="L3" s="237"/>
    </row>
    <row r="4" spans="1:12" s="239" customFormat="1" ht="30" customHeight="1" x14ac:dyDescent="0.15">
      <c r="A4" s="310" t="s">
        <v>1</v>
      </c>
      <c r="B4" s="310"/>
      <c r="C4" s="310"/>
      <c r="D4" s="310"/>
      <c r="E4" s="310"/>
      <c r="F4" s="310"/>
      <c r="G4" s="310"/>
      <c r="H4" s="310"/>
      <c r="I4" s="310"/>
      <c r="J4" s="310"/>
      <c r="K4" s="310"/>
      <c r="L4" s="238"/>
    </row>
    <row r="5" spans="1:12" ht="37.5" customHeight="1" x14ac:dyDescent="0.2">
      <c r="A5" s="313" t="s">
        <v>484</v>
      </c>
      <c r="B5" s="313"/>
      <c r="C5" s="313"/>
      <c r="D5" s="313"/>
      <c r="E5" s="313"/>
      <c r="F5" s="313"/>
      <c r="G5" s="313"/>
      <c r="H5" s="313"/>
      <c r="I5" s="313"/>
      <c r="J5" s="313"/>
      <c r="K5" s="313"/>
    </row>
    <row r="6" spans="1:12" ht="45" customHeight="1" x14ac:dyDescent="0.15">
      <c r="A6" s="240" t="s">
        <v>189</v>
      </c>
      <c r="B6" s="241"/>
      <c r="C6" s="242"/>
      <c r="D6" s="242"/>
      <c r="E6" s="242"/>
      <c r="F6" s="242"/>
      <c r="G6" s="242"/>
      <c r="H6" s="242"/>
      <c r="I6" s="242"/>
      <c r="J6" s="242"/>
      <c r="K6" s="243"/>
    </row>
    <row r="7" spans="1:12" ht="45" customHeight="1" x14ac:dyDescent="0.15">
      <c r="A7" s="244" t="s">
        <v>183</v>
      </c>
      <c r="B7" s="244" t="s">
        <v>190</v>
      </c>
      <c r="C7" s="316"/>
      <c r="D7" s="317"/>
      <c r="E7" s="318"/>
      <c r="F7" s="244" t="s">
        <v>191</v>
      </c>
      <c r="G7" s="316"/>
      <c r="H7" s="317"/>
      <c r="I7" s="317"/>
      <c r="J7" s="317"/>
      <c r="K7" s="318"/>
    </row>
    <row r="8" spans="1:12" ht="45" customHeight="1" x14ac:dyDescent="0.15">
      <c r="A8" s="244" t="s">
        <v>184</v>
      </c>
      <c r="B8" s="245"/>
      <c r="C8" s="242"/>
      <c r="D8" s="242"/>
      <c r="E8" s="242"/>
      <c r="F8" s="246"/>
      <c r="G8" s="242"/>
      <c r="H8" s="242"/>
      <c r="I8" s="242"/>
      <c r="J8" s="242"/>
      <c r="K8" s="243"/>
    </row>
    <row r="9" spans="1:12" ht="45" customHeight="1" x14ac:dyDescent="0.15">
      <c r="A9" s="244" t="s">
        <v>185</v>
      </c>
      <c r="B9" s="241"/>
      <c r="C9" s="242"/>
      <c r="D9" s="242"/>
      <c r="E9" s="242"/>
      <c r="F9" s="242"/>
      <c r="G9" s="242"/>
      <c r="H9" s="242"/>
      <c r="I9" s="242"/>
      <c r="J9" s="242"/>
      <c r="K9" s="243"/>
    </row>
    <row r="10" spans="1:12" ht="37.5" customHeight="1" x14ac:dyDescent="0.15">
      <c r="A10" s="247"/>
      <c r="B10" s="248"/>
      <c r="C10" s="248"/>
      <c r="D10" s="248"/>
      <c r="E10" s="248"/>
      <c r="F10" s="248"/>
      <c r="G10" s="248"/>
      <c r="H10" s="248"/>
      <c r="I10" s="248"/>
      <c r="J10" s="248"/>
      <c r="K10" s="248"/>
    </row>
    <row r="11" spans="1:12" ht="37.5" customHeight="1" x14ac:dyDescent="0.15">
      <c r="A11" s="249" t="s">
        <v>483</v>
      </c>
      <c r="B11" s="245"/>
      <c r="C11" s="244" t="s">
        <v>399</v>
      </c>
      <c r="D11" s="250"/>
      <c r="E11" s="244" t="s">
        <v>387</v>
      </c>
      <c r="F11" s="250"/>
      <c r="G11" s="244" t="s">
        <v>388</v>
      </c>
      <c r="H11" s="250"/>
      <c r="I11" s="244" t="s">
        <v>389</v>
      </c>
      <c r="J11" s="246"/>
      <c r="K11" s="251"/>
    </row>
    <row r="12" spans="1:12" ht="45" customHeight="1" x14ac:dyDescent="0.15">
      <c r="A12" s="244" t="s">
        <v>3</v>
      </c>
      <c r="B12" s="244" t="s">
        <v>190</v>
      </c>
      <c r="C12" s="252"/>
      <c r="D12" s="252"/>
      <c r="E12" s="252"/>
      <c r="F12" s="244" t="s">
        <v>191</v>
      </c>
      <c r="G12" s="252"/>
      <c r="H12" s="252"/>
      <c r="I12" s="252"/>
      <c r="J12" s="252"/>
      <c r="K12" s="253"/>
    </row>
    <row r="13" spans="1:12" ht="45" customHeight="1" x14ac:dyDescent="0.15">
      <c r="A13" s="244" t="s">
        <v>187</v>
      </c>
      <c r="B13" s="245"/>
      <c r="C13" s="252"/>
      <c r="D13" s="252"/>
      <c r="E13" s="253"/>
      <c r="F13" s="314" t="s">
        <v>20</v>
      </c>
      <c r="G13" s="315"/>
      <c r="H13" s="254"/>
      <c r="I13" s="252"/>
      <c r="J13" s="252"/>
      <c r="K13" s="253"/>
    </row>
    <row r="14" spans="1:12" ht="18.75" customHeight="1" x14ac:dyDescent="0.15">
      <c r="A14" s="255" t="s">
        <v>4</v>
      </c>
      <c r="B14" s="255"/>
      <c r="C14" s="255"/>
      <c r="D14" s="255"/>
      <c r="E14" s="255"/>
      <c r="F14" s="255"/>
      <c r="G14" s="255"/>
      <c r="H14" s="255"/>
      <c r="I14" s="255"/>
      <c r="J14" s="255"/>
      <c r="K14" s="255"/>
    </row>
    <row r="15" spans="1:12" ht="18.75" customHeight="1" x14ac:dyDescent="0.15">
      <c r="A15" s="256" t="s">
        <v>390</v>
      </c>
      <c r="B15" s="312" t="s">
        <v>5</v>
      </c>
      <c r="C15" s="312"/>
      <c r="D15" s="312"/>
      <c r="E15" s="312"/>
      <c r="F15" s="312"/>
      <c r="G15" s="312"/>
      <c r="H15" s="312"/>
      <c r="I15" s="312"/>
      <c r="J15" s="312"/>
      <c r="K15" s="312"/>
    </row>
    <row r="16" spans="1:12" ht="37.5" customHeight="1" x14ac:dyDescent="0.15">
      <c r="A16" s="257" t="s">
        <v>186</v>
      </c>
      <c r="B16" s="258"/>
      <c r="C16" s="258"/>
      <c r="D16" s="258"/>
      <c r="E16" s="258"/>
      <c r="F16" s="258"/>
      <c r="G16" s="258"/>
      <c r="H16" s="258"/>
      <c r="I16" s="258"/>
      <c r="J16" s="258"/>
      <c r="K16" s="258"/>
    </row>
    <row r="17" spans="1:11" ht="37.5" customHeight="1" x14ac:dyDescent="0.15">
      <c r="A17" s="249" t="s">
        <v>564</v>
      </c>
      <c r="B17" s="254"/>
      <c r="C17" s="246" t="s">
        <v>2</v>
      </c>
      <c r="D17" s="259"/>
      <c r="E17" s="260"/>
      <c r="F17" s="260"/>
      <c r="G17" s="260"/>
      <c r="H17" s="260"/>
      <c r="I17" s="260"/>
      <c r="J17" s="260"/>
      <c r="K17" s="261"/>
    </row>
    <row r="18" spans="1:11" ht="45" customHeight="1" x14ac:dyDescent="0.15">
      <c r="A18" s="244" t="s">
        <v>181</v>
      </c>
      <c r="B18" s="262"/>
      <c r="C18" s="262"/>
      <c r="D18" s="262"/>
      <c r="E18" s="262"/>
      <c r="F18" s="262"/>
      <c r="G18" s="262"/>
      <c r="H18" s="262"/>
      <c r="I18" s="262"/>
      <c r="J18" s="262"/>
      <c r="K18" s="263"/>
    </row>
    <row r="19" spans="1:11" x14ac:dyDescent="0.15">
      <c r="A19" s="264"/>
      <c r="B19" s="264"/>
      <c r="C19" s="264"/>
      <c r="D19" s="264"/>
      <c r="E19" s="264"/>
      <c r="F19" s="264"/>
      <c r="G19" s="264"/>
      <c r="H19" s="264"/>
      <c r="I19" s="264"/>
      <c r="J19" s="264"/>
      <c r="K19" s="264"/>
    </row>
  </sheetData>
  <mergeCells count="8">
    <mergeCell ref="A4:K4"/>
    <mergeCell ref="A3:K3"/>
    <mergeCell ref="A2:K2"/>
    <mergeCell ref="B15:K15"/>
    <mergeCell ref="A5:K5"/>
    <mergeCell ref="F13:G13"/>
    <mergeCell ref="G7:K7"/>
    <mergeCell ref="C7:E7"/>
  </mergeCells>
  <phoneticPr fontId="3"/>
  <pageMargins left="0.78740157480314965" right="0.39370078740157483" top="0.31496062992125984" bottom="0.27559055118110237" header="0.62992125984251968" footer="0.1181102362204724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P460"/>
  <sheetViews>
    <sheetView topLeftCell="A40" zoomScaleNormal="100" workbookViewId="0">
      <selection activeCell="M8" sqref="M8:N9"/>
    </sheetView>
  </sheetViews>
  <sheetFormatPr defaultRowHeight="12" x14ac:dyDescent="0.4"/>
  <cols>
    <col min="1" max="1" width="2" style="268" customWidth="1"/>
    <col min="2" max="27" width="3.625" style="268" customWidth="1"/>
    <col min="28" max="33" width="3.125" style="268" customWidth="1"/>
    <col min="34" max="34" width="2.625" style="268" customWidth="1"/>
    <col min="35" max="256" width="9" style="268"/>
    <col min="257" max="257" width="2" style="268" customWidth="1"/>
    <col min="258" max="283" width="3.625" style="268" customWidth="1"/>
    <col min="284" max="289" width="3.125" style="268" customWidth="1"/>
    <col min="290" max="290" width="2.625" style="268" customWidth="1"/>
    <col min="291" max="512" width="9" style="268"/>
    <col min="513" max="513" width="2" style="268" customWidth="1"/>
    <col min="514" max="539" width="3.625" style="268" customWidth="1"/>
    <col min="540" max="545" width="3.125" style="268" customWidth="1"/>
    <col min="546" max="546" width="2.625" style="268" customWidth="1"/>
    <col min="547" max="768" width="9" style="268"/>
    <col min="769" max="769" width="2" style="268" customWidth="1"/>
    <col min="770" max="795" width="3.625" style="268" customWidth="1"/>
    <col min="796" max="801" width="3.125" style="268" customWidth="1"/>
    <col min="802" max="802" width="2.625" style="268" customWidth="1"/>
    <col min="803" max="1024" width="9" style="268"/>
    <col min="1025" max="1025" width="2" style="268" customWidth="1"/>
    <col min="1026" max="1051" width="3.625" style="268" customWidth="1"/>
    <col min="1052" max="1057" width="3.125" style="268" customWidth="1"/>
    <col min="1058" max="1058" width="2.625" style="268" customWidth="1"/>
    <col min="1059" max="1280" width="9" style="268"/>
    <col min="1281" max="1281" width="2" style="268" customWidth="1"/>
    <col min="1282" max="1307" width="3.625" style="268" customWidth="1"/>
    <col min="1308" max="1313" width="3.125" style="268" customWidth="1"/>
    <col min="1314" max="1314" width="2.625" style="268" customWidth="1"/>
    <col min="1315" max="1536" width="9" style="268"/>
    <col min="1537" max="1537" width="2" style="268" customWidth="1"/>
    <col min="1538" max="1563" width="3.625" style="268" customWidth="1"/>
    <col min="1564" max="1569" width="3.125" style="268" customWidth="1"/>
    <col min="1570" max="1570" width="2.625" style="268" customWidth="1"/>
    <col min="1571" max="1792" width="9" style="268"/>
    <col min="1793" max="1793" width="2" style="268" customWidth="1"/>
    <col min="1794" max="1819" width="3.625" style="268" customWidth="1"/>
    <col min="1820" max="1825" width="3.125" style="268" customWidth="1"/>
    <col min="1826" max="1826" width="2.625" style="268" customWidth="1"/>
    <col min="1827" max="2048" width="9" style="268"/>
    <col min="2049" max="2049" width="2" style="268" customWidth="1"/>
    <col min="2050" max="2075" width="3.625" style="268" customWidth="1"/>
    <col min="2076" max="2081" width="3.125" style="268" customWidth="1"/>
    <col min="2082" max="2082" width="2.625" style="268" customWidth="1"/>
    <col min="2083" max="2304" width="9" style="268"/>
    <col min="2305" max="2305" width="2" style="268" customWidth="1"/>
    <col min="2306" max="2331" width="3.625" style="268" customWidth="1"/>
    <col min="2332" max="2337" width="3.125" style="268" customWidth="1"/>
    <col min="2338" max="2338" width="2.625" style="268" customWidth="1"/>
    <col min="2339" max="2560" width="9" style="268"/>
    <col min="2561" max="2561" width="2" style="268" customWidth="1"/>
    <col min="2562" max="2587" width="3.625" style="268" customWidth="1"/>
    <col min="2588" max="2593" width="3.125" style="268" customWidth="1"/>
    <col min="2594" max="2594" width="2.625" style="268" customWidth="1"/>
    <col min="2595" max="2816" width="9" style="268"/>
    <col min="2817" max="2817" width="2" style="268" customWidth="1"/>
    <col min="2818" max="2843" width="3.625" style="268" customWidth="1"/>
    <col min="2844" max="2849" width="3.125" style="268" customWidth="1"/>
    <col min="2850" max="2850" width="2.625" style="268" customWidth="1"/>
    <col min="2851" max="3072" width="9" style="268"/>
    <col min="3073" max="3073" width="2" style="268" customWidth="1"/>
    <col min="3074" max="3099" width="3.625" style="268" customWidth="1"/>
    <col min="3100" max="3105" width="3.125" style="268" customWidth="1"/>
    <col min="3106" max="3106" width="2.625" style="268" customWidth="1"/>
    <col min="3107" max="3328" width="9" style="268"/>
    <col min="3329" max="3329" width="2" style="268" customWidth="1"/>
    <col min="3330" max="3355" width="3.625" style="268" customWidth="1"/>
    <col min="3356" max="3361" width="3.125" style="268" customWidth="1"/>
    <col min="3362" max="3362" width="2.625" style="268" customWidth="1"/>
    <col min="3363" max="3584" width="9" style="268"/>
    <col min="3585" max="3585" width="2" style="268" customWidth="1"/>
    <col min="3586" max="3611" width="3.625" style="268" customWidth="1"/>
    <col min="3612" max="3617" width="3.125" style="268" customWidth="1"/>
    <col min="3618" max="3618" width="2.625" style="268" customWidth="1"/>
    <col min="3619" max="3840" width="9" style="268"/>
    <col min="3841" max="3841" width="2" style="268" customWidth="1"/>
    <col min="3842" max="3867" width="3.625" style="268" customWidth="1"/>
    <col min="3868" max="3873" width="3.125" style="268" customWidth="1"/>
    <col min="3874" max="3874" width="2.625" style="268" customWidth="1"/>
    <col min="3875" max="4096" width="9" style="268"/>
    <col min="4097" max="4097" width="2" style="268" customWidth="1"/>
    <col min="4098" max="4123" width="3.625" style="268" customWidth="1"/>
    <col min="4124" max="4129" width="3.125" style="268" customWidth="1"/>
    <col min="4130" max="4130" width="2.625" style="268" customWidth="1"/>
    <col min="4131" max="4352" width="9" style="268"/>
    <col min="4353" max="4353" width="2" style="268" customWidth="1"/>
    <col min="4354" max="4379" width="3.625" style="268" customWidth="1"/>
    <col min="4380" max="4385" width="3.125" style="268" customWidth="1"/>
    <col min="4386" max="4386" width="2.625" style="268" customWidth="1"/>
    <col min="4387" max="4608" width="9" style="268"/>
    <col min="4609" max="4609" width="2" style="268" customWidth="1"/>
    <col min="4610" max="4635" width="3.625" style="268" customWidth="1"/>
    <col min="4636" max="4641" width="3.125" style="268" customWidth="1"/>
    <col min="4642" max="4642" width="2.625" style="268" customWidth="1"/>
    <col min="4643" max="4864" width="9" style="268"/>
    <col min="4865" max="4865" width="2" style="268" customWidth="1"/>
    <col min="4866" max="4891" width="3.625" style="268" customWidth="1"/>
    <col min="4892" max="4897" width="3.125" style="268" customWidth="1"/>
    <col min="4898" max="4898" width="2.625" style="268" customWidth="1"/>
    <col min="4899" max="5120" width="9" style="268"/>
    <col min="5121" max="5121" width="2" style="268" customWidth="1"/>
    <col min="5122" max="5147" width="3.625" style="268" customWidth="1"/>
    <col min="5148" max="5153" width="3.125" style="268" customWidth="1"/>
    <col min="5154" max="5154" width="2.625" style="268" customWidth="1"/>
    <col min="5155" max="5376" width="9" style="268"/>
    <col min="5377" max="5377" width="2" style="268" customWidth="1"/>
    <col min="5378" max="5403" width="3.625" style="268" customWidth="1"/>
    <col min="5404" max="5409" width="3.125" style="268" customWidth="1"/>
    <col min="5410" max="5410" width="2.625" style="268" customWidth="1"/>
    <col min="5411" max="5632" width="9" style="268"/>
    <col min="5633" max="5633" width="2" style="268" customWidth="1"/>
    <col min="5634" max="5659" width="3.625" style="268" customWidth="1"/>
    <col min="5660" max="5665" width="3.125" style="268" customWidth="1"/>
    <col min="5666" max="5666" width="2.625" style="268" customWidth="1"/>
    <col min="5667" max="5888" width="9" style="268"/>
    <col min="5889" max="5889" width="2" style="268" customWidth="1"/>
    <col min="5890" max="5915" width="3.625" style="268" customWidth="1"/>
    <col min="5916" max="5921" width="3.125" style="268" customWidth="1"/>
    <col min="5922" max="5922" width="2.625" style="268" customWidth="1"/>
    <col min="5923" max="6144" width="9" style="268"/>
    <col min="6145" max="6145" width="2" style="268" customWidth="1"/>
    <col min="6146" max="6171" width="3.625" style="268" customWidth="1"/>
    <col min="6172" max="6177" width="3.125" style="268" customWidth="1"/>
    <col min="6178" max="6178" width="2.625" style="268" customWidth="1"/>
    <col min="6179" max="6400" width="9" style="268"/>
    <col min="6401" max="6401" width="2" style="268" customWidth="1"/>
    <col min="6402" max="6427" width="3.625" style="268" customWidth="1"/>
    <col min="6428" max="6433" width="3.125" style="268" customWidth="1"/>
    <col min="6434" max="6434" width="2.625" style="268" customWidth="1"/>
    <col min="6435" max="6656" width="9" style="268"/>
    <col min="6657" max="6657" width="2" style="268" customWidth="1"/>
    <col min="6658" max="6683" width="3.625" style="268" customWidth="1"/>
    <col min="6684" max="6689" width="3.125" style="268" customWidth="1"/>
    <col min="6690" max="6690" width="2.625" style="268" customWidth="1"/>
    <col min="6691" max="6912" width="9" style="268"/>
    <col min="6913" max="6913" width="2" style="268" customWidth="1"/>
    <col min="6914" max="6939" width="3.625" style="268" customWidth="1"/>
    <col min="6940" max="6945" width="3.125" style="268" customWidth="1"/>
    <col min="6946" max="6946" width="2.625" style="268" customWidth="1"/>
    <col min="6947" max="7168" width="9" style="268"/>
    <col min="7169" max="7169" width="2" style="268" customWidth="1"/>
    <col min="7170" max="7195" width="3.625" style="268" customWidth="1"/>
    <col min="7196" max="7201" width="3.125" style="268" customWidth="1"/>
    <col min="7202" max="7202" width="2.625" style="268" customWidth="1"/>
    <col min="7203" max="7424" width="9" style="268"/>
    <col min="7425" max="7425" width="2" style="268" customWidth="1"/>
    <col min="7426" max="7451" width="3.625" style="268" customWidth="1"/>
    <col min="7452" max="7457" width="3.125" style="268" customWidth="1"/>
    <col min="7458" max="7458" width="2.625" style="268" customWidth="1"/>
    <col min="7459" max="7680" width="9" style="268"/>
    <col min="7681" max="7681" width="2" style="268" customWidth="1"/>
    <col min="7682" max="7707" width="3.625" style="268" customWidth="1"/>
    <col min="7708" max="7713" width="3.125" style="268" customWidth="1"/>
    <col min="7714" max="7714" width="2.625" style="268" customWidth="1"/>
    <col min="7715" max="7936" width="9" style="268"/>
    <col min="7937" max="7937" width="2" style="268" customWidth="1"/>
    <col min="7938" max="7963" width="3.625" style="268" customWidth="1"/>
    <col min="7964" max="7969" width="3.125" style="268" customWidth="1"/>
    <col min="7970" max="7970" width="2.625" style="268" customWidth="1"/>
    <col min="7971" max="8192" width="9" style="268"/>
    <col min="8193" max="8193" width="2" style="268" customWidth="1"/>
    <col min="8194" max="8219" width="3.625" style="268" customWidth="1"/>
    <col min="8220" max="8225" width="3.125" style="268" customWidth="1"/>
    <col min="8226" max="8226" width="2.625" style="268" customWidth="1"/>
    <col min="8227" max="8448" width="9" style="268"/>
    <col min="8449" max="8449" width="2" style="268" customWidth="1"/>
    <col min="8450" max="8475" width="3.625" style="268" customWidth="1"/>
    <col min="8476" max="8481" width="3.125" style="268" customWidth="1"/>
    <col min="8482" max="8482" width="2.625" style="268" customWidth="1"/>
    <col min="8483" max="8704" width="9" style="268"/>
    <col min="8705" max="8705" width="2" style="268" customWidth="1"/>
    <col min="8706" max="8731" width="3.625" style="268" customWidth="1"/>
    <col min="8732" max="8737" width="3.125" style="268" customWidth="1"/>
    <col min="8738" max="8738" width="2.625" style="268" customWidth="1"/>
    <col min="8739" max="8960" width="9" style="268"/>
    <col min="8961" max="8961" width="2" style="268" customWidth="1"/>
    <col min="8962" max="8987" width="3.625" style="268" customWidth="1"/>
    <col min="8988" max="8993" width="3.125" style="268" customWidth="1"/>
    <col min="8994" max="8994" width="2.625" style="268" customWidth="1"/>
    <col min="8995" max="9216" width="9" style="268"/>
    <col min="9217" max="9217" width="2" style="268" customWidth="1"/>
    <col min="9218" max="9243" width="3.625" style="268" customWidth="1"/>
    <col min="9244" max="9249" width="3.125" style="268" customWidth="1"/>
    <col min="9250" max="9250" width="2.625" style="268" customWidth="1"/>
    <col min="9251" max="9472" width="9" style="268"/>
    <col min="9473" max="9473" width="2" style="268" customWidth="1"/>
    <col min="9474" max="9499" width="3.625" style="268" customWidth="1"/>
    <col min="9500" max="9505" width="3.125" style="268" customWidth="1"/>
    <col min="9506" max="9506" width="2.625" style="268" customWidth="1"/>
    <col min="9507" max="9728" width="9" style="268"/>
    <col min="9729" max="9729" width="2" style="268" customWidth="1"/>
    <col min="9730" max="9755" width="3.625" style="268" customWidth="1"/>
    <col min="9756" max="9761" width="3.125" style="268" customWidth="1"/>
    <col min="9762" max="9762" width="2.625" style="268" customWidth="1"/>
    <col min="9763" max="9984" width="9" style="268"/>
    <col min="9985" max="9985" width="2" style="268" customWidth="1"/>
    <col min="9986" max="10011" width="3.625" style="268" customWidth="1"/>
    <col min="10012" max="10017" width="3.125" style="268" customWidth="1"/>
    <col min="10018" max="10018" width="2.625" style="268" customWidth="1"/>
    <col min="10019" max="10240" width="9" style="268"/>
    <col min="10241" max="10241" width="2" style="268" customWidth="1"/>
    <col min="10242" max="10267" width="3.625" style="268" customWidth="1"/>
    <col min="10268" max="10273" width="3.125" style="268" customWidth="1"/>
    <col min="10274" max="10274" width="2.625" style="268" customWidth="1"/>
    <col min="10275" max="10496" width="9" style="268"/>
    <col min="10497" max="10497" width="2" style="268" customWidth="1"/>
    <col min="10498" max="10523" width="3.625" style="268" customWidth="1"/>
    <col min="10524" max="10529" width="3.125" style="268" customWidth="1"/>
    <col min="10530" max="10530" width="2.625" style="268" customWidth="1"/>
    <col min="10531" max="10752" width="9" style="268"/>
    <col min="10753" max="10753" width="2" style="268" customWidth="1"/>
    <col min="10754" max="10779" width="3.625" style="268" customWidth="1"/>
    <col min="10780" max="10785" width="3.125" style="268" customWidth="1"/>
    <col min="10786" max="10786" width="2.625" style="268" customWidth="1"/>
    <col min="10787" max="11008" width="9" style="268"/>
    <col min="11009" max="11009" width="2" style="268" customWidth="1"/>
    <col min="11010" max="11035" width="3.625" style="268" customWidth="1"/>
    <col min="11036" max="11041" width="3.125" style="268" customWidth="1"/>
    <col min="11042" max="11042" width="2.625" style="268" customWidth="1"/>
    <col min="11043" max="11264" width="9" style="268"/>
    <col min="11265" max="11265" width="2" style="268" customWidth="1"/>
    <col min="11266" max="11291" width="3.625" style="268" customWidth="1"/>
    <col min="11292" max="11297" width="3.125" style="268" customWidth="1"/>
    <col min="11298" max="11298" width="2.625" style="268" customWidth="1"/>
    <col min="11299" max="11520" width="9" style="268"/>
    <col min="11521" max="11521" width="2" style="268" customWidth="1"/>
    <col min="11522" max="11547" width="3.625" style="268" customWidth="1"/>
    <col min="11548" max="11553" width="3.125" style="268" customWidth="1"/>
    <col min="11554" max="11554" width="2.625" style="268" customWidth="1"/>
    <col min="11555" max="11776" width="9" style="268"/>
    <col min="11777" max="11777" width="2" style="268" customWidth="1"/>
    <col min="11778" max="11803" width="3.625" style="268" customWidth="1"/>
    <col min="11804" max="11809" width="3.125" style="268" customWidth="1"/>
    <col min="11810" max="11810" width="2.625" style="268" customWidth="1"/>
    <col min="11811" max="12032" width="9" style="268"/>
    <col min="12033" max="12033" width="2" style="268" customWidth="1"/>
    <col min="12034" max="12059" width="3.625" style="268" customWidth="1"/>
    <col min="12060" max="12065" width="3.125" style="268" customWidth="1"/>
    <col min="12066" max="12066" width="2.625" style="268" customWidth="1"/>
    <col min="12067" max="12288" width="9" style="268"/>
    <col min="12289" max="12289" width="2" style="268" customWidth="1"/>
    <col min="12290" max="12315" width="3.625" style="268" customWidth="1"/>
    <col min="12316" max="12321" width="3.125" style="268" customWidth="1"/>
    <col min="12322" max="12322" width="2.625" style="268" customWidth="1"/>
    <col min="12323" max="12544" width="9" style="268"/>
    <col min="12545" max="12545" width="2" style="268" customWidth="1"/>
    <col min="12546" max="12571" width="3.625" style="268" customWidth="1"/>
    <col min="12572" max="12577" width="3.125" style="268" customWidth="1"/>
    <col min="12578" max="12578" width="2.625" style="268" customWidth="1"/>
    <col min="12579" max="12800" width="9" style="268"/>
    <col min="12801" max="12801" width="2" style="268" customWidth="1"/>
    <col min="12802" max="12827" width="3.625" style="268" customWidth="1"/>
    <col min="12828" max="12833" width="3.125" style="268" customWidth="1"/>
    <col min="12834" max="12834" width="2.625" style="268" customWidth="1"/>
    <col min="12835" max="13056" width="9" style="268"/>
    <col min="13057" max="13057" width="2" style="268" customWidth="1"/>
    <col min="13058" max="13083" width="3.625" style="268" customWidth="1"/>
    <col min="13084" max="13089" width="3.125" style="268" customWidth="1"/>
    <col min="13090" max="13090" width="2.625" style="268" customWidth="1"/>
    <col min="13091" max="13312" width="9" style="268"/>
    <col min="13313" max="13313" width="2" style="268" customWidth="1"/>
    <col min="13314" max="13339" width="3.625" style="268" customWidth="1"/>
    <col min="13340" max="13345" width="3.125" style="268" customWidth="1"/>
    <col min="13346" max="13346" width="2.625" style="268" customWidth="1"/>
    <col min="13347" max="13568" width="9" style="268"/>
    <col min="13569" max="13569" width="2" style="268" customWidth="1"/>
    <col min="13570" max="13595" width="3.625" style="268" customWidth="1"/>
    <col min="13596" max="13601" width="3.125" style="268" customWidth="1"/>
    <col min="13602" max="13602" width="2.625" style="268" customWidth="1"/>
    <col min="13603" max="13824" width="9" style="268"/>
    <col min="13825" max="13825" width="2" style="268" customWidth="1"/>
    <col min="13826" max="13851" width="3.625" style="268" customWidth="1"/>
    <col min="13852" max="13857" width="3.125" style="268" customWidth="1"/>
    <col min="13858" max="13858" width="2.625" style="268" customWidth="1"/>
    <col min="13859" max="14080" width="9" style="268"/>
    <col min="14081" max="14081" width="2" style="268" customWidth="1"/>
    <col min="14082" max="14107" width="3.625" style="268" customWidth="1"/>
    <col min="14108" max="14113" width="3.125" style="268" customWidth="1"/>
    <col min="14114" max="14114" width="2.625" style="268" customWidth="1"/>
    <col min="14115" max="14336" width="9" style="268"/>
    <col min="14337" max="14337" width="2" style="268" customWidth="1"/>
    <col min="14338" max="14363" width="3.625" style="268" customWidth="1"/>
    <col min="14364" max="14369" width="3.125" style="268" customWidth="1"/>
    <col min="14370" max="14370" width="2.625" style="268" customWidth="1"/>
    <col min="14371" max="14592" width="9" style="268"/>
    <col min="14593" max="14593" width="2" style="268" customWidth="1"/>
    <col min="14594" max="14619" width="3.625" style="268" customWidth="1"/>
    <col min="14620" max="14625" width="3.125" style="268" customWidth="1"/>
    <col min="14626" max="14626" width="2.625" style="268" customWidth="1"/>
    <col min="14627" max="14848" width="9" style="268"/>
    <col min="14849" max="14849" width="2" style="268" customWidth="1"/>
    <col min="14850" max="14875" width="3.625" style="268" customWidth="1"/>
    <col min="14876" max="14881" width="3.125" style="268" customWidth="1"/>
    <col min="14882" max="14882" width="2.625" style="268" customWidth="1"/>
    <col min="14883" max="15104" width="9" style="268"/>
    <col min="15105" max="15105" width="2" style="268" customWidth="1"/>
    <col min="15106" max="15131" width="3.625" style="268" customWidth="1"/>
    <col min="15132" max="15137" width="3.125" style="268" customWidth="1"/>
    <col min="15138" max="15138" width="2.625" style="268" customWidth="1"/>
    <col min="15139" max="15360" width="9" style="268"/>
    <col min="15361" max="15361" width="2" style="268" customWidth="1"/>
    <col min="15362" max="15387" width="3.625" style="268" customWidth="1"/>
    <col min="15388" max="15393" width="3.125" style="268" customWidth="1"/>
    <col min="15394" max="15394" width="2.625" style="268" customWidth="1"/>
    <col min="15395" max="15616" width="9" style="268"/>
    <col min="15617" max="15617" width="2" style="268" customWidth="1"/>
    <col min="15618" max="15643" width="3.625" style="268" customWidth="1"/>
    <col min="15644" max="15649" width="3.125" style="268" customWidth="1"/>
    <col min="15650" max="15650" width="2.625" style="268" customWidth="1"/>
    <col min="15651" max="15872" width="9" style="268"/>
    <col min="15873" max="15873" width="2" style="268" customWidth="1"/>
    <col min="15874" max="15899" width="3.625" style="268" customWidth="1"/>
    <col min="15900" max="15905" width="3.125" style="268" customWidth="1"/>
    <col min="15906" max="15906" width="2.625" style="268" customWidth="1"/>
    <col min="15907" max="16128" width="9" style="268"/>
    <col min="16129" max="16129" width="2" style="268" customWidth="1"/>
    <col min="16130" max="16155" width="3.625" style="268" customWidth="1"/>
    <col min="16156" max="16161" width="3.125" style="268" customWidth="1"/>
    <col min="16162" max="16162" width="2.625" style="268" customWidth="1"/>
    <col min="16163" max="16384" width="9" style="268"/>
  </cols>
  <sheetData>
    <row r="1" spans="1:250" ht="13.5" customHeight="1" x14ac:dyDescent="0.15">
      <c r="A1" s="265"/>
      <c r="B1" s="266"/>
      <c r="C1" s="266"/>
      <c r="D1" s="266"/>
      <c r="E1" s="266"/>
      <c r="F1" s="266"/>
      <c r="G1" s="266"/>
      <c r="H1" s="266"/>
      <c r="I1" s="266"/>
      <c r="J1" s="266"/>
      <c r="K1" s="266"/>
      <c r="L1" s="266"/>
      <c r="M1" s="266"/>
      <c r="N1" s="266"/>
      <c r="O1" s="266"/>
      <c r="P1" s="266"/>
      <c r="Q1" s="266"/>
      <c r="R1" s="266"/>
      <c r="S1" s="266"/>
      <c r="T1" s="266"/>
      <c r="U1" s="266"/>
      <c r="V1" s="266"/>
      <c r="W1" s="266"/>
      <c r="X1" s="266"/>
      <c r="Y1" s="266"/>
      <c r="Z1" s="267"/>
      <c r="AA1" s="266"/>
      <c r="AB1" s="266"/>
      <c r="AC1" s="265"/>
      <c r="AD1" s="265"/>
      <c r="AE1" s="265"/>
      <c r="AF1" s="265"/>
      <c r="AG1" s="265"/>
      <c r="AH1" s="265"/>
      <c r="AI1" s="265"/>
      <c r="AJ1" s="265"/>
      <c r="AK1" s="265"/>
      <c r="AL1" s="265"/>
      <c r="AM1" s="265"/>
      <c r="AN1" s="265"/>
      <c r="AO1" s="265"/>
      <c r="AP1" s="265"/>
      <c r="AQ1" s="265"/>
      <c r="AR1" s="265"/>
      <c r="AS1" s="265"/>
      <c r="AT1" s="265"/>
      <c r="AU1" s="265"/>
      <c r="AV1" s="265"/>
      <c r="AW1" s="265"/>
      <c r="AX1" s="265"/>
      <c r="AY1" s="265"/>
      <c r="AZ1" s="265"/>
      <c r="BA1" s="265"/>
      <c r="BB1" s="265"/>
      <c r="BC1" s="265"/>
      <c r="BD1" s="265"/>
      <c r="BE1" s="265"/>
      <c r="BF1" s="265"/>
      <c r="BG1" s="265"/>
      <c r="BH1" s="265"/>
      <c r="BI1" s="265"/>
      <c r="BJ1" s="265"/>
      <c r="BK1" s="265"/>
      <c r="BL1" s="265"/>
      <c r="BM1" s="265"/>
      <c r="BN1" s="265"/>
      <c r="BO1" s="265"/>
      <c r="BP1" s="265"/>
      <c r="BQ1" s="265"/>
      <c r="BR1" s="265"/>
      <c r="BS1" s="265"/>
      <c r="BT1" s="265"/>
      <c r="BU1" s="265"/>
      <c r="BV1" s="265"/>
      <c r="BW1" s="265"/>
      <c r="BX1" s="265"/>
      <c r="BY1" s="265"/>
      <c r="BZ1" s="265"/>
      <c r="CA1" s="265"/>
      <c r="CB1" s="265"/>
      <c r="CC1" s="265"/>
      <c r="CD1" s="265"/>
      <c r="CE1" s="265"/>
      <c r="CF1" s="265"/>
      <c r="CG1" s="265"/>
      <c r="CH1" s="265"/>
      <c r="CI1" s="265"/>
      <c r="CJ1" s="265"/>
      <c r="CK1" s="265"/>
      <c r="CL1" s="265"/>
      <c r="CM1" s="265"/>
      <c r="CN1" s="265"/>
      <c r="CO1" s="265"/>
      <c r="CP1" s="265"/>
      <c r="CQ1" s="265"/>
      <c r="CR1" s="265"/>
      <c r="CS1" s="265"/>
      <c r="CT1" s="265"/>
      <c r="CU1" s="265"/>
      <c r="CV1" s="265"/>
      <c r="CW1" s="265"/>
      <c r="CX1" s="265"/>
      <c r="CY1" s="265"/>
      <c r="CZ1" s="265"/>
      <c r="DA1" s="265"/>
      <c r="DB1" s="265"/>
      <c r="DC1" s="265"/>
      <c r="DD1" s="265"/>
      <c r="DE1" s="265"/>
      <c r="DF1" s="265"/>
      <c r="DG1" s="265"/>
      <c r="DH1" s="265"/>
      <c r="DI1" s="265"/>
      <c r="DJ1" s="265"/>
      <c r="DK1" s="265"/>
      <c r="DL1" s="265"/>
      <c r="DM1" s="265"/>
      <c r="DN1" s="265"/>
      <c r="DO1" s="265"/>
      <c r="DP1" s="265"/>
      <c r="DQ1" s="265"/>
      <c r="DR1" s="265"/>
      <c r="DS1" s="265"/>
      <c r="DT1" s="265"/>
      <c r="DU1" s="265"/>
      <c r="DV1" s="265"/>
      <c r="DW1" s="265"/>
      <c r="DX1" s="265"/>
      <c r="DY1" s="265"/>
      <c r="DZ1" s="265"/>
      <c r="EA1" s="265"/>
      <c r="EB1" s="265"/>
      <c r="EC1" s="265"/>
      <c r="ED1" s="265"/>
      <c r="EE1" s="265"/>
      <c r="EF1" s="265"/>
      <c r="EG1" s="265"/>
      <c r="EH1" s="265"/>
      <c r="EI1" s="265"/>
      <c r="EJ1" s="265"/>
      <c r="EK1" s="265"/>
      <c r="EL1" s="265"/>
      <c r="EM1" s="265"/>
      <c r="EN1" s="265"/>
      <c r="EO1" s="265"/>
      <c r="EP1" s="265"/>
      <c r="EQ1" s="265"/>
      <c r="ER1" s="265"/>
      <c r="ES1" s="265"/>
      <c r="ET1" s="265"/>
      <c r="EU1" s="265"/>
      <c r="EV1" s="265"/>
      <c r="EW1" s="265"/>
      <c r="EX1" s="265"/>
      <c r="EY1" s="265"/>
      <c r="EZ1" s="265"/>
      <c r="FA1" s="265"/>
      <c r="FB1" s="265"/>
      <c r="FC1" s="265"/>
      <c r="FD1" s="265"/>
      <c r="FE1" s="265"/>
      <c r="FF1" s="265"/>
      <c r="FG1" s="265"/>
      <c r="FH1" s="265"/>
      <c r="FI1" s="265"/>
      <c r="FJ1" s="265"/>
      <c r="FK1" s="265"/>
      <c r="FL1" s="265"/>
      <c r="FM1" s="265"/>
      <c r="FN1" s="265"/>
      <c r="FO1" s="265"/>
      <c r="FP1" s="265"/>
      <c r="FQ1" s="265"/>
      <c r="FR1" s="265"/>
      <c r="FS1" s="265"/>
      <c r="FT1" s="265"/>
      <c r="FU1" s="265"/>
      <c r="FV1" s="265"/>
      <c r="FW1" s="265"/>
      <c r="FX1" s="265"/>
      <c r="FY1" s="265"/>
      <c r="FZ1" s="265"/>
      <c r="GA1" s="265"/>
      <c r="GB1" s="265"/>
      <c r="GC1" s="265"/>
      <c r="GD1" s="265"/>
      <c r="GE1" s="265"/>
      <c r="GF1" s="265"/>
      <c r="GG1" s="265"/>
      <c r="GH1" s="265"/>
      <c r="GI1" s="265"/>
      <c r="GJ1" s="265"/>
      <c r="GK1" s="265"/>
      <c r="GL1" s="265"/>
      <c r="GM1" s="265"/>
      <c r="GN1" s="265"/>
      <c r="GO1" s="265"/>
      <c r="GP1" s="265"/>
      <c r="GQ1" s="265"/>
      <c r="GR1" s="265"/>
      <c r="GS1" s="265"/>
      <c r="GT1" s="265"/>
      <c r="GU1" s="265"/>
      <c r="GV1" s="265"/>
      <c r="GW1" s="265"/>
      <c r="GX1" s="265"/>
      <c r="GY1" s="265"/>
      <c r="GZ1" s="265"/>
      <c r="HA1" s="265"/>
      <c r="HB1" s="265"/>
      <c r="HC1" s="265"/>
      <c r="HD1" s="265"/>
      <c r="HE1" s="265"/>
      <c r="HF1" s="265"/>
      <c r="HG1" s="265"/>
      <c r="HH1" s="265"/>
      <c r="HI1" s="265"/>
      <c r="HJ1" s="265"/>
      <c r="HK1" s="265"/>
      <c r="HL1" s="265"/>
      <c r="HM1" s="265"/>
      <c r="HN1" s="265"/>
      <c r="HO1" s="265"/>
      <c r="HP1" s="265"/>
      <c r="HQ1" s="265"/>
      <c r="HR1" s="265"/>
      <c r="HS1" s="265"/>
      <c r="HT1" s="265"/>
      <c r="HU1" s="265"/>
      <c r="HV1" s="265"/>
      <c r="HW1" s="265"/>
      <c r="HX1" s="265"/>
      <c r="HY1" s="265"/>
      <c r="HZ1" s="265"/>
      <c r="IA1" s="265"/>
      <c r="IB1" s="265"/>
      <c r="IC1" s="265"/>
      <c r="ID1" s="265"/>
      <c r="IE1" s="265"/>
      <c r="IF1" s="265"/>
      <c r="IG1" s="265"/>
      <c r="IH1" s="265"/>
      <c r="II1" s="265"/>
      <c r="IJ1" s="265"/>
      <c r="IK1" s="265"/>
      <c r="IL1" s="265"/>
      <c r="IM1" s="265"/>
      <c r="IN1" s="265"/>
      <c r="IO1" s="265"/>
      <c r="IP1" s="265"/>
    </row>
    <row r="2" spans="1:250" ht="18" customHeight="1" x14ac:dyDescent="0.15">
      <c r="A2" s="265"/>
      <c r="B2" s="269" t="s">
        <v>188</v>
      </c>
      <c r="C2" s="266"/>
      <c r="D2" s="266"/>
      <c r="E2" s="266"/>
      <c r="F2" s="266"/>
      <c r="G2" s="266"/>
      <c r="H2" s="266"/>
      <c r="I2" s="266"/>
      <c r="J2" s="266"/>
      <c r="K2" s="266"/>
      <c r="L2" s="266"/>
      <c r="M2" s="266"/>
      <c r="N2" s="266"/>
      <c r="O2" s="266"/>
      <c r="P2" s="266"/>
      <c r="Q2" s="266"/>
      <c r="R2" s="266"/>
      <c r="S2" s="266"/>
      <c r="T2" s="266"/>
      <c r="U2" s="266"/>
      <c r="V2" s="266"/>
      <c r="W2" s="266"/>
      <c r="X2" s="266"/>
      <c r="Y2" s="266"/>
      <c r="Z2" s="267"/>
      <c r="AA2" s="266"/>
      <c r="AB2" s="266"/>
      <c r="AC2" s="265"/>
      <c r="AD2" s="265"/>
      <c r="AE2" s="265"/>
      <c r="AF2" s="265"/>
      <c r="AG2" s="265"/>
      <c r="AH2" s="265"/>
      <c r="AI2" s="265"/>
      <c r="AJ2" s="265"/>
      <c r="AK2" s="265"/>
      <c r="AL2" s="265"/>
      <c r="AM2" s="265"/>
      <c r="AN2" s="265"/>
      <c r="AO2" s="265"/>
      <c r="AP2" s="265"/>
      <c r="AQ2" s="265"/>
      <c r="AR2" s="265"/>
      <c r="AS2" s="265"/>
      <c r="AT2" s="265"/>
      <c r="AU2" s="265"/>
      <c r="AV2" s="265"/>
      <c r="AW2" s="265"/>
      <c r="AX2" s="265"/>
      <c r="AY2" s="265"/>
      <c r="AZ2" s="265"/>
      <c r="BA2" s="265"/>
      <c r="BB2" s="265"/>
      <c r="BC2" s="265"/>
      <c r="BD2" s="265"/>
      <c r="BE2" s="265"/>
      <c r="BF2" s="265"/>
      <c r="BG2" s="265"/>
      <c r="BH2" s="265"/>
      <c r="BI2" s="265"/>
      <c r="BJ2" s="265"/>
      <c r="BK2" s="265"/>
      <c r="BL2" s="265"/>
      <c r="BM2" s="265"/>
      <c r="BN2" s="265"/>
      <c r="BO2" s="265"/>
      <c r="BP2" s="265"/>
      <c r="BQ2" s="265"/>
      <c r="BR2" s="265"/>
      <c r="BS2" s="265"/>
      <c r="BT2" s="265"/>
      <c r="BU2" s="265"/>
      <c r="BV2" s="265"/>
      <c r="BW2" s="265"/>
      <c r="BX2" s="265"/>
      <c r="BY2" s="265"/>
      <c r="BZ2" s="265"/>
      <c r="CA2" s="265"/>
      <c r="CB2" s="265"/>
      <c r="CC2" s="265"/>
      <c r="CD2" s="265"/>
      <c r="CE2" s="265"/>
      <c r="CF2" s="265"/>
      <c r="CG2" s="265"/>
      <c r="CH2" s="265"/>
      <c r="CI2" s="265"/>
      <c r="CJ2" s="265"/>
      <c r="CK2" s="265"/>
      <c r="CL2" s="265"/>
      <c r="CM2" s="265"/>
      <c r="CN2" s="265"/>
      <c r="CO2" s="265"/>
      <c r="CP2" s="265"/>
      <c r="CQ2" s="265"/>
      <c r="CR2" s="265"/>
      <c r="CS2" s="265"/>
      <c r="CT2" s="265"/>
      <c r="CU2" s="265"/>
      <c r="CV2" s="265"/>
      <c r="CW2" s="265"/>
      <c r="CX2" s="265"/>
      <c r="CY2" s="265"/>
      <c r="CZ2" s="265"/>
      <c r="DA2" s="265"/>
      <c r="DB2" s="265"/>
      <c r="DC2" s="265"/>
      <c r="DD2" s="265"/>
      <c r="DE2" s="265"/>
      <c r="DF2" s="265"/>
      <c r="DG2" s="265"/>
      <c r="DH2" s="265"/>
      <c r="DI2" s="265"/>
      <c r="DJ2" s="265"/>
      <c r="DK2" s="265"/>
      <c r="DL2" s="265"/>
      <c r="DM2" s="265"/>
      <c r="DN2" s="265"/>
      <c r="DO2" s="265"/>
      <c r="DP2" s="265"/>
      <c r="DQ2" s="265"/>
      <c r="DR2" s="265"/>
      <c r="DS2" s="265"/>
      <c r="DT2" s="265"/>
      <c r="DU2" s="265"/>
      <c r="DV2" s="265"/>
      <c r="DW2" s="265"/>
      <c r="DX2" s="265"/>
      <c r="DY2" s="265"/>
      <c r="DZ2" s="265"/>
      <c r="EA2" s="265"/>
      <c r="EB2" s="265"/>
      <c r="EC2" s="265"/>
      <c r="ED2" s="265"/>
      <c r="EE2" s="265"/>
      <c r="EF2" s="265"/>
      <c r="EG2" s="265"/>
      <c r="EH2" s="265"/>
      <c r="EI2" s="265"/>
      <c r="EJ2" s="265"/>
      <c r="EK2" s="265"/>
      <c r="EL2" s="265"/>
      <c r="EM2" s="265"/>
      <c r="EN2" s="265"/>
      <c r="EO2" s="265"/>
      <c r="EP2" s="265"/>
      <c r="EQ2" s="265"/>
      <c r="ER2" s="265"/>
      <c r="ES2" s="265"/>
      <c r="ET2" s="265"/>
      <c r="EU2" s="265"/>
      <c r="EV2" s="265"/>
      <c r="EW2" s="265"/>
      <c r="EX2" s="265"/>
      <c r="EY2" s="265"/>
      <c r="EZ2" s="265"/>
      <c r="FA2" s="265"/>
      <c r="FB2" s="265"/>
      <c r="FC2" s="265"/>
      <c r="FD2" s="265"/>
      <c r="FE2" s="265"/>
      <c r="FF2" s="265"/>
      <c r="FG2" s="265"/>
      <c r="FH2" s="265"/>
      <c r="FI2" s="265"/>
      <c r="FJ2" s="265"/>
      <c r="FK2" s="265"/>
      <c r="FL2" s="265"/>
      <c r="FM2" s="265"/>
      <c r="FN2" s="265"/>
      <c r="FO2" s="265"/>
      <c r="FP2" s="265"/>
      <c r="FQ2" s="265"/>
      <c r="FR2" s="265"/>
      <c r="FS2" s="265"/>
      <c r="FT2" s="265"/>
      <c r="FU2" s="265"/>
      <c r="FV2" s="265"/>
      <c r="FW2" s="265"/>
      <c r="FX2" s="265"/>
      <c r="FY2" s="265"/>
      <c r="FZ2" s="265"/>
      <c r="GA2" s="265"/>
      <c r="GB2" s="265"/>
      <c r="GC2" s="265"/>
      <c r="GD2" s="265"/>
      <c r="GE2" s="265"/>
      <c r="GF2" s="265"/>
      <c r="GG2" s="265"/>
      <c r="GH2" s="265"/>
      <c r="GI2" s="265"/>
      <c r="GJ2" s="265"/>
      <c r="GK2" s="265"/>
      <c r="GL2" s="265"/>
      <c r="GM2" s="265"/>
      <c r="GN2" s="265"/>
      <c r="GO2" s="265"/>
      <c r="GP2" s="265"/>
      <c r="GQ2" s="265"/>
      <c r="GR2" s="265"/>
      <c r="GS2" s="265"/>
      <c r="GT2" s="265"/>
      <c r="GU2" s="265"/>
      <c r="GV2" s="265"/>
      <c r="GW2" s="265"/>
      <c r="GX2" s="265"/>
      <c r="GY2" s="265"/>
      <c r="GZ2" s="265"/>
      <c r="HA2" s="265"/>
      <c r="HB2" s="265"/>
      <c r="HC2" s="265"/>
      <c r="HD2" s="265"/>
      <c r="HE2" s="265"/>
      <c r="HF2" s="265"/>
      <c r="HG2" s="265"/>
      <c r="HH2" s="265"/>
      <c r="HI2" s="265"/>
      <c r="HJ2" s="265"/>
      <c r="HK2" s="265"/>
      <c r="HL2" s="265"/>
      <c r="HM2" s="265"/>
      <c r="HN2" s="265"/>
      <c r="HO2" s="265"/>
      <c r="HP2" s="265"/>
      <c r="HQ2" s="265"/>
      <c r="HR2" s="265"/>
      <c r="HS2" s="265"/>
      <c r="HT2" s="265"/>
      <c r="HU2" s="265"/>
      <c r="HV2" s="265"/>
      <c r="HW2" s="265"/>
      <c r="HX2" s="265"/>
      <c r="HY2" s="265"/>
      <c r="HZ2" s="265"/>
      <c r="IA2" s="265"/>
      <c r="IB2" s="265"/>
      <c r="IC2" s="265"/>
      <c r="ID2" s="265"/>
      <c r="IE2" s="265"/>
      <c r="IF2" s="265"/>
      <c r="IG2" s="265"/>
      <c r="IH2" s="265"/>
      <c r="II2" s="265"/>
      <c r="IJ2" s="265"/>
      <c r="IK2" s="265"/>
      <c r="IL2" s="265"/>
      <c r="IM2" s="265"/>
      <c r="IN2" s="265"/>
      <c r="IO2" s="265"/>
      <c r="IP2" s="265"/>
    </row>
    <row r="3" spans="1:250" s="270" customFormat="1" ht="22.5" customHeight="1" x14ac:dyDescent="0.4">
      <c r="B3" s="320" t="s">
        <v>6</v>
      </c>
      <c r="C3" s="320"/>
      <c r="D3" s="320"/>
      <c r="E3" s="271" t="s">
        <v>391</v>
      </c>
      <c r="F3" s="272">
        <f>IF(F4&gt;10,表紙!D11-1,表紙!D11)</f>
        <v>0</v>
      </c>
      <c r="G3" s="273" t="s">
        <v>7</v>
      </c>
      <c r="H3" s="271" t="s">
        <v>391</v>
      </c>
      <c r="I3" s="272">
        <f>IF(I4=12,表紙!D11-1,表紙!D11)</f>
        <v>0</v>
      </c>
      <c r="J3" s="273" t="s">
        <v>7</v>
      </c>
      <c r="K3" s="271" t="s">
        <v>391</v>
      </c>
      <c r="L3" s="272">
        <f>表紙!D11</f>
        <v>0</v>
      </c>
      <c r="M3" s="273" t="s">
        <v>7</v>
      </c>
      <c r="N3" s="274"/>
      <c r="O3" s="319" t="s">
        <v>770</v>
      </c>
      <c r="P3" s="319"/>
      <c r="Q3" s="319"/>
      <c r="R3" s="319"/>
      <c r="S3" s="319"/>
      <c r="T3" s="319"/>
      <c r="U3" s="319"/>
      <c r="V3" s="319"/>
      <c r="W3" s="319"/>
      <c r="X3" s="319"/>
      <c r="Y3" s="319"/>
    </row>
    <row r="4" spans="1:250" ht="22.5" customHeight="1" x14ac:dyDescent="0.15">
      <c r="A4" s="270"/>
      <c r="B4" s="320"/>
      <c r="C4" s="320"/>
      <c r="D4" s="320"/>
      <c r="E4" s="271"/>
      <c r="F4" s="272">
        <f>IF(I4-1=0,12,I4-1)</f>
        <v>-2</v>
      </c>
      <c r="G4" s="273" t="s">
        <v>8</v>
      </c>
      <c r="H4" s="271"/>
      <c r="I4" s="272">
        <f>IF(L4-1=0,12,L4-1)</f>
        <v>-1</v>
      </c>
      <c r="J4" s="273" t="s">
        <v>8</v>
      </c>
      <c r="K4" s="271"/>
      <c r="L4" s="272">
        <f>表紙!F11</f>
        <v>0</v>
      </c>
      <c r="M4" s="273" t="s">
        <v>8</v>
      </c>
      <c r="N4" s="274"/>
      <c r="O4" s="319"/>
      <c r="P4" s="319"/>
      <c r="Q4" s="319"/>
      <c r="R4" s="319"/>
      <c r="S4" s="319"/>
      <c r="T4" s="319"/>
      <c r="U4" s="319"/>
      <c r="V4" s="319"/>
      <c r="W4" s="319"/>
      <c r="X4" s="319"/>
      <c r="Y4" s="319"/>
      <c r="Z4" s="265"/>
      <c r="AA4" s="265"/>
      <c r="AB4" s="265"/>
      <c r="AC4" s="265"/>
      <c r="AD4" s="265"/>
      <c r="AE4" s="265"/>
      <c r="AF4" s="265"/>
      <c r="AG4" s="265"/>
      <c r="AH4" s="265"/>
      <c r="AI4" s="265"/>
      <c r="AJ4" s="265"/>
      <c r="AK4" s="265"/>
      <c r="AL4" s="265"/>
      <c r="AM4" s="265"/>
      <c r="AN4" s="265"/>
      <c r="AO4" s="265"/>
      <c r="AP4" s="265"/>
      <c r="AQ4" s="265"/>
      <c r="AR4" s="265"/>
      <c r="AS4" s="265"/>
      <c r="AT4" s="265"/>
      <c r="AU4" s="265"/>
      <c r="AV4" s="265"/>
      <c r="AW4" s="265"/>
      <c r="AX4" s="265"/>
      <c r="AY4" s="265"/>
      <c r="AZ4" s="265"/>
      <c r="BA4" s="265"/>
      <c r="BB4" s="265"/>
      <c r="BC4" s="265"/>
      <c r="BD4" s="265"/>
      <c r="BE4" s="265"/>
      <c r="BF4" s="265"/>
      <c r="BG4" s="265"/>
      <c r="BH4" s="265"/>
      <c r="BI4" s="265"/>
      <c r="BJ4" s="265"/>
      <c r="BK4" s="265"/>
      <c r="BL4" s="265"/>
      <c r="BM4" s="265"/>
      <c r="BN4" s="265"/>
      <c r="BO4" s="265"/>
      <c r="BP4" s="265"/>
      <c r="BQ4" s="265"/>
      <c r="BR4" s="265"/>
      <c r="BS4" s="265"/>
      <c r="BT4" s="265"/>
      <c r="BU4" s="265"/>
      <c r="BV4" s="265"/>
      <c r="BW4" s="265"/>
      <c r="BX4" s="265"/>
      <c r="BY4" s="265"/>
      <c r="BZ4" s="265"/>
      <c r="CA4" s="265"/>
      <c r="CB4" s="265"/>
      <c r="CC4" s="265"/>
      <c r="CD4" s="265"/>
      <c r="CE4" s="265"/>
      <c r="CF4" s="265"/>
      <c r="CG4" s="265"/>
      <c r="CH4" s="265"/>
      <c r="CI4" s="265"/>
      <c r="CJ4" s="265"/>
      <c r="CK4" s="265"/>
      <c r="CL4" s="265"/>
      <c r="CM4" s="265"/>
      <c r="CN4" s="265"/>
      <c r="CO4" s="265"/>
      <c r="CP4" s="265"/>
      <c r="CQ4" s="265"/>
      <c r="CR4" s="265"/>
      <c r="CS4" s="265"/>
      <c r="CT4" s="265"/>
      <c r="CU4" s="265"/>
      <c r="CV4" s="265"/>
      <c r="CW4" s="265"/>
      <c r="CX4" s="265"/>
      <c r="CY4" s="265"/>
      <c r="CZ4" s="265"/>
      <c r="DA4" s="265"/>
      <c r="DB4" s="265"/>
      <c r="DC4" s="265"/>
      <c r="DD4" s="265"/>
      <c r="DE4" s="265"/>
      <c r="DF4" s="265"/>
      <c r="DG4" s="265"/>
      <c r="DH4" s="265"/>
      <c r="DI4" s="265"/>
      <c r="DJ4" s="265"/>
      <c r="DK4" s="265"/>
      <c r="DL4" s="265"/>
      <c r="DM4" s="265"/>
      <c r="DN4" s="265"/>
      <c r="DO4" s="265"/>
      <c r="DP4" s="265"/>
      <c r="DQ4" s="265"/>
      <c r="DR4" s="265"/>
      <c r="DS4" s="265"/>
      <c r="DT4" s="265"/>
      <c r="DU4" s="265"/>
      <c r="DV4" s="265"/>
      <c r="DW4" s="265"/>
      <c r="DX4" s="265"/>
      <c r="DY4" s="265"/>
      <c r="DZ4" s="265"/>
      <c r="EA4" s="265"/>
      <c r="EB4" s="265"/>
      <c r="EC4" s="265"/>
      <c r="ED4" s="265"/>
      <c r="EE4" s="265"/>
      <c r="EF4" s="265"/>
      <c r="EG4" s="265"/>
      <c r="EH4" s="265"/>
      <c r="EI4" s="265"/>
      <c r="EJ4" s="265"/>
      <c r="EK4" s="265"/>
      <c r="EL4" s="265"/>
      <c r="EM4" s="265"/>
      <c r="EN4" s="265"/>
      <c r="EO4" s="265"/>
      <c r="EP4" s="265"/>
      <c r="EQ4" s="265"/>
      <c r="ER4" s="265"/>
      <c r="ES4" s="265"/>
      <c r="ET4" s="265"/>
      <c r="EU4" s="265"/>
      <c r="EV4" s="265"/>
      <c r="EW4" s="265"/>
      <c r="EX4" s="265"/>
      <c r="EY4" s="265"/>
      <c r="EZ4" s="265"/>
      <c r="FA4" s="265"/>
      <c r="FB4" s="265"/>
      <c r="FC4" s="265"/>
      <c r="FD4" s="265"/>
      <c r="FE4" s="265"/>
      <c r="FF4" s="265"/>
      <c r="FG4" s="265"/>
      <c r="FH4" s="265"/>
      <c r="FI4" s="265"/>
      <c r="FJ4" s="265"/>
      <c r="FK4" s="265"/>
      <c r="FL4" s="265"/>
      <c r="FM4" s="265"/>
      <c r="FN4" s="265"/>
      <c r="FO4" s="265"/>
      <c r="FP4" s="265"/>
      <c r="FQ4" s="265"/>
      <c r="FR4" s="265"/>
      <c r="FS4" s="265"/>
      <c r="FT4" s="265"/>
      <c r="FU4" s="265"/>
      <c r="FV4" s="265"/>
      <c r="FW4" s="265"/>
      <c r="FX4" s="265"/>
      <c r="FY4" s="265"/>
      <c r="FZ4" s="265"/>
      <c r="GA4" s="265"/>
      <c r="GB4" s="265"/>
      <c r="GC4" s="265"/>
      <c r="GD4" s="265"/>
      <c r="GE4" s="265"/>
      <c r="GF4" s="265"/>
      <c r="GG4" s="265"/>
      <c r="GH4" s="265"/>
      <c r="GI4" s="265"/>
      <c r="GJ4" s="265"/>
      <c r="GK4" s="265"/>
      <c r="GL4" s="265"/>
      <c r="GM4" s="265"/>
      <c r="GN4" s="265"/>
      <c r="GO4" s="265"/>
      <c r="GP4" s="265"/>
      <c r="GQ4" s="265"/>
      <c r="GR4" s="265"/>
      <c r="GS4" s="265"/>
      <c r="GT4" s="265"/>
      <c r="GU4" s="265"/>
      <c r="GV4" s="265"/>
      <c r="GW4" s="265"/>
      <c r="GX4" s="265"/>
      <c r="GY4" s="265"/>
      <c r="GZ4" s="265"/>
      <c r="HA4" s="265"/>
      <c r="HB4" s="265"/>
      <c r="HC4" s="265"/>
      <c r="HD4" s="265"/>
      <c r="HE4" s="265"/>
      <c r="HF4" s="265"/>
      <c r="HG4" s="265"/>
      <c r="HH4" s="265"/>
      <c r="HI4" s="265"/>
      <c r="HJ4" s="265"/>
      <c r="HK4" s="265"/>
      <c r="HL4" s="265"/>
      <c r="HM4" s="265"/>
      <c r="HN4" s="265"/>
      <c r="HO4" s="265"/>
      <c r="HP4" s="265"/>
      <c r="HQ4" s="265"/>
      <c r="HR4" s="265"/>
      <c r="HS4" s="265"/>
      <c r="HT4" s="265"/>
      <c r="HU4" s="265"/>
      <c r="HV4" s="265"/>
      <c r="HW4" s="265"/>
      <c r="HX4" s="265"/>
      <c r="HY4" s="265"/>
      <c r="HZ4" s="265"/>
      <c r="IA4" s="265"/>
      <c r="IB4" s="265"/>
      <c r="IC4" s="265"/>
      <c r="ID4" s="265"/>
      <c r="IE4" s="265"/>
      <c r="IF4" s="265"/>
      <c r="IG4" s="265"/>
      <c r="IH4" s="265"/>
      <c r="II4" s="265"/>
      <c r="IJ4" s="265"/>
      <c r="IK4" s="265"/>
      <c r="IL4" s="265"/>
      <c r="IM4" s="265"/>
    </row>
    <row r="5" spans="1:250" ht="26.25" customHeight="1" x14ac:dyDescent="0.15">
      <c r="A5" s="270"/>
      <c r="B5" s="321" t="s">
        <v>9</v>
      </c>
      <c r="C5" s="321"/>
      <c r="D5" s="321"/>
      <c r="E5" s="275"/>
      <c r="F5" s="275"/>
      <c r="G5" s="276" t="s">
        <v>392</v>
      </c>
      <c r="H5" s="275"/>
      <c r="I5" s="275"/>
      <c r="J5" s="276" t="s">
        <v>392</v>
      </c>
      <c r="K5" s="275"/>
      <c r="L5" s="275"/>
      <c r="M5" s="276" t="s">
        <v>392</v>
      </c>
      <c r="N5" s="277"/>
      <c r="O5" s="319"/>
      <c r="P5" s="319"/>
      <c r="Q5" s="319"/>
      <c r="R5" s="319"/>
      <c r="S5" s="319"/>
      <c r="T5" s="319"/>
      <c r="U5" s="319"/>
      <c r="V5" s="319"/>
      <c r="W5" s="319"/>
      <c r="X5" s="319"/>
      <c r="Y5" s="319"/>
      <c r="Z5" s="265"/>
      <c r="AA5" s="265"/>
      <c r="AB5" s="265"/>
      <c r="AC5" s="265"/>
      <c r="AD5" s="265"/>
      <c r="AE5" s="265"/>
      <c r="AF5" s="265"/>
      <c r="AG5" s="265"/>
      <c r="AH5" s="265"/>
      <c r="AI5" s="265"/>
      <c r="AJ5" s="265"/>
      <c r="AK5" s="265"/>
      <c r="AL5" s="265"/>
      <c r="AM5" s="265"/>
      <c r="AN5" s="265"/>
      <c r="AO5" s="265"/>
      <c r="AP5" s="265"/>
      <c r="AQ5" s="265"/>
      <c r="AR5" s="265"/>
      <c r="AS5" s="265"/>
      <c r="AT5" s="265"/>
      <c r="AU5" s="265"/>
      <c r="AV5" s="265"/>
      <c r="AW5" s="265"/>
      <c r="AX5" s="265"/>
      <c r="AY5" s="265"/>
      <c r="AZ5" s="265"/>
      <c r="BA5" s="265"/>
      <c r="BB5" s="265"/>
      <c r="BC5" s="265"/>
      <c r="BD5" s="265"/>
      <c r="BE5" s="265"/>
      <c r="BF5" s="265"/>
      <c r="BG5" s="265"/>
      <c r="BH5" s="265"/>
      <c r="BI5" s="265"/>
      <c r="BJ5" s="265"/>
      <c r="BK5" s="265"/>
      <c r="BL5" s="265"/>
      <c r="BM5" s="265"/>
      <c r="BN5" s="265"/>
      <c r="BO5" s="265"/>
      <c r="BP5" s="265"/>
      <c r="BQ5" s="265"/>
      <c r="BR5" s="265"/>
      <c r="BS5" s="265"/>
      <c r="BT5" s="265"/>
      <c r="BU5" s="265"/>
      <c r="BV5" s="265"/>
      <c r="BW5" s="265"/>
      <c r="BX5" s="265"/>
      <c r="BY5" s="265"/>
      <c r="BZ5" s="265"/>
      <c r="CA5" s="265"/>
      <c r="CB5" s="265"/>
      <c r="CC5" s="265"/>
      <c r="CD5" s="265"/>
      <c r="CE5" s="265"/>
      <c r="CF5" s="265"/>
      <c r="CG5" s="265"/>
      <c r="CH5" s="265"/>
      <c r="CI5" s="265"/>
      <c r="CJ5" s="265"/>
      <c r="CK5" s="265"/>
      <c r="CL5" s="265"/>
      <c r="CM5" s="265"/>
      <c r="CN5" s="265"/>
      <c r="CO5" s="265"/>
      <c r="CP5" s="265"/>
      <c r="CQ5" s="265"/>
      <c r="CR5" s="265"/>
      <c r="CS5" s="265"/>
      <c r="CT5" s="265"/>
      <c r="CU5" s="265"/>
      <c r="CV5" s="265"/>
      <c r="CW5" s="265"/>
      <c r="CX5" s="265"/>
      <c r="CY5" s="265"/>
      <c r="CZ5" s="265"/>
      <c r="DA5" s="265"/>
      <c r="DB5" s="265"/>
      <c r="DC5" s="265"/>
      <c r="DD5" s="265"/>
      <c r="DE5" s="265"/>
      <c r="DF5" s="265"/>
      <c r="DG5" s="265"/>
      <c r="DH5" s="265"/>
      <c r="DI5" s="265"/>
      <c r="DJ5" s="265"/>
      <c r="DK5" s="265"/>
      <c r="DL5" s="265"/>
      <c r="DM5" s="265"/>
      <c r="DN5" s="265"/>
      <c r="DO5" s="265"/>
      <c r="DP5" s="265"/>
      <c r="DQ5" s="265"/>
      <c r="DR5" s="265"/>
      <c r="DS5" s="265"/>
      <c r="DT5" s="265"/>
      <c r="DU5" s="265"/>
      <c r="DV5" s="265"/>
      <c r="DW5" s="265"/>
      <c r="DX5" s="265"/>
      <c r="DY5" s="265"/>
      <c r="DZ5" s="265"/>
      <c r="EA5" s="265"/>
      <c r="EB5" s="265"/>
      <c r="EC5" s="265"/>
      <c r="ED5" s="265"/>
      <c r="EE5" s="265"/>
      <c r="EF5" s="265"/>
      <c r="EG5" s="265"/>
      <c r="EH5" s="265"/>
      <c r="EI5" s="265"/>
      <c r="EJ5" s="265"/>
      <c r="EK5" s="265"/>
      <c r="EL5" s="265"/>
      <c r="EM5" s="265"/>
      <c r="EN5" s="265"/>
      <c r="EO5" s="265"/>
      <c r="EP5" s="265"/>
      <c r="EQ5" s="265"/>
      <c r="ER5" s="265"/>
      <c r="ES5" s="265"/>
      <c r="ET5" s="265"/>
      <c r="EU5" s="265"/>
      <c r="EV5" s="265"/>
      <c r="EW5" s="265"/>
      <c r="EX5" s="265"/>
      <c r="EY5" s="265"/>
      <c r="EZ5" s="265"/>
      <c r="FA5" s="265"/>
      <c r="FB5" s="265"/>
      <c r="FC5" s="265"/>
      <c r="FD5" s="265"/>
      <c r="FE5" s="265"/>
      <c r="FF5" s="265"/>
      <c r="FG5" s="265"/>
      <c r="FH5" s="265"/>
      <c r="FI5" s="265"/>
      <c r="FJ5" s="265"/>
      <c r="FK5" s="265"/>
      <c r="FL5" s="265"/>
      <c r="FM5" s="265"/>
      <c r="FN5" s="265"/>
      <c r="FO5" s="265"/>
      <c r="FP5" s="265"/>
      <c r="FQ5" s="265"/>
      <c r="FR5" s="265"/>
      <c r="FS5" s="265"/>
      <c r="FT5" s="265"/>
      <c r="FU5" s="265"/>
      <c r="FV5" s="265"/>
      <c r="FW5" s="265"/>
      <c r="FX5" s="265"/>
      <c r="FY5" s="265"/>
      <c r="FZ5" s="265"/>
      <c r="GA5" s="265"/>
      <c r="GB5" s="265"/>
      <c r="GC5" s="265"/>
      <c r="GD5" s="265"/>
      <c r="GE5" s="265"/>
      <c r="GF5" s="265"/>
      <c r="GG5" s="265"/>
      <c r="GH5" s="265"/>
      <c r="GI5" s="265"/>
      <c r="GJ5" s="265"/>
      <c r="GK5" s="265"/>
      <c r="GL5" s="265"/>
      <c r="GM5" s="265"/>
      <c r="GN5" s="265"/>
      <c r="GO5" s="265"/>
      <c r="GP5" s="265"/>
      <c r="GQ5" s="265"/>
      <c r="GR5" s="265"/>
      <c r="GS5" s="265"/>
      <c r="GT5" s="265"/>
      <c r="GU5" s="265"/>
      <c r="GV5" s="265"/>
      <c r="GW5" s="265"/>
      <c r="GX5" s="265"/>
      <c r="GY5" s="265"/>
      <c r="GZ5" s="265"/>
      <c r="HA5" s="265"/>
      <c r="HB5" s="265"/>
      <c r="HC5" s="265"/>
      <c r="HD5" s="265"/>
      <c r="HE5" s="265"/>
      <c r="HF5" s="265"/>
      <c r="HG5" s="265"/>
      <c r="HH5" s="265"/>
      <c r="HI5" s="265"/>
      <c r="HJ5" s="265"/>
      <c r="HK5" s="265"/>
      <c r="HL5" s="265"/>
      <c r="HM5" s="265"/>
      <c r="HN5" s="265"/>
      <c r="HO5" s="265"/>
      <c r="HP5" s="265"/>
      <c r="HQ5" s="265"/>
      <c r="HR5" s="265"/>
      <c r="HS5" s="265"/>
      <c r="HT5" s="265"/>
      <c r="HU5" s="265"/>
      <c r="HV5" s="265"/>
      <c r="HW5" s="265"/>
      <c r="HX5" s="265"/>
      <c r="HY5" s="265"/>
      <c r="HZ5" s="265"/>
      <c r="IA5" s="265"/>
      <c r="IB5" s="265"/>
      <c r="IC5" s="265"/>
      <c r="ID5" s="265"/>
      <c r="IE5" s="265"/>
      <c r="IF5" s="265"/>
      <c r="IG5" s="265"/>
      <c r="IH5" s="265"/>
      <c r="II5" s="265"/>
      <c r="IJ5" s="265"/>
      <c r="IK5" s="265"/>
      <c r="IL5" s="265"/>
      <c r="IM5" s="265"/>
    </row>
    <row r="6" spans="1:250" s="282" customFormat="1" ht="12" customHeight="1" x14ac:dyDescent="0.15">
      <c r="A6" s="278"/>
      <c r="B6" s="279"/>
      <c r="C6" s="279"/>
      <c r="D6" s="279"/>
      <c r="E6" s="280"/>
      <c r="F6" s="280"/>
      <c r="G6" s="280"/>
      <c r="H6" s="280"/>
      <c r="I6" s="280"/>
      <c r="J6" s="280"/>
      <c r="K6" s="280"/>
      <c r="L6" s="280"/>
      <c r="M6" s="280"/>
      <c r="N6" s="278"/>
      <c r="O6" s="278"/>
      <c r="P6" s="278"/>
      <c r="Q6" s="278"/>
      <c r="R6" s="278"/>
      <c r="S6" s="278"/>
      <c r="T6" s="278"/>
      <c r="U6" s="278"/>
      <c r="V6" s="278"/>
      <c r="W6" s="281"/>
      <c r="X6" s="281"/>
      <c r="Y6" s="281"/>
      <c r="Z6" s="281"/>
      <c r="AA6" s="281"/>
      <c r="AB6" s="281"/>
      <c r="AC6" s="281"/>
      <c r="AD6" s="281"/>
      <c r="AE6" s="281"/>
      <c r="AF6" s="281"/>
      <c r="AG6" s="281"/>
      <c r="AH6" s="281"/>
      <c r="AI6" s="281"/>
      <c r="AJ6" s="281"/>
      <c r="AK6" s="281"/>
      <c r="AL6" s="281"/>
      <c r="AM6" s="281"/>
      <c r="AN6" s="281"/>
      <c r="AO6" s="281"/>
      <c r="AP6" s="281"/>
      <c r="AQ6" s="281"/>
      <c r="AR6" s="281"/>
      <c r="AS6" s="281"/>
      <c r="AT6" s="281"/>
      <c r="AU6" s="281"/>
      <c r="AV6" s="281"/>
      <c r="AW6" s="281"/>
      <c r="AX6" s="281"/>
      <c r="AY6" s="281"/>
      <c r="AZ6" s="281"/>
      <c r="BA6" s="281"/>
      <c r="BB6" s="281"/>
      <c r="BC6" s="281"/>
      <c r="BD6" s="281"/>
      <c r="BE6" s="281"/>
      <c r="BF6" s="281"/>
      <c r="BG6" s="281"/>
      <c r="BH6" s="281"/>
      <c r="BI6" s="281"/>
      <c r="BJ6" s="281"/>
      <c r="BK6" s="281"/>
      <c r="BL6" s="281"/>
      <c r="BM6" s="281"/>
      <c r="BN6" s="281"/>
      <c r="BO6" s="281"/>
      <c r="BP6" s="281"/>
      <c r="BQ6" s="281"/>
      <c r="BR6" s="281"/>
      <c r="BS6" s="281"/>
      <c r="BT6" s="281"/>
      <c r="BU6" s="281"/>
      <c r="BV6" s="281"/>
      <c r="BW6" s="281"/>
      <c r="BX6" s="281"/>
      <c r="BY6" s="281"/>
      <c r="BZ6" s="281"/>
      <c r="CA6" s="281"/>
      <c r="CB6" s="281"/>
      <c r="CC6" s="281"/>
      <c r="CD6" s="281"/>
      <c r="CE6" s="281"/>
      <c r="CF6" s="281"/>
      <c r="CG6" s="281"/>
      <c r="CH6" s="281"/>
      <c r="CI6" s="281"/>
      <c r="CJ6" s="281"/>
      <c r="CK6" s="281"/>
      <c r="CL6" s="281"/>
      <c r="CM6" s="281"/>
      <c r="CN6" s="281"/>
      <c r="CO6" s="281"/>
      <c r="CP6" s="281"/>
      <c r="CQ6" s="281"/>
      <c r="CR6" s="281"/>
      <c r="CS6" s="281"/>
      <c r="CT6" s="281"/>
      <c r="CU6" s="281"/>
      <c r="CV6" s="281"/>
      <c r="CW6" s="281"/>
      <c r="CX6" s="281"/>
      <c r="CY6" s="281"/>
      <c r="CZ6" s="281"/>
      <c r="DA6" s="281"/>
      <c r="DB6" s="281"/>
      <c r="DC6" s="281"/>
      <c r="DD6" s="281"/>
      <c r="DE6" s="281"/>
      <c r="DF6" s="281"/>
      <c r="DG6" s="281"/>
      <c r="DH6" s="281"/>
      <c r="DI6" s="281"/>
      <c r="DJ6" s="281"/>
      <c r="DK6" s="281"/>
      <c r="DL6" s="281"/>
      <c r="DM6" s="281"/>
      <c r="DN6" s="281"/>
      <c r="DO6" s="281"/>
      <c r="DP6" s="281"/>
      <c r="DQ6" s="281"/>
      <c r="DR6" s="281"/>
      <c r="DS6" s="281"/>
      <c r="DT6" s="281"/>
      <c r="DU6" s="281"/>
      <c r="DV6" s="281"/>
      <c r="DW6" s="281"/>
      <c r="DX6" s="281"/>
      <c r="DY6" s="281"/>
      <c r="DZ6" s="281"/>
      <c r="EA6" s="281"/>
      <c r="EB6" s="281"/>
      <c r="EC6" s="281"/>
      <c r="ED6" s="281"/>
      <c r="EE6" s="281"/>
      <c r="EF6" s="281"/>
      <c r="EG6" s="281"/>
      <c r="EH6" s="281"/>
      <c r="EI6" s="281"/>
      <c r="EJ6" s="281"/>
      <c r="EK6" s="281"/>
      <c r="EL6" s="281"/>
      <c r="EM6" s="281"/>
      <c r="EN6" s="281"/>
      <c r="EO6" s="281"/>
      <c r="EP6" s="281"/>
      <c r="EQ6" s="281"/>
      <c r="ER6" s="281"/>
      <c r="ES6" s="281"/>
      <c r="ET6" s="281"/>
      <c r="EU6" s="281"/>
      <c r="EV6" s="281"/>
      <c r="EW6" s="281"/>
      <c r="EX6" s="281"/>
      <c r="EY6" s="281"/>
      <c r="EZ6" s="281"/>
      <c r="FA6" s="281"/>
      <c r="FB6" s="281"/>
      <c r="FC6" s="281"/>
      <c r="FD6" s="281"/>
      <c r="FE6" s="281"/>
      <c r="FF6" s="281"/>
      <c r="FG6" s="281"/>
      <c r="FH6" s="281"/>
      <c r="FI6" s="281"/>
      <c r="FJ6" s="281"/>
      <c r="FK6" s="281"/>
      <c r="FL6" s="281"/>
      <c r="FM6" s="281"/>
      <c r="FN6" s="281"/>
      <c r="FO6" s="281"/>
      <c r="FP6" s="281"/>
      <c r="FQ6" s="281"/>
      <c r="FR6" s="281"/>
      <c r="FS6" s="281"/>
      <c r="FT6" s="281"/>
      <c r="FU6" s="281"/>
      <c r="FV6" s="281"/>
      <c r="FW6" s="281"/>
      <c r="FX6" s="281"/>
      <c r="FY6" s="281"/>
      <c r="FZ6" s="281"/>
      <c r="GA6" s="281"/>
      <c r="GB6" s="281"/>
      <c r="GC6" s="281"/>
      <c r="GD6" s="281"/>
      <c r="GE6" s="281"/>
      <c r="GF6" s="281"/>
      <c r="GG6" s="281"/>
      <c r="GH6" s="281"/>
      <c r="GI6" s="281"/>
      <c r="GJ6" s="281"/>
      <c r="GK6" s="281"/>
      <c r="GL6" s="281"/>
      <c r="GM6" s="281"/>
      <c r="GN6" s="281"/>
      <c r="GO6" s="281"/>
      <c r="GP6" s="281"/>
      <c r="GQ6" s="281"/>
      <c r="GR6" s="281"/>
      <c r="GS6" s="281"/>
      <c r="GT6" s="281"/>
      <c r="GU6" s="281"/>
      <c r="GV6" s="281"/>
      <c r="GW6" s="281"/>
      <c r="GX6" s="281"/>
      <c r="GY6" s="281"/>
      <c r="GZ6" s="281"/>
      <c r="HA6" s="281"/>
      <c r="HB6" s="281"/>
      <c r="HC6" s="281"/>
      <c r="HD6" s="281"/>
      <c r="HE6" s="281"/>
      <c r="HF6" s="281"/>
      <c r="HG6" s="281"/>
      <c r="HH6" s="281"/>
      <c r="HI6" s="281"/>
      <c r="HJ6" s="281"/>
      <c r="HK6" s="281"/>
      <c r="HL6" s="281"/>
      <c r="HM6" s="281"/>
      <c r="HN6" s="281"/>
      <c r="HO6" s="281"/>
      <c r="HP6" s="281"/>
      <c r="HQ6" s="281"/>
      <c r="HR6" s="281"/>
      <c r="HS6" s="281"/>
      <c r="HT6" s="281"/>
      <c r="HU6" s="281"/>
      <c r="HV6" s="281"/>
      <c r="HW6" s="281"/>
      <c r="HX6" s="281"/>
      <c r="HY6" s="281"/>
      <c r="HZ6" s="281"/>
      <c r="IA6" s="281"/>
      <c r="IB6" s="281"/>
      <c r="IC6" s="281"/>
      <c r="ID6" s="281"/>
      <c r="IE6" s="281"/>
      <c r="IF6" s="281"/>
      <c r="IG6" s="281"/>
      <c r="IH6" s="281"/>
      <c r="II6" s="281"/>
      <c r="IJ6" s="281"/>
      <c r="IK6" s="281"/>
      <c r="IL6" s="281"/>
      <c r="IM6" s="281"/>
      <c r="IN6" s="281"/>
      <c r="IO6" s="281"/>
      <c r="IP6" s="281"/>
    </row>
    <row r="7" spans="1:250" ht="18" customHeight="1" x14ac:dyDescent="0.4">
      <c r="B7" s="283" t="s">
        <v>19</v>
      </c>
      <c r="C7" s="284"/>
      <c r="D7" s="284"/>
      <c r="E7" s="284"/>
      <c r="F7" s="284"/>
      <c r="G7" s="284"/>
      <c r="H7" s="284"/>
      <c r="I7" s="284"/>
      <c r="J7" s="284"/>
      <c r="K7" s="284"/>
      <c r="L7" s="284"/>
      <c r="M7" s="284"/>
      <c r="N7" s="284"/>
      <c r="O7" s="284"/>
      <c r="P7" s="284"/>
      <c r="Q7" s="284"/>
      <c r="R7" s="284"/>
      <c r="S7" s="284"/>
    </row>
    <row r="8" spans="1:250" ht="18" customHeight="1" x14ac:dyDescent="0.4">
      <c r="B8" s="328" t="str">
        <f>CONCATENATE(表紙!C11,表紙!D11,表紙!E11,表紙!F11,表紙!G11)</f>
        <v>令和年月</v>
      </c>
      <c r="C8" s="328"/>
      <c r="D8" s="328"/>
      <c r="E8" s="322" t="s">
        <v>10</v>
      </c>
      <c r="F8" s="323"/>
      <c r="G8" s="323" t="s">
        <v>11</v>
      </c>
      <c r="H8" s="323"/>
      <c r="I8" s="324" t="s">
        <v>12</v>
      </c>
      <c r="J8" s="324"/>
      <c r="K8" s="324" t="s">
        <v>13</v>
      </c>
      <c r="L8" s="324"/>
      <c r="M8" s="324" t="s">
        <v>14</v>
      </c>
      <c r="N8" s="324"/>
      <c r="O8" s="324" t="s">
        <v>15</v>
      </c>
      <c r="P8" s="324"/>
      <c r="Q8" s="324" t="s">
        <v>16</v>
      </c>
      <c r="R8" s="324"/>
      <c r="S8" s="324" t="s">
        <v>17</v>
      </c>
      <c r="T8" s="324"/>
      <c r="U8" s="323" t="s">
        <v>18</v>
      </c>
      <c r="V8" s="323"/>
      <c r="W8" s="285"/>
      <c r="X8" s="286"/>
      <c r="Y8" s="286"/>
      <c r="Z8" s="286"/>
      <c r="AA8" s="286"/>
      <c r="AB8" s="286"/>
    </row>
    <row r="9" spans="1:250" ht="18" customHeight="1" x14ac:dyDescent="0.4">
      <c r="B9" s="329"/>
      <c r="C9" s="329"/>
      <c r="D9" s="329"/>
      <c r="E9" s="322"/>
      <c r="F9" s="323"/>
      <c r="G9" s="323"/>
      <c r="H9" s="323"/>
      <c r="I9" s="324"/>
      <c r="J9" s="324"/>
      <c r="K9" s="324"/>
      <c r="L9" s="324"/>
      <c r="M9" s="324"/>
      <c r="N9" s="324"/>
      <c r="O9" s="324"/>
      <c r="P9" s="324"/>
      <c r="Q9" s="324"/>
      <c r="R9" s="324"/>
      <c r="S9" s="324"/>
      <c r="T9" s="324"/>
      <c r="U9" s="323"/>
      <c r="V9" s="323"/>
      <c r="W9" s="285"/>
      <c r="X9" s="286"/>
      <c r="Y9" s="286"/>
      <c r="Z9" s="286"/>
      <c r="AA9" s="286"/>
      <c r="AB9" s="286"/>
    </row>
    <row r="10" spans="1:250" ht="18" customHeight="1" x14ac:dyDescent="0.4">
      <c r="B10" s="329" t="s">
        <v>393</v>
      </c>
      <c r="C10" s="329"/>
      <c r="D10" s="329"/>
      <c r="E10" s="322"/>
      <c r="F10" s="323"/>
      <c r="G10" s="323"/>
      <c r="H10" s="323"/>
      <c r="I10" s="324"/>
      <c r="J10" s="324"/>
      <c r="K10" s="324"/>
      <c r="L10" s="324"/>
      <c r="M10" s="324"/>
      <c r="N10" s="324"/>
      <c r="O10" s="324"/>
      <c r="P10" s="324"/>
      <c r="Q10" s="324"/>
      <c r="R10" s="324"/>
      <c r="S10" s="324"/>
      <c r="T10" s="324"/>
      <c r="U10" s="323"/>
      <c r="V10" s="323"/>
      <c r="W10" s="285"/>
      <c r="X10" s="286"/>
      <c r="Y10" s="286"/>
      <c r="Z10" s="286"/>
      <c r="AA10" s="286"/>
      <c r="AB10" s="286"/>
    </row>
    <row r="11" spans="1:250" ht="18" customHeight="1" x14ac:dyDescent="0.4">
      <c r="B11" s="330"/>
      <c r="C11" s="330"/>
      <c r="D11" s="330"/>
      <c r="E11" s="322"/>
      <c r="F11" s="323"/>
      <c r="G11" s="323"/>
      <c r="H11" s="323"/>
      <c r="I11" s="324"/>
      <c r="J11" s="324"/>
      <c r="K11" s="324"/>
      <c r="L11" s="324"/>
      <c r="M11" s="324"/>
      <c r="N11" s="324"/>
      <c r="O11" s="324"/>
      <c r="P11" s="324"/>
      <c r="Q11" s="324"/>
      <c r="R11" s="324"/>
      <c r="S11" s="324"/>
      <c r="T11" s="324"/>
      <c r="U11" s="323"/>
      <c r="V11" s="323"/>
      <c r="W11" s="285"/>
      <c r="X11" s="286"/>
      <c r="Y11" s="286"/>
      <c r="Z11" s="286"/>
      <c r="AA11" s="286"/>
      <c r="AB11" s="286"/>
    </row>
    <row r="12" spans="1:250" s="282" customFormat="1" ht="15" customHeight="1" x14ac:dyDescent="0.15">
      <c r="A12" s="278"/>
      <c r="B12" s="287"/>
      <c r="C12" s="287"/>
      <c r="D12" s="287"/>
      <c r="E12" s="278"/>
      <c r="F12" s="278"/>
      <c r="G12" s="278"/>
      <c r="H12" s="278"/>
      <c r="I12" s="278"/>
      <c r="J12" s="278"/>
      <c r="K12" s="278"/>
      <c r="L12" s="278"/>
      <c r="M12" s="278"/>
      <c r="N12" s="278"/>
      <c r="O12" s="278"/>
      <c r="P12" s="278"/>
      <c r="Q12" s="278"/>
      <c r="R12" s="278"/>
      <c r="S12" s="278"/>
      <c r="T12" s="278"/>
      <c r="U12" s="278"/>
      <c r="V12" s="278"/>
      <c r="W12" s="281"/>
      <c r="X12" s="281"/>
      <c r="Y12" s="281"/>
      <c r="Z12" s="281"/>
      <c r="AA12" s="281"/>
      <c r="AB12" s="281"/>
      <c r="AC12" s="281"/>
      <c r="AD12" s="281"/>
      <c r="AE12" s="281"/>
      <c r="AF12" s="281"/>
      <c r="AG12" s="281"/>
      <c r="AH12" s="281"/>
      <c r="AI12" s="281"/>
      <c r="AJ12" s="281"/>
      <c r="AK12" s="281"/>
      <c r="AL12" s="281"/>
      <c r="AM12" s="281"/>
      <c r="AN12" s="281"/>
      <c r="AO12" s="281"/>
      <c r="AP12" s="281"/>
      <c r="AQ12" s="281"/>
      <c r="AR12" s="281"/>
      <c r="AS12" s="281"/>
      <c r="AT12" s="281"/>
      <c r="AU12" s="281"/>
      <c r="AV12" s="281"/>
      <c r="AW12" s="281"/>
      <c r="AX12" s="281"/>
      <c r="AY12" s="281"/>
      <c r="AZ12" s="281"/>
      <c r="BA12" s="281"/>
      <c r="BB12" s="281"/>
      <c r="BC12" s="281"/>
      <c r="BD12" s="281"/>
      <c r="BE12" s="281"/>
      <c r="BF12" s="281"/>
      <c r="BG12" s="281"/>
      <c r="BH12" s="281"/>
      <c r="BI12" s="281"/>
      <c r="BJ12" s="281"/>
      <c r="BK12" s="281"/>
      <c r="BL12" s="281"/>
      <c r="BM12" s="281"/>
      <c r="BN12" s="281"/>
      <c r="BO12" s="281"/>
      <c r="BP12" s="281"/>
      <c r="BQ12" s="281"/>
      <c r="BR12" s="281"/>
      <c r="BS12" s="281"/>
      <c r="BT12" s="281"/>
      <c r="BU12" s="281"/>
      <c r="BV12" s="281"/>
      <c r="BW12" s="281"/>
      <c r="BX12" s="281"/>
      <c r="BY12" s="281"/>
      <c r="BZ12" s="281"/>
      <c r="CA12" s="281"/>
      <c r="CB12" s="281"/>
      <c r="CC12" s="281"/>
      <c r="CD12" s="281"/>
      <c r="CE12" s="281"/>
      <c r="CF12" s="281"/>
      <c r="CG12" s="281"/>
      <c r="CH12" s="281"/>
      <c r="CI12" s="281"/>
      <c r="CJ12" s="281"/>
      <c r="CK12" s="281"/>
      <c r="CL12" s="281"/>
      <c r="CM12" s="281"/>
      <c r="CN12" s="281"/>
      <c r="CO12" s="281"/>
      <c r="CP12" s="281"/>
      <c r="CQ12" s="281"/>
      <c r="CR12" s="281"/>
      <c r="CS12" s="281"/>
      <c r="CT12" s="281"/>
      <c r="CU12" s="281"/>
      <c r="CV12" s="281"/>
      <c r="CW12" s="281"/>
      <c r="CX12" s="281"/>
      <c r="CY12" s="281"/>
      <c r="CZ12" s="281"/>
      <c r="DA12" s="281"/>
      <c r="DB12" s="281"/>
      <c r="DC12" s="281"/>
      <c r="DD12" s="281"/>
      <c r="DE12" s="281"/>
      <c r="DF12" s="281"/>
      <c r="DG12" s="281"/>
      <c r="DH12" s="281"/>
      <c r="DI12" s="281"/>
      <c r="DJ12" s="281"/>
      <c r="DK12" s="281"/>
      <c r="DL12" s="281"/>
      <c r="DM12" s="281"/>
      <c r="DN12" s="281"/>
      <c r="DO12" s="281"/>
      <c r="DP12" s="281"/>
      <c r="DQ12" s="281"/>
      <c r="DR12" s="281"/>
      <c r="DS12" s="281"/>
      <c r="DT12" s="281"/>
      <c r="DU12" s="281"/>
      <c r="DV12" s="281"/>
      <c r="DW12" s="281"/>
      <c r="DX12" s="281"/>
      <c r="DY12" s="281"/>
      <c r="DZ12" s="281"/>
      <c r="EA12" s="281"/>
      <c r="EB12" s="281"/>
      <c r="EC12" s="281"/>
      <c r="ED12" s="281"/>
      <c r="EE12" s="281"/>
      <c r="EF12" s="281"/>
      <c r="EG12" s="281"/>
      <c r="EH12" s="281"/>
      <c r="EI12" s="281"/>
      <c r="EJ12" s="281"/>
      <c r="EK12" s="281"/>
      <c r="EL12" s="281"/>
      <c r="EM12" s="281"/>
      <c r="EN12" s="281"/>
      <c r="EO12" s="281"/>
      <c r="EP12" s="281"/>
      <c r="EQ12" s="281"/>
      <c r="ER12" s="281"/>
      <c r="ES12" s="281"/>
      <c r="ET12" s="281"/>
      <c r="EU12" s="281"/>
      <c r="EV12" s="281"/>
      <c r="EW12" s="281"/>
      <c r="EX12" s="281"/>
      <c r="EY12" s="281"/>
      <c r="EZ12" s="281"/>
      <c r="FA12" s="281"/>
      <c r="FB12" s="281"/>
      <c r="FC12" s="281"/>
      <c r="FD12" s="281"/>
      <c r="FE12" s="281"/>
      <c r="FF12" s="281"/>
      <c r="FG12" s="281"/>
      <c r="FH12" s="281"/>
      <c r="FI12" s="281"/>
      <c r="FJ12" s="281"/>
      <c r="FK12" s="281"/>
      <c r="FL12" s="281"/>
      <c r="FM12" s="281"/>
      <c r="FN12" s="281"/>
      <c r="FO12" s="281"/>
      <c r="FP12" s="281"/>
      <c r="FQ12" s="281"/>
      <c r="FR12" s="281"/>
      <c r="FS12" s="281"/>
      <c r="FT12" s="281"/>
      <c r="FU12" s="281"/>
      <c r="FV12" s="281"/>
      <c r="FW12" s="281"/>
      <c r="FX12" s="281"/>
      <c r="FY12" s="281"/>
      <c r="FZ12" s="281"/>
      <c r="GA12" s="281"/>
      <c r="GB12" s="281"/>
      <c r="GC12" s="281"/>
      <c r="GD12" s="281"/>
      <c r="GE12" s="281"/>
      <c r="GF12" s="281"/>
      <c r="GG12" s="281"/>
      <c r="GH12" s="281"/>
      <c r="GI12" s="281"/>
      <c r="GJ12" s="281"/>
      <c r="GK12" s="281"/>
      <c r="GL12" s="281"/>
      <c r="GM12" s="281"/>
      <c r="GN12" s="281"/>
      <c r="GO12" s="281"/>
      <c r="GP12" s="281"/>
      <c r="GQ12" s="281"/>
      <c r="GR12" s="281"/>
      <c r="GS12" s="281"/>
      <c r="GT12" s="281"/>
      <c r="GU12" s="281"/>
      <c r="GV12" s="281"/>
      <c r="GW12" s="281"/>
      <c r="GX12" s="281"/>
      <c r="GY12" s="281"/>
      <c r="GZ12" s="281"/>
      <c r="HA12" s="281"/>
      <c r="HB12" s="281"/>
      <c r="HC12" s="281"/>
      <c r="HD12" s="281"/>
      <c r="HE12" s="281"/>
      <c r="HF12" s="281"/>
      <c r="HG12" s="281"/>
      <c r="HH12" s="281"/>
      <c r="HI12" s="281"/>
      <c r="HJ12" s="281"/>
      <c r="HK12" s="281"/>
      <c r="HL12" s="281"/>
      <c r="HM12" s="281"/>
      <c r="HN12" s="281"/>
      <c r="HO12" s="281"/>
      <c r="HP12" s="281"/>
      <c r="HQ12" s="281"/>
      <c r="HR12" s="281"/>
      <c r="HS12" s="281"/>
      <c r="HT12" s="281"/>
      <c r="HU12" s="281"/>
      <c r="HV12" s="281"/>
      <c r="HW12" s="281"/>
      <c r="HX12" s="281"/>
      <c r="HY12" s="281"/>
      <c r="HZ12" s="281"/>
      <c r="IA12" s="281"/>
      <c r="IB12" s="281"/>
      <c r="IC12" s="281"/>
      <c r="ID12" s="281"/>
      <c r="IE12" s="281"/>
      <c r="IF12" s="281"/>
      <c r="IG12" s="281"/>
      <c r="IH12" s="281"/>
      <c r="II12" s="281"/>
      <c r="IJ12" s="281"/>
      <c r="IK12" s="281"/>
      <c r="IL12" s="281"/>
      <c r="IM12" s="281"/>
      <c r="IN12" s="281"/>
      <c r="IO12" s="281"/>
      <c r="IP12" s="281"/>
    </row>
    <row r="13" spans="1:250" s="269" customFormat="1" ht="15" customHeight="1" x14ac:dyDescent="0.15">
      <c r="B13" s="288" t="s">
        <v>771</v>
      </c>
      <c r="C13" s="248"/>
      <c r="D13" s="248"/>
      <c r="E13" s="248"/>
      <c r="F13" s="248"/>
      <c r="G13" s="248"/>
      <c r="H13" s="248"/>
      <c r="I13" s="248"/>
      <c r="J13" s="248"/>
      <c r="K13" s="248"/>
      <c r="L13" s="248"/>
      <c r="M13" s="248"/>
      <c r="N13" s="248"/>
      <c r="O13" s="248"/>
      <c r="P13" s="248"/>
      <c r="Q13" s="248"/>
      <c r="R13" s="248"/>
      <c r="S13" s="289"/>
      <c r="T13" s="289"/>
      <c r="U13" s="289"/>
      <c r="V13" s="289"/>
      <c r="W13" s="289"/>
      <c r="X13" s="248"/>
      <c r="Y13" s="290"/>
      <c r="Z13" s="283"/>
    </row>
    <row r="14" spans="1:250" ht="15" customHeight="1" x14ac:dyDescent="0.15">
      <c r="A14" s="269"/>
      <c r="B14" s="291"/>
      <c r="C14" s="283" t="s">
        <v>772</v>
      </c>
      <c r="D14" s="283"/>
      <c r="E14" s="283"/>
      <c r="F14" s="283"/>
      <c r="G14" s="283"/>
      <c r="H14" s="283"/>
      <c r="I14" s="283"/>
      <c r="J14" s="283"/>
      <c r="K14" s="283"/>
      <c r="L14" s="283"/>
      <c r="M14" s="283"/>
      <c r="N14" s="283"/>
      <c r="O14" s="283"/>
      <c r="P14" s="283"/>
      <c r="Q14" s="283"/>
      <c r="R14" s="283"/>
      <c r="S14" s="281"/>
      <c r="T14" s="281"/>
      <c r="U14" s="281"/>
      <c r="V14" s="281"/>
      <c r="W14" s="281"/>
      <c r="X14" s="283"/>
      <c r="Y14" s="292"/>
      <c r="Z14" s="283"/>
    </row>
    <row r="15" spans="1:250" ht="32.25" customHeight="1" x14ac:dyDescent="0.4">
      <c r="A15" s="269"/>
      <c r="B15" s="325"/>
      <c r="C15" s="326"/>
      <c r="D15" s="326"/>
      <c r="E15" s="326"/>
      <c r="F15" s="326"/>
      <c r="G15" s="326"/>
      <c r="H15" s="326"/>
      <c r="I15" s="326"/>
      <c r="J15" s="326"/>
      <c r="K15" s="326"/>
      <c r="L15" s="326"/>
      <c r="M15" s="326"/>
      <c r="N15" s="326"/>
      <c r="O15" s="326"/>
      <c r="P15" s="326"/>
      <c r="Q15" s="326"/>
      <c r="R15" s="326"/>
      <c r="S15" s="326"/>
      <c r="T15" s="326"/>
      <c r="U15" s="326"/>
      <c r="V15" s="326"/>
      <c r="W15" s="326"/>
      <c r="X15" s="326"/>
      <c r="Y15" s="327"/>
      <c r="Z15" s="283"/>
    </row>
    <row r="16" spans="1:250" ht="15" customHeight="1" x14ac:dyDescent="0.15">
      <c r="A16" s="269"/>
      <c r="B16" s="293"/>
      <c r="C16" s="283"/>
      <c r="D16" s="283"/>
      <c r="E16" s="283"/>
      <c r="F16" s="283"/>
      <c r="G16" s="283"/>
      <c r="H16" s="283"/>
      <c r="I16" s="283"/>
      <c r="J16" s="283"/>
      <c r="K16" s="283"/>
      <c r="L16" s="283"/>
      <c r="M16" s="283"/>
      <c r="N16" s="283"/>
      <c r="O16" s="283"/>
      <c r="P16" s="283"/>
      <c r="Q16" s="283"/>
      <c r="R16" s="283"/>
      <c r="S16" s="281"/>
      <c r="T16" s="281"/>
      <c r="U16" s="281"/>
      <c r="V16" s="281"/>
      <c r="W16" s="281"/>
      <c r="X16" s="283"/>
      <c r="Y16" s="283"/>
      <c r="Z16" s="283"/>
    </row>
    <row r="17" spans="1:26" ht="18" customHeight="1" x14ac:dyDescent="0.15">
      <c r="A17" s="269"/>
      <c r="B17" s="293" t="s">
        <v>717</v>
      </c>
      <c r="C17" s="283"/>
      <c r="D17" s="283"/>
      <c r="E17" s="283"/>
      <c r="F17" s="283"/>
      <c r="G17" s="283"/>
      <c r="H17" s="283"/>
      <c r="I17" s="283"/>
      <c r="J17" s="283"/>
      <c r="K17" s="283"/>
      <c r="L17" s="283"/>
      <c r="M17" s="283"/>
      <c r="N17" s="283"/>
      <c r="O17" s="283"/>
      <c r="P17" s="283"/>
      <c r="Q17" s="283"/>
      <c r="R17" s="283"/>
      <c r="S17" s="281"/>
      <c r="T17" s="281"/>
      <c r="U17" s="281"/>
      <c r="V17" s="281"/>
      <c r="W17" s="281"/>
      <c r="X17" s="283"/>
      <c r="Y17" s="283"/>
      <c r="Z17" s="283"/>
    </row>
    <row r="18" spans="1:26" ht="32.25" customHeight="1" x14ac:dyDescent="0.15">
      <c r="A18" s="269"/>
      <c r="B18" s="294"/>
      <c r="C18" s="248" t="s">
        <v>394</v>
      </c>
      <c r="D18" s="248"/>
      <c r="E18" s="248"/>
      <c r="F18" s="248"/>
      <c r="G18" s="248"/>
      <c r="H18" s="248"/>
      <c r="I18" s="248"/>
      <c r="J18" s="248"/>
      <c r="K18" s="248"/>
      <c r="L18" s="248"/>
      <c r="M18" s="248" t="s">
        <v>395</v>
      </c>
      <c r="N18" s="248"/>
      <c r="O18" s="248"/>
      <c r="P18" s="248"/>
      <c r="Q18" s="248"/>
      <c r="R18" s="248"/>
      <c r="S18" s="289"/>
      <c r="T18" s="289"/>
      <c r="U18" s="289"/>
      <c r="V18" s="289"/>
      <c r="W18" s="289"/>
      <c r="X18" s="248"/>
      <c r="Y18" s="290"/>
      <c r="Z18" s="283"/>
    </row>
    <row r="19" spans="1:26" ht="32.25" customHeight="1" x14ac:dyDescent="0.15">
      <c r="A19" s="269"/>
      <c r="B19" s="295"/>
      <c r="C19" s="296" t="s">
        <v>396</v>
      </c>
      <c r="D19" s="296"/>
      <c r="E19" s="296"/>
      <c r="F19" s="296"/>
      <c r="G19" s="296"/>
      <c r="H19" s="296"/>
      <c r="I19" s="296"/>
      <c r="J19" s="296"/>
      <c r="K19" s="296"/>
      <c r="L19" s="296"/>
      <c r="M19" s="296"/>
      <c r="N19" s="296"/>
      <c r="O19" s="296"/>
      <c r="P19" s="296"/>
      <c r="Q19" s="296" t="s">
        <v>397</v>
      </c>
      <c r="R19" s="296"/>
      <c r="S19" s="297"/>
      <c r="T19" s="297"/>
      <c r="U19" s="297"/>
      <c r="V19" s="297"/>
      <c r="W19" s="297"/>
      <c r="X19" s="296"/>
      <c r="Y19" s="298"/>
      <c r="Z19" s="283"/>
    </row>
    <row r="20" spans="1:26" ht="13.5" customHeight="1" x14ac:dyDescent="0.15">
      <c r="A20" s="269"/>
      <c r="B20" s="293"/>
      <c r="C20" s="283"/>
      <c r="D20" s="283"/>
      <c r="E20" s="283"/>
      <c r="F20" s="283"/>
      <c r="G20" s="283"/>
      <c r="H20" s="283"/>
      <c r="I20" s="283"/>
      <c r="J20" s="283"/>
      <c r="K20" s="283"/>
      <c r="L20" s="283"/>
      <c r="M20" s="283"/>
      <c r="N20" s="283"/>
      <c r="O20" s="283"/>
      <c r="P20" s="283"/>
      <c r="Q20" s="283"/>
      <c r="R20" s="283"/>
      <c r="S20" s="281"/>
      <c r="T20" s="281"/>
      <c r="U20" s="281"/>
      <c r="V20" s="281"/>
      <c r="W20" s="281"/>
      <c r="X20" s="283"/>
      <c r="Y20" s="283"/>
      <c r="Z20" s="283"/>
    </row>
    <row r="21" spans="1:26" ht="18" customHeight="1" x14ac:dyDescent="0.15">
      <c r="A21" s="269"/>
      <c r="B21" s="283" t="s">
        <v>716</v>
      </c>
      <c r="C21" s="283"/>
      <c r="D21" s="283"/>
      <c r="E21" s="283"/>
      <c r="F21" s="283"/>
      <c r="G21" s="283"/>
      <c r="H21" s="283"/>
      <c r="I21" s="283"/>
      <c r="J21" s="296"/>
      <c r="K21" s="283"/>
      <c r="L21" s="283"/>
      <c r="M21" s="283"/>
      <c r="N21" s="283"/>
      <c r="O21" s="283"/>
      <c r="P21" s="283"/>
      <c r="Q21" s="283"/>
      <c r="R21" s="283"/>
      <c r="S21" s="281"/>
      <c r="T21" s="281"/>
      <c r="U21" s="281"/>
      <c r="V21" s="281"/>
      <c r="W21" s="281"/>
      <c r="X21" s="283"/>
      <c r="Y21" s="283"/>
      <c r="Z21" s="283"/>
    </row>
    <row r="22" spans="1:26" ht="32.1" customHeight="1" x14ac:dyDescent="0.15">
      <c r="A22" s="269"/>
      <c r="B22" s="294"/>
      <c r="C22" s="248" t="s">
        <v>718</v>
      </c>
      <c r="D22" s="248"/>
      <c r="E22" s="248"/>
      <c r="F22" s="248"/>
      <c r="G22" s="248"/>
      <c r="H22" s="248"/>
      <c r="I22" s="248" t="s">
        <v>720</v>
      </c>
      <c r="J22" s="248"/>
      <c r="K22" s="248"/>
      <c r="L22" s="248"/>
      <c r="M22" s="248"/>
      <c r="N22" s="248" t="s">
        <v>721</v>
      </c>
      <c r="O22" s="248"/>
      <c r="P22" s="248"/>
      <c r="Q22" s="248"/>
      <c r="R22" s="248"/>
      <c r="S22" s="289"/>
      <c r="T22" s="289"/>
      <c r="U22" s="289"/>
      <c r="V22" s="289"/>
      <c r="W22" s="289"/>
      <c r="X22" s="248"/>
      <c r="Y22" s="290"/>
      <c r="Z22" s="283"/>
    </row>
    <row r="23" spans="1:26" ht="32.1" customHeight="1" x14ac:dyDescent="0.15">
      <c r="A23" s="269"/>
      <c r="B23" s="295"/>
      <c r="C23" s="296" t="s">
        <v>719</v>
      </c>
      <c r="D23" s="296"/>
      <c r="E23" s="296"/>
      <c r="F23" s="296"/>
      <c r="G23" s="296"/>
      <c r="H23" s="296"/>
      <c r="I23" s="296"/>
      <c r="J23" s="296"/>
      <c r="K23" s="296"/>
      <c r="L23" s="296"/>
      <c r="M23" s="296"/>
      <c r="N23" s="296"/>
      <c r="O23" s="296"/>
      <c r="P23" s="296"/>
      <c r="Q23" s="296"/>
      <c r="R23" s="296"/>
      <c r="S23" s="297"/>
      <c r="T23" s="297"/>
      <c r="U23" s="297"/>
      <c r="V23" s="297"/>
      <c r="W23" s="297"/>
      <c r="X23" s="296"/>
      <c r="Y23" s="298"/>
      <c r="Z23" s="283"/>
    </row>
    <row r="24" spans="1:26" ht="13.5" customHeight="1" x14ac:dyDescent="0.15">
      <c r="A24" s="269"/>
      <c r="B24" s="293"/>
      <c r="C24" s="283"/>
      <c r="D24" s="283"/>
      <c r="E24" s="283"/>
      <c r="F24" s="283"/>
      <c r="G24" s="283"/>
      <c r="H24" s="283"/>
      <c r="I24" s="283"/>
      <c r="J24" s="283"/>
      <c r="K24" s="283"/>
      <c r="L24" s="283"/>
      <c r="M24" s="283"/>
      <c r="N24" s="283"/>
      <c r="O24" s="283"/>
      <c r="P24" s="283"/>
      <c r="Q24" s="283"/>
      <c r="R24" s="283"/>
      <c r="S24" s="281"/>
      <c r="T24" s="281"/>
      <c r="U24" s="281"/>
      <c r="V24" s="281"/>
      <c r="W24" s="281"/>
      <c r="X24" s="283"/>
      <c r="Y24" s="283"/>
      <c r="Z24" s="283"/>
    </row>
    <row r="25" spans="1:26" ht="18" customHeight="1" x14ac:dyDescent="0.4">
      <c r="B25" s="269" t="s">
        <v>485</v>
      </c>
    </row>
    <row r="26" spans="1:26" ht="32.25" customHeight="1" x14ac:dyDescent="0.4">
      <c r="B26" s="299"/>
      <c r="C26" s="300"/>
      <c r="D26" s="300"/>
      <c r="E26" s="300"/>
      <c r="F26" s="300"/>
      <c r="G26" s="300"/>
      <c r="H26" s="300"/>
      <c r="I26" s="300"/>
      <c r="J26" s="300"/>
      <c r="K26" s="300"/>
      <c r="L26" s="300"/>
      <c r="M26" s="300"/>
      <c r="N26" s="300"/>
      <c r="O26" s="300"/>
      <c r="P26" s="300"/>
      <c r="Q26" s="300"/>
      <c r="R26" s="300"/>
      <c r="S26" s="300"/>
      <c r="T26" s="300"/>
      <c r="U26" s="300"/>
      <c r="V26" s="300"/>
      <c r="W26" s="300"/>
      <c r="X26" s="300"/>
      <c r="Y26" s="301"/>
    </row>
    <row r="27" spans="1:26" ht="32.25" customHeight="1" x14ac:dyDescent="0.4">
      <c r="B27" s="302"/>
      <c r="C27" s="282"/>
      <c r="D27" s="282"/>
      <c r="E27" s="282"/>
      <c r="F27" s="282"/>
      <c r="G27" s="282"/>
      <c r="H27" s="282"/>
      <c r="I27" s="282"/>
      <c r="J27" s="282"/>
      <c r="K27" s="282"/>
      <c r="L27" s="282"/>
      <c r="M27" s="282"/>
      <c r="N27" s="282"/>
      <c r="O27" s="282"/>
      <c r="P27" s="282"/>
      <c r="Q27" s="282"/>
      <c r="R27" s="282"/>
      <c r="S27" s="282"/>
      <c r="T27" s="282"/>
      <c r="U27" s="282"/>
      <c r="V27" s="282"/>
      <c r="W27" s="282"/>
      <c r="X27" s="282"/>
      <c r="Y27" s="303"/>
    </row>
    <row r="28" spans="1:26" ht="32.25" customHeight="1" x14ac:dyDescent="0.4">
      <c r="B28" s="304"/>
      <c r="C28" s="305"/>
      <c r="D28" s="305"/>
      <c r="E28" s="305"/>
      <c r="F28" s="305"/>
      <c r="G28" s="305"/>
      <c r="H28" s="305"/>
      <c r="I28" s="305"/>
      <c r="J28" s="305"/>
      <c r="K28" s="305"/>
      <c r="L28" s="305"/>
      <c r="M28" s="305"/>
      <c r="N28" s="305"/>
      <c r="O28" s="305"/>
      <c r="P28" s="305"/>
      <c r="Q28" s="305"/>
      <c r="R28" s="305"/>
      <c r="S28" s="305"/>
      <c r="T28" s="305"/>
      <c r="U28" s="305"/>
      <c r="V28" s="305"/>
      <c r="W28" s="305"/>
      <c r="X28" s="305"/>
      <c r="Y28" s="306"/>
    </row>
    <row r="29" spans="1:26" ht="13.5" customHeight="1" x14ac:dyDescent="0.4"/>
    <row r="30" spans="1:26" ht="18" customHeight="1" x14ac:dyDescent="0.4">
      <c r="B30" s="269" t="s">
        <v>486</v>
      </c>
    </row>
    <row r="31" spans="1:26" ht="32.25" customHeight="1" x14ac:dyDescent="0.4">
      <c r="B31" s="299"/>
      <c r="C31" s="300"/>
      <c r="D31" s="300"/>
      <c r="E31" s="300"/>
      <c r="F31" s="300"/>
      <c r="G31" s="300"/>
      <c r="H31" s="300"/>
      <c r="I31" s="300"/>
      <c r="J31" s="300"/>
      <c r="K31" s="300"/>
      <c r="L31" s="300"/>
      <c r="M31" s="300"/>
      <c r="N31" s="300"/>
      <c r="O31" s="300"/>
      <c r="P31" s="300"/>
      <c r="Q31" s="300"/>
      <c r="R31" s="300"/>
      <c r="S31" s="300"/>
      <c r="T31" s="300"/>
      <c r="U31" s="300"/>
      <c r="V31" s="300"/>
      <c r="W31" s="300"/>
      <c r="X31" s="300"/>
      <c r="Y31" s="301"/>
    </row>
    <row r="32" spans="1:26" ht="32.25" customHeight="1" x14ac:dyDescent="0.4">
      <c r="B32" s="302"/>
      <c r="C32" s="282"/>
      <c r="D32" s="282"/>
      <c r="E32" s="282"/>
      <c r="F32" s="282"/>
      <c r="G32" s="282"/>
      <c r="H32" s="282"/>
      <c r="I32" s="282"/>
      <c r="J32" s="282"/>
      <c r="K32" s="282"/>
      <c r="L32" s="282"/>
      <c r="M32" s="282"/>
      <c r="N32" s="282"/>
      <c r="O32" s="282"/>
      <c r="P32" s="282"/>
      <c r="Q32" s="282"/>
      <c r="R32" s="282"/>
      <c r="S32" s="282"/>
      <c r="T32" s="282"/>
      <c r="U32" s="282"/>
      <c r="V32" s="282"/>
      <c r="W32" s="282"/>
      <c r="X32" s="282"/>
      <c r="Y32" s="303"/>
    </row>
    <row r="33" spans="2:25" ht="32.25" customHeight="1" x14ac:dyDescent="0.4">
      <c r="B33" s="304"/>
      <c r="C33" s="305"/>
      <c r="D33" s="305"/>
      <c r="E33" s="305"/>
      <c r="F33" s="305"/>
      <c r="G33" s="305"/>
      <c r="H33" s="305"/>
      <c r="I33" s="305"/>
      <c r="J33" s="305"/>
      <c r="K33" s="305"/>
      <c r="L33" s="305"/>
      <c r="M33" s="305"/>
      <c r="N33" s="305"/>
      <c r="O33" s="305"/>
      <c r="P33" s="305"/>
      <c r="Q33" s="305"/>
      <c r="R33" s="305"/>
      <c r="S33" s="305"/>
      <c r="T33" s="305"/>
      <c r="U33" s="305"/>
      <c r="V33" s="305"/>
      <c r="W33" s="305"/>
      <c r="X33" s="305"/>
      <c r="Y33" s="306"/>
    </row>
    <row r="43" spans="2:25" ht="15" customHeight="1" x14ac:dyDescent="0.4"/>
    <row r="44" spans="2:25" ht="15" customHeight="1" x14ac:dyDescent="0.4"/>
    <row r="45" spans="2:25" ht="15" customHeight="1" x14ac:dyDescent="0.4"/>
    <row r="46" spans="2:25" ht="15" customHeight="1" x14ac:dyDescent="0.4"/>
    <row r="47" spans="2:25" ht="15" customHeight="1" x14ac:dyDescent="0.4"/>
    <row r="48" spans="2:25" ht="15" customHeight="1" x14ac:dyDescent="0.4"/>
    <row r="49" ht="15" customHeight="1" x14ac:dyDescent="0.4"/>
    <row r="50" ht="15" customHeight="1" x14ac:dyDescent="0.4"/>
    <row r="51" ht="15" customHeight="1" x14ac:dyDescent="0.4"/>
    <row r="52" ht="15" customHeight="1" x14ac:dyDescent="0.4"/>
    <row r="53" ht="15" customHeight="1" x14ac:dyDescent="0.4"/>
    <row r="54" ht="15" customHeight="1" x14ac:dyDescent="0.4"/>
    <row r="55" ht="15" customHeight="1" x14ac:dyDescent="0.4"/>
    <row r="56" ht="15" customHeight="1" x14ac:dyDescent="0.4"/>
    <row r="57" ht="15" customHeight="1" x14ac:dyDescent="0.4"/>
    <row r="58" ht="15" customHeight="1" x14ac:dyDescent="0.4"/>
    <row r="59" ht="15" customHeight="1" x14ac:dyDescent="0.4"/>
    <row r="60" ht="15" customHeight="1" x14ac:dyDescent="0.4"/>
    <row r="61" ht="15" customHeight="1" x14ac:dyDescent="0.4"/>
    <row r="62" ht="15" customHeight="1" x14ac:dyDescent="0.4"/>
    <row r="63" ht="15" customHeight="1" x14ac:dyDescent="0.4"/>
    <row r="64" ht="15" customHeight="1" x14ac:dyDescent="0.4"/>
    <row r="65" ht="15" customHeight="1" x14ac:dyDescent="0.4"/>
    <row r="66" ht="15" customHeight="1" x14ac:dyDescent="0.4"/>
    <row r="67" ht="15" customHeight="1" x14ac:dyDescent="0.4"/>
    <row r="68" ht="15" customHeight="1" x14ac:dyDescent="0.4"/>
    <row r="69" ht="15" customHeight="1" x14ac:dyDescent="0.4"/>
    <row r="70" ht="15" customHeight="1" x14ac:dyDescent="0.4"/>
    <row r="71" ht="15" customHeight="1" x14ac:dyDescent="0.4"/>
    <row r="72" ht="15" customHeight="1" x14ac:dyDescent="0.4"/>
    <row r="73" ht="15" customHeight="1" x14ac:dyDescent="0.4"/>
    <row r="74" ht="15" customHeight="1" x14ac:dyDescent="0.4"/>
    <row r="75" ht="15" customHeight="1" x14ac:dyDescent="0.4"/>
    <row r="76" ht="15" customHeight="1" x14ac:dyDescent="0.4"/>
    <row r="77" ht="15" customHeight="1" x14ac:dyDescent="0.4"/>
    <row r="78" ht="15" customHeight="1" x14ac:dyDescent="0.4"/>
    <row r="79" ht="15" customHeight="1" x14ac:dyDescent="0.4"/>
    <row r="80" ht="15" customHeight="1" x14ac:dyDescent="0.4"/>
    <row r="81" ht="15" customHeight="1" x14ac:dyDescent="0.4"/>
    <row r="82" ht="15" customHeight="1" x14ac:dyDescent="0.4"/>
    <row r="83" ht="15" customHeight="1" x14ac:dyDescent="0.4"/>
    <row r="84" ht="15" customHeight="1" x14ac:dyDescent="0.4"/>
    <row r="85" ht="15" customHeight="1" x14ac:dyDescent="0.4"/>
    <row r="86" ht="15" customHeight="1" x14ac:dyDescent="0.4"/>
    <row r="87" ht="15" customHeight="1" x14ac:dyDescent="0.4"/>
    <row r="88" ht="15" customHeight="1" x14ac:dyDescent="0.4"/>
    <row r="89" ht="15" customHeight="1" x14ac:dyDescent="0.4"/>
    <row r="90" ht="15" customHeight="1" x14ac:dyDescent="0.4"/>
    <row r="91" ht="15" customHeight="1" x14ac:dyDescent="0.4"/>
    <row r="92" ht="15" customHeight="1" x14ac:dyDescent="0.4"/>
    <row r="93" ht="15" customHeight="1" x14ac:dyDescent="0.4"/>
    <row r="94" ht="15" customHeight="1" x14ac:dyDescent="0.4"/>
    <row r="95" ht="15" customHeight="1" x14ac:dyDescent="0.4"/>
    <row r="96" ht="15" customHeight="1" x14ac:dyDescent="0.4"/>
    <row r="97" ht="15" customHeight="1" x14ac:dyDescent="0.4"/>
    <row r="98" ht="15" customHeight="1" x14ac:dyDescent="0.4"/>
    <row r="99" ht="15" customHeight="1" x14ac:dyDescent="0.4"/>
    <row r="100" ht="15" customHeight="1" x14ac:dyDescent="0.4"/>
    <row r="101" ht="15" customHeight="1" x14ac:dyDescent="0.4"/>
    <row r="102" ht="15" customHeight="1" x14ac:dyDescent="0.4"/>
    <row r="103" ht="15" customHeight="1" x14ac:dyDescent="0.4"/>
    <row r="104" ht="15" customHeight="1" x14ac:dyDescent="0.4"/>
    <row r="105" ht="15" customHeight="1" x14ac:dyDescent="0.4"/>
    <row r="106" ht="15" customHeight="1" x14ac:dyDescent="0.4"/>
    <row r="107" ht="15" customHeight="1" x14ac:dyDescent="0.4"/>
    <row r="108" ht="15" customHeight="1" x14ac:dyDescent="0.4"/>
    <row r="109" ht="15" customHeight="1" x14ac:dyDescent="0.4"/>
    <row r="110" ht="15" customHeight="1" x14ac:dyDescent="0.4"/>
    <row r="111" ht="15" customHeight="1" x14ac:dyDescent="0.4"/>
    <row r="112" ht="15" customHeight="1" x14ac:dyDescent="0.4"/>
    <row r="113" ht="15" customHeight="1" x14ac:dyDescent="0.4"/>
    <row r="114" ht="15" customHeight="1" x14ac:dyDescent="0.4"/>
    <row r="115" ht="15" customHeight="1" x14ac:dyDescent="0.4"/>
    <row r="116" ht="15" customHeight="1" x14ac:dyDescent="0.4"/>
    <row r="117" ht="15" customHeight="1" x14ac:dyDescent="0.4"/>
    <row r="118" ht="15" customHeight="1" x14ac:dyDescent="0.4"/>
    <row r="119" ht="15" customHeight="1" x14ac:dyDescent="0.4"/>
    <row r="120" ht="15" customHeight="1" x14ac:dyDescent="0.4"/>
    <row r="121" ht="15" customHeight="1" x14ac:dyDescent="0.4"/>
    <row r="122" ht="15" customHeight="1" x14ac:dyDescent="0.4"/>
    <row r="123" ht="15" customHeight="1" x14ac:dyDescent="0.4"/>
    <row r="124" ht="15" customHeight="1" x14ac:dyDescent="0.4"/>
    <row r="125" ht="15" customHeight="1" x14ac:dyDescent="0.4"/>
    <row r="126" ht="15" customHeight="1" x14ac:dyDescent="0.4"/>
    <row r="127" ht="15" customHeight="1" x14ac:dyDescent="0.4"/>
    <row r="128" ht="15" customHeight="1" x14ac:dyDescent="0.4"/>
    <row r="129" ht="15" customHeight="1" x14ac:dyDescent="0.4"/>
    <row r="130" ht="15" customHeight="1" x14ac:dyDescent="0.4"/>
    <row r="131" ht="15" customHeight="1" x14ac:dyDescent="0.4"/>
    <row r="132" ht="15" customHeight="1" x14ac:dyDescent="0.4"/>
    <row r="133" ht="15" customHeight="1" x14ac:dyDescent="0.4"/>
    <row r="134" ht="15" customHeight="1" x14ac:dyDescent="0.4"/>
    <row r="135" ht="15" customHeight="1" x14ac:dyDescent="0.4"/>
    <row r="136" ht="15" customHeight="1" x14ac:dyDescent="0.4"/>
    <row r="137" ht="15" customHeight="1" x14ac:dyDescent="0.4"/>
    <row r="138" ht="15" customHeight="1" x14ac:dyDescent="0.4"/>
    <row r="139" ht="15" customHeight="1" x14ac:dyDescent="0.4"/>
    <row r="140" ht="15" customHeight="1" x14ac:dyDescent="0.4"/>
    <row r="141" ht="15" customHeight="1" x14ac:dyDescent="0.4"/>
    <row r="142" ht="15" customHeight="1" x14ac:dyDescent="0.4"/>
    <row r="143" ht="15" customHeight="1" x14ac:dyDescent="0.4"/>
    <row r="144" ht="15" customHeight="1" x14ac:dyDescent="0.4"/>
    <row r="145" ht="15" customHeight="1" x14ac:dyDescent="0.4"/>
    <row r="146" ht="15" customHeight="1" x14ac:dyDescent="0.4"/>
    <row r="147" ht="15" customHeight="1" x14ac:dyDescent="0.4"/>
    <row r="148" ht="15" customHeight="1" x14ac:dyDescent="0.4"/>
    <row r="149" ht="15" customHeight="1" x14ac:dyDescent="0.4"/>
    <row r="150" ht="15" customHeight="1" x14ac:dyDescent="0.4"/>
    <row r="151" ht="15" customHeight="1" x14ac:dyDescent="0.4"/>
    <row r="152" ht="15" customHeight="1" x14ac:dyDescent="0.4"/>
    <row r="153" ht="15" customHeight="1" x14ac:dyDescent="0.4"/>
    <row r="154" ht="15" customHeight="1" x14ac:dyDescent="0.4"/>
    <row r="155" ht="15" customHeight="1" x14ac:dyDescent="0.4"/>
    <row r="156" ht="15" customHeight="1" x14ac:dyDescent="0.4"/>
    <row r="157" ht="15" customHeight="1" x14ac:dyDescent="0.4"/>
    <row r="158" ht="15" customHeight="1" x14ac:dyDescent="0.4"/>
    <row r="159" ht="15" customHeight="1" x14ac:dyDescent="0.4"/>
    <row r="160" ht="15" customHeight="1" x14ac:dyDescent="0.4"/>
    <row r="161" ht="15" customHeight="1" x14ac:dyDescent="0.4"/>
    <row r="162" ht="15" customHeight="1" x14ac:dyDescent="0.4"/>
    <row r="163" ht="15" customHeight="1" x14ac:dyDescent="0.4"/>
    <row r="164" ht="15" customHeight="1" x14ac:dyDescent="0.4"/>
    <row r="165" ht="15" customHeight="1" x14ac:dyDescent="0.4"/>
    <row r="166" ht="15" customHeight="1" x14ac:dyDescent="0.4"/>
    <row r="167" ht="15" customHeight="1" x14ac:dyDescent="0.4"/>
    <row r="168" ht="15" customHeight="1" x14ac:dyDescent="0.4"/>
    <row r="169" ht="15" customHeight="1" x14ac:dyDescent="0.4"/>
    <row r="170" ht="15" customHeight="1" x14ac:dyDescent="0.4"/>
    <row r="171" ht="15" customHeight="1" x14ac:dyDescent="0.4"/>
    <row r="172" ht="15" customHeight="1" x14ac:dyDescent="0.4"/>
    <row r="173" ht="15" customHeight="1" x14ac:dyDescent="0.4"/>
    <row r="174" ht="15" customHeight="1" x14ac:dyDescent="0.4"/>
    <row r="175" ht="15" customHeight="1" x14ac:dyDescent="0.4"/>
    <row r="176" ht="15" customHeight="1" x14ac:dyDescent="0.4"/>
    <row r="177" ht="15" customHeight="1" x14ac:dyDescent="0.4"/>
    <row r="178" ht="15" customHeight="1" x14ac:dyDescent="0.4"/>
    <row r="179" ht="15" customHeight="1" x14ac:dyDescent="0.4"/>
    <row r="180" ht="15" customHeight="1" x14ac:dyDescent="0.4"/>
    <row r="181" ht="15" customHeight="1" x14ac:dyDescent="0.4"/>
    <row r="182" ht="15" customHeight="1" x14ac:dyDescent="0.4"/>
    <row r="183" ht="15" customHeight="1" x14ac:dyDescent="0.4"/>
    <row r="184" ht="15" customHeight="1" x14ac:dyDescent="0.4"/>
    <row r="185" ht="15" customHeight="1" x14ac:dyDescent="0.4"/>
    <row r="186" ht="15" customHeight="1" x14ac:dyDescent="0.4"/>
    <row r="187" ht="15" customHeight="1" x14ac:dyDescent="0.4"/>
    <row r="188" ht="15" customHeight="1" x14ac:dyDescent="0.4"/>
    <row r="189" ht="15" customHeight="1" x14ac:dyDescent="0.4"/>
    <row r="190" ht="15" customHeight="1" x14ac:dyDescent="0.4"/>
    <row r="191" ht="15" customHeight="1" x14ac:dyDescent="0.4"/>
    <row r="192" ht="15" customHeight="1" x14ac:dyDescent="0.4"/>
    <row r="193" ht="15" customHeight="1" x14ac:dyDescent="0.4"/>
    <row r="194" ht="15" customHeight="1" x14ac:dyDescent="0.4"/>
    <row r="195" ht="15" customHeight="1" x14ac:dyDescent="0.4"/>
    <row r="196" ht="15" customHeight="1" x14ac:dyDescent="0.4"/>
    <row r="197" ht="15" customHeight="1" x14ac:dyDescent="0.4"/>
    <row r="198" ht="15" customHeight="1" x14ac:dyDescent="0.4"/>
    <row r="199" ht="15" customHeight="1" x14ac:dyDescent="0.4"/>
    <row r="200" ht="15" customHeight="1" x14ac:dyDescent="0.4"/>
    <row r="201" ht="15" customHeight="1" x14ac:dyDescent="0.4"/>
    <row r="202" ht="15" customHeight="1" x14ac:dyDescent="0.4"/>
    <row r="203" ht="15" customHeight="1" x14ac:dyDescent="0.4"/>
    <row r="204" ht="15" customHeight="1" x14ac:dyDescent="0.4"/>
    <row r="205" ht="15" customHeight="1" x14ac:dyDescent="0.4"/>
    <row r="206" ht="15" customHeight="1" x14ac:dyDescent="0.4"/>
    <row r="207" ht="15" customHeight="1" x14ac:dyDescent="0.4"/>
    <row r="208" ht="15" customHeight="1" x14ac:dyDescent="0.4"/>
    <row r="209" ht="15" customHeight="1" x14ac:dyDescent="0.4"/>
    <row r="210" ht="15" customHeight="1" x14ac:dyDescent="0.4"/>
    <row r="211" ht="15" customHeight="1" x14ac:dyDescent="0.4"/>
    <row r="212" ht="15" customHeight="1" x14ac:dyDescent="0.4"/>
    <row r="213" ht="15" customHeight="1" x14ac:dyDescent="0.4"/>
    <row r="214" ht="15" customHeight="1" x14ac:dyDescent="0.4"/>
    <row r="215" ht="15" customHeight="1" x14ac:dyDescent="0.4"/>
    <row r="216" ht="15" customHeight="1" x14ac:dyDescent="0.4"/>
    <row r="217" ht="15" customHeight="1" x14ac:dyDescent="0.4"/>
    <row r="218" ht="15" customHeight="1" x14ac:dyDescent="0.4"/>
    <row r="219" ht="15" customHeight="1" x14ac:dyDescent="0.4"/>
    <row r="220" ht="15" customHeight="1" x14ac:dyDescent="0.4"/>
    <row r="221" ht="15" customHeight="1" x14ac:dyDescent="0.4"/>
    <row r="222" ht="15" customHeight="1" x14ac:dyDescent="0.4"/>
    <row r="223" ht="15" customHeight="1" x14ac:dyDescent="0.4"/>
    <row r="224" ht="15" customHeight="1" x14ac:dyDescent="0.4"/>
    <row r="225" ht="15" customHeight="1" x14ac:dyDescent="0.4"/>
    <row r="226" ht="15" customHeight="1" x14ac:dyDescent="0.4"/>
    <row r="227" ht="15" customHeight="1" x14ac:dyDescent="0.4"/>
    <row r="228" ht="15" customHeight="1" x14ac:dyDescent="0.4"/>
    <row r="229" ht="15" customHeight="1" x14ac:dyDescent="0.4"/>
    <row r="230" ht="15" customHeight="1" x14ac:dyDescent="0.4"/>
    <row r="231" ht="15" customHeight="1" x14ac:dyDescent="0.4"/>
    <row r="232" ht="15" customHeight="1" x14ac:dyDescent="0.4"/>
    <row r="233" ht="15" customHeight="1" x14ac:dyDescent="0.4"/>
    <row r="234" ht="15" customHeight="1" x14ac:dyDescent="0.4"/>
    <row r="235" ht="15" customHeight="1" x14ac:dyDescent="0.4"/>
    <row r="236" ht="15" customHeight="1" x14ac:dyDescent="0.4"/>
    <row r="237" ht="15" customHeight="1" x14ac:dyDescent="0.4"/>
    <row r="238" ht="15" customHeight="1" x14ac:dyDescent="0.4"/>
    <row r="239" ht="15" customHeight="1" x14ac:dyDescent="0.4"/>
    <row r="240" ht="15" customHeight="1" x14ac:dyDescent="0.4"/>
    <row r="241" ht="15" customHeight="1" x14ac:dyDescent="0.4"/>
    <row r="242" ht="15" customHeight="1" x14ac:dyDescent="0.4"/>
    <row r="243" ht="15" customHeight="1" x14ac:dyDescent="0.4"/>
    <row r="244" ht="15" customHeight="1" x14ac:dyDescent="0.4"/>
    <row r="245" ht="15" customHeight="1" x14ac:dyDescent="0.4"/>
    <row r="246" ht="15" customHeight="1" x14ac:dyDescent="0.4"/>
    <row r="247" ht="15" customHeight="1" x14ac:dyDescent="0.4"/>
    <row r="248" ht="15" customHeight="1" x14ac:dyDescent="0.4"/>
    <row r="249" ht="15" customHeight="1" x14ac:dyDescent="0.4"/>
    <row r="250" ht="15" customHeight="1" x14ac:dyDescent="0.4"/>
    <row r="251" ht="15" customHeight="1" x14ac:dyDescent="0.4"/>
    <row r="252" ht="15" customHeight="1" x14ac:dyDescent="0.4"/>
    <row r="253" ht="15" customHeight="1" x14ac:dyDescent="0.4"/>
    <row r="254" ht="15" customHeight="1" x14ac:dyDescent="0.4"/>
    <row r="255" ht="15" customHeight="1" x14ac:dyDescent="0.4"/>
    <row r="256" ht="15" customHeight="1" x14ac:dyDescent="0.4"/>
    <row r="257" ht="15" customHeight="1" x14ac:dyDescent="0.4"/>
    <row r="258" ht="15" customHeight="1" x14ac:dyDescent="0.4"/>
    <row r="259" ht="15" customHeight="1" x14ac:dyDescent="0.4"/>
    <row r="260" ht="15" customHeight="1" x14ac:dyDescent="0.4"/>
    <row r="261" ht="15" customHeight="1" x14ac:dyDescent="0.4"/>
    <row r="262" ht="15" customHeight="1" x14ac:dyDescent="0.4"/>
    <row r="263" ht="15" customHeight="1" x14ac:dyDescent="0.4"/>
    <row r="264" ht="15" customHeight="1" x14ac:dyDescent="0.4"/>
    <row r="265" ht="15" customHeight="1" x14ac:dyDescent="0.4"/>
    <row r="266" ht="15" customHeight="1" x14ac:dyDescent="0.4"/>
    <row r="267" ht="15" customHeight="1" x14ac:dyDescent="0.4"/>
    <row r="268" ht="15" customHeight="1" x14ac:dyDescent="0.4"/>
    <row r="269" ht="15" customHeight="1" x14ac:dyDescent="0.4"/>
    <row r="270" ht="15" customHeight="1" x14ac:dyDescent="0.4"/>
    <row r="271" ht="15" customHeight="1" x14ac:dyDescent="0.4"/>
    <row r="272" ht="15" customHeight="1" x14ac:dyDescent="0.4"/>
    <row r="273" ht="15" customHeight="1" x14ac:dyDescent="0.4"/>
    <row r="274" ht="15" customHeight="1" x14ac:dyDescent="0.4"/>
    <row r="275" ht="15" customHeight="1" x14ac:dyDescent="0.4"/>
    <row r="276" ht="15" customHeight="1" x14ac:dyDescent="0.4"/>
    <row r="277" ht="15" customHeight="1" x14ac:dyDescent="0.4"/>
    <row r="278" ht="15" customHeight="1" x14ac:dyDescent="0.4"/>
    <row r="279" ht="15" customHeight="1" x14ac:dyDescent="0.4"/>
    <row r="280" ht="15" customHeight="1" x14ac:dyDescent="0.4"/>
    <row r="281" ht="15" customHeight="1" x14ac:dyDescent="0.4"/>
    <row r="282" ht="15" customHeight="1" x14ac:dyDescent="0.4"/>
    <row r="283" ht="15" customHeight="1" x14ac:dyDescent="0.4"/>
    <row r="284" ht="15" customHeight="1" x14ac:dyDescent="0.4"/>
    <row r="285" ht="15" customHeight="1" x14ac:dyDescent="0.4"/>
    <row r="286" ht="15" customHeight="1" x14ac:dyDescent="0.4"/>
    <row r="287" ht="15" customHeight="1" x14ac:dyDescent="0.4"/>
    <row r="288" ht="15" customHeight="1" x14ac:dyDescent="0.4"/>
    <row r="289" ht="15" customHeight="1" x14ac:dyDescent="0.4"/>
    <row r="290" ht="15" customHeight="1" x14ac:dyDescent="0.4"/>
    <row r="291" ht="15" customHeight="1" x14ac:dyDescent="0.4"/>
    <row r="292" ht="15" customHeight="1" x14ac:dyDescent="0.4"/>
    <row r="293" ht="15" customHeight="1" x14ac:dyDescent="0.4"/>
    <row r="294" ht="15" customHeight="1" x14ac:dyDescent="0.4"/>
    <row r="295" ht="15" customHeight="1" x14ac:dyDescent="0.4"/>
    <row r="296" ht="15" customHeight="1" x14ac:dyDescent="0.4"/>
    <row r="297" ht="15" customHeight="1" x14ac:dyDescent="0.4"/>
    <row r="298" ht="15" customHeight="1" x14ac:dyDescent="0.4"/>
    <row r="299" ht="15" customHeight="1" x14ac:dyDescent="0.4"/>
    <row r="300" ht="15" customHeight="1" x14ac:dyDescent="0.4"/>
    <row r="301" ht="15" customHeight="1" x14ac:dyDescent="0.4"/>
    <row r="302" ht="15" customHeight="1" x14ac:dyDescent="0.4"/>
    <row r="303" ht="15" customHeight="1" x14ac:dyDescent="0.4"/>
    <row r="304" ht="15" customHeight="1" x14ac:dyDescent="0.4"/>
    <row r="305" ht="15" customHeight="1" x14ac:dyDescent="0.4"/>
    <row r="306" ht="15" customHeight="1" x14ac:dyDescent="0.4"/>
    <row r="307" ht="15" customHeight="1" x14ac:dyDescent="0.4"/>
    <row r="308" ht="15" customHeight="1" x14ac:dyDescent="0.4"/>
    <row r="309" ht="15" customHeight="1" x14ac:dyDescent="0.4"/>
    <row r="310" ht="15" customHeight="1" x14ac:dyDescent="0.4"/>
    <row r="311" ht="15" customHeight="1" x14ac:dyDescent="0.4"/>
    <row r="312" ht="15" customHeight="1" x14ac:dyDescent="0.4"/>
    <row r="313" ht="15" customHeight="1" x14ac:dyDescent="0.4"/>
    <row r="314" ht="15" customHeight="1" x14ac:dyDescent="0.4"/>
    <row r="315" ht="15" customHeight="1" x14ac:dyDescent="0.4"/>
    <row r="316" ht="15" customHeight="1" x14ac:dyDescent="0.4"/>
    <row r="317" ht="15" customHeight="1" x14ac:dyDescent="0.4"/>
    <row r="318" ht="15" customHeight="1" x14ac:dyDescent="0.4"/>
    <row r="319" ht="15" customHeight="1" x14ac:dyDescent="0.4"/>
    <row r="320" ht="15" customHeight="1" x14ac:dyDescent="0.4"/>
    <row r="321" ht="15" customHeight="1" x14ac:dyDescent="0.4"/>
    <row r="322" ht="15" customHeight="1" x14ac:dyDescent="0.4"/>
    <row r="323" ht="15" customHeight="1" x14ac:dyDescent="0.4"/>
    <row r="324" ht="15" customHeight="1" x14ac:dyDescent="0.4"/>
    <row r="325" ht="15" customHeight="1" x14ac:dyDescent="0.4"/>
    <row r="326" ht="15" customHeight="1" x14ac:dyDescent="0.4"/>
    <row r="327" ht="15" customHeight="1" x14ac:dyDescent="0.4"/>
    <row r="328" ht="15" customHeight="1" x14ac:dyDescent="0.4"/>
    <row r="329" ht="15" customHeight="1" x14ac:dyDescent="0.4"/>
    <row r="330" ht="15" customHeight="1" x14ac:dyDescent="0.4"/>
    <row r="331" ht="15" customHeight="1" x14ac:dyDescent="0.4"/>
    <row r="332" ht="15" customHeight="1" x14ac:dyDescent="0.4"/>
    <row r="333" ht="15" customHeight="1" x14ac:dyDescent="0.4"/>
    <row r="334" ht="15" customHeight="1" x14ac:dyDescent="0.4"/>
    <row r="335" ht="15" customHeight="1" x14ac:dyDescent="0.4"/>
    <row r="336" ht="15" customHeight="1" x14ac:dyDescent="0.4"/>
    <row r="337" ht="15" customHeight="1" x14ac:dyDescent="0.4"/>
    <row r="338" ht="15" customHeight="1" x14ac:dyDescent="0.4"/>
    <row r="339" ht="15" customHeight="1" x14ac:dyDescent="0.4"/>
    <row r="340" ht="15" customHeight="1" x14ac:dyDescent="0.4"/>
    <row r="341" ht="15" customHeight="1" x14ac:dyDescent="0.4"/>
    <row r="342" ht="15" customHeight="1" x14ac:dyDescent="0.4"/>
    <row r="343" ht="15" customHeight="1" x14ac:dyDescent="0.4"/>
    <row r="344" ht="15" customHeight="1" x14ac:dyDescent="0.4"/>
    <row r="345" ht="15" customHeight="1" x14ac:dyDescent="0.4"/>
    <row r="346" ht="15" customHeight="1" x14ac:dyDescent="0.4"/>
    <row r="347" ht="15" customHeight="1" x14ac:dyDescent="0.4"/>
    <row r="348" ht="15" customHeight="1" x14ac:dyDescent="0.4"/>
    <row r="349" ht="15" customHeight="1" x14ac:dyDescent="0.4"/>
    <row r="350" ht="15" customHeight="1" x14ac:dyDescent="0.4"/>
    <row r="351" ht="15" customHeight="1" x14ac:dyDescent="0.4"/>
    <row r="352" ht="15" customHeight="1" x14ac:dyDescent="0.4"/>
    <row r="353" ht="15" customHeight="1" x14ac:dyDescent="0.4"/>
    <row r="354" ht="15" customHeight="1" x14ac:dyDescent="0.4"/>
    <row r="355" ht="15" customHeight="1" x14ac:dyDescent="0.4"/>
    <row r="356" ht="15" customHeight="1" x14ac:dyDescent="0.4"/>
    <row r="357" ht="15" customHeight="1" x14ac:dyDescent="0.4"/>
    <row r="358" ht="15" customHeight="1" x14ac:dyDescent="0.4"/>
    <row r="359" ht="15" customHeight="1" x14ac:dyDescent="0.4"/>
    <row r="360" ht="15" customHeight="1" x14ac:dyDescent="0.4"/>
    <row r="361" ht="15" customHeight="1" x14ac:dyDescent="0.4"/>
    <row r="362" ht="15" customHeight="1" x14ac:dyDescent="0.4"/>
    <row r="363" ht="15" customHeight="1" x14ac:dyDescent="0.4"/>
    <row r="364" ht="15" customHeight="1" x14ac:dyDescent="0.4"/>
    <row r="365" ht="15" customHeight="1" x14ac:dyDescent="0.4"/>
    <row r="366" ht="15" customHeight="1" x14ac:dyDescent="0.4"/>
    <row r="367" ht="15" customHeight="1" x14ac:dyDescent="0.4"/>
    <row r="368" ht="15" customHeight="1" x14ac:dyDescent="0.4"/>
    <row r="369" ht="15" customHeight="1" x14ac:dyDescent="0.4"/>
    <row r="370" ht="15" customHeight="1" x14ac:dyDescent="0.4"/>
    <row r="371" ht="15" customHeight="1" x14ac:dyDescent="0.4"/>
    <row r="372" ht="15" customHeight="1" x14ac:dyDescent="0.4"/>
    <row r="373" ht="15" customHeight="1" x14ac:dyDescent="0.4"/>
    <row r="374" ht="15" customHeight="1" x14ac:dyDescent="0.4"/>
    <row r="375" ht="15" customHeight="1" x14ac:dyDescent="0.4"/>
    <row r="376" ht="15" customHeight="1" x14ac:dyDescent="0.4"/>
    <row r="377" ht="15" customHeight="1" x14ac:dyDescent="0.4"/>
    <row r="378" ht="15" customHeight="1" x14ac:dyDescent="0.4"/>
    <row r="379" ht="15" customHeight="1" x14ac:dyDescent="0.4"/>
    <row r="380" ht="15" customHeight="1" x14ac:dyDescent="0.4"/>
    <row r="381" ht="15" customHeight="1" x14ac:dyDescent="0.4"/>
    <row r="382" ht="15" customHeight="1" x14ac:dyDescent="0.4"/>
    <row r="383" ht="15" customHeight="1" x14ac:dyDescent="0.4"/>
    <row r="384" ht="15" customHeight="1" x14ac:dyDescent="0.4"/>
    <row r="385" ht="15" customHeight="1" x14ac:dyDescent="0.4"/>
    <row r="386" ht="15" customHeight="1" x14ac:dyDescent="0.4"/>
    <row r="387" ht="15" customHeight="1" x14ac:dyDescent="0.4"/>
    <row r="388" ht="15" customHeight="1" x14ac:dyDescent="0.4"/>
    <row r="389" ht="15" customHeight="1" x14ac:dyDescent="0.4"/>
    <row r="390" ht="15" customHeight="1" x14ac:dyDescent="0.4"/>
    <row r="391" ht="15" customHeight="1" x14ac:dyDescent="0.4"/>
    <row r="392" ht="15" customHeight="1" x14ac:dyDescent="0.4"/>
    <row r="393" ht="15" customHeight="1" x14ac:dyDescent="0.4"/>
    <row r="394" ht="15" customHeight="1" x14ac:dyDescent="0.4"/>
    <row r="395" ht="15" customHeight="1" x14ac:dyDescent="0.4"/>
    <row r="396" ht="15" customHeight="1" x14ac:dyDescent="0.4"/>
    <row r="397" ht="15" customHeight="1" x14ac:dyDescent="0.4"/>
    <row r="398" ht="15" customHeight="1" x14ac:dyDescent="0.4"/>
    <row r="399" ht="15" customHeight="1" x14ac:dyDescent="0.4"/>
    <row r="400" ht="15" customHeight="1" x14ac:dyDescent="0.4"/>
    <row r="401" ht="15" customHeight="1" x14ac:dyDescent="0.4"/>
    <row r="402" ht="15" customHeight="1" x14ac:dyDescent="0.4"/>
    <row r="403" ht="15" customHeight="1" x14ac:dyDescent="0.4"/>
    <row r="404" ht="15" customHeight="1" x14ac:dyDescent="0.4"/>
    <row r="405" ht="15" customHeight="1" x14ac:dyDescent="0.4"/>
    <row r="406" ht="15" customHeight="1" x14ac:dyDescent="0.4"/>
    <row r="407" ht="15" customHeight="1" x14ac:dyDescent="0.4"/>
    <row r="408" ht="15" customHeight="1" x14ac:dyDescent="0.4"/>
    <row r="409" ht="15" customHeight="1" x14ac:dyDescent="0.4"/>
    <row r="410" ht="15" customHeight="1" x14ac:dyDescent="0.4"/>
    <row r="411" ht="15" customHeight="1" x14ac:dyDescent="0.4"/>
    <row r="412" ht="15" customHeight="1" x14ac:dyDescent="0.4"/>
    <row r="413" ht="15" customHeight="1" x14ac:dyDescent="0.4"/>
    <row r="414" ht="15" customHeight="1" x14ac:dyDescent="0.4"/>
    <row r="415" ht="15" customHeight="1" x14ac:dyDescent="0.4"/>
    <row r="416" ht="15" customHeight="1" x14ac:dyDescent="0.4"/>
    <row r="417" ht="15" customHeight="1" x14ac:dyDescent="0.4"/>
    <row r="418" ht="15" customHeight="1" x14ac:dyDescent="0.4"/>
    <row r="419" ht="15" customHeight="1" x14ac:dyDescent="0.4"/>
    <row r="420" ht="15" customHeight="1" x14ac:dyDescent="0.4"/>
    <row r="421" ht="15" customHeight="1" x14ac:dyDescent="0.4"/>
    <row r="422" ht="15" customHeight="1" x14ac:dyDescent="0.4"/>
    <row r="423" ht="15" customHeight="1" x14ac:dyDescent="0.4"/>
    <row r="424" ht="15" customHeight="1" x14ac:dyDescent="0.4"/>
    <row r="425" ht="15" customHeight="1" x14ac:dyDescent="0.4"/>
    <row r="426" ht="15" customHeight="1" x14ac:dyDescent="0.4"/>
    <row r="427" ht="15" customHeight="1" x14ac:dyDescent="0.4"/>
    <row r="428" ht="15" customHeight="1" x14ac:dyDescent="0.4"/>
    <row r="429" ht="15" customHeight="1" x14ac:dyDescent="0.4"/>
    <row r="430" ht="15" customHeight="1" x14ac:dyDescent="0.4"/>
    <row r="431" ht="15" customHeight="1" x14ac:dyDescent="0.4"/>
    <row r="432" ht="15" customHeight="1" x14ac:dyDescent="0.4"/>
    <row r="433" ht="15" customHeight="1" x14ac:dyDescent="0.4"/>
    <row r="434" ht="15" customHeight="1" x14ac:dyDescent="0.4"/>
    <row r="435" ht="15" customHeight="1" x14ac:dyDescent="0.4"/>
    <row r="436" ht="15" customHeight="1" x14ac:dyDescent="0.4"/>
    <row r="437" ht="15" customHeight="1" x14ac:dyDescent="0.4"/>
    <row r="438" ht="15" customHeight="1" x14ac:dyDescent="0.4"/>
    <row r="439" ht="15" customHeight="1" x14ac:dyDescent="0.4"/>
    <row r="440" ht="15" customHeight="1" x14ac:dyDescent="0.4"/>
    <row r="441" ht="15" customHeight="1" x14ac:dyDescent="0.4"/>
    <row r="442" ht="15" customHeight="1" x14ac:dyDescent="0.4"/>
    <row r="443" ht="15" customHeight="1" x14ac:dyDescent="0.4"/>
    <row r="444" ht="15" customHeight="1" x14ac:dyDescent="0.4"/>
    <row r="445" ht="15" customHeight="1" x14ac:dyDescent="0.4"/>
    <row r="446" ht="15" customHeight="1" x14ac:dyDescent="0.4"/>
    <row r="447" ht="15" customHeight="1" x14ac:dyDescent="0.4"/>
    <row r="448" ht="15" customHeight="1" x14ac:dyDescent="0.4"/>
    <row r="449" ht="15" customHeight="1" x14ac:dyDescent="0.4"/>
    <row r="450" ht="15" customHeight="1" x14ac:dyDescent="0.4"/>
    <row r="451" ht="15" customHeight="1" x14ac:dyDescent="0.4"/>
    <row r="452" ht="15" customHeight="1" x14ac:dyDescent="0.4"/>
    <row r="453" ht="15" customHeight="1" x14ac:dyDescent="0.4"/>
    <row r="454" ht="15" customHeight="1" x14ac:dyDescent="0.4"/>
    <row r="455" ht="15" customHeight="1" x14ac:dyDescent="0.4"/>
    <row r="456" ht="15" customHeight="1" x14ac:dyDescent="0.4"/>
    <row r="457" ht="15" customHeight="1" x14ac:dyDescent="0.4"/>
    <row r="458" ht="15" customHeight="1" x14ac:dyDescent="0.4"/>
    <row r="459" ht="15" customHeight="1" x14ac:dyDescent="0.4"/>
    <row r="460" ht="15" customHeight="1" x14ac:dyDescent="0.4"/>
  </sheetData>
  <mergeCells count="24">
    <mergeCell ref="B15:Y15"/>
    <mergeCell ref="O8:P9"/>
    <mergeCell ref="Q10:R11"/>
    <mergeCell ref="S10:T11"/>
    <mergeCell ref="U10:V11"/>
    <mergeCell ref="Q8:R9"/>
    <mergeCell ref="S8:T9"/>
    <mergeCell ref="U8:V9"/>
    <mergeCell ref="B8:D9"/>
    <mergeCell ref="B10:D11"/>
    <mergeCell ref="O3:Y5"/>
    <mergeCell ref="B3:D4"/>
    <mergeCell ref="B5:D5"/>
    <mergeCell ref="E10:F11"/>
    <mergeCell ref="G10:H11"/>
    <mergeCell ref="I10:J11"/>
    <mergeCell ref="K10:L11"/>
    <mergeCell ref="M10:N11"/>
    <mergeCell ref="O10:P11"/>
    <mergeCell ref="E8:F9"/>
    <mergeCell ref="G8:H9"/>
    <mergeCell ref="I8:J9"/>
    <mergeCell ref="K8:L9"/>
    <mergeCell ref="M8:N9"/>
  </mergeCells>
  <phoneticPr fontId="3"/>
  <pageMargins left="0.23622047244094491" right="0.19685039370078741" top="0.51181102362204722" bottom="0.55118110236220474" header="0.31496062992125984" footer="0.59055118110236227"/>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topLeftCell="A31" zoomScale="70" zoomScaleNormal="55" zoomScaleSheetLayoutView="70" workbookViewId="0">
      <selection activeCell="G17" sqref="G17:K17"/>
    </sheetView>
  </sheetViews>
  <sheetFormatPr defaultColWidth="4.5" defaultRowHeight="20.25" customHeight="1" x14ac:dyDescent="0.4"/>
  <cols>
    <col min="1" max="1" width="1.375" style="66" customWidth="1"/>
    <col min="2" max="56" width="5.625" style="66" customWidth="1"/>
    <col min="57" max="16384" width="4.5" style="66"/>
  </cols>
  <sheetData>
    <row r="1" spans="1:57" s="25" customFormat="1" ht="20.25" customHeight="1" x14ac:dyDescent="0.4">
      <c r="A1" s="20"/>
      <c r="B1" s="20"/>
      <c r="C1" s="21" t="s">
        <v>84</v>
      </c>
      <c r="D1" s="21"/>
      <c r="E1" s="20"/>
      <c r="F1" s="20"/>
      <c r="G1" s="22" t="s">
        <v>83</v>
      </c>
      <c r="H1" s="20"/>
      <c r="I1" s="20"/>
      <c r="J1" s="21"/>
      <c r="K1" s="21"/>
      <c r="L1" s="21"/>
      <c r="M1" s="21"/>
      <c r="N1" s="20"/>
      <c r="O1" s="20"/>
      <c r="P1" s="20"/>
      <c r="Q1" s="20"/>
      <c r="R1" s="20"/>
      <c r="S1" s="20"/>
      <c r="T1" s="20"/>
      <c r="U1" s="20"/>
      <c r="V1" s="20"/>
      <c r="W1" s="20"/>
      <c r="X1" s="20"/>
      <c r="Y1" s="20"/>
      <c r="Z1" s="20"/>
      <c r="AA1" s="20"/>
      <c r="AB1" s="20"/>
      <c r="AC1" s="20"/>
      <c r="AD1" s="20"/>
      <c r="AE1" s="20"/>
      <c r="AF1" s="20"/>
      <c r="AG1" s="20"/>
      <c r="AH1" s="20"/>
      <c r="AI1" s="20"/>
      <c r="AJ1" s="20"/>
      <c r="AK1" s="23" t="s">
        <v>82</v>
      </c>
      <c r="AL1" s="23" t="s">
        <v>229</v>
      </c>
      <c r="AM1" s="331" t="s">
        <v>81</v>
      </c>
      <c r="AN1" s="331"/>
      <c r="AO1" s="331"/>
      <c r="AP1" s="331"/>
      <c r="AQ1" s="331"/>
      <c r="AR1" s="331"/>
      <c r="AS1" s="331"/>
      <c r="AT1" s="331"/>
      <c r="AU1" s="331"/>
      <c r="AV1" s="331"/>
      <c r="AW1" s="331"/>
      <c r="AX1" s="331"/>
      <c r="AY1" s="331"/>
      <c r="AZ1" s="331"/>
      <c r="BA1" s="331"/>
      <c r="BB1" s="24" t="s">
        <v>230</v>
      </c>
      <c r="BC1" s="20"/>
      <c r="BD1" s="20"/>
    </row>
    <row r="2" spans="1:57" s="28" customFormat="1" ht="20.25" customHeight="1" x14ac:dyDescent="0.4">
      <c r="A2" s="26"/>
      <c r="B2" s="26"/>
      <c r="C2" s="26"/>
      <c r="D2" s="22"/>
      <c r="E2" s="26"/>
      <c r="F2" s="26"/>
      <c r="G2" s="26"/>
      <c r="H2" s="22"/>
      <c r="I2" s="23"/>
      <c r="J2" s="23"/>
      <c r="K2" s="23"/>
      <c r="L2" s="23"/>
      <c r="M2" s="23"/>
      <c r="N2" s="26"/>
      <c r="O2" s="26"/>
      <c r="P2" s="26"/>
      <c r="Q2" s="26"/>
      <c r="R2" s="26"/>
      <c r="S2" s="26"/>
      <c r="T2" s="23" t="s">
        <v>80</v>
      </c>
      <c r="U2" s="332">
        <f>表紙!D11</f>
        <v>0</v>
      </c>
      <c r="V2" s="332"/>
      <c r="W2" s="23" t="s">
        <v>231</v>
      </c>
      <c r="X2" s="333" t="str">
        <f>IF(U2=0,"",YEAR(DATE(2018+U2,1,1)))</f>
        <v/>
      </c>
      <c r="Y2" s="333"/>
      <c r="Z2" s="26" t="s">
        <v>232</v>
      </c>
      <c r="AA2" s="26" t="s">
        <v>79</v>
      </c>
      <c r="AB2" s="332">
        <f>表紙!F11</f>
        <v>0</v>
      </c>
      <c r="AC2" s="332"/>
      <c r="AD2" s="26" t="s">
        <v>78</v>
      </c>
      <c r="AE2" s="26"/>
      <c r="AF2" s="26"/>
      <c r="AG2" s="26"/>
      <c r="AH2" s="26"/>
      <c r="AI2" s="26"/>
      <c r="AJ2" s="24"/>
      <c r="AK2" s="23" t="s">
        <v>77</v>
      </c>
      <c r="AL2" s="23" t="s">
        <v>233</v>
      </c>
      <c r="AM2" s="332"/>
      <c r="AN2" s="332"/>
      <c r="AO2" s="332"/>
      <c r="AP2" s="332"/>
      <c r="AQ2" s="332"/>
      <c r="AR2" s="332"/>
      <c r="AS2" s="332"/>
      <c r="AT2" s="332"/>
      <c r="AU2" s="332"/>
      <c r="AV2" s="332"/>
      <c r="AW2" s="332"/>
      <c r="AX2" s="332"/>
      <c r="AY2" s="332"/>
      <c r="AZ2" s="332"/>
      <c r="BA2" s="332"/>
      <c r="BB2" s="24" t="s">
        <v>76</v>
      </c>
      <c r="BC2" s="23"/>
      <c r="BD2" s="23"/>
      <c r="BE2" s="27"/>
    </row>
    <row r="3" spans="1:57" s="28" customFormat="1" ht="20.25" customHeight="1" x14ac:dyDescent="0.4">
      <c r="A3" s="26"/>
      <c r="B3" s="26"/>
      <c r="C3" s="26"/>
      <c r="D3" s="22"/>
      <c r="E3" s="26"/>
      <c r="F3" s="26"/>
      <c r="G3" s="26"/>
      <c r="H3" s="22"/>
      <c r="I3" s="23"/>
      <c r="J3" s="23"/>
      <c r="K3" s="23"/>
      <c r="L3" s="23"/>
      <c r="M3" s="23"/>
      <c r="N3" s="26"/>
      <c r="O3" s="26"/>
      <c r="P3" s="26"/>
      <c r="Q3" s="26"/>
      <c r="R3" s="26"/>
      <c r="S3" s="26"/>
      <c r="T3" s="29"/>
      <c r="U3" s="30"/>
      <c r="V3" s="30"/>
      <c r="W3" s="31"/>
      <c r="X3" s="30"/>
      <c r="Y3" s="30"/>
      <c r="Z3" s="32"/>
      <c r="AA3" s="32"/>
      <c r="AB3" s="30"/>
      <c r="AC3" s="30"/>
      <c r="AD3" s="33"/>
      <c r="AE3" s="26"/>
      <c r="AF3" s="26"/>
      <c r="AG3" s="26"/>
      <c r="AH3" s="26"/>
      <c r="AI3" s="26"/>
      <c r="AJ3" s="24"/>
      <c r="AK3" s="23"/>
      <c r="AL3" s="23"/>
      <c r="AM3" s="34"/>
      <c r="AN3" s="34"/>
      <c r="AO3" s="34"/>
      <c r="AP3" s="34"/>
      <c r="AQ3" s="34"/>
      <c r="AR3" s="34"/>
      <c r="AS3" s="34"/>
      <c r="AT3" s="34"/>
      <c r="AU3" s="34"/>
      <c r="AV3" s="34"/>
      <c r="AW3" s="34"/>
      <c r="AX3" s="34"/>
      <c r="AY3" s="35" t="s">
        <v>234</v>
      </c>
      <c r="AZ3" s="334" t="s">
        <v>75</v>
      </c>
      <c r="BA3" s="334"/>
      <c r="BB3" s="334"/>
      <c r="BC3" s="334"/>
      <c r="BD3" s="23"/>
      <c r="BE3" s="27"/>
    </row>
    <row r="4" spans="1:57" s="28" customFormat="1" ht="20.25" customHeight="1" x14ac:dyDescent="0.4">
      <c r="A4" s="26"/>
      <c r="B4" s="36"/>
      <c r="C4" s="36"/>
      <c r="D4" s="36"/>
      <c r="E4" s="36"/>
      <c r="F4" s="36"/>
      <c r="G4" s="36"/>
      <c r="H4" s="36"/>
      <c r="I4" s="36"/>
      <c r="J4" s="37"/>
      <c r="K4" s="38"/>
      <c r="L4" s="38"/>
      <c r="M4" s="38"/>
      <c r="N4" s="38"/>
      <c r="O4" s="38"/>
      <c r="P4" s="39"/>
      <c r="Q4" s="38"/>
      <c r="R4" s="38"/>
      <c r="S4" s="40"/>
      <c r="T4" s="26"/>
      <c r="U4" s="26"/>
      <c r="V4" s="26"/>
      <c r="W4" s="26"/>
      <c r="X4" s="26"/>
      <c r="Y4" s="26"/>
      <c r="Z4" s="32"/>
      <c r="AA4" s="32"/>
      <c r="AB4" s="30"/>
      <c r="AC4" s="30"/>
      <c r="AD4" s="33"/>
      <c r="AE4" s="26"/>
      <c r="AF4" s="26"/>
      <c r="AG4" s="26"/>
      <c r="AH4" s="26"/>
      <c r="AI4" s="26"/>
      <c r="AJ4" s="24"/>
      <c r="AK4" s="23"/>
      <c r="AL4" s="23"/>
      <c r="AM4" s="34"/>
      <c r="AN4" s="34"/>
      <c r="AO4" s="34"/>
      <c r="AP4" s="34"/>
      <c r="AQ4" s="34"/>
      <c r="AR4" s="34"/>
      <c r="AS4" s="34"/>
      <c r="AT4" s="34"/>
      <c r="AU4" s="34"/>
      <c r="AV4" s="34"/>
      <c r="AW4" s="34"/>
      <c r="AX4" s="34"/>
      <c r="AY4" s="35" t="s">
        <v>235</v>
      </c>
      <c r="AZ4" s="334" t="s">
        <v>74</v>
      </c>
      <c r="BA4" s="334"/>
      <c r="BB4" s="334"/>
      <c r="BC4" s="334"/>
      <c r="BD4" s="23"/>
      <c r="BE4" s="27"/>
    </row>
    <row r="5" spans="1:57" s="28" customFormat="1" ht="20.25" customHeight="1" x14ac:dyDescent="0.4">
      <c r="A5" s="26"/>
      <c r="B5" s="41"/>
      <c r="C5" s="41"/>
      <c r="D5" s="41"/>
      <c r="E5" s="41"/>
      <c r="F5" s="41"/>
      <c r="G5" s="41"/>
      <c r="H5" s="41"/>
      <c r="I5" s="41"/>
      <c r="J5" s="42"/>
      <c r="K5" s="43"/>
      <c r="L5" s="44"/>
      <c r="M5" s="44"/>
      <c r="N5" s="44"/>
      <c r="O5" s="44"/>
      <c r="P5" s="41"/>
      <c r="Q5" s="45"/>
      <c r="R5" s="45"/>
      <c r="S5" s="46"/>
      <c r="T5" s="26"/>
      <c r="U5" s="26"/>
      <c r="V5" s="26"/>
      <c r="W5" s="26"/>
      <c r="X5" s="26"/>
      <c r="Y5" s="26"/>
      <c r="Z5" s="32"/>
      <c r="AA5" s="32"/>
      <c r="AB5" s="30"/>
      <c r="AC5" s="30"/>
      <c r="AD5" s="47"/>
      <c r="AE5" s="47"/>
      <c r="AF5" s="47"/>
      <c r="AG5" s="47"/>
      <c r="AH5" s="26"/>
      <c r="AI5" s="26"/>
      <c r="AJ5" s="47" t="s">
        <v>73</v>
      </c>
      <c r="AK5" s="47"/>
      <c r="AL5" s="47"/>
      <c r="AM5" s="47"/>
      <c r="AN5" s="47"/>
      <c r="AO5" s="47"/>
      <c r="AP5" s="47"/>
      <c r="AQ5" s="47"/>
      <c r="AR5" s="36"/>
      <c r="AS5" s="36"/>
      <c r="AT5" s="48"/>
      <c r="AU5" s="47"/>
      <c r="AV5" s="335">
        <v>40</v>
      </c>
      <c r="AW5" s="336"/>
      <c r="AX5" s="48" t="s">
        <v>72</v>
      </c>
      <c r="AY5" s="47"/>
      <c r="AZ5" s="335">
        <v>160</v>
      </c>
      <c r="BA5" s="336"/>
      <c r="BB5" s="48" t="s">
        <v>71</v>
      </c>
      <c r="BC5" s="47"/>
      <c r="BD5" s="26"/>
      <c r="BE5" s="27"/>
    </row>
    <row r="6" spans="1:57" s="28" customFormat="1" ht="20.25" customHeight="1" x14ac:dyDescent="0.4">
      <c r="A6" s="26"/>
      <c r="B6" s="41"/>
      <c r="C6" s="41"/>
      <c r="D6" s="41"/>
      <c r="E6" s="41"/>
      <c r="F6" s="41"/>
      <c r="G6" s="41"/>
      <c r="H6" s="41"/>
      <c r="I6" s="41"/>
      <c r="J6" s="42"/>
      <c r="K6" s="43"/>
      <c r="L6" s="44"/>
      <c r="M6" s="44"/>
      <c r="N6" s="44"/>
      <c r="O6" s="44"/>
      <c r="P6" s="41"/>
      <c r="Q6" s="45"/>
      <c r="R6" s="45"/>
      <c r="S6" s="46"/>
      <c r="T6" s="26"/>
      <c r="U6" s="26"/>
      <c r="V6" s="26"/>
      <c r="W6" s="26"/>
      <c r="X6" s="26"/>
      <c r="Y6" s="26"/>
      <c r="Z6" s="32"/>
      <c r="AA6" s="32"/>
      <c r="AB6" s="30"/>
      <c r="AC6" s="30"/>
      <c r="AD6" s="47"/>
      <c r="AE6" s="47"/>
      <c r="AF6" s="47"/>
      <c r="AG6" s="47"/>
      <c r="AH6" s="26"/>
      <c r="AI6" s="26"/>
      <c r="AJ6" s="47"/>
      <c r="AK6" s="47"/>
      <c r="AL6" s="47"/>
      <c r="AM6" s="47"/>
      <c r="AN6" s="47"/>
      <c r="AO6" s="47"/>
      <c r="AP6" s="47"/>
      <c r="AQ6" s="46" t="s">
        <v>70</v>
      </c>
      <c r="AR6" s="47"/>
      <c r="AS6" s="49"/>
      <c r="AT6" s="49"/>
      <c r="AU6" s="49"/>
      <c r="AV6" s="47"/>
      <c r="AW6" s="47"/>
      <c r="AX6" s="50"/>
      <c r="AY6" s="47"/>
      <c r="AZ6" s="335">
        <v>100</v>
      </c>
      <c r="BA6" s="336"/>
      <c r="BB6" s="51" t="s">
        <v>69</v>
      </c>
      <c r="BC6" s="47"/>
      <c r="BD6" s="26"/>
      <c r="BE6" s="27"/>
    </row>
    <row r="7" spans="1:57" s="28" customFormat="1" ht="20.25" customHeight="1" x14ac:dyDescent="0.4">
      <c r="A7" s="26"/>
      <c r="B7" s="41"/>
      <c r="C7" s="41"/>
      <c r="D7" s="41"/>
      <c r="E7" s="41"/>
      <c r="F7" s="41"/>
      <c r="G7" s="41"/>
      <c r="H7" s="41"/>
      <c r="I7" s="41"/>
      <c r="J7" s="41"/>
      <c r="K7" s="52"/>
      <c r="L7" s="52"/>
      <c r="M7" s="52"/>
      <c r="N7" s="41"/>
      <c r="O7" s="53"/>
      <c r="P7" s="54"/>
      <c r="Q7" s="54"/>
      <c r="R7" s="55"/>
      <c r="S7" s="56"/>
      <c r="T7" s="26"/>
      <c r="U7" s="26"/>
      <c r="V7" s="26"/>
      <c r="W7" s="26"/>
      <c r="X7" s="26"/>
      <c r="Y7" s="26"/>
      <c r="Z7" s="32"/>
      <c r="AA7" s="32"/>
      <c r="AB7" s="30"/>
      <c r="AC7" s="30"/>
      <c r="AD7" s="57"/>
      <c r="AE7" s="20"/>
      <c r="AF7" s="20"/>
      <c r="AG7" s="20"/>
      <c r="AH7" s="26"/>
      <c r="AI7" s="26"/>
      <c r="AJ7" s="26"/>
      <c r="AK7" s="26"/>
      <c r="AL7" s="20"/>
      <c r="AM7" s="20"/>
      <c r="AN7" s="58"/>
      <c r="AO7" s="59"/>
      <c r="AP7" s="59"/>
      <c r="AQ7" s="60"/>
      <c r="AR7" s="60"/>
      <c r="AS7" s="60"/>
      <c r="AT7" s="60"/>
      <c r="AU7" s="60"/>
      <c r="AV7" s="60"/>
      <c r="AW7" s="47" t="s">
        <v>68</v>
      </c>
      <c r="AX7" s="47"/>
      <c r="AY7" s="47"/>
      <c r="AZ7" s="337" t="e">
        <f>DAY(EOMONTH(DATE(X2,AB2,1),0))</f>
        <v>#VALUE!</v>
      </c>
      <c r="BA7" s="338"/>
      <c r="BB7" s="48" t="s">
        <v>67</v>
      </c>
      <c r="BC7" s="26"/>
      <c r="BD7" s="26"/>
      <c r="BE7" s="27"/>
    </row>
    <row r="8" spans="1:57" ht="5.0999999999999996" customHeight="1" thickBot="1" x14ac:dyDescent="0.45">
      <c r="A8" s="61"/>
      <c r="B8" s="61"/>
      <c r="C8" s="62"/>
      <c r="D8" s="62"/>
      <c r="E8" s="61"/>
      <c r="F8" s="61"/>
      <c r="G8" s="63"/>
      <c r="H8" s="61"/>
      <c r="I8" s="61"/>
      <c r="J8" s="61"/>
      <c r="K8" s="61"/>
      <c r="L8" s="61"/>
      <c r="M8" s="61"/>
      <c r="N8" s="61"/>
      <c r="O8" s="61"/>
      <c r="P8" s="61"/>
      <c r="Q8" s="61"/>
      <c r="R8" s="61"/>
      <c r="S8" s="62"/>
      <c r="T8" s="61"/>
      <c r="U8" s="61"/>
      <c r="V8" s="61"/>
      <c r="W8" s="61"/>
      <c r="X8" s="61"/>
      <c r="Y8" s="61"/>
      <c r="Z8" s="61"/>
      <c r="AA8" s="61"/>
      <c r="AB8" s="61"/>
      <c r="AC8" s="61"/>
      <c r="AD8" s="61"/>
      <c r="AE8" s="61"/>
      <c r="AF8" s="61"/>
      <c r="AG8" s="61"/>
      <c r="AH8" s="61"/>
      <c r="AI8" s="61"/>
      <c r="AJ8" s="62"/>
      <c r="AK8" s="61"/>
      <c r="AL8" s="61"/>
      <c r="AM8" s="61"/>
      <c r="AN8" s="61"/>
      <c r="AO8" s="61"/>
      <c r="AP8" s="61"/>
      <c r="AQ8" s="61"/>
      <c r="AR8" s="61"/>
      <c r="AS8" s="61"/>
      <c r="AT8" s="61"/>
      <c r="AU8" s="61"/>
      <c r="AV8" s="61"/>
      <c r="AW8" s="61"/>
      <c r="AX8" s="61"/>
      <c r="AY8" s="61"/>
      <c r="AZ8" s="61"/>
      <c r="BA8" s="61"/>
      <c r="BB8" s="61"/>
      <c r="BC8" s="64"/>
      <c r="BD8" s="64"/>
      <c r="BE8" s="65"/>
    </row>
    <row r="9" spans="1:57" ht="20.25" customHeight="1" thickBot="1" x14ac:dyDescent="0.45">
      <c r="A9" s="61"/>
      <c r="B9" s="339" t="s">
        <v>236</v>
      </c>
      <c r="C9" s="342" t="s">
        <v>237</v>
      </c>
      <c r="D9" s="343"/>
      <c r="E9" s="348" t="s">
        <v>238</v>
      </c>
      <c r="F9" s="343"/>
      <c r="G9" s="348" t="s">
        <v>65</v>
      </c>
      <c r="H9" s="342"/>
      <c r="I9" s="342"/>
      <c r="J9" s="342"/>
      <c r="K9" s="343"/>
      <c r="L9" s="348" t="s">
        <v>239</v>
      </c>
      <c r="M9" s="342"/>
      <c r="N9" s="342"/>
      <c r="O9" s="351"/>
      <c r="P9" s="354" t="s">
        <v>240</v>
      </c>
      <c r="Q9" s="355"/>
      <c r="R9" s="355"/>
      <c r="S9" s="355"/>
      <c r="T9" s="355"/>
      <c r="U9" s="355"/>
      <c r="V9" s="355"/>
      <c r="W9" s="355"/>
      <c r="X9" s="355"/>
      <c r="Y9" s="355"/>
      <c r="Z9" s="355"/>
      <c r="AA9" s="355"/>
      <c r="AB9" s="355"/>
      <c r="AC9" s="355"/>
      <c r="AD9" s="355"/>
      <c r="AE9" s="355"/>
      <c r="AF9" s="355"/>
      <c r="AG9" s="355"/>
      <c r="AH9" s="355"/>
      <c r="AI9" s="355"/>
      <c r="AJ9" s="355"/>
      <c r="AK9" s="355"/>
      <c r="AL9" s="355"/>
      <c r="AM9" s="355"/>
      <c r="AN9" s="355"/>
      <c r="AO9" s="355"/>
      <c r="AP9" s="355"/>
      <c r="AQ9" s="355"/>
      <c r="AR9" s="355"/>
      <c r="AS9" s="355"/>
      <c r="AT9" s="355"/>
      <c r="AU9" s="356" t="str">
        <f>IF(AZ3="４週","(10)1～4週目の勤務時間数合計","(10)1か月の勤務時間数合計")</f>
        <v>(10)1～4週目の勤務時間数合計</v>
      </c>
      <c r="AV9" s="357"/>
      <c r="AW9" s="356" t="s">
        <v>64</v>
      </c>
      <c r="AX9" s="357"/>
      <c r="AY9" s="364" t="s">
        <v>63</v>
      </c>
      <c r="AZ9" s="364"/>
      <c r="BA9" s="364"/>
      <c r="BB9" s="364"/>
      <c r="BC9" s="364"/>
      <c r="BD9" s="364"/>
    </row>
    <row r="10" spans="1:57" ht="20.25" customHeight="1" thickBot="1" x14ac:dyDescent="0.45">
      <c r="A10" s="61"/>
      <c r="B10" s="340"/>
      <c r="C10" s="344"/>
      <c r="D10" s="345"/>
      <c r="E10" s="349"/>
      <c r="F10" s="345"/>
      <c r="G10" s="349"/>
      <c r="H10" s="344"/>
      <c r="I10" s="344"/>
      <c r="J10" s="344"/>
      <c r="K10" s="345"/>
      <c r="L10" s="349"/>
      <c r="M10" s="344"/>
      <c r="N10" s="344"/>
      <c r="O10" s="352"/>
      <c r="P10" s="366" t="s">
        <v>62</v>
      </c>
      <c r="Q10" s="367"/>
      <c r="R10" s="367"/>
      <c r="S10" s="367"/>
      <c r="T10" s="367"/>
      <c r="U10" s="367"/>
      <c r="V10" s="368"/>
      <c r="W10" s="366" t="s">
        <v>61</v>
      </c>
      <c r="X10" s="367"/>
      <c r="Y10" s="367"/>
      <c r="Z10" s="367"/>
      <c r="AA10" s="367"/>
      <c r="AB10" s="367"/>
      <c r="AC10" s="368"/>
      <c r="AD10" s="366" t="s">
        <v>60</v>
      </c>
      <c r="AE10" s="367"/>
      <c r="AF10" s="367"/>
      <c r="AG10" s="367"/>
      <c r="AH10" s="367"/>
      <c r="AI10" s="367"/>
      <c r="AJ10" s="368"/>
      <c r="AK10" s="366" t="s">
        <v>59</v>
      </c>
      <c r="AL10" s="367"/>
      <c r="AM10" s="367"/>
      <c r="AN10" s="367"/>
      <c r="AO10" s="367"/>
      <c r="AP10" s="367"/>
      <c r="AQ10" s="368"/>
      <c r="AR10" s="366" t="s">
        <v>58</v>
      </c>
      <c r="AS10" s="367"/>
      <c r="AT10" s="368"/>
      <c r="AU10" s="358"/>
      <c r="AV10" s="359"/>
      <c r="AW10" s="358"/>
      <c r="AX10" s="359"/>
      <c r="AY10" s="364"/>
      <c r="AZ10" s="364"/>
      <c r="BA10" s="364"/>
      <c r="BB10" s="364"/>
      <c r="BC10" s="364"/>
      <c r="BD10" s="364"/>
    </row>
    <row r="11" spans="1:57" ht="20.25" customHeight="1" thickBot="1" x14ac:dyDescent="0.45">
      <c r="A11" s="61"/>
      <c r="B11" s="340"/>
      <c r="C11" s="344"/>
      <c r="D11" s="345"/>
      <c r="E11" s="349"/>
      <c r="F11" s="345"/>
      <c r="G11" s="349"/>
      <c r="H11" s="344"/>
      <c r="I11" s="344"/>
      <c r="J11" s="344"/>
      <c r="K11" s="345"/>
      <c r="L11" s="349"/>
      <c r="M11" s="344"/>
      <c r="N11" s="344"/>
      <c r="O11" s="352"/>
      <c r="P11" s="67" t="e">
        <f>DAY(DATE($X$2,$AB$2,1))</f>
        <v>#VALUE!</v>
      </c>
      <c r="Q11" s="68" t="e">
        <f>DAY(DATE($X$2,$AB$2,2))</f>
        <v>#VALUE!</v>
      </c>
      <c r="R11" s="68" t="e">
        <f>DAY(DATE($X$2,$AB$2,3))</f>
        <v>#VALUE!</v>
      </c>
      <c r="S11" s="68" t="e">
        <f>DAY(DATE($X$2,$AB$2,4))</f>
        <v>#VALUE!</v>
      </c>
      <c r="T11" s="68" t="e">
        <f>DAY(DATE($X$2,$AB$2,5))</f>
        <v>#VALUE!</v>
      </c>
      <c r="U11" s="68" t="e">
        <f>DAY(DATE($X$2,$AB$2,6))</f>
        <v>#VALUE!</v>
      </c>
      <c r="V11" s="69" t="e">
        <f>DAY(DATE($X$2,$AB$2,7))</f>
        <v>#VALUE!</v>
      </c>
      <c r="W11" s="67" t="e">
        <f>DAY(DATE($X$2,$AB$2,8))</f>
        <v>#VALUE!</v>
      </c>
      <c r="X11" s="68" t="e">
        <f>DAY(DATE($X$2,$AB$2,9))</f>
        <v>#VALUE!</v>
      </c>
      <c r="Y11" s="68" t="e">
        <f>DAY(DATE($X$2,$AB$2,10))</f>
        <v>#VALUE!</v>
      </c>
      <c r="Z11" s="68" t="e">
        <f>DAY(DATE($X$2,$AB$2,11))</f>
        <v>#VALUE!</v>
      </c>
      <c r="AA11" s="68" t="e">
        <f>DAY(DATE($X$2,$AB$2,12))</f>
        <v>#VALUE!</v>
      </c>
      <c r="AB11" s="68" t="e">
        <f>DAY(DATE($X$2,$AB$2,13))</f>
        <v>#VALUE!</v>
      </c>
      <c r="AC11" s="69" t="e">
        <f>DAY(DATE($X$2,$AB$2,14))</f>
        <v>#VALUE!</v>
      </c>
      <c r="AD11" s="67" t="e">
        <f>DAY(DATE($X$2,$AB$2,15))</f>
        <v>#VALUE!</v>
      </c>
      <c r="AE11" s="68" t="e">
        <f>DAY(DATE($X$2,$AB$2,16))</f>
        <v>#VALUE!</v>
      </c>
      <c r="AF11" s="68" t="e">
        <f>DAY(DATE($X$2,$AB$2,17))</f>
        <v>#VALUE!</v>
      </c>
      <c r="AG11" s="68" t="e">
        <f>DAY(DATE($X$2,$AB$2,18))</f>
        <v>#VALUE!</v>
      </c>
      <c r="AH11" s="68" t="e">
        <f>DAY(DATE($X$2,$AB$2,19))</f>
        <v>#VALUE!</v>
      </c>
      <c r="AI11" s="68" t="e">
        <f>DAY(DATE($X$2,$AB$2,20))</f>
        <v>#VALUE!</v>
      </c>
      <c r="AJ11" s="69" t="e">
        <f>DAY(DATE($X$2,$AB$2,21))</f>
        <v>#VALUE!</v>
      </c>
      <c r="AK11" s="67" t="e">
        <f>DAY(DATE($X$2,$AB$2,22))</f>
        <v>#VALUE!</v>
      </c>
      <c r="AL11" s="68" t="e">
        <f>DAY(DATE($X$2,$AB$2,23))</f>
        <v>#VALUE!</v>
      </c>
      <c r="AM11" s="68" t="e">
        <f>DAY(DATE($X$2,$AB$2,24))</f>
        <v>#VALUE!</v>
      </c>
      <c r="AN11" s="68" t="e">
        <f>DAY(DATE($X$2,$AB$2,25))</f>
        <v>#VALUE!</v>
      </c>
      <c r="AO11" s="68" t="e">
        <f>DAY(DATE($X$2,$AB$2,26))</f>
        <v>#VALUE!</v>
      </c>
      <c r="AP11" s="68" t="e">
        <f>DAY(DATE($X$2,$AB$2,27))</f>
        <v>#VALUE!</v>
      </c>
      <c r="AQ11" s="69" t="e">
        <f>DAY(DATE($X$2,$AB$2,28))</f>
        <v>#VALUE!</v>
      </c>
      <c r="AR11" s="67" t="str">
        <f>IF(AZ3="暦月",IF(DAY(DATE($X$2,$AB$2,29))=29,29,""),"")</f>
        <v/>
      </c>
      <c r="AS11" s="68" t="str">
        <f>IF(AZ3="暦月",IF(DAY(DATE($X$2,$AB$2,30))=30,30,""),"")</f>
        <v/>
      </c>
      <c r="AT11" s="70" t="str">
        <f>IF(AZ3="暦月",IF(DAY(DATE($X$2,$AB$2,31))=31,31,""),"")</f>
        <v/>
      </c>
      <c r="AU11" s="358"/>
      <c r="AV11" s="359"/>
      <c r="AW11" s="358"/>
      <c r="AX11" s="359"/>
      <c r="AY11" s="364"/>
      <c r="AZ11" s="364"/>
      <c r="BA11" s="364"/>
      <c r="BB11" s="364"/>
      <c r="BC11" s="364"/>
      <c r="BD11" s="364"/>
    </row>
    <row r="12" spans="1:57" ht="20.25" hidden="1" customHeight="1" thickBot="1" x14ac:dyDescent="0.45">
      <c r="A12" s="61"/>
      <c r="B12" s="340"/>
      <c r="C12" s="344"/>
      <c r="D12" s="345"/>
      <c r="E12" s="349"/>
      <c r="F12" s="345"/>
      <c r="G12" s="349"/>
      <c r="H12" s="344"/>
      <c r="I12" s="344"/>
      <c r="J12" s="344"/>
      <c r="K12" s="345"/>
      <c r="L12" s="349"/>
      <c r="M12" s="344"/>
      <c r="N12" s="344"/>
      <c r="O12" s="352"/>
      <c r="P12" s="67" t="e">
        <f>WEEKDAY(DATE($X$2,$AB$2,1))</f>
        <v>#VALUE!</v>
      </c>
      <c r="Q12" s="68" t="e">
        <f>WEEKDAY(DATE($X$2,$AB$2,2))</f>
        <v>#VALUE!</v>
      </c>
      <c r="R12" s="68" t="e">
        <f>WEEKDAY(DATE($X$2,$AB$2,3))</f>
        <v>#VALUE!</v>
      </c>
      <c r="S12" s="68" t="e">
        <f>WEEKDAY(DATE($X$2,$AB$2,4))</f>
        <v>#VALUE!</v>
      </c>
      <c r="T12" s="68" t="e">
        <f>WEEKDAY(DATE($X$2,$AB$2,5))</f>
        <v>#VALUE!</v>
      </c>
      <c r="U12" s="68" t="e">
        <f>WEEKDAY(DATE($X$2,$AB$2,6))</f>
        <v>#VALUE!</v>
      </c>
      <c r="V12" s="69" t="e">
        <f>WEEKDAY(DATE($X$2,$AB$2,7))</f>
        <v>#VALUE!</v>
      </c>
      <c r="W12" s="67" t="e">
        <f>WEEKDAY(DATE($X$2,$AB$2,8))</f>
        <v>#VALUE!</v>
      </c>
      <c r="X12" s="68" t="e">
        <f>WEEKDAY(DATE($X$2,$AB$2,9))</f>
        <v>#VALUE!</v>
      </c>
      <c r="Y12" s="68" t="e">
        <f>WEEKDAY(DATE($X$2,$AB$2,10))</f>
        <v>#VALUE!</v>
      </c>
      <c r="Z12" s="68" t="e">
        <f>WEEKDAY(DATE($X$2,$AB$2,11))</f>
        <v>#VALUE!</v>
      </c>
      <c r="AA12" s="68" t="e">
        <f>WEEKDAY(DATE($X$2,$AB$2,12))</f>
        <v>#VALUE!</v>
      </c>
      <c r="AB12" s="68" t="e">
        <f>WEEKDAY(DATE($X$2,$AB$2,13))</f>
        <v>#VALUE!</v>
      </c>
      <c r="AC12" s="69" t="e">
        <f>WEEKDAY(DATE($X$2,$AB$2,14))</f>
        <v>#VALUE!</v>
      </c>
      <c r="AD12" s="67" t="e">
        <f>WEEKDAY(DATE($X$2,$AB$2,15))</f>
        <v>#VALUE!</v>
      </c>
      <c r="AE12" s="68" t="e">
        <f>WEEKDAY(DATE($X$2,$AB$2,16))</f>
        <v>#VALUE!</v>
      </c>
      <c r="AF12" s="68" t="e">
        <f>WEEKDAY(DATE($X$2,$AB$2,17))</f>
        <v>#VALUE!</v>
      </c>
      <c r="AG12" s="68" t="e">
        <f>WEEKDAY(DATE($X$2,$AB$2,18))</f>
        <v>#VALUE!</v>
      </c>
      <c r="AH12" s="68" t="e">
        <f>WEEKDAY(DATE($X$2,$AB$2,19))</f>
        <v>#VALUE!</v>
      </c>
      <c r="AI12" s="68" t="e">
        <f>WEEKDAY(DATE($X$2,$AB$2,20))</f>
        <v>#VALUE!</v>
      </c>
      <c r="AJ12" s="69" t="e">
        <f>WEEKDAY(DATE($X$2,$AB$2,21))</f>
        <v>#VALUE!</v>
      </c>
      <c r="AK12" s="67" t="e">
        <f>WEEKDAY(DATE($X$2,$AB$2,22))</f>
        <v>#VALUE!</v>
      </c>
      <c r="AL12" s="68" t="e">
        <f>WEEKDAY(DATE($X$2,$AB$2,23))</f>
        <v>#VALUE!</v>
      </c>
      <c r="AM12" s="68" t="e">
        <f>WEEKDAY(DATE($X$2,$AB$2,24))</f>
        <v>#VALUE!</v>
      </c>
      <c r="AN12" s="68" t="e">
        <f>WEEKDAY(DATE($X$2,$AB$2,25))</f>
        <v>#VALUE!</v>
      </c>
      <c r="AO12" s="68" t="e">
        <f>WEEKDAY(DATE($X$2,$AB$2,26))</f>
        <v>#VALUE!</v>
      </c>
      <c r="AP12" s="68" t="e">
        <f>WEEKDAY(DATE($X$2,$AB$2,27))</f>
        <v>#VALUE!</v>
      </c>
      <c r="AQ12" s="69" t="e">
        <f>WEEKDAY(DATE($X$2,$AB$2,28))</f>
        <v>#VALUE!</v>
      </c>
      <c r="AR12" s="67">
        <f>IF(AR11=29,WEEKDAY(DATE($X$2,$AB$2,29)),0)</f>
        <v>0</v>
      </c>
      <c r="AS12" s="68">
        <f>IF(AS11=30,WEEKDAY(DATE($X$2,$AB$2,30)),0)</f>
        <v>0</v>
      </c>
      <c r="AT12" s="70">
        <f>IF(AT11=31,WEEKDAY(DATE($X$2,$AB$2,31)),0)</f>
        <v>0</v>
      </c>
      <c r="AU12" s="360"/>
      <c r="AV12" s="361"/>
      <c r="AW12" s="360"/>
      <c r="AX12" s="361"/>
      <c r="AY12" s="365"/>
      <c r="AZ12" s="365"/>
      <c r="BA12" s="365"/>
      <c r="BB12" s="365"/>
      <c r="BC12" s="365"/>
      <c r="BD12" s="365"/>
    </row>
    <row r="13" spans="1:57" ht="20.25" customHeight="1" thickBot="1" x14ac:dyDescent="0.45">
      <c r="A13" s="61"/>
      <c r="B13" s="341"/>
      <c r="C13" s="346"/>
      <c r="D13" s="347"/>
      <c r="E13" s="350"/>
      <c r="F13" s="347"/>
      <c r="G13" s="350"/>
      <c r="H13" s="346"/>
      <c r="I13" s="346"/>
      <c r="J13" s="346"/>
      <c r="K13" s="347"/>
      <c r="L13" s="350"/>
      <c r="M13" s="346"/>
      <c r="N13" s="346"/>
      <c r="O13" s="353"/>
      <c r="P13" s="71" t="e">
        <f>IF(P12=1,"日",IF(P12=2,"月",IF(P12=3,"火",IF(P12=4,"水",IF(P12=5,"木",IF(P12=6,"金","土"))))))</f>
        <v>#VALUE!</v>
      </c>
      <c r="Q13" s="72" t="e">
        <f t="shared" ref="Q13:AQ13" si="0">IF(Q12=1,"日",IF(Q12=2,"月",IF(Q12=3,"火",IF(Q12=4,"水",IF(Q12=5,"木",IF(Q12=6,"金","土"))))))</f>
        <v>#VALUE!</v>
      </c>
      <c r="R13" s="72" t="e">
        <f t="shared" si="0"/>
        <v>#VALUE!</v>
      </c>
      <c r="S13" s="72" t="e">
        <f t="shared" si="0"/>
        <v>#VALUE!</v>
      </c>
      <c r="T13" s="72" t="e">
        <f t="shared" si="0"/>
        <v>#VALUE!</v>
      </c>
      <c r="U13" s="72" t="e">
        <f t="shared" si="0"/>
        <v>#VALUE!</v>
      </c>
      <c r="V13" s="73" t="e">
        <f t="shared" si="0"/>
        <v>#VALUE!</v>
      </c>
      <c r="W13" s="71" t="e">
        <f t="shared" si="0"/>
        <v>#VALUE!</v>
      </c>
      <c r="X13" s="72" t="e">
        <f t="shared" si="0"/>
        <v>#VALUE!</v>
      </c>
      <c r="Y13" s="72" t="e">
        <f t="shared" si="0"/>
        <v>#VALUE!</v>
      </c>
      <c r="Z13" s="72" t="e">
        <f t="shared" si="0"/>
        <v>#VALUE!</v>
      </c>
      <c r="AA13" s="72" t="e">
        <f t="shared" si="0"/>
        <v>#VALUE!</v>
      </c>
      <c r="AB13" s="72" t="e">
        <f t="shared" si="0"/>
        <v>#VALUE!</v>
      </c>
      <c r="AC13" s="73" t="e">
        <f t="shared" si="0"/>
        <v>#VALUE!</v>
      </c>
      <c r="AD13" s="71" t="e">
        <f t="shared" si="0"/>
        <v>#VALUE!</v>
      </c>
      <c r="AE13" s="72" t="e">
        <f t="shared" si="0"/>
        <v>#VALUE!</v>
      </c>
      <c r="AF13" s="72" t="e">
        <f t="shared" si="0"/>
        <v>#VALUE!</v>
      </c>
      <c r="AG13" s="72" t="e">
        <f t="shared" si="0"/>
        <v>#VALUE!</v>
      </c>
      <c r="AH13" s="72" t="e">
        <f t="shared" si="0"/>
        <v>#VALUE!</v>
      </c>
      <c r="AI13" s="72" t="e">
        <f t="shared" si="0"/>
        <v>#VALUE!</v>
      </c>
      <c r="AJ13" s="73" t="e">
        <f t="shared" si="0"/>
        <v>#VALUE!</v>
      </c>
      <c r="AK13" s="71" t="e">
        <f t="shared" si="0"/>
        <v>#VALUE!</v>
      </c>
      <c r="AL13" s="72" t="e">
        <f t="shared" si="0"/>
        <v>#VALUE!</v>
      </c>
      <c r="AM13" s="72" t="e">
        <f t="shared" si="0"/>
        <v>#VALUE!</v>
      </c>
      <c r="AN13" s="72" t="e">
        <f t="shared" si="0"/>
        <v>#VALUE!</v>
      </c>
      <c r="AO13" s="72" t="e">
        <f t="shared" si="0"/>
        <v>#VALUE!</v>
      </c>
      <c r="AP13" s="72" t="e">
        <f t="shared" si="0"/>
        <v>#VALUE!</v>
      </c>
      <c r="AQ13" s="73" t="e">
        <f t="shared" si="0"/>
        <v>#VALUE!</v>
      </c>
      <c r="AR13" s="72" t="str">
        <f>IF(AR12=1,"日",IF(AR12=2,"月",IF(AR12=3,"火",IF(AR12=4,"水",IF(AR12=5,"木",IF(AR12=6,"金",IF(AR12=0,"","土")))))))</f>
        <v/>
      </c>
      <c r="AS13" s="72" t="str">
        <f>IF(AS12=1,"日",IF(AS12=2,"月",IF(AS12=3,"火",IF(AS12=4,"水",IF(AS12=5,"木",IF(AS12=6,"金",IF(AS12=0,"","土")))))))</f>
        <v/>
      </c>
      <c r="AT13" s="74" t="str">
        <f>IF(AT12=1,"日",IF(AT12=2,"月",IF(AT12=3,"火",IF(AT12=4,"水",IF(AT12=5,"木",IF(AT12=6,"金",IF(AT12=0,"","土")))))))</f>
        <v/>
      </c>
      <c r="AU13" s="362"/>
      <c r="AV13" s="363"/>
      <c r="AW13" s="362"/>
      <c r="AX13" s="363"/>
      <c r="AY13" s="365"/>
      <c r="AZ13" s="365"/>
      <c r="BA13" s="365"/>
      <c r="BB13" s="365"/>
      <c r="BC13" s="365"/>
      <c r="BD13" s="365"/>
    </row>
    <row r="14" spans="1:57" ht="39.950000000000003" customHeight="1" x14ac:dyDescent="0.4">
      <c r="A14" s="61"/>
      <c r="B14" s="75">
        <v>1</v>
      </c>
      <c r="C14" s="389"/>
      <c r="D14" s="390"/>
      <c r="E14" s="391"/>
      <c r="F14" s="392"/>
      <c r="G14" s="393"/>
      <c r="H14" s="394"/>
      <c r="I14" s="394"/>
      <c r="J14" s="394"/>
      <c r="K14" s="395"/>
      <c r="L14" s="396"/>
      <c r="M14" s="397"/>
      <c r="N14" s="397"/>
      <c r="O14" s="398"/>
      <c r="P14" s="76"/>
      <c r="Q14" s="77"/>
      <c r="R14" s="77"/>
      <c r="S14" s="77"/>
      <c r="T14" s="77"/>
      <c r="U14" s="77"/>
      <c r="V14" s="78"/>
      <c r="W14" s="76"/>
      <c r="X14" s="77"/>
      <c r="Y14" s="77"/>
      <c r="Z14" s="77"/>
      <c r="AA14" s="77"/>
      <c r="AB14" s="77"/>
      <c r="AC14" s="78"/>
      <c r="AD14" s="76"/>
      <c r="AE14" s="77"/>
      <c r="AF14" s="77"/>
      <c r="AG14" s="77"/>
      <c r="AH14" s="77"/>
      <c r="AI14" s="77"/>
      <c r="AJ14" s="78"/>
      <c r="AK14" s="76"/>
      <c r="AL14" s="77"/>
      <c r="AM14" s="77"/>
      <c r="AN14" s="77"/>
      <c r="AO14" s="77"/>
      <c r="AP14" s="77"/>
      <c r="AQ14" s="78"/>
      <c r="AR14" s="76"/>
      <c r="AS14" s="77"/>
      <c r="AT14" s="78"/>
      <c r="AU14" s="399">
        <f>IF($AZ$3="４週",SUM(P14:AQ14),IF($AZ$3="暦月",SUM(P14:AT14),""))</f>
        <v>0</v>
      </c>
      <c r="AV14" s="400"/>
      <c r="AW14" s="401">
        <f t="shared" ref="AW14:AW31" si="1">IF($AZ$3="４週",AU14/4,IF($AZ$3="暦月",AU14/($AZ$7/7),""))</f>
        <v>0</v>
      </c>
      <c r="AX14" s="402"/>
      <c r="AY14" s="369"/>
      <c r="AZ14" s="370"/>
      <c r="BA14" s="370"/>
      <c r="BB14" s="370"/>
      <c r="BC14" s="370"/>
      <c r="BD14" s="371"/>
    </row>
    <row r="15" spans="1:57" ht="39.950000000000003" customHeight="1" x14ac:dyDescent="0.4">
      <c r="A15" s="61"/>
      <c r="B15" s="79">
        <f t="shared" ref="B15:B31" si="2">B14+1</f>
        <v>2</v>
      </c>
      <c r="C15" s="372"/>
      <c r="D15" s="373"/>
      <c r="E15" s="374"/>
      <c r="F15" s="375"/>
      <c r="G15" s="376"/>
      <c r="H15" s="377"/>
      <c r="I15" s="377"/>
      <c r="J15" s="377"/>
      <c r="K15" s="378"/>
      <c r="L15" s="379"/>
      <c r="M15" s="380"/>
      <c r="N15" s="380"/>
      <c r="O15" s="381"/>
      <c r="P15" s="80"/>
      <c r="Q15" s="81"/>
      <c r="R15" s="81"/>
      <c r="S15" s="81"/>
      <c r="T15" s="81"/>
      <c r="U15" s="81"/>
      <c r="V15" s="82"/>
      <c r="W15" s="80"/>
      <c r="X15" s="81"/>
      <c r="Y15" s="81"/>
      <c r="Z15" s="81"/>
      <c r="AA15" s="81"/>
      <c r="AB15" s="81"/>
      <c r="AC15" s="82"/>
      <c r="AD15" s="80"/>
      <c r="AE15" s="81"/>
      <c r="AF15" s="81"/>
      <c r="AG15" s="81"/>
      <c r="AH15" s="81"/>
      <c r="AI15" s="81"/>
      <c r="AJ15" s="82"/>
      <c r="AK15" s="80"/>
      <c r="AL15" s="81"/>
      <c r="AM15" s="81"/>
      <c r="AN15" s="81"/>
      <c r="AO15" s="81"/>
      <c r="AP15" s="81"/>
      <c r="AQ15" s="82"/>
      <c r="AR15" s="80"/>
      <c r="AS15" s="81"/>
      <c r="AT15" s="82"/>
      <c r="AU15" s="382">
        <f>IF($AZ$3="４週",SUM(P15:AQ15),IF($AZ$3="暦月",SUM(P15:AT15),""))</f>
        <v>0</v>
      </c>
      <c r="AV15" s="383"/>
      <c r="AW15" s="384">
        <f t="shared" si="1"/>
        <v>0</v>
      </c>
      <c r="AX15" s="385"/>
      <c r="AY15" s="386"/>
      <c r="AZ15" s="387"/>
      <c r="BA15" s="387"/>
      <c r="BB15" s="387"/>
      <c r="BC15" s="387"/>
      <c r="BD15" s="388"/>
    </row>
    <row r="16" spans="1:57" ht="39.950000000000003" customHeight="1" x14ac:dyDescent="0.4">
      <c r="A16" s="61"/>
      <c r="B16" s="79">
        <f t="shared" si="2"/>
        <v>3</v>
      </c>
      <c r="C16" s="372"/>
      <c r="D16" s="373"/>
      <c r="E16" s="374"/>
      <c r="F16" s="375"/>
      <c r="G16" s="376"/>
      <c r="H16" s="377"/>
      <c r="I16" s="377"/>
      <c r="J16" s="377"/>
      <c r="K16" s="378"/>
      <c r="L16" s="379"/>
      <c r="M16" s="380"/>
      <c r="N16" s="380"/>
      <c r="O16" s="381"/>
      <c r="P16" s="80"/>
      <c r="Q16" s="81"/>
      <c r="R16" s="81"/>
      <c r="S16" s="81"/>
      <c r="T16" s="81"/>
      <c r="U16" s="81"/>
      <c r="V16" s="82"/>
      <c r="W16" s="80"/>
      <c r="X16" s="81"/>
      <c r="Y16" s="81"/>
      <c r="Z16" s="81"/>
      <c r="AA16" s="81"/>
      <c r="AB16" s="81"/>
      <c r="AC16" s="82"/>
      <c r="AD16" s="80"/>
      <c r="AE16" s="81"/>
      <c r="AF16" s="81"/>
      <c r="AG16" s="81"/>
      <c r="AH16" s="81"/>
      <c r="AI16" s="81"/>
      <c r="AJ16" s="82"/>
      <c r="AK16" s="80"/>
      <c r="AL16" s="81"/>
      <c r="AM16" s="81"/>
      <c r="AN16" s="81"/>
      <c r="AO16" s="81"/>
      <c r="AP16" s="81"/>
      <c r="AQ16" s="82"/>
      <c r="AR16" s="80"/>
      <c r="AS16" s="81"/>
      <c r="AT16" s="82"/>
      <c r="AU16" s="382">
        <f>IF($AZ$3="４週",SUM(P16:AQ16),IF($AZ$3="暦月",SUM(P16:AT16),""))</f>
        <v>0</v>
      </c>
      <c r="AV16" s="383"/>
      <c r="AW16" s="384">
        <f t="shared" si="1"/>
        <v>0</v>
      </c>
      <c r="AX16" s="385"/>
      <c r="AY16" s="386"/>
      <c r="AZ16" s="387"/>
      <c r="BA16" s="387"/>
      <c r="BB16" s="387"/>
      <c r="BC16" s="387"/>
      <c r="BD16" s="388"/>
    </row>
    <row r="17" spans="1:56" ht="39.950000000000003" customHeight="1" x14ac:dyDescent="0.4">
      <c r="A17" s="61"/>
      <c r="B17" s="79">
        <f t="shared" si="2"/>
        <v>4</v>
      </c>
      <c r="C17" s="372"/>
      <c r="D17" s="373"/>
      <c r="E17" s="374"/>
      <c r="F17" s="375"/>
      <c r="G17" s="376"/>
      <c r="H17" s="377"/>
      <c r="I17" s="377"/>
      <c r="J17" s="377"/>
      <c r="K17" s="378"/>
      <c r="L17" s="379"/>
      <c r="M17" s="380"/>
      <c r="N17" s="380"/>
      <c r="O17" s="381"/>
      <c r="P17" s="80"/>
      <c r="Q17" s="81"/>
      <c r="R17" s="81"/>
      <c r="S17" s="81"/>
      <c r="T17" s="81"/>
      <c r="U17" s="81"/>
      <c r="V17" s="82"/>
      <c r="W17" s="80"/>
      <c r="X17" s="81"/>
      <c r="Y17" s="81"/>
      <c r="Z17" s="81"/>
      <c r="AA17" s="81"/>
      <c r="AB17" s="81"/>
      <c r="AC17" s="82"/>
      <c r="AD17" s="80"/>
      <c r="AE17" s="81"/>
      <c r="AF17" s="81"/>
      <c r="AG17" s="81"/>
      <c r="AH17" s="81"/>
      <c r="AI17" s="81"/>
      <c r="AJ17" s="82"/>
      <c r="AK17" s="80"/>
      <c r="AL17" s="81"/>
      <c r="AM17" s="81"/>
      <c r="AN17" s="81"/>
      <c r="AO17" s="81"/>
      <c r="AP17" s="81"/>
      <c r="AQ17" s="82"/>
      <c r="AR17" s="80"/>
      <c r="AS17" s="81"/>
      <c r="AT17" s="82"/>
      <c r="AU17" s="382">
        <f>IF($AZ$3="４週",SUM(P17:AQ17),IF($AZ$3="暦月",SUM(P17:AT17),""))</f>
        <v>0</v>
      </c>
      <c r="AV17" s="383"/>
      <c r="AW17" s="384">
        <f t="shared" si="1"/>
        <v>0</v>
      </c>
      <c r="AX17" s="385"/>
      <c r="AY17" s="386"/>
      <c r="AZ17" s="387"/>
      <c r="BA17" s="387"/>
      <c r="BB17" s="387"/>
      <c r="BC17" s="387"/>
      <c r="BD17" s="388"/>
    </row>
    <row r="18" spans="1:56" ht="39.950000000000003" customHeight="1" x14ac:dyDescent="0.4">
      <c r="A18" s="61"/>
      <c r="B18" s="79">
        <f t="shared" si="2"/>
        <v>5</v>
      </c>
      <c r="C18" s="372"/>
      <c r="D18" s="373"/>
      <c r="E18" s="374"/>
      <c r="F18" s="375"/>
      <c r="G18" s="376"/>
      <c r="H18" s="377"/>
      <c r="I18" s="377"/>
      <c r="J18" s="377"/>
      <c r="K18" s="378"/>
      <c r="L18" s="379"/>
      <c r="M18" s="380"/>
      <c r="N18" s="380"/>
      <c r="O18" s="381"/>
      <c r="P18" s="80"/>
      <c r="Q18" s="81"/>
      <c r="R18" s="81"/>
      <c r="S18" s="81"/>
      <c r="T18" s="81"/>
      <c r="U18" s="81"/>
      <c r="V18" s="82"/>
      <c r="W18" s="80"/>
      <c r="X18" s="81"/>
      <c r="Y18" s="81"/>
      <c r="Z18" s="81"/>
      <c r="AA18" s="81"/>
      <c r="AB18" s="81"/>
      <c r="AC18" s="82"/>
      <c r="AD18" s="80"/>
      <c r="AE18" s="81"/>
      <c r="AF18" s="81"/>
      <c r="AG18" s="81"/>
      <c r="AH18" s="81"/>
      <c r="AI18" s="81"/>
      <c r="AJ18" s="82"/>
      <c r="AK18" s="80"/>
      <c r="AL18" s="81"/>
      <c r="AM18" s="81"/>
      <c r="AN18" s="81"/>
      <c r="AO18" s="81"/>
      <c r="AP18" s="81"/>
      <c r="AQ18" s="82"/>
      <c r="AR18" s="80"/>
      <c r="AS18" s="81"/>
      <c r="AT18" s="82"/>
      <c r="AU18" s="382">
        <f t="shared" ref="AU18:AU31" si="3">IF($AZ$3="４週",SUM(P18:AQ18),IF($AZ$3="暦月",SUM(P18:AT18),""))</f>
        <v>0</v>
      </c>
      <c r="AV18" s="383"/>
      <c r="AW18" s="384">
        <f t="shared" si="1"/>
        <v>0</v>
      </c>
      <c r="AX18" s="385"/>
      <c r="AY18" s="386"/>
      <c r="AZ18" s="387"/>
      <c r="BA18" s="387"/>
      <c r="BB18" s="387"/>
      <c r="BC18" s="387"/>
      <c r="BD18" s="388"/>
    </row>
    <row r="19" spans="1:56" ht="39.950000000000003" customHeight="1" x14ac:dyDescent="0.4">
      <c r="A19" s="61"/>
      <c r="B19" s="79">
        <f t="shared" si="2"/>
        <v>6</v>
      </c>
      <c r="C19" s="372"/>
      <c r="D19" s="373"/>
      <c r="E19" s="374"/>
      <c r="F19" s="375"/>
      <c r="G19" s="376"/>
      <c r="H19" s="377"/>
      <c r="I19" s="377"/>
      <c r="J19" s="377"/>
      <c r="K19" s="378"/>
      <c r="L19" s="379"/>
      <c r="M19" s="380"/>
      <c r="N19" s="380"/>
      <c r="O19" s="381"/>
      <c r="P19" s="80"/>
      <c r="Q19" s="81"/>
      <c r="R19" s="81"/>
      <c r="S19" s="81"/>
      <c r="T19" s="81"/>
      <c r="U19" s="81"/>
      <c r="V19" s="82"/>
      <c r="W19" s="80"/>
      <c r="X19" s="81"/>
      <c r="Y19" s="81"/>
      <c r="Z19" s="81"/>
      <c r="AA19" s="81"/>
      <c r="AB19" s="81"/>
      <c r="AC19" s="82"/>
      <c r="AD19" s="80"/>
      <c r="AE19" s="81"/>
      <c r="AF19" s="81"/>
      <c r="AG19" s="81"/>
      <c r="AH19" s="81"/>
      <c r="AI19" s="81"/>
      <c r="AJ19" s="82"/>
      <c r="AK19" s="80"/>
      <c r="AL19" s="81"/>
      <c r="AM19" s="81"/>
      <c r="AN19" s="81"/>
      <c r="AO19" s="81"/>
      <c r="AP19" s="81"/>
      <c r="AQ19" s="82"/>
      <c r="AR19" s="80"/>
      <c r="AS19" s="81"/>
      <c r="AT19" s="82"/>
      <c r="AU19" s="382">
        <f t="shared" si="3"/>
        <v>0</v>
      </c>
      <c r="AV19" s="383"/>
      <c r="AW19" s="384">
        <f t="shared" si="1"/>
        <v>0</v>
      </c>
      <c r="AX19" s="385"/>
      <c r="AY19" s="386"/>
      <c r="AZ19" s="387"/>
      <c r="BA19" s="387"/>
      <c r="BB19" s="387"/>
      <c r="BC19" s="387"/>
      <c r="BD19" s="388"/>
    </row>
    <row r="20" spans="1:56" ht="39.950000000000003" customHeight="1" x14ac:dyDescent="0.4">
      <c r="A20" s="61"/>
      <c r="B20" s="79">
        <f t="shared" si="2"/>
        <v>7</v>
      </c>
      <c r="C20" s="372"/>
      <c r="D20" s="373"/>
      <c r="E20" s="374"/>
      <c r="F20" s="375"/>
      <c r="G20" s="376"/>
      <c r="H20" s="377"/>
      <c r="I20" s="377"/>
      <c r="J20" s="377"/>
      <c r="K20" s="378"/>
      <c r="L20" s="379"/>
      <c r="M20" s="380"/>
      <c r="N20" s="380"/>
      <c r="O20" s="381"/>
      <c r="P20" s="80"/>
      <c r="Q20" s="81"/>
      <c r="R20" s="81"/>
      <c r="S20" s="81"/>
      <c r="T20" s="81"/>
      <c r="U20" s="81"/>
      <c r="V20" s="82"/>
      <c r="W20" s="80"/>
      <c r="X20" s="81"/>
      <c r="Y20" s="81"/>
      <c r="Z20" s="81"/>
      <c r="AA20" s="81"/>
      <c r="AB20" s="81"/>
      <c r="AC20" s="82"/>
      <c r="AD20" s="80"/>
      <c r="AE20" s="81"/>
      <c r="AF20" s="81"/>
      <c r="AG20" s="81"/>
      <c r="AH20" s="81"/>
      <c r="AI20" s="81"/>
      <c r="AJ20" s="82"/>
      <c r="AK20" s="80"/>
      <c r="AL20" s="81"/>
      <c r="AM20" s="81"/>
      <c r="AN20" s="81"/>
      <c r="AO20" s="81"/>
      <c r="AP20" s="81"/>
      <c r="AQ20" s="82"/>
      <c r="AR20" s="80"/>
      <c r="AS20" s="81"/>
      <c r="AT20" s="82"/>
      <c r="AU20" s="382">
        <f>IF($AZ$3="４週",SUM(P20:AQ20),IF($AZ$3="暦月",SUM(P20:AT20),""))</f>
        <v>0</v>
      </c>
      <c r="AV20" s="383"/>
      <c r="AW20" s="384">
        <f t="shared" si="1"/>
        <v>0</v>
      </c>
      <c r="AX20" s="385"/>
      <c r="AY20" s="386"/>
      <c r="AZ20" s="387"/>
      <c r="BA20" s="387"/>
      <c r="BB20" s="387"/>
      <c r="BC20" s="387"/>
      <c r="BD20" s="388"/>
    </row>
    <row r="21" spans="1:56" ht="39.950000000000003" customHeight="1" x14ac:dyDescent="0.4">
      <c r="A21" s="61"/>
      <c r="B21" s="79">
        <f t="shared" si="2"/>
        <v>8</v>
      </c>
      <c r="C21" s="372"/>
      <c r="D21" s="373"/>
      <c r="E21" s="374"/>
      <c r="F21" s="375"/>
      <c r="G21" s="376"/>
      <c r="H21" s="377"/>
      <c r="I21" s="377"/>
      <c r="J21" s="377"/>
      <c r="K21" s="378"/>
      <c r="L21" s="379"/>
      <c r="M21" s="380"/>
      <c r="N21" s="380"/>
      <c r="O21" s="381"/>
      <c r="P21" s="80"/>
      <c r="Q21" s="81"/>
      <c r="R21" s="81"/>
      <c r="S21" s="81"/>
      <c r="T21" s="81"/>
      <c r="U21" s="81"/>
      <c r="V21" s="82"/>
      <c r="W21" s="80"/>
      <c r="X21" s="81"/>
      <c r="Y21" s="81"/>
      <c r="Z21" s="81"/>
      <c r="AA21" s="81"/>
      <c r="AB21" s="81"/>
      <c r="AC21" s="82"/>
      <c r="AD21" s="80"/>
      <c r="AE21" s="81"/>
      <c r="AF21" s="81"/>
      <c r="AG21" s="81"/>
      <c r="AH21" s="81"/>
      <c r="AI21" s="81"/>
      <c r="AJ21" s="82"/>
      <c r="AK21" s="80"/>
      <c r="AL21" s="81"/>
      <c r="AM21" s="81"/>
      <c r="AN21" s="81"/>
      <c r="AO21" s="81"/>
      <c r="AP21" s="81"/>
      <c r="AQ21" s="82"/>
      <c r="AR21" s="80"/>
      <c r="AS21" s="81"/>
      <c r="AT21" s="82"/>
      <c r="AU21" s="382">
        <f t="shared" si="3"/>
        <v>0</v>
      </c>
      <c r="AV21" s="383"/>
      <c r="AW21" s="384">
        <f t="shared" si="1"/>
        <v>0</v>
      </c>
      <c r="AX21" s="385"/>
      <c r="AY21" s="386"/>
      <c r="AZ21" s="387"/>
      <c r="BA21" s="387"/>
      <c r="BB21" s="387"/>
      <c r="BC21" s="387"/>
      <c r="BD21" s="388"/>
    </row>
    <row r="22" spans="1:56" ht="39.950000000000003" customHeight="1" x14ac:dyDescent="0.4">
      <c r="A22" s="61"/>
      <c r="B22" s="79">
        <f t="shared" si="2"/>
        <v>9</v>
      </c>
      <c r="C22" s="372"/>
      <c r="D22" s="373"/>
      <c r="E22" s="374"/>
      <c r="F22" s="375"/>
      <c r="G22" s="376"/>
      <c r="H22" s="377"/>
      <c r="I22" s="377"/>
      <c r="J22" s="377"/>
      <c r="K22" s="378"/>
      <c r="L22" s="379"/>
      <c r="M22" s="380"/>
      <c r="N22" s="380"/>
      <c r="O22" s="381"/>
      <c r="P22" s="80"/>
      <c r="Q22" s="81"/>
      <c r="R22" s="81"/>
      <c r="S22" s="81"/>
      <c r="T22" s="81"/>
      <c r="U22" s="81"/>
      <c r="V22" s="82"/>
      <c r="W22" s="80"/>
      <c r="X22" s="81"/>
      <c r="Y22" s="81"/>
      <c r="Z22" s="81"/>
      <c r="AA22" s="81"/>
      <c r="AB22" s="81"/>
      <c r="AC22" s="82"/>
      <c r="AD22" s="80"/>
      <c r="AE22" s="81"/>
      <c r="AF22" s="81"/>
      <c r="AG22" s="81"/>
      <c r="AH22" s="81"/>
      <c r="AI22" s="81"/>
      <c r="AJ22" s="82"/>
      <c r="AK22" s="80"/>
      <c r="AL22" s="81"/>
      <c r="AM22" s="81"/>
      <c r="AN22" s="81"/>
      <c r="AO22" s="81"/>
      <c r="AP22" s="81"/>
      <c r="AQ22" s="82"/>
      <c r="AR22" s="80"/>
      <c r="AS22" s="81"/>
      <c r="AT22" s="82"/>
      <c r="AU22" s="382">
        <f t="shared" si="3"/>
        <v>0</v>
      </c>
      <c r="AV22" s="383"/>
      <c r="AW22" s="384">
        <f t="shared" si="1"/>
        <v>0</v>
      </c>
      <c r="AX22" s="385"/>
      <c r="AY22" s="386"/>
      <c r="AZ22" s="387"/>
      <c r="BA22" s="387"/>
      <c r="BB22" s="387"/>
      <c r="BC22" s="387"/>
      <c r="BD22" s="388"/>
    </row>
    <row r="23" spans="1:56" ht="39.950000000000003" customHeight="1" x14ac:dyDescent="0.4">
      <c r="A23" s="61"/>
      <c r="B23" s="79">
        <f t="shared" si="2"/>
        <v>10</v>
      </c>
      <c r="C23" s="372"/>
      <c r="D23" s="373"/>
      <c r="E23" s="374"/>
      <c r="F23" s="375"/>
      <c r="G23" s="376"/>
      <c r="H23" s="377"/>
      <c r="I23" s="377"/>
      <c r="J23" s="377"/>
      <c r="K23" s="378"/>
      <c r="L23" s="379"/>
      <c r="M23" s="380"/>
      <c r="N23" s="380"/>
      <c r="O23" s="381"/>
      <c r="P23" s="80"/>
      <c r="Q23" s="81"/>
      <c r="R23" s="81"/>
      <c r="S23" s="81"/>
      <c r="T23" s="81"/>
      <c r="U23" s="81"/>
      <c r="V23" s="82"/>
      <c r="W23" s="80"/>
      <c r="X23" s="81"/>
      <c r="Y23" s="81"/>
      <c r="Z23" s="81"/>
      <c r="AA23" s="81"/>
      <c r="AB23" s="81"/>
      <c r="AC23" s="82"/>
      <c r="AD23" s="80"/>
      <c r="AE23" s="81"/>
      <c r="AF23" s="81"/>
      <c r="AG23" s="81"/>
      <c r="AH23" s="81"/>
      <c r="AI23" s="81"/>
      <c r="AJ23" s="82"/>
      <c r="AK23" s="80"/>
      <c r="AL23" s="81"/>
      <c r="AM23" s="81"/>
      <c r="AN23" s="81"/>
      <c r="AO23" s="81"/>
      <c r="AP23" s="81"/>
      <c r="AQ23" s="82"/>
      <c r="AR23" s="80"/>
      <c r="AS23" s="81"/>
      <c r="AT23" s="82"/>
      <c r="AU23" s="382">
        <f t="shared" si="3"/>
        <v>0</v>
      </c>
      <c r="AV23" s="383"/>
      <c r="AW23" s="384">
        <f t="shared" si="1"/>
        <v>0</v>
      </c>
      <c r="AX23" s="385"/>
      <c r="AY23" s="386"/>
      <c r="AZ23" s="387"/>
      <c r="BA23" s="387"/>
      <c r="BB23" s="387"/>
      <c r="BC23" s="387"/>
      <c r="BD23" s="388"/>
    </row>
    <row r="24" spans="1:56" ht="39.950000000000003" customHeight="1" x14ac:dyDescent="0.4">
      <c r="A24" s="61"/>
      <c r="B24" s="79">
        <f t="shared" si="2"/>
        <v>11</v>
      </c>
      <c r="C24" s="372"/>
      <c r="D24" s="373"/>
      <c r="E24" s="374"/>
      <c r="F24" s="375"/>
      <c r="G24" s="376"/>
      <c r="H24" s="377"/>
      <c r="I24" s="377"/>
      <c r="J24" s="377"/>
      <c r="K24" s="378"/>
      <c r="L24" s="379"/>
      <c r="M24" s="380"/>
      <c r="N24" s="380"/>
      <c r="O24" s="381"/>
      <c r="P24" s="80"/>
      <c r="Q24" s="81"/>
      <c r="R24" s="81"/>
      <c r="S24" s="81"/>
      <c r="T24" s="81"/>
      <c r="U24" s="81"/>
      <c r="V24" s="82"/>
      <c r="W24" s="80"/>
      <c r="X24" s="81"/>
      <c r="Y24" s="81"/>
      <c r="Z24" s="81"/>
      <c r="AA24" s="81"/>
      <c r="AB24" s="81"/>
      <c r="AC24" s="82"/>
      <c r="AD24" s="80"/>
      <c r="AE24" s="81"/>
      <c r="AF24" s="81"/>
      <c r="AG24" s="81"/>
      <c r="AH24" s="81"/>
      <c r="AI24" s="81"/>
      <c r="AJ24" s="82"/>
      <c r="AK24" s="80"/>
      <c r="AL24" s="81"/>
      <c r="AM24" s="81"/>
      <c r="AN24" s="81"/>
      <c r="AO24" s="81"/>
      <c r="AP24" s="81"/>
      <c r="AQ24" s="82"/>
      <c r="AR24" s="80"/>
      <c r="AS24" s="81"/>
      <c r="AT24" s="82"/>
      <c r="AU24" s="382">
        <f t="shared" si="3"/>
        <v>0</v>
      </c>
      <c r="AV24" s="383"/>
      <c r="AW24" s="384">
        <f t="shared" si="1"/>
        <v>0</v>
      </c>
      <c r="AX24" s="385"/>
      <c r="AY24" s="386"/>
      <c r="AZ24" s="387"/>
      <c r="BA24" s="387"/>
      <c r="BB24" s="387"/>
      <c r="BC24" s="387"/>
      <c r="BD24" s="388"/>
    </row>
    <row r="25" spans="1:56" ht="39.950000000000003" customHeight="1" x14ac:dyDescent="0.4">
      <c r="A25" s="61"/>
      <c r="B25" s="79">
        <f t="shared" si="2"/>
        <v>12</v>
      </c>
      <c r="C25" s="372"/>
      <c r="D25" s="373"/>
      <c r="E25" s="374"/>
      <c r="F25" s="375"/>
      <c r="G25" s="376"/>
      <c r="H25" s="377"/>
      <c r="I25" s="377"/>
      <c r="J25" s="377"/>
      <c r="K25" s="378"/>
      <c r="L25" s="379"/>
      <c r="M25" s="380"/>
      <c r="N25" s="380"/>
      <c r="O25" s="381"/>
      <c r="P25" s="80"/>
      <c r="Q25" s="81"/>
      <c r="R25" s="81"/>
      <c r="S25" s="81"/>
      <c r="T25" s="81"/>
      <c r="U25" s="81"/>
      <c r="V25" s="82"/>
      <c r="W25" s="80"/>
      <c r="X25" s="81"/>
      <c r="Y25" s="81"/>
      <c r="Z25" s="81"/>
      <c r="AA25" s="81"/>
      <c r="AB25" s="81"/>
      <c r="AC25" s="82"/>
      <c r="AD25" s="80"/>
      <c r="AE25" s="81"/>
      <c r="AF25" s="81"/>
      <c r="AG25" s="81"/>
      <c r="AH25" s="81"/>
      <c r="AI25" s="81"/>
      <c r="AJ25" s="82"/>
      <c r="AK25" s="80"/>
      <c r="AL25" s="81"/>
      <c r="AM25" s="81"/>
      <c r="AN25" s="81"/>
      <c r="AO25" s="81"/>
      <c r="AP25" s="81"/>
      <c r="AQ25" s="82"/>
      <c r="AR25" s="80"/>
      <c r="AS25" s="81"/>
      <c r="AT25" s="82"/>
      <c r="AU25" s="382">
        <f t="shared" si="3"/>
        <v>0</v>
      </c>
      <c r="AV25" s="383"/>
      <c r="AW25" s="384">
        <f t="shared" si="1"/>
        <v>0</v>
      </c>
      <c r="AX25" s="385"/>
      <c r="AY25" s="386"/>
      <c r="AZ25" s="387"/>
      <c r="BA25" s="387"/>
      <c r="BB25" s="387"/>
      <c r="BC25" s="387"/>
      <c r="BD25" s="388"/>
    </row>
    <row r="26" spans="1:56" ht="39.950000000000003" customHeight="1" x14ac:dyDescent="0.4">
      <c r="A26" s="61"/>
      <c r="B26" s="79">
        <f t="shared" si="2"/>
        <v>13</v>
      </c>
      <c r="C26" s="372"/>
      <c r="D26" s="373"/>
      <c r="E26" s="374"/>
      <c r="F26" s="375"/>
      <c r="G26" s="376"/>
      <c r="H26" s="377"/>
      <c r="I26" s="377"/>
      <c r="J26" s="377"/>
      <c r="K26" s="378"/>
      <c r="L26" s="379"/>
      <c r="M26" s="380"/>
      <c r="N26" s="380"/>
      <c r="O26" s="381"/>
      <c r="P26" s="80"/>
      <c r="Q26" s="81"/>
      <c r="R26" s="81"/>
      <c r="S26" s="81"/>
      <c r="T26" s="81"/>
      <c r="U26" s="81"/>
      <c r="V26" s="82"/>
      <c r="W26" s="80"/>
      <c r="X26" s="81"/>
      <c r="Y26" s="81"/>
      <c r="Z26" s="81"/>
      <c r="AA26" s="81"/>
      <c r="AB26" s="81"/>
      <c r="AC26" s="82"/>
      <c r="AD26" s="80"/>
      <c r="AE26" s="81"/>
      <c r="AF26" s="81"/>
      <c r="AG26" s="81"/>
      <c r="AH26" s="81"/>
      <c r="AI26" s="81"/>
      <c r="AJ26" s="82"/>
      <c r="AK26" s="80"/>
      <c r="AL26" s="81"/>
      <c r="AM26" s="81"/>
      <c r="AN26" s="81"/>
      <c r="AO26" s="81"/>
      <c r="AP26" s="81"/>
      <c r="AQ26" s="82"/>
      <c r="AR26" s="80"/>
      <c r="AS26" s="81"/>
      <c r="AT26" s="82"/>
      <c r="AU26" s="382">
        <f t="shared" si="3"/>
        <v>0</v>
      </c>
      <c r="AV26" s="383"/>
      <c r="AW26" s="384">
        <f t="shared" si="1"/>
        <v>0</v>
      </c>
      <c r="AX26" s="385"/>
      <c r="AY26" s="386"/>
      <c r="AZ26" s="387"/>
      <c r="BA26" s="387"/>
      <c r="BB26" s="387"/>
      <c r="BC26" s="387"/>
      <c r="BD26" s="388"/>
    </row>
    <row r="27" spans="1:56" ht="39.950000000000003" customHeight="1" x14ac:dyDescent="0.4">
      <c r="A27" s="61"/>
      <c r="B27" s="79">
        <f t="shared" si="2"/>
        <v>14</v>
      </c>
      <c r="C27" s="372"/>
      <c r="D27" s="373"/>
      <c r="E27" s="374"/>
      <c r="F27" s="375"/>
      <c r="G27" s="376"/>
      <c r="H27" s="377"/>
      <c r="I27" s="377"/>
      <c r="J27" s="377"/>
      <c r="K27" s="378"/>
      <c r="L27" s="379"/>
      <c r="M27" s="380"/>
      <c r="N27" s="380"/>
      <c r="O27" s="381"/>
      <c r="P27" s="80"/>
      <c r="Q27" s="81"/>
      <c r="R27" s="81"/>
      <c r="S27" s="81"/>
      <c r="T27" s="81"/>
      <c r="U27" s="81"/>
      <c r="V27" s="82"/>
      <c r="W27" s="80"/>
      <c r="X27" s="81"/>
      <c r="Y27" s="81"/>
      <c r="Z27" s="81"/>
      <c r="AA27" s="81"/>
      <c r="AB27" s="81"/>
      <c r="AC27" s="82"/>
      <c r="AD27" s="80"/>
      <c r="AE27" s="81"/>
      <c r="AF27" s="81"/>
      <c r="AG27" s="81"/>
      <c r="AH27" s="81"/>
      <c r="AI27" s="81"/>
      <c r="AJ27" s="82"/>
      <c r="AK27" s="80"/>
      <c r="AL27" s="81"/>
      <c r="AM27" s="81"/>
      <c r="AN27" s="81"/>
      <c r="AO27" s="81"/>
      <c r="AP27" s="81"/>
      <c r="AQ27" s="82"/>
      <c r="AR27" s="80"/>
      <c r="AS27" s="81"/>
      <c r="AT27" s="82"/>
      <c r="AU27" s="382">
        <f t="shared" si="3"/>
        <v>0</v>
      </c>
      <c r="AV27" s="383"/>
      <c r="AW27" s="384">
        <f t="shared" si="1"/>
        <v>0</v>
      </c>
      <c r="AX27" s="385"/>
      <c r="AY27" s="386"/>
      <c r="AZ27" s="387"/>
      <c r="BA27" s="387"/>
      <c r="BB27" s="387"/>
      <c r="BC27" s="387"/>
      <c r="BD27" s="388"/>
    </row>
    <row r="28" spans="1:56" ht="39.950000000000003" customHeight="1" x14ac:dyDescent="0.4">
      <c r="A28" s="61"/>
      <c r="B28" s="79">
        <f t="shared" si="2"/>
        <v>15</v>
      </c>
      <c r="C28" s="372"/>
      <c r="D28" s="373"/>
      <c r="E28" s="374"/>
      <c r="F28" s="375"/>
      <c r="G28" s="376"/>
      <c r="H28" s="377"/>
      <c r="I28" s="377"/>
      <c r="J28" s="377"/>
      <c r="K28" s="378"/>
      <c r="L28" s="379"/>
      <c r="M28" s="380"/>
      <c r="N28" s="380"/>
      <c r="O28" s="381"/>
      <c r="P28" s="80"/>
      <c r="Q28" s="81"/>
      <c r="R28" s="81"/>
      <c r="S28" s="81"/>
      <c r="T28" s="81"/>
      <c r="U28" s="81"/>
      <c r="V28" s="82"/>
      <c r="W28" s="80"/>
      <c r="X28" s="81"/>
      <c r="Y28" s="81"/>
      <c r="Z28" s="81"/>
      <c r="AA28" s="81"/>
      <c r="AB28" s="81"/>
      <c r="AC28" s="82"/>
      <c r="AD28" s="80"/>
      <c r="AE28" s="81"/>
      <c r="AF28" s="81"/>
      <c r="AG28" s="81"/>
      <c r="AH28" s="81"/>
      <c r="AI28" s="81"/>
      <c r="AJ28" s="82"/>
      <c r="AK28" s="80"/>
      <c r="AL28" s="81"/>
      <c r="AM28" s="81"/>
      <c r="AN28" s="81"/>
      <c r="AO28" s="81"/>
      <c r="AP28" s="81"/>
      <c r="AQ28" s="82"/>
      <c r="AR28" s="80"/>
      <c r="AS28" s="81"/>
      <c r="AT28" s="82"/>
      <c r="AU28" s="382">
        <f t="shared" si="3"/>
        <v>0</v>
      </c>
      <c r="AV28" s="383"/>
      <c r="AW28" s="384">
        <f t="shared" si="1"/>
        <v>0</v>
      </c>
      <c r="AX28" s="385"/>
      <c r="AY28" s="386"/>
      <c r="AZ28" s="387"/>
      <c r="BA28" s="387"/>
      <c r="BB28" s="387"/>
      <c r="BC28" s="387"/>
      <c r="BD28" s="388"/>
    </row>
    <row r="29" spans="1:56" ht="39.950000000000003" customHeight="1" x14ac:dyDescent="0.4">
      <c r="A29" s="61"/>
      <c r="B29" s="79">
        <f t="shared" si="2"/>
        <v>16</v>
      </c>
      <c r="C29" s="372"/>
      <c r="D29" s="373"/>
      <c r="E29" s="374"/>
      <c r="F29" s="375"/>
      <c r="G29" s="376"/>
      <c r="H29" s="377"/>
      <c r="I29" s="377"/>
      <c r="J29" s="377"/>
      <c r="K29" s="378"/>
      <c r="L29" s="379"/>
      <c r="M29" s="380"/>
      <c r="N29" s="380"/>
      <c r="O29" s="381"/>
      <c r="P29" s="80"/>
      <c r="Q29" s="81"/>
      <c r="R29" s="81"/>
      <c r="S29" s="81"/>
      <c r="T29" s="81"/>
      <c r="U29" s="81"/>
      <c r="V29" s="82"/>
      <c r="W29" s="80"/>
      <c r="X29" s="81"/>
      <c r="Y29" s="81"/>
      <c r="Z29" s="81"/>
      <c r="AA29" s="81"/>
      <c r="AB29" s="81"/>
      <c r="AC29" s="82"/>
      <c r="AD29" s="80"/>
      <c r="AE29" s="81"/>
      <c r="AF29" s="81"/>
      <c r="AG29" s="81"/>
      <c r="AH29" s="81"/>
      <c r="AI29" s="81"/>
      <c r="AJ29" s="82"/>
      <c r="AK29" s="80"/>
      <c r="AL29" s="81"/>
      <c r="AM29" s="81"/>
      <c r="AN29" s="81"/>
      <c r="AO29" s="81"/>
      <c r="AP29" s="81"/>
      <c r="AQ29" s="82"/>
      <c r="AR29" s="80"/>
      <c r="AS29" s="81"/>
      <c r="AT29" s="82"/>
      <c r="AU29" s="382">
        <f t="shared" si="3"/>
        <v>0</v>
      </c>
      <c r="AV29" s="383"/>
      <c r="AW29" s="384">
        <f t="shared" si="1"/>
        <v>0</v>
      </c>
      <c r="AX29" s="385"/>
      <c r="AY29" s="386"/>
      <c r="AZ29" s="387"/>
      <c r="BA29" s="387"/>
      <c r="BB29" s="387"/>
      <c r="BC29" s="387"/>
      <c r="BD29" s="388"/>
    </row>
    <row r="30" spans="1:56" ht="39.950000000000003" customHeight="1" x14ac:dyDescent="0.4">
      <c r="A30" s="61"/>
      <c r="B30" s="79">
        <f t="shared" si="2"/>
        <v>17</v>
      </c>
      <c r="C30" s="372"/>
      <c r="D30" s="373"/>
      <c r="E30" s="374"/>
      <c r="F30" s="375"/>
      <c r="G30" s="376"/>
      <c r="H30" s="377"/>
      <c r="I30" s="377"/>
      <c r="J30" s="377"/>
      <c r="K30" s="378"/>
      <c r="L30" s="379"/>
      <c r="M30" s="380"/>
      <c r="N30" s="380"/>
      <c r="O30" s="381"/>
      <c r="P30" s="80"/>
      <c r="Q30" s="81"/>
      <c r="R30" s="81"/>
      <c r="S30" s="81"/>
      <c r="T30" s="81"/>
      <c r="U30" s="81"/>
      <c r="V30" s="82"/>
      <c r="W30" s="80"/>
      <c r="X30" s="81"/>
      <c r="Y30" s="81"/>
      <c r="Z30" s="81"/>
      <c r="AA30" s="81"/>
      <c r="AB30" s="81"/>
      <c r="AC30" s="82"/>
      <c r="AD30" s="80"/>
      <c r="AE30" s="81"/>
      <c r="AF30" s="81"/>
      <c r="AG30" s="81"/>
      <c r="AH30" s="81"/>
      <c r="AI30" s="81"/>
      <c r="AJ30" s="82"/>
      <c r="AK30" s="80"/>
      <c r="AL30" s="81"/>
      <c r="AM30" s="81"/>
      <c r="AN30" s="81"/>
      <c r="AO30" s="81"/>
      <c r="AP30" s="81"/>
      <c r="AQ30" s="82"/>
      <c r="AR30" s="80"/>
      <c r="AS30" s="81"/>
      <c r="AT30" s="82"/>
      <c r="AU30" s="382">
        <f t="shared" si="3"/>
        <v>0</v>
      </c>
      <c r="AV30" s="383"/>
      <c r="AW30" s="384">
        <f t="shared" si="1"/>
        <v>0</v>
      </c>
      <c r="AX30" s="385"/>
      <c r="AY30" s="386"/>
      <c r="AZ30" s="387"/>
      <c r="BA30" s="387"/>
      <c r="BB30" s="387"/>
      <c r="BC30" s="387"/>
      <c r="BD30" s="388"/>
    </row>
    <row r="31" spans="1:56" ht="39.950000000000003" customHeight="1" thickBot="1" x14ac:dyDescent="0.45">
      <c r="A31" s="61"/>
      <c r="B31" s="83">
        <f t="shared" si="2"/>
        <v>18</v>
      </c>
      <c r="C31" s="403"/>
      <c r="D31" s="404"/>
      <c r="E31" s="405"/>
      <c r="F31" s="406"/>
      <c r="G31" s="407"/>
      <c r="H31" s="408"/>
      <c r="I31" s="408"/>
      <c r="J31" s="408"/>
      <c r="K31" s="409"/>
      <c r="L31" s="410"/>
      <c r="M31" s="411"/>
      <c r="N31" s="411"/>
      <c r="O31" s="412"/>
      <c r="P31" s="84"/>
      <c r="Q31" s="85"/>
      <c r="R31" s="85"/>
      <c r="S31" s="85"/>
      <c r="T31" s="85"/>
      <c r="U31" s="85"/>
      <c r="V31" s="86"/>
      <c r="W31" s="84"/>
      <c r="X31" s="85"/>
      <c r="Y31" s="85"/>
      <c r="Z31" s="85"/>
      <c r="AA31" s="85"/>
      <c r="AB31" s="85"/>
      <c r="AC31" s="86"/>
      <c r="AD31" s="84"/>
      <c r="AE31" s="85"/>
      <c r="AF31" s="85"/>
      <c r="AG31" s="85"/>
      <c r="AH31" s="85"/>
      <c r="AI31" s="85"/>
      <c r="AJ31" s="86"/>
      <c r="AK31" s="84"/>
      <c r="AL31" s="85"/>
      <c r="AM31" s="85"/>
      <c r="AN31" s="85"/>
      <c r="AO31" s="85"/>
      <c r="AP31" s="85"/>
      <c r="AQ31" s="86"/>
      <c r="AR31" s="84"/>
      <c r="AS31" s="85"/>
      <c r="AT31" s="86"/>
      <c r="AU31" s="413">
        <f t="shared" si="3"/>
        <v>0</v>
      </c>
      <c r="AV31" s="414"/>
      <c r="AW31" s="415">
        <f t="shared" si="1"/>
        <v>0</v>
      </c>
      <c r="AX31" s="416"/>
      <c r="AY31" s="417"/>
      <c r="AZ31" s="418"/>
      <c r="BA31" s="418"/>
      <c r="BB31" s="418"/>
      <c r="BC31" s="418"/>
      <c r="BD31" s="419"/>
    </row>
    <row r="32" spans="1:56" ht="20.25" customHeight="1" x14ac:dyDescent="0.4">
      <c r="A32" s="61"/>
      <c r="B32" s="61"/>
      <c r="C32" s="87"/>
      <c r="D32" s="88"/>
      <c r="E32" s="89"/>
      <c r="F32" s="63"/>
      <c r="G32" s="63"/>
      <c r="H32" s="63"/>
      <c r="I32" s="63"/>
      <c r="J32" s="63"/>
      <c r="K32" s="63"/>
      <c r="L32" s="63"/>
      <c r="M32" s="63"/>
      <c r="N32" s="63"/>
      <c r="O32" s="63"/>
      <c r="P32" s="63"/>
      <c r="Q32" s="63"/>
      <c r="R32" s="63"/>
      <c r="S32" s="63"/>
      <c r="T32" s="63"/>
      <c r="U32" s="63"/>
      <c r="V32" s="63"/>
      <c r="W32" s="63"/>
      <c r="X32" s="63"/>
      <c r="Y32" s="63"/>
      <c r="Z32" s="63"/>
      <c r="AA32" s="63"/>
      <c r="AB32" s="63"/>
      <c r="AC32" s="90"/>
      <c r="AD32" s="63"/>
      <c r="AE32" s="63"/>
      <c r="AF32" s="63"/>
      <c r="AG32" s="63"/>
      <c r="AH32" s="63"/>
      <c r="AI32" s="63"/>
      <c r="AJ32" s="63"/>
      <c r="AK32" s="63"/>
      <c r="AL32" s="63"/>
      <c r="AM32" s="63"/>
      <c r="AN32" s="63"/>
      <c r="AO32" s="63"/>
      <c r="AP32" s="63"/>
      <c r="AQ32" s="63"/>
      <c r="AR32" s="63"/>
      <c r="AS32" s="63"/>
      <c r="AT32" s="63"/>
      <c r="AU32" s="63"/>
      <c r="AV32" s="61"/>
      <c r="AW32" s="61"/>
      <c r="AX32" s="61"/>
      <c r="AY32" s="61"/>
      <c r="AZ32" s="61"/>
      <c r="BA32" s="61"/>
      <c r="BB32" s="61"/>
      <c r="BC32" s="61"/>
      <c r="BD32" s="61"/>
    </row>
    <row r="33" spans="1:56" ht="20.25" customHeight="1" x14ac:dyDescent="0.4">
      <c r="A33" s="61"/>
      <c r="B33" s="91" t="s">
        <v>57</v>
      </c>
      <c r="C33" s="91"/>
      <c r="D33" s="91"/>
      <c r="E33" s="91"/>
      <c r="F33" s="91"/>
      <c r="G33" s="91"/>
      <c r="H33" s="91"/>
      <c r="I33" s="91"/>
      <c r="J33" s="91"/>
      <c r="K33" s="91"/>
      <c r="L33" s="92"/>
      <c r="M33" s="91"/>
      <c r="N33" s="91"/>
      <c r="O33" s="91"/>
      <c r="P33" s="91"/>
      <c r="Q33" s="91"/>
      <c r="R33" s="91"/>
      <c r="S33" s="91"/>
      <c r="T33" s="91" t="s">
        <v>56</v>
      </c>
      <c r="U33" s="91"/>
      <c r="V33" s="91"/>
      <c r="W33" s="91"/>
      <c r="X33" s="91"/>
      <c r="Y33" s="91"/>
      <c r="Z33" s="93"/>
      <c r="AA33" s="63"/>
      <c r="AB33" s="63"/>
      <c r="AC33" s="63"/>
      <c r="AD33" s="63"/>
      <c r="AE33" s="63"/>
      <c r="AF33" s="63"/>
      <c r="AG33" s="63"/>
      <c r="AH33" s="63"/>
      <c r="AI33" s="63"/>
      <c r="AJ33" s="63"/>
      <c r="AK33" s="63"/>
      <c r="AL33" s="63"/>
      <c r="AM33" s="63"/>
      <c r="AN33" s="63"/>
      <c r="AO33" s="63"/>
      <c r="AP33" s="63"/>
      <c r="AQ33" s="63"/>
      <c r="AR33" s="63"/>
      <c r="AS33" s="63"/>
      <c r="AT33" s="63"/>
      <c r="AU33" s="63"/>
      <c r="AV33" s="63"/>
      <c r="AW33" s="63"/>
      <c r="AX33" s="63"/>
      <c r="AY33" s="63"/>
      <c r="AZ33" s="63"/>
      <c r="BA33" s="63"/>
      <c r="BB33" s="63"/>
      <c r="BC33" s="63"/>
      <c r="BD33" s="63"/>
    </row>
    <row r="34" spans="1:56" ht="20.25" customHeight="1" x14ac:dyDescent="0.4">
      <c r="A34" s="61"/>
      <c r="B34" s="91"/>
      <c r="C34" s="429" t="s">
        <v>55</v>
      </c>
      <c r="D34" s="429"/>
      <c r="E34" s="429" t="s">
        <v>54</v>
      </c>
      <c r="F34" s="429"/>
      <c r="G34" s="429"/>
      <c r="H34" s="429"/>
      <c r="I34" s="91"/>
      <c r="J34" s="431" t="s">
        <v>53</v>
      </c>
      <c r="K34" s="431"/>
      <c r="L34" s="431"/>
      <c r="M34" s="431"/>
      <c r="N34" s="57"/>
      <c r="O34" s="57"/>
      <c r="P34" s="94" t="s">
        <v>31</v>
      </c>
      <c r="Q34" s="94"/>
      <c r="R34" s="91"/>
      <c r="S34" s="91"/>
      <c r="T34" s="420" t="s">
        <v>52</v>
      </c>
      <c r="U34" s="422"/>
      <c r="V34" s="420" t="s">
        <v>51</v>
      </c>
      <c r="W34" s="421"/>
      <c r="X34" s="421"/>
      <c r="Y34" s="422"/>
      <c r="Z34" s="9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63"/>
      <c r="BC34" s="63"/>
      <c r="BD34" s="63"/>
    </row>
    <row r="35" spans="1:56" ht="20.25" customHeight="1" x14ac:dyDescent="0.4">
      <c r="A35" s="61"/>
      <c r="B35" s="91"/>
      <c r="C35" s="430"/>
      <c r="D35" s="430"/>
      <c r="E35" s="430" t="s">
        <v>50</v>
      </c>
      <c r="F35" s="430"/>
      <c r="G35" s="430" t="s">
        <v>49</v>
      </c>
      <c r="H35" s="430"/>
      <c r="I35" s="91"/>
      <c r="J35" s="430" t="s">
        <v>50</v>
      </c>
      <c r="K35" s="430"/>
      <c r="L35" s="430" t="s">
        <v>49</v>
      </c>
      <c r="M35" s="430"/>
      <c r="N35" s="57"/>
      <c r="O35" s="57"/>
      <c r="P35" s="94" t="s">
        <v>48</v>
      </c>
      <c r="Q35" s="94"/>
      <c r="R35" s="91"/>
      <c r="S35" s="91"/>
      <c r="T35" s="420" t="s">
        <v>241</v>
      </c>
      <c r="U35" s="422"/>
      <c r="V35" s="420" t="s">
        <v>47</v>
      </c>
      <c r="W35" s="421"/>
      <c r="X35" s="421"/>
      <c r="Y35" s="422"/>
      <c r="Z35" s="95"/>
      <c r="AA35" s="63"/>
      <c r="AB35" s="63"/>
      <c r="AC35" s="63"/>
      <c r="AD35" s="63"/>
      <c r="AE35" s="63"/>
      <c r="AF35" s="63"/>
      <c r="AG35" s="63"/>
      <c r="AH35" s="63"/>
      <c r="AI35" s="63"/>
      <c r="AJ35" s="63"/>
      <c r="AK35" s="63"/>
      <c r="AL35" s="63"/>
      <c r="AM35" s="63"/>
      <c r="AN35" s="63"/>
      <c r="AO35" s="63"/>
      <c r="AP35" s="63"/>
      <c r="AQ35" s="63"/>
      <c r="AR35" s="63"/>
      <c r="AS35" s="63"/>
      <c r="AT35" s="63"/>
      <c r="AU35" s="63"/>
      <c r="AV35" s="63"/>
      <c r="AW35" s="63"/>
      <c r="AX35" s="63"/>
      <c r="AY35" s="63"/>
      <c r="AZ35" s="63"/>
      <c r="BA35" s="63"/>
      <c r="BB35" s="63"/>
      <c r="BC35" s="63"/>
      <c r="BD35" s="63"/>
    </row>
    <row r="36" spans="1:56" ht="20.25" customHeight="1" x14ac:dyDescent="0.4">
      <c r="A36" s="61"/>
      <c r="B36" s="91"/>
      <c r="C36" s="420" t="s">
        <v>241</v>
      </c>
      <c r="D36" s="422"/>
      <c r="E36" s="423">
        <f>SUMIFS($AU$14:$AV$31,$C$14:$D$31,"介護支援専門員",$E$14:$F$31,"A")</f>
        <v>0</v>
      </c>
      <c r="F36" s="424"/>
      <c r="G36" s="425">
        <f>SUMIFS($AW$14:$AX$31,$C$14:$D$31,"介護支援専門員",$E$14:$F$31,"A")</f>
        <v>0</v>
      </c>
      <c r="H36" s="426"/>
      <c r="I36" s="96"/>
      <c r="J36" s="427">
        <v>0</v>
      </c>
      <c r="K36" s="428"/>
      <c r="L36" s="427">
        <v>0</v>
      </c>
      <c r="M36" s="428"/>
      <c r="N36" s="97"/>
      <c r="O36" s="97"/>
      <c r="P36" s="427">
        <v>0</v>
      </c>
      <c r="Q36" s="428"/>
      <c r="R36" s="91"/>
      <c r="S36" s="91"/>
      <c r="T36" s="420" t="s">
        <v>242</v>
      </c>
      <c r="U36" s="422"/>
      <c r="V36" s="420" t="s">
        <v>45</v>
      </c>
      <c r="W36" s="421"/>
      <c r="X36" s="421"/>
      <c r="Y36" s="422"/>
      <c r="Z36" s="98"/>
      <c r="AA36" s="63"/>
      <c r="AB36" s="63"/>
      <c r="AC36" s="63"/>
      <c r="AD36" s="63"/>
      <c r="AE36" s="63"/>
      <c r="AF36" s="63"/>
      <c r="AG36" s="63"/>
      <c r="AH36" s="63"/>
      <c r="AI36" s="63"/>
      <c r="AJ36" s="63"/>
      <c r="AK36" s="63"/>
      <c r="AL36" s="63"/>
      <c r="AM36" s="63"/>
      <c r="AN36" s="63"/>
      <c r="AO36" s="63"/>
      <c r="AP36" s="63"/>
      <c r="AQ36" s="63"/>
      <c r="AR36" s="63"/>
      <c r="AS36" s="63"/>
      <c r="AT36" s="63"/>
      <c r="AU36" s="63"/>
      <c r="AV36" s="63"/>
      <c r="AW36" s="63"/>
      <c r="AX36" s="63"/>
      <c r="AY36" s="63"/>
      <c r="AZ36" s="63"/>
      <c r="BA36" s="63"/>
      <c r="BB36" s="63"/>
      <c r="BC36" s="63"/>
      <c r="BD36" s="63"/>
    </row>
    <row r="37" spans="1:56" ht="20.25" customHeight="1" x14ac:dyDescent="0.4">
      <c r="A37" s="61"/>
      <c r="B37" s="91"/>
      <c r="C37" s="420" t="s">
        <v>243</v>
      </c>
      <c r="D37" s="422"/>
      <c r="E37" s="423">
        <f>SUMIFS($AU$14:$AV$31,$C$14:$D$31,"介護支援専門員",$E$14:$F$31,"B")</f>
        <v>0</v>
      </c>
      <c r="F37" s="424"/>
      <c r="G37" s="425">
        <f>SUMIFS($AW$14:$AX$31,$C$14:$D$31,"介護支援専門員",$E$14:$F$31,"B")</f>
        <v>0</v>
      </c>
      <c r="H37" s="426"/>
      <c r="I37" s="96"/>
      <c r="J37" s="427">
        <v>0</v>
      </c>
      <c r="K37" s="428"/>
      <c r="L37" s="427">
        <v>0</v>
      </c>
      <c r="M37" s="428"/>
      <c r="N37" s="97"/>
      <c r="O37" s="97"/>
      <c r="P37" s="427">
        <v>0</v>
      </c>
      <c r="Q37" s="428"/>
      <c r="R37" s="91"/>
      <c r="S37" s="91"/>
      <c r="T37" s="420" t="s">
        <v>244</v>
      </c>
      <c r="U37" s="422"/>
      <c r="V37" s="420" t="s">
        <v>43</v>
      </c>
      <c r="W37" s="421"/>
      <c r="X37" s="421"/>
      <c r="Y37" s="422"/>
      <c r="Z37" s="98"/>
      <c r="AA37" s="63"/>
      <c r="AB37" s="63"/>
      <c r="AC37" s="63"/>
      <c r="AD37" s="63"/>
      <c r="AE37" s="63"/>
      <c r="AF37" s="63"/>
      <c r="AG37" s="63"/>
      <c r="AH37" s="63"/>
      <c r="AI37" s="63"/>
      <c r="AJ37" s="63"/>
      <c r="AK37" s="63"/>
      <c r="AL37" s="63"/>
      <c r="AM37" s="63"/>
      <c r="AN37" s="63"/>
      <c r="AO37" s="63"/>
      <c r="AP37" s="63"/>
      <c r="AQ37" s="63"/>
      <c r="AR37" s="63"/>
      <c r="AS37" s="63"/>
      <c r="AT37" s="63"/>
      <c r="AU37" s="63"/>
      <c r="AV37" s="63"/>
      <c r="AW37" s="63"/>
      <c r="AX37" s="63"/>
      <c r="AY37" s="63"/>
      <c r="AZ37" s="63"/>
      <c r="BA37" s="63"/>
      <c r="BB37" s="63"/>
      <c r="BC37" s="63"/>
      <c r="BD37" s="63"/>
    </row>
    <row r="38" spans="1:56" ht="20.25" customHeight="1" x14ac:dyDescent="0.4">
      <c r="A38" s="61"/>
      <c r="B38" s="91"/>
      <c r="C38" s="420" t="s">
        <v>244</v>
      </c>
      <c r="D38" s="422"/>
      <c r="E38" s="423">
        <f>SUMIFS($AU$14:$AV$31,$C$14:$D$31,"介護支援専門員",$E$14:$F$31,"C")</f>
        <v>0</v>
      </c>
      <c r="F38" s="424"/>
      <c r="G38" s="425">
        <f>SUMIFS($AW$14:$AX$31,$C$14:$D$31,"介護支援専門員",$E$14:$F$31,"C")</f>
        <v>0</v>
      </c>
      <c r="H38" s="426"/>
      <c r="I38" s="96"/>
      <c r="J38" s="427">
        <v>0</v>
      </c>
      <c r="K38" s="428"/>
      <c r="L38" s="432">
        <v>0</v>
      </c>
      <c r="M38" s="433"/>
      <c r="N38" s="97"/>
      <c r="O38" s="97"/>
      <c r="P38" s="423" t="s">
        <v>245</v>
      </c>
      <c r="Q38" s="424"/>
      <c r="R38" s="91"/>
      <c r="S38" s="91"/>
      <c r="T38" s="420" t="s">
        <v>246</v>
      </c>
      <c r="U38" s="422"/>
      <c r="V38" s="420" t="s">
        <v>41</v>
      </c>
      <c r="W38" s="421"/>
      <c r="X38" s="421"/>
      <c r="Y38" s="422"/>
      <c r="Z38" s="99"/>
      <c r="AA38" s="63"/>
      <c r="AB38" s="63"/>
      <c r="AC38" s="63"/>
      <c r="AD38" s="63"/>
      <c r="AE38" s="63"/>
      <c r="AF38" s="63"/>
      <c r="AG38" s="63"/>
      <c r="AH38" s="63"/>
      <c r="AI38" s="63"/>
      <c r="AJ38" s="63"/>
      <c r="AK38" s="63"/>
      <c r="AL38" s="63"/>
      <c r="AM38" s="63"/>
      <c r="AN38" s="63"/>
      <c r="AO38" s="63"/>
      <c r="AP38" s="63"/>
      <c r="AQ38" s="63"/>
      <c r="AR38" s="63"/>
      <c r="AS38" s="63"/>
      <c r="AT38" s="63"/>
      <c r="AU38" s="63"/>
      <c r="AV38" s="63"/>
      <c r="AW38" s="63"/>
      <c r="AX38" s="63"/>
      <c r="AY38" s="63"/>
      <c r="AZ38" s="63"/>
      <c r="BA38" s="63"/>
      <c r="BB38" s="63"/>
      <c r="BC38" s="63"/>
      <c r="BD38" s="63"/>
    </row>
    <row r="39" spans="1:56" ht="20.25" customHeight="1" x14ac:dyDescent="0.4">
      <c r="A39" s="61"/>
      <c r="B39" s="91"/>
      <c r="C39" s="420" t="s">
        <v>246</v>
      </c>
      <c r="D39" s="422"/>
      <c r="E39" s="423">
        <f>SUMIFS($AU$14:$AV$31,$C$14:$D$31,"介護支援専門員",$E$14:$F$31,"D")</f>
        <v>0</v>
      </c>
      <c r="F39" s="424"/>
      <c r="G39" s="425">
        <f>SUMIFS($AW$14:$AX$31,$C$14:$D$31,"介護支援専門員",$E$14:$F$31,"D")</f>
        <v>0</v>
      </c>
      <c r="H39" s="426"/>
      <c r="I39" s="96"/>
      <c r="J39" s="427">
        <v>0</v>
      </c>
      <c r="K39" s="428"/>
      <c r="L39" s="432">
        <v>0</v>
      </c>
      <c r="M39" s="433"/>
      <c r="N39" s="97"/>
      <c r="O39" s="97"/>
      <c r="P39" s="423" t="s">
        <v>245</v>
      </c>
      <c r="Q39" s="424"/>
      <c r="R39" s="91"/>
      <c r="S39" s="91"/>
      <c r="T39" s="91"/>
      <c r="U39" s="435"/>
      <c r="V39" s="435"/>
      <c r="W39" s="436"/>
      <c r="X39" s="436"/>
      <c r="Y39" s="100"/>
      <c r="Z39" s="100"/>
      <c r="AA39" s="63"/>
      <c r="AB39" s="63"/>
      <c r="AC39" s="63"/>
      <c r="AD39" s="63"/>
      <c r="AE39" s="63"/>
      <c r="AF39" s="63"/>
      <c r="AG39" s="63"/>
      <c r="AH39" s="63"/>
      <c r="AI39" s="63"/>
      <c r="AJ39" s="63"/>
      <c r="AK39" s="63"/>
      <c r="AL39" s="63"/>
      <c r="AM39" s="63"/>
      <c r="AN39" s="63"/>
      <c r="AO39" s="63"/>
      <c r="AP39" s="63"/>
      <c r="AQ39" s="63"/>
      <c r="AR39" s="63"/>
      <c r="AS39" s="63"/>
      <c r="AT39" s="63"/>
      <c r="AU39" s="63"/>
      <c r="AV39" s="63"/>
      <c r="AW39" s="63"/>
      <c r="AX39" s="63"/>
      <c r="AY39" s="63"/>
      <c r="AZ39" s="63"/>
      <c r="BA39" s="63"/>
      <c r="BB39" s="63"/>
      <c r="BC39" s="63"/>
      <c r="BD39" s="63"/>
    </row>
    <row r="40" spans="1:56" ht="20.25" customHeight="1" x14ac:dyDescent="0.4">
      <c r="A40" s="61"/>
      <c r="B40" s="91"/>
      <c r="C40" s="420" t="s">
        <v>28</v>
      </c>
      <c r="D40" s="422"/>
      <c r="E40" s="423">
        <f>SUM(E36:F39)</f>
        <v>0</v>
      </c>
      <c r="F40" s="424"/>
      <c r="G40" s="425">
        <f>SUM(G36:H39)</f>
        <v>0</v>
      </c>
      <c r="H40" s="426"/>
      <c r="I40" s="96"/>
      <c r="J40" s="423">
        <f>SUM(J36:K39)</f>
        <v>0</v>
      </c>
      <c r="K40" s="424"/>
      <c r="L40" s="423">
        <f>SUM(L36:M39)</f>
        <v>0</v>
      </c>
      <c r="M40" s="424"/>
      <c r="N40" s="97"/>
      <c r="O40" s="97"/>
      <c r="P40" s="423">
        <f>SUM(P36:Q37)</f>
        <v>0</v>
      </c>
      <c r="Q40" s="424"/>
      <c r="R40" s="91"/>
      <c r="S40" s="91"/>
      <c r="T40" s="91"/>
      <c r="U40" s="435"/>
      <c r="V40" s="435"/>
      <c r="W40" s="436"/>
      <c r="X40" s="436"/>
      <c r="Y40" s="101"/>
      <c r="Z40" s="101"/>
      <c r="AA40" s="63"/>
      <c r="AB40" s="63"/>
      <c r="AC40" s="63"/>
      <c r="AD40" s="63"/>
      <c r="AE40" s="63"/>
      <c r="AF40" s="63"/>
      <c r="AG40" s="63"/>
      <c r="AH40" s="63"/>
      <c r="AI40" s="63"/>
      <c r="AJ40" s="63"/>
      <c r="AK40" s="63"/>
      <c r="AL40" s="63"/>
      <c r="AM40" s="63"/>
      <c r="AN40" s="63"/>
      <c r="AO40" s="63"/>
      <c r="AP40" s="63"/>
      <c r="AQ40" s="63"/>
      <c r="AR40" s="63"/>
      <c r="AS40" s="63"/>
      <c r="AT40" s="63"/>
      <c r="AU40" s="63"/>
      <c r="AV40" s="63"/>
      <c r="AW40" s="63"/>
      <c r="AX40" s="63"/>
      <c r="AY40" s="63"/>
      <c r="AZ40" s="63"/>
      <c r="BA40" s="63"/>
      <c r="BB40" s="63"/>
      <c r="BC40" s="63"/>
      <c r="BD40" s="63"/>
    </row>
    <row r="41" spans="1:56" ht="20.25" customHeight="1" x14ac:dyDescent="0.4">
      <c r="A41" s="61"/>
      <c r="B41" s="91"/>
      <c r="C41" s="91"/>
      <c r="D41" s="91"/>
      <c r="E41" s="91"/>
      <c r="F41" s="91"/>
      <c r="G41" s="91"/>
      <c r="H41" s="91"/>
      <c r="I41" s="91"/>
      <c r="J41" s="91"/>
      <c r="K41" s="91"/>
      <c r="L41" s="92"/>
      <c r="M41" s="91"/>
      <c r="N41" s="91"/>
      <c r="O41" s="91"/>
      <c r="P41" s="91"/>
      <c r="Q41" s="91"/>
      <c r="R41" s="91"/>
      <c r="S41" s="91"/>
      <c r="T41" s="91"/>
      <c r="U41" s="93"/>
      <c r="V41" s="93"/>
      <c r="W41" s="93"/>
      <c r="X41" s="93"/>
      <c r="Y41" s="93"/>
      <c r="Z41" s="93"/>
      <c r="AA41" s="63"/>
      <c r="AB41" s="63"/>
      <c r="AC41" s="63"/>
      <c r="AD41" s="63"/>
      <c r="AE41" s="63"/>
      <c r="AF41" s="63"/>
      <c r="AG41" s="63"/>
      <c r="AH41" s="63"/>
      <c r="AI41" s="63"/>
      <c r="AJ41" s="63"/>
      <c r="AK41" s="63"/>
      <c r="AL41" s="63"/>
      <c r="AM41" s="63"/>
      <c r="AN41" s="63"/>
      <c r="AO41" s="63"/>
      <c r="AP41" s="63"/>
      <c r="AQ41" s="63"/>
      <c r="AR41" s="63"/>
      <c r="AS41" s="63"/>
      <c r="AT41" s="63"/>
      <c r="AU41" s="63"/>
      <c r="AV41" s="63"/>
      <c r="AW41" s="63"/>
      <c r="AX41" s="63"/>
      <c r="AY41" s="63"/>
      <c r="AZ41" s="63"/>
      <c r="BA41" s="63"/>
      <c r="BB41" s="63"/>
      <c r="BC41" s="63"/>
      <c r="BD41" s="63"/>
    </row>
    <row r="42" spans="1:56" ht="20.25" customHeight="1" x14ac:dyDescent="0.4">
      <c r="A42" s="61"/>
      <c r="B42" s="91"/>
      <c r="C42" s="92" t="s">
        <v>39</v>
      </c>
      <c r="D42" s="91"/>
      <c r="E42" s="91"/>
      <c r="F42" s="91"/>
      <c r="G42" s="91"/>
      <c r="H42" s="91"/>
      <c r="I42" s="102" t="s">
        <v>38</v>
      </c>
      <c r="J42" s="443" t="s">
        <v>37</v>
      </c>
      <c r="K42" s="444"/>
      <c r="L42" s="103"/>
      <c r="M42" s="102"/>
      <c r="N42" s="91"/>
      <c r="O42" s="91"/>
      <c r="P42" s="91"/>
      <c r="Q42" s="91"/>
      <c r="R42" s="91"/>
      <c r="S42" s="91"/>
      <c r="T42" s="91"/>
      <c r="U42" s="104"/>
      <c r="V42" s="93"/>
      <c r="W42" s="93"/>
      <c r="X42" s="93"/>
      <c r="Y42" s="93"/>
      <c r="Z42" s="93"/>
      <c r="AA42" s="63"/>
      <c r="AB42" s="63"/>
      <c r="AC42" s="63"/>
      <c r="AD42" s="63"/>
      <c r="AE42" s="63"/>
      <c r="AF42" s="63"/>
      <c r="AG42" s="63"/>
      <c r="AH42" s="63"/>
      <c r="AI42" s="63"/>
      <c r="AJ42" s="63"/>
      <c r="AK42" s="63"/>
      <c r="AL42" s="63"/>
      <c r="AM42" s="63"/>
      <c r="AN42" s="63"/>
      <c r="AO42" s="63"/>
      <c r="AP42" s="63"/>
      <c r="AQ42" s="63"/>
      <c r="AR42" s="63"/>
      <c r="AS42" s="63"/>
      <c r="AT42" s="63"/>
      <c r="AU42" s="63"/>
      <c r="AV42" s="63"/>
      <c r="AW42" s="63"/>
      <c r="AX42" s="63"/>
      <c r="AY42" s="63"/>
      <c r="AZ42" s="63"/>
      <c r="BA42" s="63"/>
      <c r="BB42" s="63"/>
      <c r="BC42" s="63"/>
      <c r="BD42" s="63"/>
    </row>
    <row r="43" spans="1:56" ht="20.25" customHeight="1" x14ac:dyDescent="0.4">
      <c r="A43" s="61"/>
      <c r="B43" s="91"/>
      <c r="C43" s="91" t="s">
        <v>36</v>
      </c>
      <c r="D43" s="91"/>
      <c r="E43" s="91"/>
      <c r="F43" s="91"/>
      <c r="G43" s="91"/>
      <c r="H43" s="91" t="s">
        <v>35</v>
      </c>
      <c r="I43" s="91"/>
      <c r="J43" s="91"/>
      <c r="K43" s="91"/>
      <c r="L43" s="92"/>
      <c r="M43" s="91"/>
      <c r="N43" s="91"/>
      <c r="O43" s="91"/>
      <c r="P43" s="91"/>
      <c r="Q43" s="91"/>
      <c r="R43" s="91"/>
      <c r="S43" s="91"/>
      <c r="T43" s="91"/>
      <c r="U43" s="93"/>
      <c r="V43" s="93"/>
      <c r="W43" s="93"/>
      <c r="X43" s="93"/>
      <c r="Y43" s="93"/>
      <c r="Z43" s="93"/>
      <c r="AA43" s="63"/>
      <c r="AB43" s="63"/>
      <c r="AC43" s="63"/>
      <c r="AD43" s="63"/>
      <c r="AE43" s="63"/>
      <c r="AF43" s="63"/>
      <c r="AG43" s="63"/>
      <c r="AH43" s="63"/>
      <c r="AI43" s="63"/>
      <c r="AJ43" s="63"/>
      <c r="AK43" s="63"/>
      <c r="AL43" s="63"/>
      <c r="AM43" s="63"/>
      <c r="AN43" s="63"/>
      <c r="AO43" s="63"/>
      <c r="AP43" s="63"/>
      <c r="AQ43" s="63"/>
      <c r="AR43" s="63"/>
      <c r="AS43" s="63"/>
      <c r="AT43" s="63"/>
      <c r="AU43" s="63"/>
      <c r="AV43" s="63"/>
      <c r="AW43" s="63"/>
      <c r="AX43" s="63"/>
      <c r="AY43" s="63"/>
      <c r="AZ43" s="63"/>
      <c r="BA43" s="63"/>
      <c r="BB43" s="63"/>
      <c r="BC43" s="63"/>
      <c r="BD43" s="63"/>
    </row>
    <row r="44" spans="1:56" ht="20.25" customHeight="1" x14ac:dyDescent="0.4">
      <c r="A44" s="61"/>
      <c r="B44" s="91"/>
      <c r="C44" s="91" t="str">
        <f>IF($J$42="週","対象時間数（週平均）","対象時間数（当月合計）")</f>
        <v>対象時間数（週平均）</v>
      </c>
      <c r="D44" s="91"/>
      <c r="E44" s="91"/>
      <c r="F44" s="91"/>
      <c r="G44" s="91"/>
      <c r="H44" s="91" t="str">
        <f>IF($J$42="週","週に勤務すべき時間数","当月に勤務すべき時間数")</f>
        <v>週に勤務すべき時間数</v>
      </c>
      <c r="I44" s="91"/>
      <c r="J44" s="91"/>
      <c r="K44" s="91"/>
      <c r="L44" s="92"/>
      <c r="M44" s="430" t="s">
        <v>34</v>
      </c>
      <c r="N44" s="430"/>
      <c r="O44" s="430"/>
      <c r="P44" s="430"/>
      <c r="Q44" s="91"/>
      <c r="R44" s="91"/>
      <c r="S44" s="91"/>
      <c r="T44" s="91"/>
      <c r="U44" s="93"/>
      <c r="V44" s="93"/>
      <c r="W44" s="93"/>
      <c r="X44" s="93"/>
      <c r="Y44" s="93"/>
      <c r="Z44" s="93"/>
      <c r="AA44" s="63"/>
      <c r="AB44" s="63"/>
      <c r="AC44" s="63"/>
      <c r="AD44" s="63"/>
      <c r="AE44" s="63"/>
      <c r="AF44" s="63"/>
      <c r="AG44" s="63"/>
      <c r="AH44" s="63"/>
      <c r="AI44" s="63"/>
      <c r="AJ44" s="63"/>
      <c r="AK44" s="63"/>
      <c r="AL44" s="63"/>
      <c r="AM44" s="63"/>
      <c r="AN44" s="63"/>
      <c r="AO44" s="63"/>
      <c r="AP44" s="63"/>
      <c r="AQ44" s="63"/>
      <c r="AR44" s="63"/>
      <c r="AS44" s="63"/>
      <c r="AT44" s="63"/>
      <c r="AU44" s="63"/>
      <c r="AV44" s="63"/>
      <c r="AW44" s="63"/>
      <c r="AX44" s="63"/>
      <c r="AY44" s="63"/>
      <c r="AZ44" s="63"/>
      <c r="BA44" s="63"/>
      <c r="BB44" s="63"/>
      <c r="BC44" s="63"/>
      <c r="BD44" s="63"/>
    </row>
    <row r="45" spans="1:56" ht="20.25" customHeight="1" x14ac:dyDescent="0.4">
      <c r="A45" s="61"/>
      <c r="B45" s="91"/>
      <c r="C45" s="445">
        <f>IF($J$42="週",L40,J40)</f>
        <v>0</v>
      </c>
      <c r="D45" s="446"/>
      <c r="E45" s="446"/>
      <c r="F45" s="447"/>
      <c r="G45" s="105" t="s">
        <v>247</v>
      </c>
      <c r="H45" s="420">
        <f>IF($J$42="週",$AV$5,$AZ$5)</f>
        <v>40</v>
      </c>
      <c r="I45" s="421"/>
      <c r="J45" s="421"/>
      <c r="K45" s="422"/>
      <c r="L45" s="105" t="s">
        <v>248</v>
      </c>
      <c r="M45" s="437">
        <f>ROUNDDOWN(C45/H45,1)</f>
        <v>0</v>
      </c>
      <c r="N45" s="438"/>
      <c r="O45" s="438"/>
      <c r="P45" s="439"/>
      <c r="Q45" s="91"/>
      <c r="R45" s="91"/>
      <c r="S45" s="91"/>
      <c r="T45" s="91"/>
      <c r="U45" s="434"/>
      <c r="V45" s="434"/>
      <c r="W45" s="434"/>
      <c r="X45" s="434"/>
      <c r="Y45" s="98"/>
      <c r="Z45" s="93"/>
      <c r="AA45" s="63"/>
      <c r="AB45" s="63"/>
      <c r="AC45" s="63"/>
      <c r="AD45" s="63"/>
      <c r="AE45" s="63"/>
      <c r="AF45" s="63"/>
      <c r="AG45" s="63"/>
      <c r="AH45" s="63"/>
      <c r="AI45" s="63"/>
      <c r="AJ45" s="63"/>
      <c r="AK45" s="63"/>
      <c r="AL45" s="63"/>
      <c r="AM45" s="63"/>
      <c r="AN45" s="63"/>
      <c r="AO45" s="63"/>
      <c r="AP45" s="63"/>
      <c r="AQ45" s="63"/>
      <c r="AR45" s="63"/>
      <c r="AS45" s="63"/>
      <c r="AT45" s="63"/>
      <c r="AU45" s="63"/>
      <c r="AV45" s="63"/>
      <c r="AW45" s="63"/>
      <c r="AX45" s="63"/>
      <c r="AY45" s="63"/>
      <c r="AZ45" s="63"/>
      <c r="BA45" s="63"/>
      <c r="BB45" s="63"/>
      <c r="BC45" s="63"/>
      <c r="BD45" s="63"/>
    </row>
    <row r="46" spans="1:56" ht="20.25" customHeight="1" x14ac:dyDescent="0.4">
      <c r="A46" s="61"/>
      <c r="B46" s="91"/>
      <c r="C46" s="91"/>
      <c r="D46" s="91"/>
      <c r="E46" s="91"/>
      <c r="F46" s="91"/>
      <c r="G46" s="91"/>
      <c r="H46" s="91"/>
      <c r="I46" s="91"/>
      <c r="J46" s="91"/>
      <c r="K46" s="91"/>
      <c r="L46" s="92"/>
      <c r="M46" s="91" t="s">
        <v>33</v>
      </c>
      <c r="N46" s="91"/>
      <c r="O46" s="91"/>
      <c r="P46" s="91"/>
      <c r="Q46" s="91"/>
      <c r="R46" s="91"/>
      <c r="S46" s="91"/>
      <c r="T46" s="91"/>
      <c r="U46" s="93"/>
      <c r="V46" s="93"/>
      <c r="W46" s="93"/>
      <c r="X46" s="93"/>
      <c r="Y46" s="93"/>
      <c r="Z46" s="93"/>
      <c r="AA46" s="63"/>
      <c r="AB46" s="63"/>
      <c r="AC46" s="63"/>
      <c r="AD46" s="63"/>
      <c r="AE46" s="63"/>
      <c r="AF46" s="63"/>
      <c r="AG46" s="63"/>
      <c r="AH46" s="63"/>
      <c r="AI46" s="63"/>
      <c r="AJ46" s="63"/>
      <c r="AK46" s="63"/>
      <c r="AL46" s="63"/>
      <c r="AM46" s="63"/>
      <c r="AN46" s="63"/>
      <c r="AO46" s="63"/>
      <c r="AP46" s="63"/>
      <c r="AQ46" s="63"/>
      <c r="AR46" s="63"/>
      <c r="AS46" s="63"/>
      <c r="AT46" s="63"/>
      <c r="AU46" s="63"/>
      <c r="AV46" s="63"/>
      <c r="AW46" s="63"/>
      <c r="AX46" s="63"/>
      <c r="AY46" s="63"/>
      <c r="AZ46" s="63"/>
      <c r="BA46" s="63"/>
      <c r="BB46" s="63"/>
      <c r="BC46" s="63"/>
      <c r="BD46" s="63"/>
    </row>
    <row r="47" spans="1:56" ht="20.25" customHeight="1" x14ac:dyDescent="0.4">
      <c r="A47" s="61"/>
      <c r="B47" s="91"/>
      <c r="C47" s="91" t="s">
        <v>32</v>
      </c>
      <c r="D47" s="91"/>
      <c r="E47" s="91"/>
      <c r="F47" s="91"/>
      <c r="G47" s="91"/>
      <c r="H47" s="91"/>
      <c r="I47" s="91"/>
      <c r="J47" s="91"/>
      <c r="K47" s="91"/>
      <c r="L47" s="92"/>
      <c r="M47" s="91"/>
      <c r="N47" s="91"/>
      <c r="O47" s="91"/>
      <c r="P47" s="91"/>
      <c r="Q47" s="91"/>
      <c r="R47" s="91"/>
      <c r="S47" s="91"/>
      <c r="T47" s="91"/>
      <c r="U47" s="91"/>
      <c r="V47" s="106"/>
      <c r="W47" s="107"/>
      <c r="X47" s="107"/>
      <c r="Y47" s="91"/>
      <c r="Z47" s="91"/>
      <c r="AA47" s="63"/>
      <c r="AB47" s="63"/>
      <c r="AC47" s="63"/>
      <c r="AD47" s="63"/>
      <c r="AE47" s="63"/>
      <c r="AF47" s="63"/>
      <c r="AG47" s="63"/>
      <c r="AH47" s="63"/>
      <c r="AI47" s="63"/>
      <c r="AJ47" s="63"/>
      <c r="AK47" s="63"/>
      <c r="AL47" s="63"/>
      <c r="AM47" s="63"/>
      <c r="AN47" s="63"/>
      <c r="AO47" s="63"/>
      <c r="AP47" s="63"/>
      <c r="AQ47" s="63"/>
      <c r="AR47" s="63"/>
      <c r="AS47" s="63"/>
      <c r="AT47" s="63"/>
      <c r="AU47" s="63"/>
      <c r="AV47" s="63"/>
      <c r="AW47" s="63"/>
      <c r="AX47" s="63"/>
      <c r="AY47" s="63"/>
      <c r="AZ47" s="63"/>
      <c r="BA47" s="63"/>
      <c r="BB47" s="63"/>
      <c r="BC47" s="63"/>
      <c r="BD47" s="63"/>
    </row>
    <row r="48" spans="1:56" ht="20.25" customHeight="1" x14ac:dyDescent="0.4">
      <c r="A48" s="61"/>
      <c r="B48" s="91"/>
      <c r="C48" s="91" t="s">
        <v>31</v>
      </c>
      <c r="D48" s="91"/>
      <c r="E48" s="91"/>
      <c r="F48" s="91"/>
      <c r="G48" s="91"/>
      <c r="H48" s="91"/>
      <c r="I48" s="91"/>
      <c r="J48" s="91"/>
      <c r="K48" s="91"/>
      <c r="L48" s="92"/>
      <c r="M48" s="105"/>
      <c r="N48" s="105"/>
      <c r="O48" s="105"/>
      <c r="P48" s="105"/>
      <c r="Q48" s="91"/>
      <c r="R48" s="91"/>
      <c r="S48" s="91"/>
      <c r="T48" s="91"/>
      <c r="U48" s="91"/>
      <c r="V48" s="106"/>
      <c r="W48" s="107"/>
      <c r="X48" s="107"/>
      <c r="Y48" s="91"/>
      <c r="Z48" s="91"/>
      <c r="AA48" s="63"/>
      <c r="AB48" s="63"/>
      <c r="AC48" s="63"/>
      <c r="AD48" s="63"/>
      <c r="AE48" s="63"/>
      <c r="AF48" s="63"/>
      <c r="AG48" s="63"/>
      <c r="AH48" s="63"/>
      <c r="AI48" s="63"/>
      <c r="AJ48" s="63"/>
      <c r="AK48" s="63"/>
      <c r="AL48" s="63"/>
      <c r="AM48" s="63"/>
      <c r="AN48" s="63"/>
      <c r="AO48" s="63"/>
      <c r="AP48" s="63"/>
      <c r="AQ48" s="63"/>
      <c r="AR48" s="63"/>
      <c r="AS48" s="63"/>
      <c r="AT48" s="63"/>
      <c r="AU48" s="63"/>
      <c r="AV48" s="63"/>
      <c r="AW48" s="63"/>
      <c r="AX48" s="63"/>
      <c r="AY48" s="63"/>
      <c r="AZ48" s="63"/>
      <c r="BA48" s="63"/>
      <c r="BB48" s="63"/>
      <c r="BC48" s="63"/>
      <c r="BD48" s="63"/>
    </row>
    <row r="49" spans="1:58" ht="20.25" customHeight="1" x14ac:dyDescent="0.4">
      <c r="A49" s="61"/>
      <c r="B49" s="91"/>
      <c r="C49" s="57" t="s">
        <v>30</v>
      </c>
      <c r="D49" s="57"/>
      <c r="E49" s="57"/>
      <c r="F49" s="57"/>
      <c r="G49" s="57"/>
      <c r="H49" s="91" t="s">
        <v>29</v>
      </c>
      <c r="I49" s="57"/>
      <c r="J49" s="57"/>
      <c r="K49" s="57"/>
      <c r="L49" s="57"/>
      <c r="M49" s="430" t="s">
        <v>28</v>
      </c>
      <c r="N49" s="430"/>
      <c r="O49" s="430"/>
      <c r="P49" s="430"/>
      <c r="Q49" s="91"/>
      <c r="R49" s="91"/>
      <c r="S49" s="91"/>
      <c r="T49" s="91"/>
      <c r="U49" s="91"/>
      <c r="V49" s="106"/>
      <c r="W49" s="107"/>
      <c r="X49" s="107"/>
      <c r="Y49" s="91"/>
      <c r="Z49" s="91"/>
      <c r="AA49" s="63"/>
      <c r="AB49" s="63"/>
      <c r="AC49" s="63"/>
      <c r="AD49" s="63"/>
      <c r="AE49" s="63"/>
      <c r="AF49" s="63"/>
      <c r="AG49" s="63"/>
      <c r="AH49" s="63"/>
      <c r="AI49" s="63"/>
      <c r="AJ49" s="63"/>
      <c r="AK49" s="63"/>
      <c r="AL49" s="63"/>
      <c r="AM49" s="63"/>
      <c r="AN49" s="63"/>
      <c r="AO49" s="63"/>
      <c r="AP49" s="63"/>
      <c r="AQ49" s="63"/>
      <c r="AR49" s="63"/>
      <c r="AS49" s="63"/>
      <c r="AT49" s="63"/>
      <c r="AU49" s="63"/>
      <c r="AV49" s="63"/>
      <c r="AW49" s="63"/>
      <c r="AX49" s="63"/>
      <c r="AY49" s="63"/>
      <c r="AZ49" s="63"/>
      <c r="BA49" s="63"/>
      <c r="BB49" s="63"/>
      <c r="BC49" s="63"/>
      <c r="BD49" s="63"/>
    </row>
    <row r="50" spans="1:58" ht="20.25" customHeight="1" x14ac:dyDescent="0.4">
      <c r="A50" s="61"/>
      <c r="B50" s="91"/>
      <c r="C50" s="420">
        <f>P40</f>
        <v>0</v>
      </c>
      <c r="D50" s="421"/>
      <c r="E50" s="421"/>
      <c r="F50" s="422"/>
      <c r="G50" s="105" t="s">
        <v>249</v>
      </c>
      <c r="H50" s="437">
        <f>M45</f>
        <v>0</v>
      </c>
      <c r="I50" s="438"/>
      <c r="J50" s="438"/>
      <c r="K50" s="439"/>
      <c r="L50" s="105" t="s">
        <v>250</v>
      </c>
      <c r="M50" s="440">
        <f>ROUNDDOWN(C50+H50,1)</f>
        <v>0</v>
      </c>
      <c r="N50" s="441"/>
      <c r="O50" s="441"/>
      <c r="P50" s="442"/>
      <c r="Q50" s="91"/>
      <c r="R50" s="91"/>
      <c r="S50" s="91"/>
      <c r="T50" s="91"/>
      <c r="U50" s="91"/>
      <c r="V50" s="106"/>
      <c r="W50" s="107"/>
      <c r="X50" s="107"/>
      <c r="Y50" s="91"/>
      <c r="Z50" s="91"/>
      <c r="AA50" s="63"/>
      <c r="AB50" s="63"/>
      <c r="AC50" s="63"/>
      <c r="AD50" s="63"/>
      <c r="AE50" s="63"/>
      <c r="AF50" s="63"/>
      <c r="AG50" s="63"/>
      <c r="AH50" s="63"/>
      <c r="AI50" s="63"/>
      <c r="AJ50" s="63"/>
      <c r="AK50" s="63"/>
      <c r="AL50" s="63"/>
      <c r="AM50" s="63"/>
      <c r="AN50" s="63"/>
      <c r="AO50" s="63"/>
      <c r="AP50" s="63"/>
      <c r="AQ50" s="63"/>
      <c r="AR50" s="63"/>
      <c r="AS50" s="63"/>
      <c r="AT50" s="63"/>
      <c r="AU50" s="63"/>
      <c r="AV50" s="63"/>
      <c r="AW50" s="63"/>
      <c r="AX50" s="63"/>
      <c r="AY50" s="63"/>
      <c r="AZ50" s="63"/>
      <c r="BA50" s="63"/>
      <c r="BB50" s="63"/>
      <c r="BC50" s="63"/>
      <c r="BD50" s="63"/>
    </row>
    <row r="51" spans="1:58" ht="20.25" customHeight="1" x14ac:dyDescent="0.4">
      <c r="A51" s="61"/>
      <c r="B51" s="91"/>
      <c r="C51" s="91"/>
      <c r="D51" s="91"/>
      <c r="E51" s="91"/>
      <c r="F51" s="91"/>
      <c r="G51" s="91"/>
      <c r="H51" s="91"/>
      <c r="I51" s="91"/>
      <c r="J51" s="91"/>
      <c r="K51" s="91"/>
      <c r="L51" s="91"/>
      <c r="M51" s="91"/>
      <c r="N51" s="92"/>
      <c r="O51" s="91"/>
      <c r="P51" s="91"/>
      <c r="Q51" s="91"/>
      <c r="R51" s="91"/>
      <c r="S51" s="91"/>
      <c r="T51" s="91"/>
      <c r="U51" s="91"/>
      <c r="V51" s="106"/>
      <c r="W51" s="107"/>
      <c r="X51" s="107"/>
      <c r="Y51" s="91"/>
      <c r="Z51" s="91"/>
      <c r="AA51" s="63"/>
      <c r="AB51" s="63"/>
      <c r="AC51" s="63"/>
      <c r="AD51" s="63"/>
      <c r="AE51" s="63"/>
      <c r="AF51" s="63"/>
      <c r="AG51" s="63"/>
      <c r="AH51" s="63"/>
      <c r="AI51" s="63"/>
      <c r="AJ51" s="63"/>
      <c r="AK51" s="63"/>
      <c r="AL51" s="63"/>
      <c r="AM51" s="63"/>
      <c r="AN51" s="63"/>
      <c r="AO51" s="63"/>
      <c r="AP51" s="63"/>
      <c r="AQ51" s="63"/>
      <c r="AR51" s="63"/>
      <c r="AS51" s="63"/>
      <c r="AT51" s="63"/>
      <c r="AU51" s="63"/>
      <c r="AV51" s="63"/>
      <c r="AW51" s="63"/>
      <c r="AX51" s="63"/>
      <c r="AY51" s="63"/>
      <c r="AZ51" s="63"/>
      <c r="BA51" s="63"/>
      <c r="BB51" s="63"/>
      <c r="BC51" s="63"/>
      <c r="BD51" s="63"/>
    </row>
    <row r="52" spans="1:58" ht="20.25" customHeight="1" x14ac:dyDescent="0.4">
      <c r="C52" s="108"/>
      <c r="D52" s="108"/>
      <c r="E52" s="109"/>
      <c r="F52" s="109"/>
      <c r="G52" s="109"/>
      <c r="H52" s="109"/>
      <c r="I52" s="109"/>
      <c r="J52" s="109"/>
      <c r="K52" s="109"/>
      <c r="L52" s="109"/>
      <c r="M52" s="109"/>
      <c r="N52" s="109"/>
      <c r="O52" s="109"/>
      <c r="P52" s="109"/>
      <c r="Q52" s="109"/>
      <c r="R52" s="109"/>
      <c r="S52" s="109"/>
      <c r="T52" s="108"/>
      <c r="U52" s="109"/>
      <c r="V52" s="109"/>
      <c r="W52" s="109"/>
      <c r="X52" s="109"/>
      <c r="Y52" s="109"/>
      <c r="Z52" s="109"/>
      <c r="AA52" s="109"/>
      <c r="AB52" s="109"/>
      <c r="AC52" s="109"/>
      <c r="AD52" s="109"/>
      <c r="AE52" s="109"/>
      <c r="AF52" s="109"/>
      <c r="AJ52" s="110"/>
      <c r="AK52" s="111"/>
      <c r="AL52" s="111"/>
      <c r="AM52" s="109"/>
      <c r="AN52" s="109"/>
      <c r="AO52" s="109"/>
      <c r="AP52" s="109"/>
      <c r="AQ52" s="109"/>
      <c r="AR52" s="109"/>
      <c r="AS52" s="109"/>
      <c r="AT52" s="109"/>
      <c r="AU52" s="109"/>
      <c r="AV52" s="109"/>
      <c r="AW52" s="109"/>
      <c r="AX52" s="109"/>
      <c r="AY52" s="109"/>
      <c r="AZ52" s="109"/>
      <c r="BA52" s="109"/>
      <c r="BB52" s="109"/>
      <c r="BC52" s="109"/>
      <c r="BD52" s="109"/>
      <c r="BE52" s="111"/>
    </row>
    <row r="53" spans="1:58" ht="20.25" customHeight="1" x14ac:dyDescent="0.4">
      <c r="A53" s="109"/>
      <c r="B53" s="109"/>
      <c r="C53" s="108"/>
      <c r="D53" s="108"/>
      <c r="E53" s="109"/>
      <c r="F53" s="109"/>
      <c r="G53" s="109"/>
      <c r="H53" s="109"/>
      <c r="I53" s="109"/>
      <c r="J53" s="109"/>
      <c r="K53" s="109"/>
      <c r="L53" s="109"/>
      <c r="M53" s="109"/>
      <c r="N53" s="109"/>
      <c r="O53" s="109"/>
      <c r="P53" s="109"/>
      <c r="Q53" s="109"/>
      <c r="R53" s="109"/>
      <c r="S53" s="109"/>
      <c r="T53" s="109"/>
      <c r="U53" s="108"/>
      <c r="V53" s="109"/>
      <c r="W53" s="109"/>
      <c r="X53" s="109"/>
      <c r="Y53" s="109"/>
      <c r="Z53" s="109"/>
      <c r="AA53" s="109"/>
      <c r="AB53" s="109"/>
      <c r="AC53" s="109"/>
      <c r="AD53" s="109"/>
      <c r="AE53" s="109"/>
      <c r="AF53" s="109"/>
      <c r="AG53" s="109"/>
      <c r="AK53" s="110"/>
      <c r="AL53" s="111"/>
      <c r="AM53" s="111"/>
      <c r="AN53" s="109"/>
      <c r="AO53" s="109"/>
      <c r="AP53" s="109"/>
      <c r="AQ53" s="109"/>
      <c r="AR53" s="109"/>
      <c r="AS53" s="109"/>
      <c r="AT53" s="109"/>
      <c r="AU53" s="109"/>
      <c r="AV53" s="109"/>
      <c r="AW53" s="109"/>
      <c r="AX53" s="109"/>
      <c r="AY53" s="109"/>
      <c r="AZ53" s="109"/>
      <c r="BA53" s="109"/>
      <c r="BB53" s="109"/>
      <c r="BC53" s="109"/>
      <c r="BD53" s="109"/>
      <c r="BE53" s="109"/>
      <c r="BF53" s="111"/>
    </row>
    <row r="54" spans="1:58" ht="20.25" customHeight="1" x14ac:dyDescent="0.4">
      <c r="A54" s="109"/>
      <c r="B54" s="109"/>
      <c r="C54" s="109"/>
      <c r="D54" s="108"/>
      <c r="E54" s="109"/>
      <c r="F54" s="109"/>
      <c r="G54" s="109"/>
      <c r="H54" s="109"/>
      <c r="I54" s="109"/>
      <c r="J54" s="109"/>
      <c r="K54" s="109"/>
      <c r="L54" s="109"/>
      <c r="M54" s="109"/>
      <c r="N54" s="109"/>
      <c r="O54" s="109"/>
      <c r="P54" s="109"/>
      <c r="Q54" s="109"/>
      <c r="R54" s="109"/>
      <c r="S54" s="109"/>
      <c r="T54" s="109"/>
      <c r="U54" s="108"/>
      <c r="V54" s="109"/>
      <c r="W54" s="109"/>
      <c r="X54" s="109"/>
      <c r="Y54" s="109"/>
      <c r="Z54" s="109"/>
      <c r="AA54" s="109"/>
      <c r="AB54" s="109"/>
      <c r="AC54" s="109"/>
      <c r="AD54" s="109"/>
      <c r="AE54" s="109"/>
      <c r="AF54" s="109"/>
      <c r="AG54" s="109"/>
      <c r="AK54" s="110"/>
      <c r="AL54" s="111"/>
      <c r="AM54" s="111"/>
      <c r="AN54" s="109"/>
      <c r="AO54" s="109"/>
      <c r="AP54" s="109"/>
      <c r="AQ54" s="109"/>
      <c r="AR54" s="109"/>
      <c r="AS54" s="109"/>
      <c r="AT54" s="109"/>
      <c r="AU54" s="109"/>
      <c r="AV54" s="109"/>
      <c r="AW54" s="109"/>
      <c r="AX54" s="109"/>
      <c r="AY54" s="109"/>
      <c r="AZ54" s="109"/>
      <c r="BA54" s="109"/>
      <c r="BB54" s="109"/>
      <c r="BC54" s="109"/>
      <c r="BD54" s="109"/>
      <c r="BE54" s="109"/>
      <c r="BF54" s="111"/>
    </row>
    <row r="55" spans="1:58" ht="20.25" customHeight="1" x14ac:dyDescent="0.4">
      <c r="A55" s="109"/>
      <c r="B55" s="109"/>
      <c r="C55" s="108"/>
      <c r="D55" s="108"/>
      <c r="E55" s="109"/>
      <c r="F55" s="109"/>
      <c r="G55" s="109"/>
      <c r="H55" s="109"/>
      <c r="I55" s="109"/>
      <c r="J55" s="109"/>
      <c r="K55" s="109"/>
      <c r="L55" s="109"/>
      <c r="M55" s="109"/>
      <c r="N55" s="109"/>
      <c r="O55" s="109"/>
      <c r="P55" s="109"/>
      <c r="Q55" s="109"/>
      <c r="R55" s="109"/>
      <c r="S55" s="109"/>
      <c r="T55" s="109"/>
      <c r="U55" s="108"/>
      <c r="V55" s="109"/>
      <c r="W55" s="109"/>
      <c r="X55" s="109"/>
      <c r="Y55" s="109"/>
      <c r="Z55" s="109"/>
      <c r="AA55" s="109"/>
      <c r="AB55" s="109"/>
      <c r="AC55" s="109"/>
      <c r="AD55" s="109"/>
      <c r="AE55" s="109"/>
      <c r="AF55" s="109"/>
      <c r="AG55" s="109"/>
      <c r="AK55" s="110"/>
      <c r="AL55" s="111"/>
      <c r="AM55" s="111"/>
      <c r="AN55" s="109"/>
      <c r="AO55" s="109"/>
      <c r="AP55" s="109"/>
      <c r="AQ55" s="109"/>
      <c r="AR55" s="109"/>
      <c r="AS55" s="109"/>
      <c r="AT55" s="109"/>
      <c r="AU55" s="109"/>
      <c r="AV55" s="109"/>
      <c r="AW55" s="109"/>
      <c r="AX55" s="109"/>
      <c r="AY55" s="109"/>
      <c r="AZ55" s="109"/>
      <c r="BA55" s="109"/>
      <c r="BB55" s="109"/>
      <c r="BC55" s="109"/>
      <c r="BD55" s="109"/>
      <c r="BE55" s="109"/>
      <c r="BF55" s="111"/>
    </row>
    <row r="56" spans="1:58" ht="20.25" customHeight="1" x14ac:dyDescent="0.4">
      <c r="C56" s="110"/>
      <c r="D56" s="110"/>
      <c r="E56" s="110"/>
      <c r="F56" s="110"/>
      <c r="G56" s="110"/>
      <c r="H56" s="110"/>
      <c r="I56" s="110"/>
      <c r="J56" s="110"/>
      <c r="K56" s="110"/>
      <c r="L56" s="110"/>
      <c r="M56" s="110"/>
      <c r="N56" s="110"/>
      <c r="O56" s="110"/>
      <c r="P56" s="110"/>
      <c r="Q56" s="110"/>
      <c r="R56" s="110"/>
      <c r="S56" s="110"/>
      <c r="T56" s="110"/>
      <c r="U56" s="111"/>
      <c r="V56" s="111"/>
      <c r="W56" s="110"/>
      <c r="X56" s="110"/>
      <c r="Y56" s="110"/>
      <c r="Z56" s="110"/>
      <c r="AA56" s="110"/>
      <c r="AB56" s="110"/>
      <c r="AC56" s="110"/>
      <c r="AD56" s="110"/>
      <c r="AE56" s="110"/>
      <c r="AF56" s="110"/>
      <c r="AG56" s="110"/>
      <c r="AH56" s="110"/>
      <c r="AI56" s="110"/>
      <c r="AJ56" s="110"/>
      <c r="AK56" s="110"/>
      <c r="AL56" s="111"/>
      <c r="AM56" s="111"/>
      <c r="AN56" s="109"/>
      <c r="AO56" s="109"/>
      <c r="AP56" s="109"/>
      <c r="AQ56" s="109"/>
      <c r="AR56" s="109"/>
      <c r="AS56" s="109"/>
      <c r="AT56" s="109"/>
      <c r="AU56" s="109"/>
      <c r="AV56" s="109"/>
      <c r="AW56" s="109"/>
      <c r="AX56" s="109"/>
      <c r="AY56" s="109"/>
      <c r="AZ56" s="109"/>
      <c r="BA56" s="109"/>
      <c r="BB56" s="109"/>
      <c r="BC56" s="109"/>
      <c r="BD56" s="109"/>
      <c r="BE56" s="109"/>
      <c r="BF56" s="111"/>
    </row>
    <row r="57" spans="1:58" ht="20.25" customHeight="1" x14ac:dyDescent="0.4">
      <c r="C57" s="110"/>
      <c r="D57" s="110"/>
      <c r="E57" s="110"/>
      <c r="F57" s="110"/>
      <c r="G57" s="110"/>
      <c r="H57" s="110"/>
      <c r="I57" s="110"/>
      <c r="J57" s="110"/>
      <c r="K57" s="110"/>
      <c r="L57" s="110"/>
      <c r="M57" s="110"/>
      <c r="N57" s="110"/>
      <c r="O57" s="110"/>
      <c r="P57" s="110"/>
      <c r="Q57" s="110"/>
      <c r="R57" s="110"/>
      <c r="S57" s="110"/>
      <c r="T57" s="110"/>
      <c r="U57" s="111"/>
      <c r="V57" s="111"/>
      <c r="W57" s="110"/>
      <c r="X57" s="110"/>
      <c r="Y57" s="110"/>
      <c r="Z57" s="110"/>
      <c r="AA57" s="110"/>
      <c r="AB57" s="110"/>
      <c r="AC57" s="110"/>
      <c r="AD57" s="110"/>
      <c r="AE57" s="110"/>
      <c r="AF57" s="110"/>
      <c r="AG57" s="110"/>
      <c r="AH57" s="110"/>
      <c r="AI57" s="110"/>
      <c r="AJ57" s="110"/>
      <c r="AK57" s="110"/>
      <c r="AL57" s="111"/>
      <c r="AM57" s="111"/>
      <c r="AN57" s="109"/>
      <c r="AO57" s="109"/>
      <c r="AP57" s="109"/>
      <c r="AQ57" s="109"/>
      <c r="AR57" s="109"/>
      <c r="AS57" s="109"/>
      <c r="AT57" s="109"/>
      <c r="AU57" s="109"/>
      <c r="AV57" s="109"/>
      <c r="AW57" s="109"/>
      <c r="AX57" s="109"/>
      <c r="AY57" s="109"/>
      <c r="AZ57" s="109"/>
      <c r="BA57" s="109"/>
      <c r="BB57" s="109"/>
      <c r="BC57" s="109"/>
      <c r="BD57" s="109"/>
      <c r="BE57" s="109"/>
      <c r="BF57" s="111"/>
    </row>
  </sheetData>
  <sheetProtection insertRows="0"/>
  <mergeCells count="212">
    <mergeCell ref="M49:P49"/>
    <mergeCell ref="C50:F50"/>
    <mergeCell ref="H50:K50"/>
    <mergeCell ref="M50:P50"/>
    <mergeCell ref="J42:K42"/>
    <mergeCell ref="M44:P44"/>
    <mergeCell ref="C45:F45"/>
    <mergeCell ref="H45:K45"/>
    <mergeCell ref="M45:P45"/>
    <mergeCell ref="U45:X45"/>
    <mergeCell ref="U39:V39"/>
    <mergeCell ref="W39:X39"/>
    <mergeCell ref="C40:D40"/>
    <mergeCell ref="E40:F40"/>
    <mergeCell ref="G40:H40"/>
    <mergeCell ref="J40:K40"/>
    <mergeCell ref="L40:M40"/>
    <mergeCell ref="P40:Q40"/>
    <mergeCell ref="U40:V40"/>
    <mergeCell ref="W40:X40"/>
    <mergeCell ref="C39:D39"/>
    <mergeCell ref="E39:F39"/>
    <mergeCell ref="G39:H39"/>
    <mergeCell ref="J39:K39"/>
    <mergeCell ref="L39:M39"/>
    <mergeCell ref="P39:Q39"/>
    <mergeCell ref="T37:U37"/>
    <mergeCell ref="V37:Y37"/>
    <mergeCell ref="C38:D38"/>
    <mergeCell ref="E38:F38"/>
    <mergeCell ref="G38:H38"/>
    <mergeCell ref="J38:K38"/>
    <mergeCell ref="L38:M38"/>
    <mergeCell ref="P38:Q38"/>
    <mergeCell ref="T38:U38"/>
    <mergeCell ref="V38:Y38"/>
    <mergeCell ref="C37:D37"/>
    <mergeCell ref="E37:F37"/>
    <mergeCell ref="G37:H37"/>
    <mergeCell ref="J37:K37"/>
    <mergeCell ref="L37:M37"/>
    <mergeCell ref="P37:Q37"/>
    <mergeCell ref="V35:Y35"/>
    <mergeCell ref="C36:D36"/>
    <mergeCell ref="E36:F36"/>
    <mergeCell ref="G36:H36"/>
    <mergeCell ref="J36:K36"/>
    <mergeCell ref="L36:M36"/>
    <mergeCell ref="P36:Q36"/>
    <mergeCell ref="T36:U36"/>
    <mergeCell ref="V36:Y36"/>
    <mergeCell ref="C34:D35"/>
    <mergeCell ref="E34:H34"/>
    <mergeCell ref="J34:M34"/>
    <mergeCell ref="T34:U34"/>
    <mergeCell ref="V34:Y34"/>
    <mergeCell ref="E35:F35"/>
    <mergeCell ref="G35:H35"/>
    <mergeCell ref="J35:K35"/>
    <mergeCell ref="L35:M35"/>
    <mergeCell ref="T35:U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Z6:BA6"/>
    <mergeCell ref="AZ7:BA7"/>
    <mergeCell ref="B9:B13"/>
    <mergeCell ref="C9:D13"/>
    <mergeCell ref="E9:F13"/>
    <mergeCell ref="G9:K13"/>
    <mergeCell ref="L9:O13"/>
    <mergeCell ref="P9:AT9"/>
    <mergeCell ref="AU9:AV13"/>
    <mergeCell ref="AW9:AX13"/>
    <mergeCell ref="AY9:BD13"/>
    <mergeCell ref="P10:V10"/>
    <mergeCell ref="W10:AC10"/>
    <mergeCell ref="AD10:AJ10"/>
    <mergeCell ref="AK10:AQ10"/>
    <mergeCell ref="AR10:AT10"/>
    <mergeCell ref="AM1:BA1"/>
    <mergeCell ref="U2:V2"/>
    <mergeCell ref="X2:Y2"/>
    <mergeCell ref="AB2:AC2"/>
    <mergeCell ref="AM2:BA2"/>
    <mergeCell ref="AZ3:BC3"/>
    <mergeCell ref="AZ4:BC4"/>
    <mergeCell ref="AV5:AW5"/>
    <mergeCell ref="AZ5:BA5"/>
  </mergeCells>
  <phoneticPr fontId="3"/>
  <conditionalFormatting sqref="AU14:AX31">
    <cfRule type="expression" dxfId="3" priority="4">
      <formula>INDIRECT(ADDRESS(ROW(),COLUMN()))=TRUNC(INDIRECT(ADDRESS(ROW(),COLUMN())))</formula>
    </cfRule>
  </conditionalFormatting>
  <conditionalFormatting sqref="E40:Q40 I36:Q39">
    <cfRule type="expression" dxfId="2" priority="3">
      <formula>INDIRECT(ADDRESS(ROW(),COLUMN()))=TRUNC(INDIRECT(ADDRESS(ROW(),COLUMN())))</formula>
    </cfRule>
  </conditionalFormatting>
  <conditionalFormatting sqref="C45:F45">
    <cfRule type="expression" dxfId="1" priority="2">
      <formula>INDIRECT(ADDRESS(ROW(),COLUMN()))=TRUNC(INDIRECT(ADDRESS(ROW(),COLUMN())))</formula>
    </cfRule>
  </conditionalFormatting>
  <conditionalFormatting sqref="E36:H39">
    <cfRule type="expression" dxfId="0" priority="1">
      <formula>INDIRECT(ADDRESS(ROW(),COLUMN()))=TRUNC(INDIRECT(ADDRESS(ROW(),COLUMN())))</formula>
    </cfRule>
  </conditionalFormatting>
  <dataValidations count="8">
    <dataValidation allowBlank="1" showInputMessage="1" showErrorMessage="1" error="入力可能範囲　32～40" sqref="AZ6"/>
    <dataValidation type="list" allowBlank="1" showInputMessage="1" sqref="E14:F31">
      <formula1>"A, B, C, D"</formula1>
    </dataValidation>
    <dataValidation type="list" allowBlank="1" showInputMessage="1" showErrorMessage="1" sqref="AZ4:BC4">
      <formula1>"予定,実績,予定・実績"</formula1>
    </dataValidation>
    <dataValidation type="list" errorStyle="warning" allowBlank="1" showInputMessage="1" error="リストにない場合のみ、入力してください。" sqref="G14:K31">
      <formula1>INDIRECT(C14)</formula1>
    </dataValidation>
    <dataValidation type="list" allowBlank="1" showInputMessage="1" sqref="C14:D31">
      <formula1>職種</formula1>
    </dataValidation>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s>
  <printOptions horizontalCentered="1"/>
  <pageMargins left="0.23622047244094491" right="0.23622047244094491" top="0.43307086614173229" bottom="0.27559055118110237" header="0.31496062992125984" footer="0.31496062992125984"/>
  <pageSetup paperSize="9" scale="29" orientation="portrait"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'プルダウン・リスト(勤務形態一覧表)'!$C$4:$C$8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70"/>
  <sheetViews>
    <sheetView topLeftCell="A49" zoomScale="70" zoomScaleNormal="70" workbookViewId="0">
      <selection activeCell="H29" sqref="H29"/>
    </sheetView>
  </sheetViews>
  <sheetFormatPr defaultRowHeight="18.75" x14ac:dyDescent="0.4"/>
  <cols>
    <col min="1" max="2" width="9" style="112"/>
    <col min="3" max="3" width="44.25" style="112" customWidth="1"/>
    <col min="4" max="16384" width="9" style="112"/>
  </cols>
  <sheetData>
    <row r="1" spans="1:10" x14ac:dyDescent="0.4">
      <c r="A1" s="112" t="s">
        <v>122</v>
      </c>
    </row>
    <row r="2" spans="1:10" s="115" customFormat="1" ht="20.25" customHeight="1" x14ac:dyDescent="0.4">
      <c r="A2" s="113" t="s">
        <v>121</v>
      </c>
      <c r="B2" s="113"/>
      <c r="C2" s="114"/>
    </row>
    <row r="3" spans="1:10" s="115" customFormat="1" ht="20.25" customHeight="1" x14ac:dyDescent="0.4">
      <c r="A3" s="114"/>
      <c r="B3" s="114"/>
      <c r="C3" s="114"/>
    </row>
    <row r="4" spans="1:10" s="115" customFormat="1" ht="20.25" customHeight="1" x14ac:dyDescent="0.4">
      <c r="A4" s="116"/>
      <c r="B4" s="114" t="s">
        <v>120</v>
      </c>
      <c r="C4" s="114"/>
      <c r="E4" s="448" t="s">
        <v>119</v>
      </c>
      <c r="F4" s="448"/>
      <c r="G4" s="448"/>
      <c r="H4" s="448"/>
      <c r="I4" s="448"/>
      <c r="J4" s="448"/>
    </row>
    <row r="5" spans="1:10" s="115" customFormat="1" ht="20.25" customHeight="1" x14ac:dyDescent="0.4">
      <c r="A5" s="117"/>
      <c r="B5" s="114" t="s">
        <v>118</v>
      </c>
      <c r="C5" s="114"/>
      <c r="E5" s="448"/>
      <c r="F5" s="448"/>
      <c r="G5" s="448"/>
      <c r="H5" s="448"/>
      <c r="I5" s="448"/>
      <c r="J5" s="448"/>
    </row>
    <row r="6" spans="1:10" s="115" customFormat="1" ht="20.25" customHeight="1" x14ac:dyDescent="0.4">
      <c r="A6" s="114" t="s">
        <v>117</v>
      </c>
      <c r="B6" s="114"/>
      <c r="C6" s="114"/>
    </row>
    <row r="7" spans="1:10" s="115" customFormat="1" ht="20.25" customHeight="1" x14ac:dyDescent="0.4">
      <c r="A7" s="118"/>
      <c r="B7" s="114"/>
      <c r="C7" s="114"/>
    </row>
    <row r="8" spans="1:10" s="115" customFormat="1" ht="20.25" customHeight="1" x14ac:dyDescent="0.4">
      <c r="A8" s="114" t="s">
        <v>116</v>
      </c>
      <c r="B8" s="114"/>
      <c r="C8" s="114"/>
    </row>
    <row r="9" spans="1:10" s="115" customFormat="1" ht="20.25" customHeight="1" x14ac:dyDescent="0.4">
      <c r="A9" s="118"/>
      <c r="B9" s="114"/>
      <c r="C9" s="114"/>
    </row>
    <row r="10" spans="1:10" s="115" customFormat="1" ht="20.25" customHeight="1" x14ac:dyDescent="0.4">
      <c r="A10" s="114" t="s">
        <v>115</v>
      </c>
      <c r="B10" s="114"/>
      <c r="C10" s="114"/>
    </row>
    <row r="11" spans="1:10" s="115" customFormat="1" ht="20.25" customHeight="1" x14ac:dyDescent="0.4">
      <c r="A11" s="114"/>
      <c r="B11" s="114"/>
      <c r="C11" s="114"/>
    </row>
    <row r="12" spans="1:10" s="115" customFormat="1" ht="20.25" customHeight="1" x14ac:dyDescent="0.4">
      <c r="A12" s="114" t="s">
        <v>114</v>
      </c>
      <c r="B12" s="114"/>
      <c r="C12" s="114"/>
    </row>
    <row r="13" spans="1:10" s="115" customFormat="1" ht="20.25" customHeight="1" x14ac:dyDescent="0.4">
      <c r="A13" s="114"/>
      <c r="B13" s="114"/>
      <c r="C13" s="114"/>
    </row>
    <row r="14" spans="1:10" s="115" customFormat="1" ht="20.25" customHeight="1" x14ac:dyDescent="0.4">
      <c r="A14" s="114" t="s">
        <v>113</v>
      </c>
      <c r="B14" s="114"/>
      <c r="C14" s="114"/>
    </row>
    <row r="15" spans="1:10" s="115" customFormat="1" ht="20.25" customHeight="1" x14ac:dyDescent="0.4">
      <c r="A15" s="114"/>
      <c r="B15" s="114"/>
      <c r="C15" s="114"/>
    </row>
    <row r="16" spans="1:10" s="115" customFormat="1" ht="20.25" customHeight="1" x14ac:dyDescent="0.4">
      <c r="A16" s="114" t="s">
        <v>112</v>
      </c>
      <c r="B16" s="114"/>
      <c r="C16" s="114"/>
    </row>
    <row r="17" spans="1:3" s="115" customFormat="1" ht="20.25" customHeight="1" x14ac:dyDescent="0.4">
      <c r="A17" s="114"/>
      <c r="B17" s="114"/>
      <c r="C17" s="114"/>
    </row>
    <row r="18" spans="1:3" s="115" customFormat="1" ht="20.25" customHeight="1" x14ac:dyDescent="0.4">
      <c r="A18" s="114" t="s">
        <v>111</v>
      </c>
      <c r="B18" s="114"/>
      <c r="C18" s="114"/>
    </row>
    <row r="19" spans="1:3" s="115" customFormat="1" ht="20.25" customHeight="1" x14ac:dyDescent="0.4">
      <c r="A19" s="114" t="s">
        <v>110</v>
      </c>
      <c r="B19" s="114"/>
      <c r="C19" s="114"/>
    </row>
    <row r="20" spans="1:3" s="115" customFormat="1" ht="20.25" customHeight="1" x14ac:dyDescent="0.4">
      <c r="A20" s="114"/>
      <c r="B20" s="114"/>
      <c r="C20" s="114"/>
    </row>
    <row r="21" spans="1:3" s="115" customFormat="1" ht="20.25" customHeight="1" x14ac:dyDescent="0.4">
      <c r="A21" s="114"/>
      <c r="B21" s="119" t="s">
        <v>66</v>
      </c>
      <c r="C21" s="119" t="s">
        <v>109</v>
      </c>
    </row>
    <row r="22" spans="1:3" s="115" customFormat="1" ht="20.25" customHeight="1" x14ac:dyDescent="0.4">
      <c r="A22" s="114"/>
      <c r="B22" s="119">
        <v>1</v>
      </c>
      <c r="C22" s="120" t="s">
        <v>108</v>
      </c>
    </row>
    <row r="23" spans="1:3" s="115" customFormat="1" ht="20.25" customHeight="1" x14ac:dyDescent="0.4">
      <c r="A23" s="114"/>
      <c r="B23" s="119">
        <v>2</v>
      </c>
      <c r="C23" s="120" t="s">
        <v>107</v>
      </c>
    </row>
    <row r="24" spans="1:3" s="115" customFormat="1" ht="20.25" customHeight="1" x14ac:dyDescent="0.4">
      <c r="A24" s="114"/>
      <c r="B24" s="114"/>
      <c r="C24" s="114"/>
    </row>
    <row r="25" spans="1:3" s="115" customFormat="1" ht="20.25" customHeight="1" x14ac:dyDescent="0.4">
      <c r="A25" s="114" t="s">
        <v>106</v>
      </c>
      <c r="B25" s="114"/>
      <c r="C25" s="114"/>
    </row>
    <row r="26" spans="1:3" s="115" customFormat="1" ht="20.25" customHeight="1" x14ac:dyDescent="0.4">
      <c r="A26" s="114" t="s">
        <v>105</v>
      </c>
      <c r="B26" s="114"/>
      <c r="C26" s="114"/>
    </row>
    <row r="27" spans="1:3" s="115" customFormat="1" ht="20.25" customHeight="1" x14ac:dyDescent="0.4">
      <c r="A27" s="114"/>
      <c r="B27" s="114"/>
      <c r="C27" s="114"/>
    </row>
    <row r="28" spans="1:3" s="115" customFormat="1" ht="20.25" customHeight="1" x14ac:dyDescent="0.4">
      <c r="A28" s="114"/>
      <c r="B28" s="119" t="s">
        <v>52</v>
      </c>
      <c r="C28" s="119" t="s">
        <v>51</v>
      </c>
    </row>
    <row r="29" spans="1:3" s="115" customFormat="1" ht="20.25" customHeight="1" x14ac:dyDescent="0.4">
      <c r="A29" s="114"/>
      <c r="B29" s="119" t="s">
        <v>46</v>
      </c>
      <c r="C29" s="120" t="s">
        <v>47</v>
      </c>
    </row>
    <row r="30" spans="1:3" s="115" customFormat="1" ht="20.25" customHeight="1" x14ac:dyDescent="0.4">
      <c r="A30" s="114"/>
      <c r="B30" s="119" t="s">
        <v>44</v>
      </c>
      <c r="C30" s="120" t="s">
        <v>45</v>
      </c>
    </row>
    <row r="31" spans="1:3" s="115" customFormat="1" ht="20.25" customHeight="1" x14ac:dyDescent="0.4">
      <c r="A31" s="114"/>
      <c r="B31" s="119" t="s">
        <v>42</v>
      </c>
      <c r="C31" s="120" t="s">
        <v>43</v>
      </c>
    </row>
    <row r="32" spans="1:3" s="115" customFormat="1" ht="20.25" customHeight="1" x14ac:dyDescent="0.4">
      <c r="A32" s="114"/>
      <c r="B32" s="119" t="s">
        <v>40</v>
      </c>
      <c r="C32" s="120" t="s">
        <v>41</v>
      </c>
    </row>
    <row r="33" spans="1:55" s="115" customFormat="1" ht="20.25" customHeight="1" x14ac:dyDescent="0.4">
      <c r="A33" s="114"/>
      <c r="B33" s="114"/>
      <c r="C33" s="114"/>
    </row>
    <row r="34" spans="1:55" s="115" customFormat="1" ht="20.25" customHeight="1" x14ac:dyDescent="0.4">
      <c r="A34" s="114"/>
      <c r="B34" s="121" t="s">
        <v>104</v>
      </c>
      <c r="C34" s="114"/>
    </row>
    <row r="35" spans="1:55" s="115" customFormat="1" ht="20.25" customHeight="1" x14ac:dyDescent="0.4">
      <c r="B35" s="114" t="s">
        <v>103</v>
      </c>
      <c r="E35" s="121"/>
      <c r="F35" s="122"/>
      <c r="G35" s="122"/>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row>
    <row r="36" spans="1:55" s="115" customFormat="1" ht="20.25" customHeight="1" x14ac:dyDescent="0.4">
      <c r="B36" s="114" t="s">
        <v>102</v>
      </c>
      <c r="E36" s="114"/>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2"/>
      <c r="AX36" s="122"/>
      <c r="AY36" s="122"/>
      <c r="AZ36" s="122"/>
      <c r="BA36" s="122"/>
      <c r="BB36" s="122"/>
      <c r="BC36" s="122"/>
    </row>
    <row r="37" spans="1:55" s="115" customFormat="1" ht="20.25" customHeight="1" x14ac:dyDescent="0.4">
      <c r="E37" s="114"/>
    </row>
    <row r="38" spans="1:55" s="115" customFormat="1" ht="20.25" customHeight="1" x14ac:dyDescent="0.4">
      <c r="A38" s="114"/>
      <c r="B38" s="114"/>
      <c r="C38" s="114"/>
      <c r="D38" s="123"/>
      <c r="E38" s="124"/>
      <c r="F38" s="124"/>
      <c r="G38" s="124"/>
      <c r="H38" s="125"/>
      <c r="I38" s="125"/>
      <c r="J38" s="124"/>
      <c r="K38" s="124"/>
      <c r="L38" s="124"/>
      <c r="M38" s="125"/>
      <c r="N38" s="125"/>
      <c r="O38" s="125"/>
      <c r="P38" s="125"/>
      <c r="Q38" s="125"/>
      <c r="R38" s="124"/>
      <c r="S38" s="124"/>
      <c r="T38" s="124"/>
      <c r="U38" s="125"/>
      <c r="V38" s="125"/>
      <c r="W38" s="124"/>
      <c r="X38" s="124"/>
      <c r="Y38" s="124"/>
      <c r="Z38" s="125"/>
      <c r="AA38" s="125"/>
    </row>
    <row r="39" spans="1:55" s="115" customFormat="1" ht="20.25" customHeight="1" x14ac:dyDescent="0.4">
      <c r="A39" s="114" t="s">
        <v>101</v>
      </c>
      <c r="B39" s="114"/>
      <c r="C39" s="114"/>
    </row>
    <row r="40" spans="1:55" s="115" customFormat="1" ht="20.25" customHeight="1" x14ac:dyDescent="0.4">
      <c r="A40" s="114" t="s">
        <v>100</v>
      </c>
      <c r="B40" s="114"/>
      <c r="C40" s="114"/>
    </row>
    <row r="41" spans="1:55" s="115" customFormat="1" ht="20.25" customHeight="1" x14ac:dyDescent="0.4">
      <c r="A41" s="126" t="s">
        <v>99</v>
      </c>
      <c r="D41" s="127"/>
      <c r="E41" s="128"/>
      <c r="F41" s="124"/>
      <c r="G41" s="124"/>
      <c r="H41" s="124"/>
      <c r="I41" s="124"/>
      <c r="J41" s="125"/>
      <c r="K41" s="124"/>
      <c r="L41" s="125"/>
      <c r="M41" s="124"/>
      <c r="N41" s="124"/>
      <c r="O41" s="124"/>
      <c r="P41" s="124"/>
      <c r="Q41" s="124"/>
      <c r="R41" s="125"/>
      <c r="S41" s="124"/>
      <c r="T41" s="125"/>
      <c r="U41" s="124"/>
      <c r="V41" s="124"/>
      <c r="W41" s="125"/>
      <c r="X41" s="124"/>
      <c r="Y41" s="125"/>
      <c r="Z41" s="124"/>
      <c r="AA41" s="124"/>
      <c r="AB41" s="124"/>
      <c r="AC41" s="124"/>
      <c r="AD41" s="124"/>
      <c r="AE41" s="125"/>
      <c r="AF41" s="123"/>
      <c r="AG41" s="125"/>
      <c r="AH41" s="124"/>
      <c r="AI41" s="125"/>
      <c r="AJ41" s="125"/>
      <c r="AK41" s="125"/>
      <c r="AL41" s="125"/>
      <c r="AM41" s="124"/>
      <c r="AN41" s="125"/>
      <c r="AO41" s="125"/>
    </row>
    <row r="42" spans="1:55" s="115" customFormat="1" ht="20.25" customHeight="1" x14ac:dyDescent="0.4">
      <c r="C42" s="126"/>
      <c r="D42" s="127"/>
      <c r="E42" s="128"/>
      <c r="F42" s="124"/>
      <c r="G42" s="124"/>
      <c r="H42" s="124"/>
      <c r="I42" s="124"/>
      <c r="J42" s="125"/>
      <c r="K42" s="124"/>
      <c r="L42" s="125"/>
      <c r="M42" s="124"/>
      <c r="N42" s="124"/>
      <c r="O42" s="124"/>
      <c r="P42" s="124"/>
      <c r="Q42" s="124"/>
      <c r="R42" s="125"/>
      <c r="S42" s="124"/>
      <c r="T42" s="125"/>
      <c r="U42" s="124"/>
      <c r="V42" s="124"/>
      <c r="W42" s="125"/>
      <c r="X42" s="124"/>
      <c r="Y42" s="125"/>
      <c r="Z42" s="124"/>
      <c r="AA42" s="124"/>
      <c r="AB42" s="124"/>
      <c r="AC42" s="124"/>
      <c r="AD42" s="124"/>
      <c r="AE42" s="125"/>
      <c r="AF42" s="123"/>
      <c r="AG42" s="125"/>
      <c r="AH42" s="124"/>
      <c r="AI42" s="125"/>
      <c r="AJ42" s="125"/>
      <c r="AK42" s="125"/>
      <c r="AL42" s="125"/>
      <c r="AM42" s="124"/>
      <c r="AN42" s="125"/>
      <c r="AO42" s="125"/>
    </row>
    <row r="43" spans="1:55" s="115" customFormat="1" ht="20.25" customHeight="1" x14ac:dyDescent="0.4">
      <c r="A43" s="114" t="s">
        <v>98</v>
      </c>
      <c r="B43" s="114"/>
    </row>
    <row r="44" spans="1:55" s="115" customFormat="1" ht="20.25" customHeight="1" x14ac:dyDescent="0.4"/>
    <row r="45" spans="1:55" s="115" customFormat="1" ht="20.25" customHeight="1" x14ac:dyDescent="0.4">
      <c r="A45" s="114" t="s">
        <v>97</v>
      </c>
      <c r="B45" s="114"/>
      <c r="C45" s="114"/>
    </row>
    <row r="46" spans="1:55" s="115" customFormat="1" ht="20.25" customHeight="1" x14ac:dyDescent="0.4">
      <c r="A46" s="114" t="s">
        <v>96</v>
      </c>
      <c r="B46" s="114"/>
      <c r="C46" s="114"/>
    </row>
    <row r="47" spans="1:55" s="115" customFormat="1" ht="20.25" customHeight="1" x14ac:dyDescent="0.4"/>
    <row r="48" spans="1:55" s="115" customFormat="1" ht="20.25" customHeight="1" x14ac:dyDescent="0.4">
      <c r="A48" s="114" t="s">
        <v>95</v>
      </c>
      <c r="B48" s="114"/>
      <c r="C48" s="114"/>
    </row>
    <row r="49" spans="1:55" s="115" customFormat="1" ht="20.25" customHeight="1" x14ac:dyDescent="0.4">
      <c r="A49" s="114" t="s">
        <v>94</v>
      </c>
      <c r="B49" s="114"/>
      <c r="C49" s="114"/>
    </row>
    <row r="50" spans="1:55" s="115" customFormat="1" ht="20.25" customHeight="1" x14ac:dyDescent="0.4">
      <c r="A50" s="114"/>
      <c r="B50" s="114"/>
      <c r="C50" s="114"/>
    </row>
    <row r="51" spans="1:55" s="115" customFormat="1" ht="20.25" customHeight="1" x14ac:dyDescent="0.4">
      <c r="A51" s="114" t="s">
        <v>93</v>
      </c>
      <c r="B51" s="114"/>
      <c r="C51" s="114"/>
    </row>
    <row r="52" spans="1:55" s="115" customFormat="1" ht="20.25" customHeight="1" x14ac:dyDescent="0.4">
      <c r="A52" s="114"/>
      <c r="B52" s="114"/>
      <c r="C52" s="114"/>
    </row>
    <row r="53" spans="1:55" s="115" customFormat="1" ht="20.25" customHeight="1" x14ac:dyDescent="0.4">
      <c r="A53" s="115" t="s">
        <v>92</v>
      </c>
      <c r="D53" s="129"/>
      <c r="E53" s="129"/>
      <c r="F53" s="129"/>
      <c r="G53" s="129"/>
      <c r="H53" s="129"/>
      <c r="I53" s="129"/>
      <c r="J53" s="129"/>
      <c r="K53" s="129"/>
      <c r="L53" s="129"/>
      <c r="M53" s="129"/>
      <c r="N53" s="129"/>
      <c r="O53" s="129"/>
      <c r="P53" s="129"/>
      <c r="Q53" s="129"/>
      <c r="R53" s="129"/>
      <c r="S53" s="129"/>
      <c r="T53" s="129"/>
      <c r="U53" s="129"/>
      <c r="V53" s="129"/>
      <c r="W53" s="129"/>
      <c r="X53" s="129"/>
      <c r="Y53" s="129"/>
      <c r="Z53" s="129"/>
      <c r="AA53" s="129"/>
      <c r="AB53" s="129"/>
      <c r="AC53" s="129"/>
      <c r="AD53" s="129"/>
      <c r="AE53" s="129"/>
      <c r="AF53" s="129"/>
      <c r="AG53" s="129"/>
      <c r="AH53" s="129"/>
      <c r="AI53" s="129"/>
      <c r="AJ53" s="129"/>
      <c r="AK53" s="129"/>
      <c r="AL53" s="129"/>
      <c r="AM53" s="129"/>
      <c r="AN53" s="129"/>
      <c r="AO53" s="129"/>
      <c r="AP53" s="129"/>
      <c r="AQ53" s="129"/>
      <c r="AR53" s="129"/>
      <c r="AS53" s="129"/>
      <c r="AT53" s="129"/>
      <c r="AU53" s="129"/>
      <c r="AV53" s="129"/>
      <c r="AW53" s="129"/>
      <c r="AX53" s="129"/>
      <c r="AY53" s="129"/>
      <c r="AZ53" s="129"/>
      <c r="BA53" s="129"/>
      <c r="BB53" s="129"/>
      <c r="BC53" s="129"/>
    </row>
    <row r="54" spans="1:55" s="115" customFormat="1" ht="20.25" customHeight="1" x14ac:dyDescent="0.4">
      <c r="A54" s="115" t="s">
        <v>91</v>
      </c>
      <c r="D54" s="129"/>
      <c r="E54" s="129"/>
      <c r="F54" s="129"/>
      <c r="G54" s="129"/>
      <c r="H54" s="129"/>
      <c r="I54" s="129"/>
      <c r="J54" s="129"/>
      <c r="K54" s="129"/>
      <c r="L54" s="129"/>
      <c r="M54" s="129"/>
      <c r="N54" s="129"/>
      <c r="O54" s="129"/>
      <c r="P54" s="129"/>
      <c r="Q54" s="129"/>
      <c r="R54" s="129"/>
      <c r="S54" s="129"/>
      <c r="T54" s="129"/>
      <c r="U54" s="129"/>
      <c r="V54" s="129"/>
      <c r="W54" s="129"/>
      <c r="X54" s="129"/>
      <c r="Y54" s="129"/>
      <c r="Z54" s="129"/>
      <c r="AA54" s="129"/>
      <c r="AB54" s="129"/>
      <c r="AC54" s="129"/>
      <c r="AD54" s="129"/>
      <c r="AE54" s="129"/>
      <c r="AF54" s="129"/>
      <c r="AG54" s="129"/>
      <c r="AH54" s="129"/>
      <c r="AI54" s="129"/>
      <c r="AJ54" s="129"/>
      <c r="AK54" s="129"/>
      <c r="AL54" s="129"/>
      <c r="AM54" s="129"/>
      <c r="AN54" s="129"/>
      <c r="AO54" s="129"/>
      <c r="AP54" s="129"/>
      <c r="AQ54" s="129"/>
      <c r="AR54" s="129"/>
      <c r="AS54" s="129"/>
      <c r="AT54" s="129"/>
      <c r="AU54" s="129"/>
      <c r="AV54" s="129"/>
      <c r="AW54" s="129"/>
      <c r="AX54" s="129"/>
      <c r="AY54" s="129"/>
      <c r="AZ54" s="129"/>
      <c r="BA54" s="129"/>
      <c r="BB54" s="129"/>
      <c r="BC54" s="129"/>
    </row>
    <row r="55" spans="1:55" s="115" customFormat="1" ht="20.25" customHeight="1" x14ac:dyDescent="0.4">
      <c r="A55" s="115" t="s">
        <v>90</v>
      </c>
      <c r="D55" s="129"/>
      <c r="E55" s="129"/>
      <c r="F55" s="129"/>
      <c r="G55" s="129"/>
      <c r="H55" s="129"/>
      <c r="I55" s="129"/>
      <c r="J55" s="129"/>
      <c r="K55" s="129"/>
      <c r="L55" s="129"/>
      <c r="M55" s="129"/>
      <c r="N55" s="129"/>
      <c r="O55" s="129"/>
      <c r="P55" s="129"/>
      <c r="Q55" s="129"/>
      <c r="R55" s="129"/>
      <c r="S55" s="129"/>
      <c r="T55" s="129"/>
      <c r="U55" s="129"/>
      <c r="V55" s="129"/>
      <c r="W55" s="129"/>
      <c r="X55" s="129"/>
      <c r="Y55" s="129"/>
      <c r="Z55" s="129"/>
      <c r="AA55" s="129"/>
      <c r="AB55" s="129"/>
      <c r="AC55" s="129"/>
      <c r="AD55" s="129"/>
      <c r="AE55" s="129"/>
      <c r="AF55" s="129"/>
      <c r="AG55" s="129"/>
      <c r="AH55" s="129"/>
      <c r="AI55" s="129"/>
      <c r="AJ55" s="129"/>
      <c r="AK55" s="129"/>
      <c r="AL55" s="129"/>
      <c r="AM55" s="129"/>
      <c r="AN55" s="129"/>
      <c r="AO55" s="129"/>
      <c r="AP55" s="129"/>
      <c r="AQ55" s="129"/>
      <c r="AR55" s="129"/>
      <c r="AS55" s="129"/>
      <c r="AT55" s="129"/>
      <c r="AU55" s="129"/>
      <c r="AV55" s="129"/>
      <c r="AW55" s="129"/>
      <c r="AX55" s="129"/>
      <c r="AY55" s="129"/>
      <c r="AZ55" s="129"/>
      <c r="BA55" s="129"/>
      <c r="BB55" s="129"/>
      <c r="BC55" s="129"/>
    </row>
    <row r="56" spans="1:55" s="115" customFormat="1" ht="20.25" customHeight="1" x14ac:dyDescent="0.4">
      <c r="A56" s="114"/>
      <c r="B56" s="114"/>
      <c r="C56" s="114"/>
      <c r="D56" s="122"/>
      <c r="E56" s="122"/>
      <c r="F56" s="122"/>
      <c r="G56" s="122"/>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22"/>
    </row>
    <row r="57" spans="1:55" s="115" customFormat="1" ht="20.25" customHeight="1" x14ac:dyDescent="0.4">
      <c r="A57" s="115" t="s">
        <v>89</v>
      </c>
      <c r="C57" s="130"/>
      <c r="D57" s="121"/>
      <c r="E57" s="121"/>
    </row>
    <row r="58" spans="1:55" s="115" customFormat="1" ht="20.25" customHeight="1" x14ac:dyDescent="0.4">
      <c r="A58" s="131" t="s">
        <v>251</v>
      </c>
      <c r="B58" s="130"/>
      <c r="C58" s="130"/>
      <c r="D58" s="114"/>
      <c r="E58" s="114"/>
    </row>
    <row r="59" spans="1:55" s="115" customFormat="1" ht="20.25" customHeight="1" x14ac:dyDescent="0.4">
      <c r="A59" s="132" t="s">
        <v>88</v>
      </c>
      <c r="B59" s="130"/>
      <c r="C59" s="130"/>
      <c r="D59" s="114"/>
      <c r="E59" s="114"/>
    </row>
    <row r="60" spans="1:55" s="115" customFormat="1" ht="20.25" customHeight="1" x14ac:dyDescent="0.4">
      <c r="A60" s="131" t="s">
        <v>252</v>
      </c>
      <c r="B60" s="130"/>
      <c r="C60" s="130"/>
      <c r="D60" s="114"/>
      <c r="E60" s="114"/>
    </row>
    <row r="61" spans="1:55" s="115" customFormat="1" ht="20.25" customHeight="1" x14ac:dyDescent="0.4">
      <c r="A61" s="132" t="s">
        <v>253</v>
      </c>
      <c r="B61" s="130"/>
      <c r="C61" s="130"/>
      <c r="D61" s="114"/>
      <c r="E61" s="114"/>
    </row>
    <row r="62" spans="1:55" s="115" customFormat="1" ht="20.25" customHeight="1" x14ac:dyDescent="0.4">
      <c r="A62" s="131" t="s">
        <v>87</v>
      </c>
      <c r="B62" s="130"/>
      <c r="C62" s="130"/>
      <c r="D62" s="114"/>
      <c r="E62" s="114"/>
    </row>
    <row r="63" spans="1:55" s="115" customFormat="1" ht="20.25" customHeight="1" x14ac:dyDescent="0.4">
      <c r="A63" s="131" t="s">
        <v>86</v>
      </c>
      <c r="B63" s="130"/>
      <c r="C63" s="130"/>
      <c r="D63" s="114"/>
      <c r="E63" s="114"/>
    </row>
    <row r="64" spans="1:55" s="115" customFormat="1" ht="20.25" customHeight="1" x14ac:dyDescent="0.4">
      <c r="A64" s="131" t="s">
        <v>85</v>
      </c>
      <c r="B64" s="130"/>
      <c r="C64" s="130"/>
      <c r="D64" s="114"/>
      <c r="E64" s="114"/>
    </row>
    <row r="65" spans="1:5" s="115" customFormat="1" ht="20.25" customHeight="1" x14ac:dyDescent="0.4">
      <c r="A65" s="130"/>
      <c r="B65" s="130"/>
      <c r="C65" s="130"/>
      <c r="D65" s="114"/>
      <c r="E65" s="114"/>
    </row>
    <row r="66" spans="1:5" s="115" customFormat="1" ht="20.25" customHeight="1" x14ac:dyDescent="0.4">
      <c r="A66" s="130"/>
      <c r="B66" s="130"/>
      <c r="C66" s="130"/>
      <c r="D66" s="114"/>
      <c r="E66" s="114"/>
    </row>
    <row r="67" spans="1:5" s="115" customFormat="1" ht="20.25" customHeight="1" x14ac:dyDescent="0.4">
      <c r="A67" s="130"/>
      <c r="B67" s="130"/>
      <c r="C67" s="130"/>
      <c r="D67" s="114"/>
      <c r="E67" s="114"/>
    </row>
    <row r="68" spans="1:5" s="115" customFormat="1" ht="20.25" customHeight="1" x14ac:dyDescent="0.4">
      <c r="A68" s="130"/>
      <c r="B68" s="130"/>
      <c r="C68" s="130"/>
      <c r="D68" s="114"/>
      <c r="E68" s="114"/>
    </row>
    <row r="69" spans="1:5" ht="20.25" customHeight="1" x14ac:dyDescent="0.4"/>
    <row r="70" spans="1:5" ht="20.25" customHeight="1" x14ac:dyDescent="0.4"/>
  </sheetData>
  <mergeCells count="1">
    <mergeCell ref="E4:J5"/>
  </mergeCells>
  <phoneticPr fontId="3"/>
  <printOptions horizontalCentered="1"/>
  <pageMargins left="0.70866141732283472" right="0.70866141732283472" top="0.74803149606299213" bottom="0.15748031496062992" header="0.31496062992125984" footer="0.31496062992125984"/>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5"/>
  <sheetViews>
    <sheetView topLeftCell="A22" zoomScale="70" zoomScaleNormal="70" workbookViewId="0">
      <selection activeCell="E21" sqref="E21"/>
    </sheetView>
  </sheetViews>
  <sheetFormatPr defaultRowHeight="25.5" x14ac:dyDescent="0.4"/>
  <cols>
    <col min="1" max="1" width="2" style="1" customWidth="1"/>
    <col min="2" max="2" width="8.625" style="1" customWidth="1"/>
    <col min="3" max="11" width="40.625" style="1" customWidth="1"/>
    <col min="12" max="16384" width="9" style="1"/>
  </cols>
  <sheetData>
    <row r="1" spans="2:11" x14ac:dyDescent="0.4">
      <c r="B1" s="1" t="s">
        <v>123</v>
      </c>
    </row>
    <row r="3" spans="2:11" x14ac:dyDescent="0.4">
      <c r="B3" s="2" t="s">
        <v>66</v>
      </c>
      <c r="C3" s="2" t="s">
        <v>124</v>
      </c>
    </row>
    <row r="4" spans="2:11" x14ac:dyDescent="0.4">
      <c r="B4" s="2">
        <v>1</v>
      </c>
      <c r="C4" s="3" t="s">
        <v>81</v>
      </c>
    </row>
    <row r="5" spans="2:11" x14ac:dyDescent="0.4">
      <c r="B5" s="2">
        <v>2</v>
      </c>
      <c r="C5" s="3" t="s">
        <v>125</v>
      </c>
    </row>
    <row r="6" spans="2:11" x14ac:dyDescent="0.4">
      <c r="B6" s="2">
        <v>3</v>
      </c>
      <c r="C6" s="3"/>
    </row>
    <row r="7" spans="2:11" x14ac:dyDescent="0.4">
      <c r="B7" s="2">
        <v>4</v>
      </c>
      <c r="C7" s="3"/>
    </row>
    <row r="8" spans="2:11" x14ac:dyDescent="0.4">
      <c r="B8" s="2">
        <v>5</v>
      </c>
      <c r="C8" s="3"/>
    </row>
    <row r="9" spans="2:11" x14ac:dyDescent="0.4">
      <c r="B9" s="2">
        <v>6</v>
      </c>
      <c r="C9" s="3"/>
    </row>
    <row r="10" spans="2:11" x14ac:dyDescent="0.4">
      <c r="B10" s="2">
        <v>7</v>
      </c>
      <c r="C10" s="3"/>
    </row>
    <row r="11" spans="2:11" x14ac:dyDescent="0.4">
      <c r="B11" s="2">
        <v>8</v>
      </c>
      <c r="C11" s="3"/>
    </row>
    <row r="13" spans="2:11" x14ac:dyDescent="0.4">
      <c r="B13" s="1" t="s">
        <v>126</v>
      </c>
    </row>
    <row r="14" spans="2:11" ht="26.25" thickBot="1" x14ac:dyDescent="0.45"/>
    <row r="15" spans="2:11" ht="26.25" thickBot="1" x14ac:dyDescent="0.45">
      <c r="B15" s="4" t="s">
        <v>109</v>
      </c>
      <c r="C15" s="5" t="s">
        <v>108</v>
      </c>
      <c r="D15" s="6" t="s">
        <v>107</v>
      </c>
      <c r="E15" s="7" t="s">
        <v>127</v>
      </c>
      <c r="F15" s="7" t="s">
        <v>254</v>
      </c>
      <c r="G15" s="7" t="s">
        <v>254</v>
      </c>
      <c r="H15" s="7" t="s">
        <v>127</v>
      </c>
      <c r="I15" s="7" t="s">
        <v>254</v>
      </c>
      <c r="J15" s="7" t="s">
        <v>127</v>
      </c>
      <c r="K15" s="8" t="s">
        <v>254</v>
      </c>
    </row>
    <row r="16" spans="2:11" x14ac:dyDescent="0.4">
      <c r="B16" s="449" t="s">
        <v>128</v>
      </c>
      <c r="C16" s="9" t="s">
        <v>129</v>
      </c>
      <c r="D16" s="10" t="s">
        <v>129</v>
      </c>
      <c r="E16" s="10" t="s">
        <v>127</v>
      </c>
      <c r="F16" s="10"/>
      <c r="G16" s="10"/>
      <c r="H16" s="10"/>
      <c r="I16" s="11"/>
      <c r="J16" s="11"/>
      <c r="K16" s="12"/>
    </row>
    <row r="17" spans="2:11" x14ac:dyDescent="0.4">
      <c r="B17" s="449"/>
      <c r="C17" s="10" t="s">
        <v>107</v>
      </c>
      <c r="D17" s="10" t="s">
        <v>107</v>
      </c>
      <c r="E17" s="10" t="s">
        <v>127</v>
      </c>
      <c r="F17" s="10"/>
      <c r="G17" s="10"/>
      <c r="H17" s="10"/>
      <c r="I17" s="14"/>
      <c r="J17" s="14"/>
      <c r="K17" s="15"/>
    </row>
    <row r="18" spans="2:11" x14ac:dyDescent="0.4">
      <c r="B18" s="449"/>
      <c r="C18" s="13" t="s">
        <v>130</v>
      </c>
      <c r="D18" s="10" t="s">
        <v>255</v>
      </c>
      <c r="E18" s="10" t="s">
        <v>127</v>
      </c>
      <c r="F18" s="10"/>
      <c r="G18" s="10"/>
      <c r="H18" s="10"/>
      <c r="I18" s="14"/>
      <c r="J18" s="14"/>
      <c r="K18" s="15"/>
    </row>
    <row r="19" spans="2:11" x14ac:dyDescent="0.4">
      <c r="B19" s="449"/>
      <c r="C19" s="13" t="s">
        <v>256</v>
      </c>
      <c r="D19" s="10" t="s">
        <v>256</v>
      </c>
      <c r="E19" s="10" t="s">
        <v>127</v>
      </c>
      <c r="F19" s="10"/>
      <c r="G19" s="10"/>
      <c r="H19" s="10"/>
      <c r="I19" s="14"/>
      <c r="J19" s="14"/>
      <c r="K19" s="15"/>
    </row>
    <row r="20" spans="2:11" x14ac:dyDescent="0.4">
      <c r="B20" s="449"/>
      <c r="C20" s="13" t="s">
        <v>254</v>
      </c>
      <c r="D20" s="10" t="s">
        <v>127</v>
      </c>
      <c r="E20" s="16" t="s">
        <v>127</v>
      </c>
      <c r="F20" s="10"/>
      <c r="G20" s="10"/>
      <c r="H20" s="10"/>
      <c r="I20" s="14"/>
      <c r="J20" s="14"/>
      <c r="K20" s="15"/>
    </row>
    <row r="21" spans="2:11" x14ac:dyDescent="0.4">
      <c r="B21" s="449"/>
      <c r="C21" s="13" t="s">
        <v>257</v>
      </c>
      <c r="D21" s="10" t="s">
        <v>257</v>
      </c>
      <c r="E21" s="10" t="s">
        <v>257</v>
      </c>
      <c r="F21" s="10"/>
      <c r="G21" s="10"/>
      <c r="H21" s="10"/>
      <c r="I21" s="14"/>
      <c r="J21" s="14"/>
      <c r="K21" s="15"/>
    </row>
    <row r="22" spans="2:11" x14ac:dyDescent="0.4">
      <c r="B22" s="449"/>
      <c r="C22" s="13" t="s">
        <v>257</v>
      </c>
      <c r="D22" s="10" t="s">
        <v>258</v>
      </c>
      <c r="E22" s="10" t="s">
        <v>127</v>
      </c>
      <c r="F22" s="10"/>
      <c r="G22" s="10"/>
      <c r="H22" s="10"/>
      <c r="I22" s="14"/>
      <c r="J22" s="14"/>
      <c r="K22" s="15"/>
    </row>
    <row r="23" spans="2:11" x14ac:dyDescent="0.4">
      <c r="B23" s="449"/>
      <c r="C23" s="13" t="s">
        <v>257</v>
      </c>
      <c r="D23" s="10" t="s">
        <v>258</v>
      </c>
      <c r="E23" s="10" t="s">
        <v>257</v>
      </c>
      <c r="F23" s="10"/>
      <c r="G23" s="10"/>
      <c r="H23" s="10"/>
      <c r="I23" s="14"/>
      <c r="J23" s="14"/>
      <c r="K23" s="15"/>
    </row>
    <row r="24" spans="2:11" x14ac:dyDescent="0.4">
      <c r="B24" s="449"/>
      <c r="C24" s="13" t="s">
        <v>257</v>
      </c>
      <c r="D24" s="10" t="s">
        <v>258</v>
      </c>
      <c r="E24" s="10" t="s">
        <v>256</v>
      </c>
      <c r="F24" s="10"/>
      <c r="G24" s="10"/>
      <c r="H24" s="10"/>
      <c r="I24" s="14"/>
      <c r="J24" s="14"/>
      <c r="K24" s="15"/>
    </row>
    <row r="25" spans="2:11" x14ac:dyDescent="0.4">
      <c r="B25" s="449"/>
      <c r="C25" s="13" t="s">
        <v>255</v>
      </c>
      <c r="D25" s="16" t="s">
        <v>256</v>
      </c>
      <c r="E25" s="16" t="s">
        <v>127</v>
      </c>
      <c r="F25" s="16"/>
      <c r="G25" s="16"/>
      <c r="H25" s="16"/>
      <c r="I25" s="14"/>
      <c r="J25" s="14"/>
      <c r="K25" s="15"/>
    </row>
    <row r="26" spans="2:11" x14ac:dyDescent="0.4">
      <c r="B26" s="449"/>
      <c r="C26" s="13" t="s">
        <v>256</v>
      </c>
      <c r="D26" s="16" t="s">
        <v>257</v>
      </c>
      <c r="E26" s="16" t="s">
        <v>257</v>
      </c>
      <c r="F26" s="16"/>
      <c r="G26" s="16"/>
      <c r="H26" s="16"/>
      <c r="I26" s="14"/>
      <c r="J26" s="14"/>
      <c r="K26" s="15"/>
    </row>
    <row r="27" spans="2:11" x14ac:dyDescent="0.4">
      <c r="B27" s="449"/>
      <c r="C27" s="13" t="s">
        <v>257</v>
      </c>
      <c r="D27" s="16" t="s">
        <v>257</v>
      </c>
      <c r="E27" s="16" t="s">
        <v>254</v>
      </c>
      <c r="F27" s="16"/>
      <c r="G27" s="16"/>
      <c r="H27" s="16"/>
      <c r="I27" s="14"/>
      <c r="J27" s="14"/>
      <c r="K27" s="15"/>
    </row>
    <row r="28" spans="2:11" ht="26.25" thickBot="1" x14ac:dyDescent="0.45">
      <c r="B28" s="450"/>
      <c r="C28" s="17" t="s">
        <v>256</v>
      </c>
      <c r="D28" s="18" t="s">
        <v>257</v>
      </c>
      <c r="E28" s="18" t="s">
        <v>254</v>
      </c>
      <c r="F28" s="18"/>
      <c r="G28" s="18"/>
      <c r="H28" s="18"/>
      <c r="I28" s="18"/>
      <c r="J28" s="18"/>
      <c r="K28" s="19"/>
    </row>
    <row r="31" spans="2:11" x14ac:dyDescent="0.4">
      <c r="C31" s="1" t="s">
        <v>131</v>
      </c>
    </row>
    <row r="32" spans="2:11" x14ac:dyDescent="0.4">
      <c r="C32" s="1" t="s">
        <v>132</v>
      </c>
    </row>
    <row r="33" spans="3:3" x14ac:dyDescent="0.4">
      <c r="C33" s="1" t="s">
        <v>133</v>
      </c>
    </row>
    <row r="34" spans="3:3" x14ac:dyDescent="0.4">
      <c r="C34" s="1" t="s">
        <v>134</v>
      </c>
    </row>
    <row r="35" spans="3:3" x14ac:dyDescent="0.4">
      <c r="C35" s="1" t="s">
        <v>135</v>
      </c>
    </row>
    <row r="36" spans="3:3" x14ac:dyDescent="0.4">
      <c r="C36" s="1" t="s">
        <v>136</v>
      </c>
    </row>
    <row r="37" spans="3:3" x14ac:dyDescent="0.4">
      <c r="C37" s="1" t="s">
        <v>137</v>
      </c>
    </row>
    <row r="38" spans="3:3" x14ac:dyDescent="0.4">
      <c r="C38" s="1" t="s">
        <v>138</v>
      </c>
    </row>
    <row r="40" spans="3:3" x14ac:dyDescent="0.4">
      <c r="C40" s="1" t="s">
        <v>139</v>
      </c>
    </row>
    <row r="41" spans="3:3" x14ac:dyDescent="0.4">
      <c r="C41" s="1" t="s">
        <v>140</v>
      </c>
    </row>
    <row r="42" spans="3:3" x14ac:dyDescent="0.4">
      <c r="C42" s="1" t="s">
        <v>141</v>
      </c>
    </row>
    <row r="43" spans="3:3" x14ac:dyDescent="0.4">
      <c r="C43" s="1" t="s">
        <v>142</v>
      </c>
    </row>
    <row r="44" spans="3:3" x14ac:dyDescent="0.4">
      <c r="C44" s="1" t="s">
        <v>143</v>
      </c>
    </row>
    <row r="45" spans="3:3" x14ac:dyDescent="0.4">
      <c r="C45" s="1" t="s">
        <v>144</v>
      </c>
    </row>
  </sheetData>
  <mergeCells count="1">
    <mergeCell ref="B16:B28"/>
  </mergeCells>
  <phoneticPr fontId="3"/>
  <pageMargins left="0.70866141732283472" right="0.70866141732283472" top="0.74803149606299213" bottom="0.74803149606299213" header="0.31496062992125984" footer="0.3149606299212598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Y259"/>
  <sheetViews>
    <sheetView view="pageBreakPreview" topLeftCell="A253" zoomScale="98" zoomScaleNormal="100" zoomScaleSheetLayoutView="98" workbookViewId="0">
      <selection activeCell="A10" sqref="A10:X10"/>
    </sheetView>
  </sheetViews>
  <sheetFormatPr defaultColWidth="3.625" defaultRowHeight="15" customHeight="1" x14ac:dyDescent="0.4"/>
  <cols>
    <col min="1" max="3" width="3.125" style="135" customWidth="1"/>
    <col min="4" max="4" width="4.625" style="136" customWidth="1"/>
    <col min="5" max="17" width="3.625" style="135" customWidth="1"/>
    <col min="18" max="18" width="4.625" style="135" customWidth="1"/>
    <col min="19" max="19" width="3.625" style="135" customWidth="1"/>
    <col min="20" max="20" width="5.125" style="137" customWidth="1"/>
    <col min="21" max="25" width="3.625" style="135" customWidth="1"/>
    <col min="26" max="16384" width="3.625" style="135"/>
  </cols>
  <sheetData>
    <row r="1" spans="1:25" s="141" customFormat="1" ht="30" customHeight="1" x14ac:dyDescent="0.4">
      <c r="A1" s="612" t="s">
        <v>22</v>
      </c>
      <c r="B1" s="612"/>
      <c r="C1" s="612"/>
      <c r="D1" s="612"/>
      <c r="E1" s="612"/>
      <c r="F1" s="612"/>
      <c r="G1" s="612"/>
      <c r="H1" s="612"/>
      <c r="I1" s="612"/>
      <c r="J1" s="612"/>
      <c r="K1" s="612"/>
      <c r="L1" s="612"/>
      <c r="M1" s="612"/>
      <c r="N1" s="612"/>
      <c r="O1" s="612"/>
      <c r="P1" s="612"/>
      <c r="Q1" s="612"/>
      <c r="R1" s="612"/>
      <c r="S1" s="612"/>
      <c r="T1" s="612"/>
      <c r="U1" s="612"/>
      <c r="V1" s="612"/>
      <c r="W1" s="612"/>
      <c r="X1" s="612"/>
    </row>
    <row r="2" spans="1:25" s="141" customFormat="1" ht="9.75" customHeight="1" x14ac:dyDescent="0.4">
      <c r="A2" s="625"/>
      <c r="B2" s="625"/>
      <c r="C2" s="625"/>
      <c r="D2" s="625"/>
      <c r="E2" s="625"/>
      <c r="F2" s="625"/>
      <c r="G2" s="625"/>
      <c r="H2" s="625"/>
      <c r="I2" s="625"/>
      <c r="J2" s="625"/>
      <c r="K2" s="625"/>
      <c r="L2" s="625"/>
      <c r="M2" s="625"/>
      <c r="N2" s="625"/>
      <c r="O2" s="625"/>
      <c r="P2" s="625"/>
      <c r="Q2" s="625"/>
      <c r="R2" s="625"/>
      <c r="S2" s="625"/>
      <c r="T2" s="625"/>
      <c r="U2" s="625"/>
      <c r="V2" s="625"/>
      <c r="W2" s="625"/>
      <c r="X2" s="625"/>
    </row>
    <row r="3" spans="1:25" s="142" customFormat="1" ht="13.5" x14ac:dyDescent="0.4">
      <c r="A3" s="624" t="s">
        <v>444</v>
      </c>
      <c r="B3" s="624"/>
      <c r="C3" s="624"/>
      <c r="D3" s="624"/>
      <c r="E3" s="624"/>
      <c r="F3" s="624"/>
      <c r="G3" s="624"/>
      <c r="H3" s="624"/>
      <c r="I3" s="624"/>
      <c r="J3" s="624"/>
      <c r="K3" s="624"/>
      <c r="L3" s="624"/>
      <c r="M3" s="624"/>
      <c r="N3" s="624"/>
      <c r="O3" s="624"/>
      <c r="P3" s="624"/>
      <c r="Q3" s="624"/>
      <c r="R3" s="624"/>
      <c r="S3" s="624"/>
      <c r="T3" s="624"/>
      <c r="U3" s="624"/>
      <c r="V3" s="624"/>
      <c r="W3" s="624"/>
      <c r="X3" s="624"/>
    </row>
    <row r="4" spans="1:25" s="142" customFormat="1" ht="13.5" x14ac:dyDescent="0.4">
      <c r="A4" s="624" t="s">
        <v>574</v>
      </c>
      <c r="B4" s="624"/>
      <c r="C4" s="624"/>
      <c r="D4" s="624"/>
      <c r="E4" s="624"/>
      <c r="F4" s="624"/>
      <c r="G4" s="624"/>
      <c r="H4" s="624"/>
      <c r="I4" s="624"/>
      <c r="J4" s="624"/>
      <c r="K4" s="624"/>
      <c r="L4" s="624"/>
      <c r="M4" s="624"/>
      <c r="N4" s="624"/>
      <c r="O4" s="624"/>
      <c r="P4" s="624"/>
      <c r="Q4" s="624"/>
      <c r="R4" s="624"/>
      <c r="S4" s="624"/>
      <c r="T4" s="624"/>
      <c r="U4" s="624"/>
      <c r="V4" s="624"/>
      <c r="W4" s="624"/>
      <c r="X4" s="624"/>
    </row>
    <row r="5" spans="1:25" s="142" customFormat="1" ht="13.5" x14ac:dyDescent="0.4">
      <c r="A5" s="627" t="s">
        <v>449</v>
      </c>
      <c r="B5" s="627"/>
      <c r="C5" s="627"/>
      <c r="D5" s="627"/>
      <c r="E5" s="627"/>
      <c r="F5" s="627"/>
      <c r="G5" s="627"/>
      <c r="H5" s="627"/>
      <c r="I5" s="627"/>
      <c r="J5" s="627"/>
      <c r="K5" s="627"/>
      <c r="L5" s="627"/>
      <c r="M5" s="627"/>
      <c r="N5" s="627"/>
      <c r="O5" s="627"/>
      <c r="P5" s="627"/>
      <c r="Q5" s="627"/>
      <c r="R5" s="627"/>
      <c r="S5" s="627"/>
      <c r="T5" s="627"/>
      <c r="U5" s="627"/>
      <c r="V5" s="627"/>
      <c r="W5" s="627"/>
      <c r="X5" s="627"/>
    </row>
    <row r="6" spans="1:25" s="142" customFormat="1" ht="20.100000000000001" customHeight="1" x14ac:dyDescent="0.4">
      <c r="A6" s="628" t="s">
        <v>481</v>
      </c>
      <c r="B6" s="628"/>
      <c r="C6" s="628"/>
      <c r="D6" s="628"/>
      <c r="E6" s="628"/>
      <c r="F6" s="628"/>
      <c r="G6" s="628"/>
      <c r="H6" s="628"/>
      <c r="I6" s="628"/>
      <c r="J6" s="628"/>
      <c r="K6" s="628"/>
      <c r="L6" s="628"/>
      <c r="M6" s="628"/>
      <c r="N6" s="629"/>
      <c r="O6" s="629"/>
      <c r="P6" s="629"/>
      <c r="Q6" s="629"/>
      <c r="R6" s="629"/>
      <c r="S6" s="629"/>
      <c r="T6" s="629"/>
      <c r="U6" s="629"/>
      <c r="V6" s="629"/>
      <c r="W6" s="629"/>
      <c r="X6" s="629"/>
    </row>
    <row r="7" spans="1:25" s="142" customFormat="1" ht="20.100000000000001" customHeight="1" x14ac:dyDescent="0.4">
      <c r="A7" s="628" t="s">
        <v>450</v>
      </c>
      <c r="B7" s="628"/>
      <c r="C7" s="628"/>
      <c r="D7" s="628"/>
      <c r="E7" s="628"/>
      <c r="F7" s="628"/>
      <c r="G7" s="628"/>
      <c r="H7" s="628"/>
      <c r="I7" s="628"/>
      <c r="J7" s="628"/>
      <c r="K7" s="628"/>
      <c r="L7" s="628"/>
      <c r="M7" s="628"/>
      <c r="N7" s="628"/>
      <c r="O7" s="628"/>
      <c r="P7" s="628"/>
      <c r="Q7" s="628"/>
      <c r="R7" s="628"/>
      <c r="S7" s="628"/>
      <c r="T7" s="628"/>
      <c r="U7" s="628"/>
      <c r="V7" s="628"/>
      <c r="W7" s="628"/>
      <c r="X7" s="628"/>
    </row>
    <row r="8" spans="1:25" s="142" customFormat="1" ht="20.100000000000001" customHeight="1" x14ac:dyDescent="0.4">
      <c r="A8" s="628" t="s">
        <v>457</v>
      </c>
      <c r="B8" s="628"/>
      <c r="C8" s="628"/>
      <c r="D8" s="628"/>
      <c r="E8" s="628"/>
      <c r="F8" s="628"/>
      <c r="G8" s="628"/>
      <c r="H8" s="628"/>
      <c r="I8" s="628"/>
      <c r="J8" s="628"/>
      <c r="K8" s="628"/>
      <c r="L8" s="628"/>
      <c r="M8" s="628"/>
      <c r="N8" s="628"/>
      <c r="O8" s="628"/>
      <c r="P8" s="628"/>
      <c r="Q8" s="628"/>
      <c r="R8" s="628"/>
      <c r="S8" s="628"/>
      <c r="T8" s="628"/>
      <c r="U8" s="628"/>
      <c r="V8" s="628"/>
      <c r="W8" s="628"/>
      <c r="X8" s="628"/>
    </row>
    <row r="9" spans="1:25" s="142" customFormat="1" ht="20.100000000000001" customHeight="1" x14ac:dyDescent="0.4">
      <c r="A9" s="628" t="s">
        <v>451</v>
      </c>
      <c r="B9" s="628"/>
      <c r="C9" s="628"/>
      <c r="D9" s="628"/>
      <c r="E9" s="628"/>
      <c r="F9" s="628"/>
      <c r="G9" s="628"/>
      <c r="H9" s="628"/>
      <c r="I9" s="628"/>
      <c r="J9" s="628"/>
      <c r="K9" s="628"/>
      <c r="L9" s="628"/>
      <c r="M9" s="628"/>
      <c r="N9" s="628"/>
      <c r="O9" s="628"/>
      <c r="P9" s="628"/>
      <c r="Q9" s="628"/>
      <c r="R9" s="628"/>
      <c r="S9" s="628"/>
      <c r="T9" s="628"/>
      <c r="U9" s="628"/>
      <c r="V9" s="628"/>
      <c r="W9" s="628"/>
      <c r="X9" s="628"/>
    </row>
    <row r="10" spans="1:25" s="141" customFormat="1" ht="30" customHeight="1" x14ac:dyDescent="0.4">
      <c r="A10" s="626" t="s">
        <v>740</v>
      </c>
      <c r="B10" s="626"/>
      <c r="C10" s="626"/>
      <c r="D10" s="626"/>
      <c r="E10" s="626"/>
      <c r="F10" s="626"/>
      <c r="G10" s="626"/>
      <c r="H10" s="626"/>
      <c r="I10" s="626"/>
      <c r="J10" s="626"/>
      <c r="K10" s="626"/>
      <c r="L10" s="626"/>
      <c r="M10" s="626"/>
      <c r="N10" s="626"/>
      <c r="O10" s="626"/>
      <c r="P10" s="626"/>
      <c r="Q10" s="626"/>
      <c r="R10" s="626"/>
      <c r="S10" s="626"/>
      <c r="T10" s="626"/>
      <c r="U10" s="626"/>
      <c r="V10" s="626"/>
      <c r="W10" s="626"/>
      <c r="X10" s="626"/>
    </row>
    <row r="11" spans="1:25" ht="15.75" customHeight="1" x14ac:dyDescent="0.15">
      <c r="A11" s="133" t="s">
        <v>197</v>
      </c>
      <c r="B11" s="134"/>
    </row>
    <row r="12" spans="1:25" ht="30" customHeight="1" thickBot="1" x14ac:dyDescent="0.45">
      <c r="A12" s="143" t="s">
        <v>402</v>
      </c>
      <c r="B12" s="144"/>
      <c r="C12" s="145"/>
      <c r="D12" s="146"/>
      <c r="E12" s="138">
        <v>1</v>
      </c>
      <c r="F12" s="146"/>
      <c r="G12" s="146"/>
      <c r="H12" s="146"/>
      <c r="I12" s="146"/>
      <c r="J12" s="146"/>
      <c r="K12" s="147" t="s">
        <v>405</v>
      </c>
      <c r="L12" s="139">
        <f>IF(R12=W12,1,0)</f>
        <v>0</v>
      </c>
      <c r="M12" s="148"/>
      <c r="N12" s="146"/>
      <c r="O12" s="146"/>
      <c r="P12" s="146"/>
      <c r="Q12" s="147" t="s">
        <v>406</v>
      </c>
      <c r="R12" s="139"/>
      <c r="S12" s="146"/>
      <c r="T12" s="146"/>
      <c r="U12" s="139">
        <f>COUNT(T14:T17)</f>
        <v>0</v>
      </c>
      <c r="V12" s="146" t="s">
        <v>404</v>
      </c>
      <c r="W12" s="138">
        <v>2</v>
      </c>
      <c r="X12" s="149"/>
      <c r="Y12" s="150"/>
    </row>
    <row r="13" spans="1:25" s="152" customFormat="1" ht="14.25" customHeight="1" x14ac:dyDescent="0.4">
      <c r="A13" s="623" t="s">
        <v>482</v>
      </c>
      <c r="B13" s="600"/>
      <c r="C13" s="600"/>
      <c r="D13" s="599" t="s">
        <v>556</v>
      </c>
      <c r="E13" s="600"/>
      <c r="F13" s="600"/>
      <c r="G13" s="600"/>
      <c r="H13" s="600"/>
      <c r="I13" s="600"/>
      <c r="J13" s="600"/>
      <c r="K13" s="600"/>
      <c r="L13" s="600"/>
      <c r="M13" s="600"/>
      <c r="N13" s="600"/>
      <c r="O13" s="600"/>
      <c r="P13" s="600"/>
      <c r="Q13" s="600"/>
      <c r="R13" s="600"/>
      <c r="S13" s="601"/>
      <c r="T13" s="151" t="s">
        <v>23</v>
      </c>
      <c r="U13" s="597" t="s">
        <v>443</v>
      </c>
      <c r="V13" s="621"/>
      <c r="W13" s="621"/>
      <c r="X13" s="622"/>
    </row>
    <row r="14" spans="1:25" s="156" customFormat="1" ht="30" customHeight="1" x14ac:dyDescent="0.4">
      <c r="A14" s="620" t="s">
        <v>724</v>
      </c>
      <c r="B14" s="620"/>
      <c r="C14" s="620"/>
      <c r="D14" s="140" t="s">
        <v>409</v>
      </c>
      <c r="E14" s="503" t="s">
        <v>739</v>
      </c>
      <c r="F14" s="503"/>
      <c r="G14" s="503"/>
      <c r="H14" s="503"/>
      <c r="I14" s="503"/>
      <c r="J14" s="503"/>
      <c r="K14" s="503"/>
      <c r="L14" s="503"/>
      <c r="M14" s="503"/>
      <c r="N14" s="503"/>
      <c r="O14" s="503"/>
      <c r="P14" s="503"/>
      <c r="Q14" s="503"/>
      <c r="R14" s="503"/>
      <c r="S14" s="503"/>
      <c r="T14" s="154"/>
      <c r="U14" s="613" t="s">
        <v>723</v>
      </c>
      <c r="V14" s="614"/>
      <c r="W14" s="614"/>
      <c r="X14" s="615"/>
      <c r="Y14" s="155"/>
    </row>
    <row r="15" spans="1:25" s="156" customFormat="1" ht="30" customHeight="1" x14ac:dyDescent="0.4">
      <c r="A15" s="620"/>
      <c r="B15" s="620"/>
      <c r="C15" s="620"/>
      <c r="D15" s="532" t="s">
        <v>220</v>
      </c>
      <c r="E15" s="545" t="s">
        <v>738</v>
      </c>
      <c r="F15" s="545"/>
      <c r="G15" s="545"/>
      <c r="H15" s="545"/>
      <c r="I15" s="545"/>
      <c r="J15" s="545"/>
      <c r="K15" s="545"/>
      <c r="L15" s="545"/>
      <c r="M15" s="545"/>
      <c r="N15" s="545"/>
      <c r="O15" s="545"/>
      <c r="P15" s="545"/>
      <c r="Q15" s="545"/>
      <c r="R15" s="545"/>
      <c r="S15" s="545"/>
      <c r="T15" s="510"/>
      <c r="U15" s="616"/>
      <c r="V15" s="617"/>
      <c r="W15" s="617"/>
      <c r="X15" s="618"/>
      <c r="Y15" s="155"/>
    </row>
    <row r="16" spans="1:25" s="156" customFormat="1" ht="50.1" customHeight="1" x14ac:dyDescent="0.4">
      <c r="A16" s="620"/>
      <c r="B16" s="620"/>
      <c r="C16" s="620"/>
      <c r="D16" s="533"/>
      <c r="E16" s="522" t="s">
        <v>565</v>
      </c>
      <c r="F16" s="523"/>
      <c r="G16" s="523"/>
      <c r="H16" s="523"/>
      <c r="I16" s="523"/>
      <c r="J16" s="523"/>
      <c r="K16" s="523"/>
      <c r="L16" s="523"/>
      <c r="M16" s="523"/>
      <c r="N16" s="523"/>
      <c r="O16" s="523"/>
      <c r="P16" s="523"/>
      <c r="Q16" s="523"/>
      <c r="R16" s="523"/>
      <c r="S16" s="524"/>
      <c r="T16" s="511"/>
      <c r="U16" s="616"/>
      <c r="V16" s="617"/>
      <c r="W16" s="617"/>
      <c r="X16" s="618"/>
      <c r="Y16" s="155"/>
    </row>
    <row r="17" spans="1:25" s="156" customFormat="1" ht="50.1" customHeight="1" x14ac:dyDescent="0.4">
      <c r="A17" s="620"/>
      <c r="B17" s="620"/>
      <c r="C17" s="620"/>
      <c r="D17" s="564"/>
      <c r="E17" s="500" t="s">
        <v>445</v>
      </c>
      <c r="F17" s="500"/>
      <c r="G17" s="500"/>
      <c r="H17" s="500"/>
      <c r="I17" s="500"/>
      <c r="J17" s="500"/>
      <c r="K17" s="500"/>
      <c r="L17" s="500"/>
      <c r="M17" s="500"/>
      <c r="N17" s="500"/>
      <c r="O17" s="500"/>
      <c r="P17" s="500"/>
      <c r="Q17" s="500"/>
      <c r="R17" s="500"/>
      <c r="S17" s="500"/>
      <c r="T17" s="582"/>
      <c r="U17" s="479"/>
      <c r="V17" s="480"/>
      <c r="W17" s="480"/>
      <c r="X17" s="619"/>
      <c r="Y17" s="155"/>
    </row>
    <row r="18" spans="1:25" ht="30" customHeight="1" thickBot="1" x14ac:dyDescent="0.45">
      <c r="A18" s="143" t="s">
        <v>402</v>
      </c>
      <c r="B18" s="144"/>
      <c r="C18" s="145"/>
      <c r="D18" s="146"/>
      <c r="E18" s="138">
        <v>2</v>
      </c>
      <c r="F18" s="146"/>
      <c r="G18" s="146"/>
      <c r="H18" s="146"/>
      <c r="I18" s="146"/>
      <c r="J18" s="146"/>
      <c r="K18" s="147" t="s">
        <v>405</v>
      </c>
      <c r="L18" s="139">
        <f>IF(R18=W18,1,0)</f>
        <v>0</v>
      </c>
      <c r="M18" s="148"/>
      <c r="N18" s="146"/>
      <c r="O18" s="146"/>
      <c r="P18" s="146"/>
      <c r="Q18" s="147" t="s">
        <v>406</v>
      </c>
      <c r="R18" s="139"/>
      <c r="S18" s="146"/>
      <c r="T18" s="146"/>
      <c r="U18" s="139">
        <f>COUNT(T20:T24)</f>
        <v>0</v>
      </c>
      <c r="V18" s="146" t="s">
        <v>404</v>
      </c>
      <c r="W18" s="138">
        <v>3</v>
      </c>
      <c r="X18" s="149"/>
    </row>
    <row r="19" spans="1:25" s="152" customFormat="1" ht="14.25" customHeight="1" x14ac:dyDescent="0.4">
      <c r="A19" s="623" t="s">
        <v>482</v>
      </c>
      <c r="B19" s="600"/>
      <c r="C19" s="600"/>
      <c r="D19" s="599" t="s">
        <v>556</v>
      </c>
      <c r="E19" s="600"/>
      <c r="F19" s="600"/>
      <c r="G19" s="600"/>
      <c r="H19" s="600"/>
      <c r="I19" s="600"/>
      <c r="J19" s="600"/>
      <c r="K19" s="600"/>
      <c r="L19" s="600"/>
      <c r="M19" s="600"/>
      <c r="N19" s="600"/>
      <c r="O19" s="600"/>
      <c r="P19" s="600"/>
      <c r="Q19" s="600"/>
      <c r="R19" s="600"/>
      <c r="S19" s="601"/>
      <c r="T19" s="151" t="s">
        <v>23</v>
      </c>
      <c r="U19" s="597" t="s">
        <v>443</v>
      </c>
      <c r="V19" s="621"/>
      <c r="W19" s="621"/>
      <c r="X19" s="622"/>
    </row>
    <row r="20" spans="1:25" s="156" customFormat="1" ht="15" customHeight="1" x14ac:dyDescent="0.4">
      <c r="A20" s="620" t="s">
        <v>411</v>
      </c>
      <c r="B20" s="620"/>
      <c r="C20" s="620"/>
      <c r="D20" s="140" t="s">
        <v>412</v>
      </c>
      <c r="E20" s="503" t="s">
        <v>646</v>
      </c>
      <c r="F20" s="503"/>
      <c r="G20" s="503"/>
      <c r="H20" s="503"/>
      <c r="I20" s="503"/>
      <c r="J20" s="503"/>
      <c r="K20" s="503"/>
      <c r="L20" s="503"/>
      <c r="M20" s="503"/>
      <c r="N20" s="503"/>
      <c r="O20" s="503"/>
      <c r="P20" s="503"/>
      <c r="Q20" s="503"/>
      <c r="R20" s="503"/>
      <c r="S20" s="503"/>
      <c r="T20" s="154"/>
      <c r="U20" s="454" t="s">
        <v>632</v>
      </c>
      <c r="V20" s="455"/>
      <c r="W20" s="455"/>
      <c r="X20" s="456"/>
      <c r="Y20" s="155"/>
    </row>
    <row r="21" spans="1:25" s="156" customFormat="1" ht="15" customHeight="1" x14ac:dyDescent="0.4">
      <c r="A21" s="620"/>
      <c r="B21" s="620"/>
      <c r="C21" s="620"/>
      <c r="D21" s="532" t="s">
        <v>413</v>
      </c>
      <c r="E21" s="531" t="s">
        <v>741</v>
      </c>
      <c r="F21" s="531"/>
      <c r="G21" s="531"/>
      <c r="H21" s="531"/>
      <c r="I21" s="531"/>
      <c r="J21" s="531"/>
      <c r="K21" s="531"/>
      <c r="L21" s="531"/>
      <c r="M21" s="531"/>
      <c r="N21" s="531"/>
      <c r="O21" s="531"/>
      <c r="P21" s="531"/>
      <c r="Q21" s="531"/>
      <c r="R21" s="531"/>
      <c r="S21" s="531"/>
      <c r="T21" s="510"/>
      <c r="U21" s="451"/>
      <c r="V21" s="452"/>
      <c r="W21" s="452"/>
      <c r="X21" s="453"/>
      <c r="Y21" s="155"/>
    </row>
    <row r="22" spans="1:25" s="156" customFormat="1" ht="75" customHeight="1" x14ac:dyDescent="0.4">
      <c r="A22" s="620"/>
      <c r="B22" s="620"/>
      <c r="C22" s="620"/>
      <c r="D22" s="564"/>
      <c r="E22" s="500" t="s">
        <v>566</v>
      </c>
      <c r="F22" s="500"/>
      <c r="G22" s="500"/>
      <c r="H22" s="500"/>
      <c r="I22" s="500"/>
      <c r="J22" s="500"/>
      <c r="K22" s="500"/>
      <c r="L22" s="500"/>
      <c r="M22" s="500"/>
      <c r="N22" s="500"/>
      <c r="O22" s="500"/>
      <c r="P22" s="500"/>
      <c r="Q22" s="500"/>
      <c r="R22" s="500"/>
      <c r="S22" s="500"/>
      <c r="T22" s="582"/>
      <c r="U22" s="451"/>
      <c r="V22" s="452"/>
      <c r="W22" s="452"/>
      <c r="X22" s="453"/>
      <c r="Y22" s="155"/>
    </row>
    <row r="23" spans="1:25" s="156" customFormat="1" ht="15" customHeight="1" x14ac:dyDescent="0.4">
      <c r="A23" s="620"/>
      <c r="B23" s="620"/>
      <c r="C23" s="620"/>
      <c r="D23" s="198" t="s">
        <v>410</v>
      </c>
      <c r="E23" s="545" t="s">
        <v>742</v>
      </c>
      <c r="F23" s="545"/>
      <c r="G23" s="545"/>
      <c r="H23" s="545"/>
      <c r="I23" s="545"/>
      <c r="J23" s="545"/>
      <c r="K23" s="545"/>
      <c r="L23" s="545"/>
      <c r="M23" s="545"/>
      <c r="N23" s="545"/>
      <c r="O23" s="545"/>
      <c r="P23" s="545"/>
      <c r="Q23" s="545"/>
      <c r="R23" s="545"/>
      <c r="S23" s="545"/>
      <c r="T23" s="510"/>
      <c r="U23" s="451"/>
      <c r="V23" s="452"/>
      <c r="W23" s="452"/>
      <c r="X23" s="453"/>
      <c r="Y23" s="155"/>
    </row>
    <row r="24" spans="1:25" s="156" customFormat="1" ht="75" customHeight="1" x14ac:dyDescent="0.4">
      <c r="A24" s="620"/>
      <c r="B24" s="620"/>
      <c r="C24" s="620"/>
      <c r="D24" s="199"/>
      <c r="E24" s="514" t="s">
        <v>743</v>
      </c>
      <c r="F24" s="514"/>
      <c r="G24" s="514"/>
      <c r="H24" s="514"/>
      <c r="I24" s="514"/>
      <c r="J24" s="514"/>
      <c r="K24" s="514"/>
      <c r="L24" s="514"/>
      <c r="M24" s="514"/>
      <c r="N24" s="514"/>
      <c r="O24" s="514"/>
      <c r="P24" s="514"/>
      <c r="Q24" s="514"/>
      <c r="R24" s="514"/>
      <c r="S24" s="514"/>
      <c r="T24" s="512"/>
      <c r="U24" s="457"/>
      <c r="V24" s="458"/>
      <c r="W24" s="458"/>
      <c r="X24" s="459"/>
    </row>
    <row r="25" spans="1:25" ht="15" customHeight="1" x14ac:dyDescent="0.15">
      <c r="A25" s="133" t="s">
        <v>198</v>
      </c>
      <c r="B25" s="134"/>
    </row>
    <row r="26" spans="1:25" ht="30" customHeight="1" x14ac:dyDescent="0.4">
      <c r="A26" s="158" t="s">
        <v>402</v>
      </c>
      <c r="B26" s="159"/>
      <c r="C26" s="160"/>
      <c r="D26" s="161"/>
      <c r="E26" s="206">
        <v>3</v>
      </c>
      <c r="F26" s="161"/>
      <c r="G26" s="161"/>
      <c r="H26" s="161"/>
      <c r="I26" s="161"/>
      <c r="J26" s="161"/>
      <c r="K26" s="162" t="s">
        <v>405</v>
      </c>
      <c r="L26" s="207">
        <f>IF(R26=W26,1,0)</f>
        <v>0</v>
      </c>
      <c r="M26" s="163"/>
      <c r="N26" s="161"/>
      <c r="O26" s="161"/>
      <c r="P26" s="161"/>
      <c r="Q26" s="162" t="s">
        <v>406</v>
      </c>
      <c r="R26" s="207"/>
      <c r="S26" s="161"/>
      <c r="T26" s="161"/>
      <c r="U26" s="207">
        <f>COUNT(T28:T36)</f>
        <v>0</v>
      </c>
      <c r="V26" s="161" t="s">
        <v>404</v>
      </c>
      <c r="W26" s="206">
        <v>4</v>
      </c>
      <c r="X26" s="164"/>
    </row>
    <row r="27" spans="1:25" s="152" customFormat="1" ht="14.25" customHeight="1" x14ac:dyDescent="0.4">
      <c r="A27" s="501" t="s">
        <v>482</v>
      </c>
      <c r="B27" s="502"/>
      <c r="C27" s="502"/>
      <c r="D27" s="484" t="s">
        <v>556</v>
      </c>
      <c r="E27" s="553"/>
      <c r="F27" s="553"/>
      <c r="G27" s="553"/>
      <c r="H27" s="553"/>
      <c r="I27" s="553"/>
      <c r="J27" s="553"/>
      <c r="K27" s="553"/>
      <c r="L27" s="553"/>
      <c r="M27" s="553"/>
      <c r="N27" s="553"/>
      <c r="O27" s="553"/>
      <c r="P27" s="553"/>
      <c r="Q27" s="553"/>
      <c r="R27" s="553"/>
      <c r="S27" s="554"/>
      <c r="T27" s="165" t="s">
        <v>23</v>
      </c>
      <c r="U27" s="597" t="s">
        <v>443</v>
      </c>
      <c r="V27" s="621"/>
      <c r="W27" s="621"/>
      <c r="X27" s="622"/>
    </row>
    <row r="28" spans="1:25" s="156" customFormat="1" ht="60" customHeight="1" x14ac:dyDescent="0.4">
      <c r="A28" s="633" t="s">
        <v>434</v>
      </c>
      <c r="B28" s="633"/>
      <c r="C28" s="633"/>
      <c r="D28" s="140" t="s">
        <v>202</v>
      </c>
      <c r="E28" s="503" t="s">
        <v>744</v>
      </c>
      <c r="F28" s="503"/>
      <c r="G28" s="503"/>
      <c r="H28" s="503"/>
      <c r="I28" s="503"/>
      <c r="J28" s="503"/>
      <c r="K28" s="503"/>
      <c r="L28" s="503"/>
      <c r="M28" s="503"/>
      <c r="N28" s="503"/>
      <c r="O28" s="503"/>
      <c r="P28" s="503"/>
      <c r="Q28" s="503"/>
      <c r="R28" s="503"/>
      <c r="S28" s="503"/>
      <c r="T28" s="166"/>
      <c r="U28" s="454" t="s">
        <v>633</v>
      </c>
      <c r="V28" s="455"/>
      <c r="W28" s="455"/>
      <c r="X28" s="456"/>
    </row>
    <row r="29" spans="1:25" s="156" customFormat="1" ht="60" customHeight="1" x14ac:dyDescent="0.4">
      <c r="A29" s="566"/>
      <c r="B29" s="567"/>
      <c r="C29" s="568"/>
      <c r="D29" s="532" t="s">
        <v>414</v>
      </c>
      <c r="E29" s="630" t="s">
        <v>745</v>
      </c>
      <c r="F29" s="631"/>
      <c r="G29" s="631"/>
      <c r="H29" s="631"/>
      <c r="I29" s="631"/>
      <c r="J29" s="631"/>
      <c r="K29" s="631"/>
      <c r="L29" s="631"/>
      <c r="M29" s="631"/>
      <c r="N29" s="631"/>
      <c r="O29" s="631"/>
      <c r="P29" s="631"/>
      <c r="Q29" s="631"/>
      <c r="R29" s="631"/>
      <c r="S29" s="632"/>
      <c r="T29" s="510"/>
      <c r="U29" s="451"/>
      <c r="V29" s="452"/>
      <c r="W29" s="452"/>
      <c r="X29" s="453"/>
    </row>
    <row r="30" spans="1:25" s="156" customFormat="1" ht="60" customHeight="1" x14ac:dyDescent="0.4">
      <c r="A30" s="566"/>
      <c r="B30" s="567"/>
      <c r="C30" s="568"/>
      <c r="D30" s="534"/>
      <c r="E30" s="654" t="s">
        <v>568</v>
      </c>
      <c r="F30" s="655"/>
      <c r="G30" s="655"/>
      <c r="H30" s="655"/>
      <c r="I30" s="655"/>
      <c r="J30" s="655"/>
      <c r="K30" s="655"/>
      <c r="L30" s="655"/>
      <c r="M30" s="655"/>
      <c r="N30" s="655"/>
      <c r="O30" s="655"/>
      <c r="P30" s="655"/>
      <c r="Q30" s="655"/>
      <c r="R30" s="655"/>
      <c r="S30" s="656"/>
      <c r="T30" s="512"/>
      <c r="U30" s="451"/>
      <c r="V30" s="452"/>
      <c r="W30" s="452"/>
      <c r="X30" s="453"/>
    </row>
    <row r="31" spans="1:25" s="156" customFormat="1" ht="42.95" customHeight="1" x14ac:dyDescent="0.4">
      <c r="A31" s="566"/>
      <c r="B31" s="567"/>
      <c r="C31" s="568"/>
      <c r="D31" s="532" t="s">
        <v>415</v>
      </c>
      <c r="E31" s="569" t="s">
        <v>746</v>
      </c>
      <c r="F31" s="659"/>
      <c r="G31" s="659"/>
      <c r="H31" s="659"/>
      <c r="I31" s="659"/>
      <c r="J31" s="659"/>
      <c r="K31" s="659"/>
      <c r="L31" s="659"/>
      <c r="M31" s="659"/>
      <c r="N31" s="659"/>
      <c r="O31" s="659"/>
      <c r="P31" s="659"/>
      <c r="Q31" s="659"/>
      <c r="R31" s="659"/>
      <c r="S31" s="660"/>
      <c r="T31" s="510"/>
      <c r="U31" s="451"/>
      <c r="V31" s="452"/>
      <c r="W31" s="452"/>
      <c r="X31" s="453"/>
    </row>
    <row r="32" spans="1:25" s="156" customFormat="1" ht="42.95" customHeight="1" x14ac:dyDescent="0.4">
      <c r="A32" s="566"/>
      <c r="B32" s="567"/>
      <c r="C32" s="568"/>
      <c r="D32" s="533"/>
      <c r="E32" s="525"/>
      <c r="F32" s="526"/>
      <c r="G32" s="526"/>
      <c r="H32" s="526"/>
      <c r="I32" s="526"/>
      <c r="J32" s="526"/>
      <c r="K32" s="526"/>
      <c r="L32" s="526"/>
      <c r="M32" s="526"/>
      <c r="N32" s="526"/>
      <c r="O32" s="526"/>
      <c r="P32" s="526"/>
      <c r="Q32" s="526"/>
      <c r="R32" s="526"/>
      <c r="S32" s="527"/>
      <c r="T32" s="511"/>
      <c r="U32" s="451"/>
      <c r="V32" s="452"/>
      <c r="W32" s="452"/>
      <c r="X32" s="453"/>
    </row>
    <row r="33" spans="1:25" s="156" customFormat="1" ht="42.95" customHeight="1" x14ac:dyDescent="0.4">
      <c r="A33" s="566"/>
      <c r="B33" s="567"/>
      <c r="C33" s="568"/>
      <c r="D33" s="533"/>
      <c r="E33" s="525"/>
      <c r="F33" s="526"/>
      <c r="G33" s="526"/>
      <c r="H33" s="526"/>
      <c r="I33" s="526"/>
      <c r="J33" s="526"/>
      <c r="K33" s="526"/>
      <c r="L33" s="526"/>
      <c r="M33" s="526"/>
      <c r="N33" s="526"/>
      <c r="O33" s="526"/>
      <c r="P33" s="526"/>
      <c r="Q33" s="526"/>
      <c r="R33" s="526"/>
      <c r="S33" s="527"/>
      <c r="T33" s="511"/>
      <c r="U33" s="451"/>
      <c r="V33" s="452"/>
      <c r="W33" s="452"/>
      <c r="X33" s="453"/>
    </row>
    <row r="34" spans="1:25" s="156" customFormat="1" ht="42.95" customHeight="1" x14ac:dyDescent="0.4">
      <c r="A34" s="566"/>
      <c r="B34" s="567"/>
      <c r="C34" s="568"/>
      <c r="D34" s="533"/>
      <c r="E34" s="525"/>
      <c r="F34" s="526"/>
      <c r="G34" s="526"/>
      <c r="H34" s="526"/>
      <c r="I34" s="526"/>
      <c r="J34" s="526"/>
      <c r="K34" s="526"/>
      <c r="L34" s="526"/>
      <c r="M34" s="526"/>
      <c r="N34" s="526"/>
      <c r="O34" s="526"/>
      <c r="P34" s="526"/>
      <c r="Q34" s="526"/>
      <c r="R34" s="526"/>
      <c r="S34" s="527"/>
      <c r="T34" s="511"/>
      <c r="U34" s="451"/>
      <c r="V34" s="452"/>
      <c r="W34" s="452"/>
      <c r="X34" s="453"/>
    </row>
    <row r="35" spans="1:25" s="156" customFormat="1" ht="42.95" customHeight="1" x14ac:dyDescent="0.4">
      <c r="A35" s="566"/>
      <c r="B35" s="567"/>
      <c r="C35" s="568"/>
      <c r="D35" s="534"/>
      <c r="E35" s="528"/>
      <c r="F35" s="529"/>
      <c r="G35" s="529"/>
      <c r="H35" s="529"/>
      <c r="I35" s="529"/>
      <c r="J35" s="529"/>
      <c r="K35" s="529"/>
      <c r="L35" s="529"/>
      <c r="M35" s="529"/>
      <c r="N35" s="529"/>
      <c r="O35" s="529"/>
      <c r="P35" s="529"/>
      <c r="Q35" s="529"/>
      <c r="R35" s="529"/>
      <c r="S35" s="530"/>
      <c r="T35" s="512"/>
      <c r="U35" s="451"/>
      <c r="V35" s="452"/>
      <c r="W35" s="452"/>
      <c r="X35" s="453"/>
    </row>
    <row r="36" spans="1:25" s="156" customFormat="1" ht="60" customHeight="1" x14ac:dyDescent="0.4">
      <c r="A36" s="515"/>
      <c r="B36" s="516"/>
      <c r="C36" s="516"/>
      <c r="D36" s="140" t="s">
        <v>569</v>
      </c>
      <c r="E36" s="503" t="s">
        <v>647</v>
      </c>
      <c r="F36" s="503"/>
      <c r="G36" s="503"/>
      <c r="H36" s="503"/>
      <c r="I36" s="503"/>
      <c r="J36" s="503"/>
      <c r="K36" s="503"/>
      <c r="L36" s="503"/>
      <c r="M36" s="503"/>
      <c r="N36" s="503"/>
      <c r="O36" s="503"/>
      <c r="P36" s="503"/>
      <c r="Q36" s="503"/>
      <c r="R36" s="503"/>
      <c r="S36" s="503"/>
      <c r="T36" s="166"/>
      <c r="U36" s="515"/>
      <c r="V36" s="516"/>
      <c r="W36" s="516"/>
      <c r="X36" s="647"/>
    </row>
    <row r="37" spans="1:25" ht="30" customHeight="1" x14ac:dyDescent="0.4">
      <c r="A37" s="158" t="s">
        <v>402</v>
      </c>
      <c r="B37" s="159"/>
      <c r="C37" s="160"/>
      <c r="D37" s="161"/>
      <c r="E37" s="206">
        <v>4</v>
      </c>
      <c r="F37" s="161"/>
      <c r="G37" s="161"/>
      <c r="H37" s="161"/>
      <c r="I37" s="161"/>
      <c r="J37" s="161"/>
      <c r="K37" s="162" t="s">
        <v>405</v>
      </c>
      <c r="L37" s="207">
        <f>IF(R37=W37,1,0)</f>
        <v>0</v>
      </c>
      <c r="M37" s="163"/>
      <c r="N37" s="161"/>
      <c r="O37" s="161"/>
      <c r="P37" s="161"/>
      <c r="Q37" s="162" t="s">
        <v>406</v>
      </c>
      <c r="R37" s="207"/>
      <c r="S37" s="161"/>
      <c r="T37" s="161"/>
      <c r="U37" s="207">
        <f>COUNT(T39)</f>
        <v>0</v>
      </c>
      <c r="V37" s="161" t="s">
        <v>404</v>
      </c>
      <c r="W37" s="206">
        <v>1</v>
      </c>
      <c r="X37" s="164"/>
      <c r="Y37" s="150"/>
    </row>
    <row r="38" spans="1:25" s="152" customFormat="1" ht="14.25" customHeight="1" x14ac:dyDescent="0.4">
      <c r="A38" s="501" t="s">
        <v>482</v>
      </c>
      <c r="B38" s="502"/>
      <c r="C38" s="502"/>
      <c r="D38" s="501" t="s">
        <v>556</v>
      </c>
      <c r="E38" s="502"/>
      <c r="F38" s="502"/>
      <c r="G38" s="502"/>
      <c r="H38" s="502"/>
      <c r="I38" s="502"/>
      <c r="J38" s="502"/>
      <c r="K38" s="502"/>
      <c r="L38" s="502"/>
      <c r="M38" s="502"/>
      <c r="N38" s="502"/>
      <c r="O38" s="502"/>
      <c r="P38" s="502"/>
      <c r="Q38" s="502"/>
      <c r="R38" s="502"/>
      <c r="S38" s="502"/>
      <c r="T38" s="167" t="s">
        <v>23</v>
      </c>
      <c r="U38" s="501" t="s">
        <v>443</v>
      </c>
      <c r="V38" s="501"/>
      <c r="W38" s="501"/>
      <c r="X38" s="501"/>
    </row>
    <row r="39" spans="1:25" s="156" customFormat="1" ht="45" customHeight="1" x14ac:dyDescent="0.4">
      <c r="A39" s="499" t="s">
        <v>452</v>
      </c>
      <c r="B39" s="652"/>
      <c r="C39" s="499"/>
      <c r="D39" s="153"/>
      <c r="E39" s="653" t="s">
        <v>571</v>
      </c>
      <c r="F39" s="653"/>
      <c r="G39" s="653"/>
      <c r="H39" s="653"/>
      <c r="I39" s="653"/>
      <c r="J39" s="653"/>
      <c r="K39" s="653"/>
      <c r="L39" s="653"/>
      <c r="M39" s="653"/>
      <c r="N39" s="653"/>
      <c r="O39" s="653"/>
      <c r="P39" s="653"/>
      <c r="Q39" s="653"/>
      <c r="R39" s="653"/>
      <c r="S39" s="653"/>
      <c r="T39" s="154"/>
      <c r="U39" s="499" t="s">
        <v>635</v>
      </c>
      <c r="V39" s="499"/>
      <c r="W39" s="499"/>
      <c r="X39" s="499"/>
    </row>
    <row r="40" spans="1:25" ht="30" customHeight="1" x14ac:dyDescent="0.4">
      <c r="A40" s="158" t="s">
        <v>402</v>
      </c>
      <c r="B40" s="159"/>
      <c r="C40" s="160"/>
      <c r="D40" s="161"/>
      <c r="E40" s="206">
        <v>5</v>
      </c>
      <c r="F40" s="161"/>
      <c r="G40" s="161"/>
      <c r="H40" s="161"/>
      <c r="I40" s="161"/>
      <c r="J40" s="161"/>
      <c r="K40" s="162" t="s">
        <v>405</v>
      </c>
      <c r="L40" s="207">
        <f>IF(R40=W40,1,0)</f>
        <v>0</v>
      </c>
      <c r="M40" s="163"/>
      <c r="N40" s="161"/>
      <c r="O40" s="161"/>
      <c r="P40" s="161"/>
      <c r="Q40" s="162" t="s">
        <v>406</v>
      </c>
      <c r="R40" s="207"/>
      <c r="S40" s="161"/>
      <c r="T40" s="161"/>
      <c r="U40" s="207">
        <f>COUNT(T42:T106)</f>
        <v>0</v>
      </c>
      <c r="V40" s="161" t="s">
        <v>404</v>
      </c>
      <c r="W40" s="206">
        <v>37</v>
      </c>
      <c r="X40" s="164"/>
      <c r="Y40" s="150"/>
    </row>
    <row r="41" spans="1:25" s="152" customFormat="1" ht="14.25" customHeight="1" x14ac:dyDescent="0.4">
      <c r="A41" s="501" t="s">
        <v>482</v>
      </c>
      <c r="B41" s="502"/>
      <c r="C41" s="502"/>
      <c r="D41" s="501" t="s">
        <v>556</v>
      </c>
      <c r="E41" s="502"/>
      <c r="F41" s="502"/>
      <c r="G41" s="502"/>
      <c r="H41" s="502"/>
      <c r="I41" s="502"/>
      <c r="J41" s="502"/>
      <c r="K41" s="502"/>
      <c r="L41" s="502"/>
      <c r="M41" s="502"/>
      <c r="N41" s="502"/>
      <c r="O41" s="502"/>
      <c r="P41" s="502"/>
      <c r="Q41" s="502"/>
      <c r="R41" s="502"/>
      <c r="S41" s="502"/>
      <c r="T41" s="167" t="s">
        <v>23</v>
      </c>
      <c r="U41" s="501" t="s">
        <v>443</v>
      </c>
      <c r="V41" s="501"/>
      <c r="W41" s="501"/>
      <c r="X41" s="501"/>
    </row>
    <row r="42" spans="1:25" s="156" customFormat="1" ht="30" customHeight="1" x14ac:dyDescent="0.4">
      <c r="A42" s="454" t="s">
        <v>453</v>
      </c>
      <c r="B42" s="455"/>
      <c r="C42" s="456"/>
      <c r="D42" s="140" t="s">
        <v>416</v>
      </c>
      <c r="E42" s="503" t="s">
        <v>203</v>
      </c>
      <c r="F42" s="503"/>
      <c r="G42" s="503"/>
      <c r="H42" s="503"/>
      <c r="I42" s="503"/>
      <c r="J42" s="503"/>
      <c r="K42" s="503"/>
      <c r="L42" s="503"/>
      <c r="M42" s="503"/>
      <c r="N42" s="503"/>
      <c r="O42" s="503"/>
      <c r="P42" s="503"/>
      <c r="Q42" s="503"/>
      <c r="R42" s="503"/>
      <c r="S42" s="503"/>
      <c r="T42" s="154"/>
      <c r="U42" s="454" t="s">
        <v>634</v>
      </c>
      <c r="V42" s="455"/>
      <c r="W42" s="455"/>
      <c r="X42" s="456"/>
    </row>
    <row r="43" spans="1:25" s="156" customFormat="1" ht="45" customHeight="1" x14ac:dyDescent="0.4">
      <c r="A43" s="451"/>
      <c r="B43" s="452"/>
      <c r="C43" s="453"/>
      <c r="D43" s="140" t="s">
        <v>417</v>
      </c>
      <c r="E43" s="503" t="s">
        <v>575</v>
      </c>
      <c r="F43" s="503"/>
      <c r="G43" s="503"/>
      <c r="H43" s="503"/>
      <c r="I43" s="503"/>
      <c r="J43" s="503"/>
      <c r="K43" s="503"/>
      <c r="L43" s="503"/>
      <c r="M43" s="503"/>
      <c r="N43" s="503"/>
      <c r="O43" s="503"/>
      <c r="P43" s="503"/>
      <c r="Q43" s="503"/>
      <c r="R43" s="503"/>
      <c r="S43" s="503"/>
      <c r="T43" s="154"/>
      <c r="U43" s="451"/>
      <c r="V43" s="452"/>
      <c r="W43" s="452"/>
      <c r="X43" s="453"/>
    </row>
    <row r="44" spans="1:25" s="156" customFormat="1" ht="60" customHeight="1" x14ac:dyDescent="0.4">
      <c r="A44" s="451"/>
      <c r="B44" s="452"/>
      <c r="C44" s="453"/>
      <c r="D44" s="198" t="s">
        <v>576</v>
      </c>
      <c r="E44" s="680" t="s">
        <v>747</v>
      </c>
      <c r="F44" s="681"/>
      <c r="G44" s="681"/>
      <c r="H44" s="681"/>
      <c r="I44" s="681"/>
      <c r="J44" s="681"/>
      <c r="K44" s="681"/>
      <c r="L44" s="681"/>
      <c r="M44" s="681"/>
      <c r="N44" s="681"/>
      <c r="O44" s="681"/>
      <c r="P44" s="681"/>
      <c r="Q44" s="681"/>
      <c r="R44" s="681"/>
      <c r="S44" s="682"/>
      <c r="T44" s="168"/>
      <c r="U44" s="451"/>
      <c r="V44" s="452"/>
      <c r="W44" s="452"/>
      <c r="X44" s="453"/>
    </row>
    <row r="45" spans="1:25" s="156" customFormat="1" ht="45" customHeight="1" x14ac:dyDescent="0.4">
      <c r="A45" s="451"/>
      <c r="B45" s="452"/>
      <c r="C45" s="453"/>
      <c r="D45" s="198" t="s">
        <v>577</v>
      </c>
      <c r="E45" s="680" t="s">
        <v>748</v>
      </c>
      <c r="F45" s="681"/>
      <c r="G45" s="681"/>
      <c r="H45" s="681"/>
      <c r="I45" s="681"/>
      <c r="J45" s="681"/>
      <c r="K45" s="681"/>
      <c r="L45" s="681"/>
      <c r="M45" s="681"/>
      <c r="N45" s="681"/>
      <c r="O45" s="681"/>
      <c r="P45" s="681"/>
      <c r="Q45" s="681"/>
      <c r="R45" s="681"/>
      <c r="S45" s="682"/>
      <c r="T45" s="168"/>
      <c r="U45" s="451"/>
      <c r="V45" s="452"/>
      <c r="W45" s="452"/>
      <c r="X45" s="453"/>
    </row>
    <row r="46" spans="1:25" s="156" customFormat="1" ht="60" customHeight="1" x14ac:dyDescent="0.4">
      <c r="A46" s="451"/>
      <c r="B46" s="452"/>
      <c r="C46" s="453"/>
      <c r="D46" s="198" t="s">
        <v>578</v>
      </c>
      <c r="E46" s="531" t="s">
        <v>204</v>
      </c>
      <c r="F46" s="531"/>
      <c r="G46" s="531"/>
      <c r="H46" s="531"/>
      <c r="I46" s="531"/>
      <c r="J46" s="531"/>
      <c r="K46" s="531"/>
      <c r="L46" s="531"/>
      <c r="M46" s="531"/>
      <c r="N46" s="531"/>
      <c r="O46" s="531"/>
      <c r="P46" s="531"/>
      <c r="Q46" s="531"/>
      <c r="R46" s="531"/>
      <c r="S46" s="531"/>
      <c r="T46" s="510"/>
      <c r="U46" s="451"/>
      <c r="V46" s="452"/>
      <c r="W46" s="452"/>
      <c r="X46" s="453"/>
    </row>
    <row r="47" spans="1:25" s="156" customFormat="1" ht="60" customHeight="1" x14ac:dyDescent="0.4">
      <c r="A47" s="504"/>
      <c r="B47" s="505"/>
      <c r="C47" s="506"/>
      <c r="D47" s="199"/>
      <c r="E47" s="500" t="s">
        <v>623</v>
      </c>
      <c r="F47" s="500"/>
      <c r="G47" s="500"/>
      <c r="H47" s="500"/>
      <c r="I47" s="500"/>
      <c r="J47" s="500"/>
      <c r="K47" s="500"/>
      <c r="L47" s="500"/>
      <c r="M47" s="500"/>
      <c r="N47" s="500"/>
      <c r="O47" s="500"/>
      <c r="P47" s="500"/>
      <c r="Q47" s="500"/>
      <c r="R47" s="500"/>
      <c r="S47" s="500"/>
      <c r="T47" s="582"/>
      <c r="U47" s="451"/>
      <c r="V47" s="452"/>
      <c r="W47" s="452"/>
      <c r="X47" s="453"/>
    </row>
    <row r="48" spans="1:25" s="156" customFormat="1" ht="75" customHeight="1" x14ac:dyDescent="0.4">
      <c r="A48" s="504"/>
      <c r="B48" s="505"/>
      <c r="C48" s="506"/>
      <c r="D48" s="140" t="s">
        <v>579</v>
      </c>
      <c r="E48" s="503" t="s">
        <v>207</v>
      </c>
      <c r="F48" s="503"/>
      <c r="G48" s="503"/>
      <c r="H48" s="503"/>
      <c r="I48" s="503"/>
      <c r="J48" s="503"/>
      <c r="K48" s="503"/>
      <c r="L48" s="503"/>
      <c r="M48" s="503"/>
      <c r="N48" s="503"/>
      <c r="O48" s="503"/>
      <c r="P48" s="503"/>
      <c r="Q48" s="503"/>
      <c r="R48" s="503"/>
      <c r="S48" s="503"/>
      <c r="T48" s="154"/>
      <c r="U48" s="504"/>
      <c r="V48" s="505"/>
      <c r="W48" s="505"/>
      <c r="X48" s="506"/>
    </row>
    <row r="49" spans="1:24" s="156" customFormat="1" ht="50.1" customHeight="1" x14ac:dyDescent="0.4">
      <c r="A49" s="566"/>
      <c r="B49" s="567"/>
      <c r="C49" s="568"/>
      <c r="D49" s="198" t="s">
        <v>580</v>
      </c>
      <c r="E49" s="569" t="s">
        <v>651</v>
      </c>
      <c r="F49" s="659"/>
      <c r="G49" s="659"/>
      <c r="H49" s="659"/>
      <c r="I49" s="659"/>
      <c r="J49" s="659"/>
      <c r="K49" s="659"/>
      <c r="L49" s="659"/>
      <c r="M49" s="659"/>
      <c r="N49" s="659"/>
      <c r="O49" s="659"/>
      <c r="P49" s="659"/>
      <c r="Q49" s="659"/>
      <c r="R49" s="659"/>
      <c r="S49" s="660"/>
      <c r="T49" s="510"/>
      <c r="U49" s="566"/>
      <c r="V49" s="567"/>
      <c r="W49" s="567"/>
      <c r="X49" s="568"/>
    </row>
    <row r="50" spans="1:24" s="156" customFormat="1" ht="50.1" customHeight="1" x14ac:dyDescent="0.4">
      <c r="A50" s="566"/>
      <c r="B50" s="567"/>
      <c r="C50" s="568"/>
      <c r="D50" s="200"/>
      <c r="E50" s="525"/>
      <c r="F50" s="526"/>
      <c r="G50" s="526"/>
      <c r="H50" s="526"/>
      <c r="I50" s="526"/>
      <c r="J50" s="526"/>
      <c r="K50" s="526"/>
      <c r="L50" s="526"/>
      <c r="M50" s="526"/>
      <c r="N50" s="526"/>
      <c r="O50" s="526"/>
      <c r="P50" s="526"/>
      <c r="Q50" s="526"/>
      <c r="R50" s="526"/>
      <c r="S50" s="527"/>
      <c r="T50" s="511"/>
      <c r="U50" s="566"/>
      <c r="V50" s="567"/>
      <c r="W50" s="567"/>
      <c r="X50" s="568"/>
    </row>
    <row r="51" spans="1:24" s="156" customFormat="1" ht="50.1" customHeight="1" x14ac:dyDescent="0.4">
      <c r="A51" s="566"/>
      <c r="B51" s="567"/>
      <c r="C51" s="568"/>
      <c r="D51" s="199"/>
      <c r="E51" s="528"/>
      <c r="F51" s="529"/>
      <c r="G51" s="529"/>
      <c r="H51" s="529"/>
      <c r="I51" s="529"/>
      <c r="J51" s="529"/>
      <c r="K51" s="529"/>
      <c r="L51" s="529"/>
      <c r="M51" s="529"/>
      <c r="N51" s="529"/>
      <c r="O51" s="529"/>
      <c r="P51" s="529"/>
      <c r="Q51" s="529"/>
      <c r="R51" s="529"/>
      <c r="S51" s="530"/>
      <c r="T51" s="512"/>
      <c r="U51" s="566"/>
      <c r="V51" s="567"/>
      <c r="W51" s="567"/>
      <c r="X51" s="568"/>
    </row>
    <row r="52" spans="1:24" s="156" customFormat="1" ht="75" customHeight="1" x14ac:dyDescent="0.4">
      <c r="A52" s="504"/>
      <c r="B52" s="505"/>
      <c r="C52" s="505"/>
      <c r="D52" s="532" t="s">
        <v>581</v>
      </c>
      <c r="E52" s="545" t="s">
        <v>206</v>
      </c>
      <c r="F52" s="545"/>
      <c r="G52" s="545"/>
      <c r="H52" s="545"/>
      <c r="I52" s="545"/>
      <c r="J52" s="545"/>
      <c r="K52" s="545"/>
      <c r="L52" s="545"/>
      <c r="M52" s="545"/>
      <c r="N52" s="545"/>
      <c r="O52" s="545"/>
      <c r="P52" s="545"/>
      <c r="Q52" s="545"/>
      <c r="R52" s="545"/>
      <c r="S52" s="545"/>
      <c r="T52" s="510"/>
      <c r="U52" s="504"/>
      <c r="V52" s="505"/>
      <c r="W52" s="505"/>
      <c r="X52" s="506"/>
    </row>
    <row r="53" spans="1:24" s="156" customFormat="1" ht="75" customHeight="1" x14ac:dyDescent="0.4">
      <c r="A53" s="515"/>
      <c r="B53" s="516"/>
      <c r="C53" s="647"/>
      <c r="D53" s="564"/>
      <c r="E53" s="514" t="s">
        <v>436</v>
      </c>
      <c r="F53" s="514"/>
      <c r="G53" s="514"/>
      <c r="H53" s="514"/>
      <c r="I53" s="514"/>
      <c r="J53" s="514"/>
      <c r="K53" s="514"/>
      <c r="L53" s="514"/>
      <c r="M53" s="514"/>
      <c r="N53" s="514"/>
      <c r="O53" s="514"/>
      <c r="P53" s="514"/>
      <c r="Q53" s="514"/>
      <c r="R53" s="514"/>
      <c r="S53" s="514"/>
      <c r="T53" s="517"/>
      <c r="U53" s="515"/>
      <c r="V53" s="516"/>
      <c r="W53" s="516"/>
      <c r="X53" s="647"/>
    </row>
    <row r="54" spans="1:24" s="152" customFormat="1" ht="14.25" customHeight="1" x14ac:dyDescent="0.4">
      <c r="A54" s="541" t="s">
        <v>482</v>
      </c>
      <c r="B54" s="539"/>
      <c r="C54" s="539"/>
      <c r="D54" s="538" t="s">
        <v>556</v>
      </c>
      <c r="E54" s="539"/>
      <c r="F54" s="539"/>
      <c r="G54" s="539"/>
      <c r="H54" s="539"/>
      <c r="I54" s="539"/>
      <c r="J54" s="539"/>
      <c r="K54" s="539"/>
      <c r="L54" s="539"/>
      <c r="M54" s="539"/>
      <c r="N54" s="539"/>
      <c r="O54" s="539"/>
      <c r="P54" s="539"/>
      <c r="Q54" s="539"/>
      <c r="R54" s="539"/>
      <c r="S54" s="540"/>
      <c r="T54" s="169" t="s">
        <v>23</v>
      </c>
      <c r="U54" s="541" t="s">
        <v>443</v>
      </c>
      <c r="V54" s="538"/>
      <c r="W54" s="538"/>
      <c r="X54" s="542"/>
    </row>
    <row r="55" spans="1:24" s="156" customFormat="1" ht="60" customHeight="1" x14ac:dyDescent="0.4">
      <c r="A55" s="561"/>
      <c r="B55" s="562"/>
      <c r="C55" s="563"/>
      <c r="D55" s="140" t="s">
        <v>582</v>
      </c>
      <c r="E55" s="503" t="s">
        <v>652</v>
      </c>
      <c r="F55" s="503"/>
      <c r="G55" s="503"/>
      <c r="H55" s="503"/>
      <c r="I55" s="503"/>
      <c r="J55" s="503"/>
      <c r="K55" s="503"/>
      <c r="L55" s="503"/>
      <c r="M55" s="503"/>
      <c r="N55" s="503"/>
      <c r="O55" s="503"/>
      <c r="P55" s="503"/>
      <c r="Q55" s="503"/>
      <c r="R55" s="503"/>
      <c r="S55" s="503"/>
      <c r="T55" s="166"/>
      <c r="U55" s="561"/>
      <c r="V55" s="562"/>
      <c r="W55" s="562"/>
      <c r="X55" s="563"/>
    </row>
    <row r="56" spans="1:24" s="156" customFormat="1" ht="120" customHeight="1" x14ac:dyDescent="0.4">
      <c r="A56" s="504"/>
      <c r="B56" s="505"/>
      <c r="C56" s="505"/>
      <c r="D56" s="140" t="s">
        <v>583</v>
      </c>
      <c r="E56" s="503" t="s">
        <v>205</v>
      </c>
      <c r="F56" s="503"/>
      <c r="G56" s="503"/>
      <c r="H56" s="503"/>
      <c r="I56" s="503"/>
      <c r="J56" s="503"/>
      <c r="K56" s="503"/>
      <c r="L56" s="503"/>
      <c r="M56" s="503"/>
      <c r="N56" s="503"/>
      <c r="O56" s="503"/>
      <c r="P56" s="503"/>
      <c r="Q56" s="503"/>
      <c r="R56" s="503"/>
      <c r="S56" s="503"/>
      <c r="T56" s="154"/>
      <c r="U56" s="504"/>
      <c r="V56" s="505"/>
      <c r="W56" s="505"/>
      <c r="X56" s="506"/>
    </row>
    <row r="57" spans="1:24" s="156" customFormat="1" ht="135" customHeight="1" x14ac:dyDescent="0.4">
      <c r="A57" s="504"/>
      <c r="B57" s="505"/>
      <c r="C57" s="506"/>
      <c r="D57" s="140" t="s">
        <v>584</v>
      </c>
      <c r="E57" s="503" t="s">
        <v>755</v>
      </c>
      <c r="F57" s="503"/>
      <c r="G57" s="503"/>
      <c r="H57" s="503"/>
      <c r="I57" s="503"/>
      <c r="J57" s="503"/>
      <c r="K57" s="503"/>
      <c r="L57" s="503"/>
      <c r="M57" s="503"/>
      <c r="N57" s="503"/>
      <c r="O57" s="503"/>
      <c r="P57" s="503"/>
      <c r="Q57" s="503"/>
      <c r="R57" s="503"/>
      <c r="S57" s="503"/>
      <c r="T57" s="154"/>
      <c r="U57" s="504"/>
      <c r="V57" s="505"/>
      <c r="W57" s="505"/>
      <c r="X57" s="506"/>
    </row>
    <row r="58" spans="1:24" s="170" customFormat="1" ht="150" customHeight="1" x14ac:dyDescent="0.4">
      <c r="A58" s="649"/>
      <c r="B58" s="650"/>
      <c r="C58" s="650"/>
      <c r="D58" s="140" t="s">
        <v>585</v>
      </c>
      <c r="E58" s="503" t="s">
        <v>749</v>
      </c>
      <c r="F58" s="503"/>
      <c r="G58" s="503"/>
      <c r="H58" s="503"/>
      <c r="I58" s="503"/>
      <c r="J58" s="503"/>
      <c r="K58" s="503"/>
      <c r="L58" s="503"/>
      <c r="M58" s="503"/>
      <c r="N58" s="503"/>
      <c r="O58" s="503"/>
      <c r="P58" s="503"/>
      <c r="Q58" s="503"/>
      <c r="R58" s="503"/>
      <c r="S58" s="503"/>
      <c r="T58" s="154"/>
      <c r="U58" s="649"/>
      <c r="V58" s="650"/>
      <c r="W58" s="650"/>
      <c r="X58" s="651"/>
    </row>
    <row r="59" spans="1:24" s="156" customFormat="1" ht="90" customHeight="1" x14ac:dyDescent="0.4">
      <c r="A59" s="504"/>
      <c r="B59" s="505"/>
      <c r="C59" s="505"/>
      <c r="D59" s="140" t="s">
        <v>586</v>
      </c>
      <c r="E59" s="503" t="s">
        <v>750</v>
      </c>
      <c r="F59" s="503"/>
      <c r="G59" s="503"/>
      <c r="H59" s="503"/>
      <c r="I59" s="503"/>
      <c r="J59" s="503"/>
      <c r="K59" s="503"/>
      <c r="L59" s="503"/>
      <c r="M59" s="503"/>
      <c r="N59" s="503"/>
      <c r="O59" s="503"/>
      <c r="P59" s="503"/>
      <c r="Q59" s="503"/>
      <c r="R59" s="503"/>
      <c r="S59" s="503"/>
      <c r="T59" s="154"/>
      <c r="U59" s="504"/>
      <c r="V59" s="505"/>
      <c r="W59" s="505"/>
      <c r="X59" s="506"/>
    </row>
    <row r="60" spans="1:24" s="156" customFormat="1" ht="30" customHeight="1" x14ac:dyDescent="0.4">
      <c r="A60" s="504"/>
      <c r="B60" s="505"/>
      <c r="C60" s="505"/>
      <c r="D60" s="532" t="s">
        <v>587</v>
      </c>
      <c r="E60" s="545" t="s">
        <v>751</v>
      </c>
      <c r="F60" s="545"/>
      <c r="G60" s="545"/>
      <c r="H60" s="545"/>
      <c r="I60" s="545"/>
      <c r="J60" s="545"/>
      <c r="K60" s="545"/>
      <c r="L60" s="545"/>
      <c r="M60" s="545"/>
      <c r="N60" s="545"/>
      <c r="O60" s="545"/>
      <c r="P60" s="545"/>
      <c r="Q60" s="545"/>
      <c r="R60" s="545"/>
      <c r="S60" s="545"/>
      <c r="T60" s="510"/>
      <c r="U60" s="504"/>
      <c r="V60" s="505"/>
      <c r="W60" s="505"/>
      <c r="X60" s="506"/>
    </row>
    <row r="61" spans="1:24" s="156" customFormat="1" ht="75" customHeight="1" x14ac:dyDescent="0.4">
      <c r="A61" s="507"/>
      <c r="B61" s="508"/>
      <c r="C61" s="509"/>
      <c r="D61" s="534"/>
      <c r="E61" s="528" t="s">
        <v>752</v>
      </c>
      <c r="F61" s="529"/>
      <c r="G61" s="529"/>
      <c r="H61" s="529"/>
      <c r="I61" s="529"/>
      <c r="J61" s="529"/>
      <c r="K61" s="529"/>
      <c r="L61" s="529"/>
      <c r="M61" s="529"/>
      <c r="N61" s="529"/>
      <c r="O61" s="529"/>
      <c r="P61" s="529"/>
      <c r="Q61" s="529"/>
      <c r="R61" s="529"/>
      <c r="S61" s="530"/>
      <c r="T61" s="512"/>
      <c r="U61" s="507"/>
      <c r="V61" s="508"/>
      <c r="W61" s="508"/>
      <c r="X61" s="509"/>
    </row>
    <row r="62" spans="1:24" s="156" customFormat="1" ht="30" customHeight="1" x14ac:dyDescent="0.4">
      <c r="A62" s="515"/>
      <c r="B62" s="516"/>
      <c r="C62" s="516"/>
      <c r="D62" s="140" t="s">
        <v>588</v>
      </c>
      <c r="E62" s="503" t="s">
        <v>208</v>
      </c>
      <c r="F62" s="503"/>
      <c r="G62" s="503"/>
      <c r="H62" s="503"/>
      <c r="I62" s="503"/>
      <c r="J62" s="503"/>
      <c r="K62" s="503"/>
      <c r="L62" s="503"/>
      <c r="M62" s="503"/>
      <c r="N62" s="503"/>
      <c r="O62" s="503"/>
      <c r="P62" s="503"/>
      <c r="Q62" s="503"/>
      <c r="R62" s="503"/>
      <c r="S62" s="503"/>
      <c r="T62" s="154"/>
      <c r="U62" s="515"/>
      <c r="V62" s="516"/>
      <c r="W62" s="516"/>
      <c r="X62" s="647"/>
    </row>
    <row r="63" spans="1:24" s="152" customFormat="1" ht="14.25" customHeight="1" x14ac:dyDescent="0.4">
      <c r="A63" s="541" t="s">
        <v>482</v>
      </c>
      <c r="B63" s="539"/>
      <c r="C63" s="539"/>
      <c r="D63" s="538" t="s">
        <v>556</v>
      </c>
      <c r="E63" s="539"/>
      <c r="F63" s="539"/>
      <c r="G63" s="539"/>
      <c r="H63" s="539"/>
      <c r="I63" s="539"/>
      <c r="J63" s="539"/>
      <c r="K63" s="539"/>
      <c r="L63" s="539"/>
      <c r="M63" s="539"/>
      <c r="N63" s="539"/>
      <c r="O63" s="539"/>
      <c r="P63" s="539"/>
      <c r="Q63" s="539"/>
      <c r="R63" s="539"/>
      <c r="S63" s="540"/>
      <c r="T63" s="169" t="s">
        <v>23</v>
      </c>
      <c r="U63" s="541" t="s">
        <v>443</v>
      </c>
      <c r="V63" s="538"/>
      <c r="W63" s="538"/>
      <c r="X63" s="542"/>
    </row>
    <row r="64" spans="1:24" s="156" customFormat="1" ht="60" customHeight="1" x14ac:dyDescent="0.4">
      <c r="A64" s="561"/>
      <c r="B64" s="562"/>
      <c r="C64" s="563"/>
      <c r="D64" s="140" t="s">
        <v>589</v>
      </c>
      <c r="E64" s="503" t="s">
        <v>209</v>
      </c>
      <c r="F64" s="503"/>
      <c r="G64" s="503"/>
      <c r="H64" s="503"/>
      <c r="I64" s="503"/>
      <c r="J64" s="503"/>
      <c r="K64" s="503"/>
      <c r="L64" s="503"/>
      <c r="M64" s="503"/>
      <c r="N64" s="503"/>
      <c r="O64" s="503"/>
      <c r="P64" s="503"/>
      <c r="Q64" s="503"/>
      <c r="R64" s="503"/>
      <c r="S64" s="503"/>
      <c r="T64" s="154"/>
      <c r="U64" s="561"/>
      <c r="V64" s="562"/>
      <c r="W64" s="562"/>
      <c r="X64" s="563"/>
    </row>
    <row r="65" spans="1:24" s="156" customFormat="1" ht="75" customHeight="1" x14ac:dyDescent="0.4">
      <c r="A65" s="504"/>
      <c r="B65" s="505"/>
      <c r="C65" s="506"/>
      <c r="D65" s="140" t="s">
        <v>590</v>
      </c>
      <c r="E65" s="503" t="s">
        <v>210</v>
      </c>
      <c r="F65" s="503"/>
      <c r="G65" s="503"/>
      <c r="H65" s="503"/>
      <c r="I65" s="503"/>
      <c r="J65" s="503"/>
      <c r="K65" s="503"/>
      <c r="L65" s="503"/>
      <c r="M65" s="503"/>
      <c r="N65" s="503"/>
      <c r="O65" s="503"/>
      <c r="P65" s="503"/>
      <c r="Q65" s="503"/>
      <c r="R65" s="503"/>
      <c r="S65" s="503"/>
      <c r="T65" s="154"/>
      <c r="U65" s="504"/>
      <c r="V65" s="505"/>
      <c r="W65" s="505"/>
      <c r="X65" s="506"/>
    </row>
    <row r="66" spans="1:24" s="156" customFormat="1" ht="60" customHeight="1" x14ac:dyDescent="0.4">
      <c r="A66" s="504"/>
      <c r="B66" s="505"/>
      <c r="C66" s="506"/>
      <c r="D66" s="201" t="s">
        <v>591</v>
      </c>
      <c r="E66" s="503" t="s">
        <v>753</v>
      </c>
      <c r="F66" s="503"/>
      <c r="G66" s="503"/>
      <c r="H66" s="503"/>
      <c r="I66" s="503"/>
      <c r="J66" s="503"/>
      <c r="K66" s="503"/>
      <c r="L66" s="503"/>
      <c r="M66" s="503"/>
      <c r="N66" s="503"/>
      <c r="O66" s="503"/>
      <c r="P66" s="503"/>
      <c r="Q66" s="503"/>
      <c r="R66" s="503"/>
      <c r="S66" s="503"/>
      <c r="T66" s="171"/>
      <c r="U66" s="504"/>
      <c r="V66" s="505"/>
      <c r="W66" s="505"/>
      <c r="X66" s="506"/>
    </row>
    <row r="67" spans="1:24" s="156" customFormat="1" ht="180" customHeight="1" x14ac:dyDescent="0.4">
      <c r="A67" s="507"/>
      <c r="B67" s="508"/>
      <c r="C67" s="509"/>
      <c r="D67" s="532" t="s">
        <v>593</v>
      </c>
      <c r="E67" s="525" t="s">
        <v>754</v>
      </c>
      <c r="F67" s="526"/>
      <c r="G67" s="526"/>
      <c r="H67" s="526"/>
      <c r="I67" s="526"/>
      <c r="J67" s="526"/>
      <c r="K67" s="526"/>
      <c r="L67" s="526"/>
      <c r="M67" s="526"/>
      <c r="N67" s="526"/>
      <c r="O67" s="526"/>
      <c r="P67" s="526"/>
      <c r="Q67" s="526"/>
      <c r="R67" s="526"/>
      <c r="S67" s="527"/>
      <c r="T67" s="510"/>
      <c r="U67" s="507"/>
      <c r="V67" s="508"/>
      <c r="W67" s="508"/>
      <c r="X67" s="509"/>
    </row>
    <row r="68" spans="1:24" s="156" customFormat="1" ht="45" customHeight="1" x14ac:dyDescent="0.4">
      <c r="A68" s="507"/>
      <c r="B68" s="508"/>
      <c r="C68" s="509"/>
      <c r="D68" s="534"/>
      <c r="E68" s="496" t="s">
        <v>595</v>
      </c>
      <c r="F68" s="497"/>
      <c r="G68" s="497"/>
      <c r="H68" s="497"/>
      <c r="I68" s="497"/>
      <c r="J68" s="497"/>
      <c r="K68" s="497"/>
      <c r="L68" s="497"/>
      <c r="M68" s="497"/>
      <c r="N68" s="497"/>
      <c r="O68" s="497"/>
      <c r="P68" s="497"/>
      <c r="Q68" s="497"/>
      <c r="R68" s="497"/>
      <c r="S68" s="498"/>
      <c r="T68" s="512"/>
      <c r="U68" s="507"/>
      <c r="V68" s="508"/>
      <c r="W68" s="508"/>
      <c r="X68" s="509"/>
    </row>
    <row r="69" spans="1:24" s="156" customFormat="1" ht="15" customHeight="1" x14ac:dyDescent="0.4">
      <c r="A69" s="507"/>
      <c r="B69" s="508"/>
      <c r="C69" s="509"/>
      <c r="D69" s="201" t="s">
        <v>594</v>
      </c>
      <c r="E69" s="630" t="s">
        <v>592</v>
      </c>
      <c r="F69" s="631"/>
      <c r="G69" s="631"/>
      <c r="H69" s="631"/>
      <c r="I69" s="631"/>
      <c r="J69" s="631"/>
      <c r="K69" s="631"/>
      <c r="L69" s="631"/>
      <c r="M69" s="631"/>
      <c r="N69" s="631"/>
      <c r="O69" s="631"/>
      <c r="P69" s="631"/>
      <c r="Q69" s="631"/>
      <c r="R69" s="631"/>
      <c r="S69" s="632"/>
      <c r="T69" s="510"/>
      <c r="U69" s="507"/>
      <c r="V69" s="508"/>
      <c r="W69" s="508"/>
      <c r="X69" s="509"/>
    </row>
    <row r="70" spans="1:24" s="156" customFormat="1" ht="45" customHeight="1" x14ac:dyDescent="0.4">
      <c r="A70" s="504"/>
      <c r="B70" s="505"/>
      <c r="C70" s="506"/>
      <c r="D70" s="202"/>
      <c r="E70" s="514" t="s">
        <v>418</v>
      </c>
      <c r="F70" s="514"/>
      <c r="G70" s="514"/>
      <c r="H70" s="514"/>
      <c r="I70" s="514"/>
      <c r="J70" s="514"/>
      <c r="K70" s="514"/>
      <c r="L70" s="514"/>
      <c r="M70" s="514"/>
      <c r="N70" s="514"/>
      <c r="O70" s="514"/>
      <c r="P70" s="514"/>
      <c r="Q70" s="514"/>
      <c r="R70" s="514"/>
      <c r="S70" s="514"/>
      <c r="T70" s="512"/>
      <c r="U70" s="504"/>
      <c r="V70" s="505"/>
      <c r="W70" s="505"/>
      <c r="X70" s="506"/>
    </row>
    <row r="71" spans="1:24" s="156" customFormat="1" ht="90" customHeight="1" x14ac:dyDescent="0.4">
      <c r="A71" s="504"/>
      <c r="B71" s="505"/>
      <c r="C71" s="506"/>
      <c r="D71" s="532" t="s">
        <v>596</v>
      </c>
      <c r="E71" s="545" t="s">
        <v>437</v>
      </c>
      <c r="F71" s="545"/>
      <c r="G71" s="545"/>
      <c r="H71" s="545"/>
      <c r="I71" s="545"/>
      <c r="J71" s="545"/>
      <c r="K71" s="545"/>
      <c r="L71" s="545"/>
      <c r="M71" s="545"/>
      <c r="N71" s="545"/>
      <c r="O71" s="545"/>
      <c r="P71" s="545"/>
      <c r="Q71" s="545"/>
      <c r="R71" s="545"/>
      <c r="S71" s="545"/>
      <c r="T71" s="510"/>
      <c r="U71" s="504"/>
      <c r="V71" s="505"/>
      <c r="W71" s="505"/>
      <c r="X71" s="506"/>
    </row>
    <row r="72" spans="1:24" s="156" customFormat="1" ht="105" customHeight="1" x14ac:dyDescent="0.4">
      <c r="A72" s="504"/>
      <c r="B72" s="505"/>
      <c r="C72" s="505"/>
      <c r="D72" s="564"/>
      <c r="E72" s="514" t="s">
        <v>419</v>
      </c>
      <c r="F72" s="514"/>
      <c r="G72" s="514"/>
      <c r="H72" s="514"/>
      <c r="I72" s="514"/>
      <c r="J72" s="514"/>
      <c r="K72" s="514"/>
      <c r="L72" s="514"/>
      <c r="M72" s="514"/>
      <c r="N72" s="514"/>
      <c r="O72" s="514"/>
      <c r="P72" s="514"/>
      <c r="Q72" s="514"/>
      <c r="R72" s="514"/>
      <c r="S72" s="514"/>
      <c r="T72" s="517"/>
      <c r="U72" s="507"/>
      <c r="V72" s="508"/>
      <c r="W72" s="508"/>
      <c r="X72" s="509"/>
    </row>
    <row r="73" spans="1:24" s="156" customFormat="1" ht="30" customHeight="1" x14ac:dyDescent="0.4">
      <c r="A73" s="543"/>
      <c r="B73" s="544"/>
      <c r="C73" s="544"/>
      <c r="D73" s="203" t="s">
        <v>597</v>
      </c>
      <c r="E73" s="503" t="s">
        <v>756</v>
      </c>
      <c r="F73" s="503"/>
      <c r="G73" s="503"/>
      <c r="H73" s="503"/>
      <c r="I73" s="503"/>
      <c r="J73" s="503"/>
      <c r="K73" s="503"/>
      <c r="L73" s="503"/>
      <c r="M73" s="503"/>
      <c r="N73" s="503"/>
      <c r="O73" s="503"/>
      <c r="P73" s="503"/>
      <c r="Q73" s="503"/>
      <c r="R73" s="503"/>
      <c r="S73" s="503"/>
      <c r="T73" s="154"/>
      <c r="U73" s="518"/>
      <c r="V73" s="519"/>
      <c r="W73" s="519"/>
      <c r="X73" s="520"/>
    </row>
    <row r="74" spans="1:24" s="152" customFormat="1" ht="14.25" customHeight="1" x14ac:dyDescent="0.4">
      <c r="A74" s="501" t="s">
        <v>482</v>
      </c>
      <c r="B74" s="502"/>
      <c r="C74" s="502"/>
      <c r="D74" s="501" t="s">
        <v>556</v>
      </c>
      <c r="E74" s="502"/>
      <c r="F74" s="502"/>
      <c r="G74" s="502"/>
      <c r="H74" s="502"/>
      <c r="I74" s="502"/>
      <c r="J74" s="502"/>
      <c r="K74" s="502"/>
      <c r="L74" s="502"/>
      <c r="M74" s="502"/>
      <c r="N74" s="502"/>
      <c r="O74" s="502"/>
      <c r="P74" s="502"/>
      <c r="Q74" s="502"/>
      <c r="R74" s="502"/>
      <c r="S74" s="502"/>
      <c r="T74" s="167" t="s">
        <v>23</v>
      </c>
      <c r="U74" s="501" t="s">
        <v>443</v>
      </c>
      <c r="V74" s="501"/>
      <c r="W74" s="501"/>
      <c r="X74" s="501"/>
    </row>
    <row r="75" spans="1:24" s="156" customFormat="1" ht="90" customHeight="1" x14ac:dyDescent="0.4">
      <c r="A75" s="561"/>
      <c r="B75" s="562"/>
      <c r="C75" s="562"/>
      <c r="D75" s="140" t="s">
        <v>598</v>
      </c>
      <c r="E75" s="503" t="s">
        <v>211</v>
      </c>
      <c r="F75" s="503"/>
      <c r="G75" s="503"/>
      <c r="H75" s="503"/>
      <c r="I75" s="503"/>
      <c r="J75" s="503"/>
      <c r="K75" s="503"/>
      <c r="L75" s="503"/>
      <c r="M75" s="503"/>
      <c r="N75" s="503"/>
      <c r="O75" s="503"/>
      <c r="P75" s="503"/>
      <c r="Q75" s="503"/>
      <c r="R75" s="503"/>
      <c r="S75" s="503"/>
      <c r="T75" s="154"/>
      <c r="U75" s="578"/>
      <c r="V75" s="579"/>
      <c r="W75" s="579"/>
      <c r="X75" s="580"/>
    </row>
    <row r="76" spans="1:24" s="156" customFormat="1" ht="45" customHeight="1" x14ac:dyDescent="0.4">
      <c r="A76" s="504"/>
      <c r="B76" s="505"/>
      <c r="C76" s="505"/>
      <c r="D76" s="140" t="s">
        <v>599</v>
      </c>
      <c r="E76" s="514" t="s">
        <v>212</v>
      </c>
      <c r="F76" s="514"/>
      <c r="G76" s="514"/>
      <c r="H76" s="514"/>
      <c r="I76" s="514"/>
      <c r="J76" s="514"/>
      <c r="K76" s="514"/>
      <c r="L76" s="514"/>
      <c r="M76" s="514"/>
      <c r="N76" s="514"/>
      <c r="O76" s="514"/>
      <c r="P76" s="514"/>
      <c r="Q76" s="514"/>
      <c r="R76" s="514"/>
      <c r="S76" s="514"/>
      <c r="T76" s="172"/>
      <c r="U76" s="504"/>
      <c r="V76" s="505"/>
      <c r="W76" s="505"/>
      <c r="X76" s="506"/>
    </row>
    <row r="77" spans="1:24" s="156" customFormat="1" ht="75" customHeight="1" x14ac:dyDescent="0.4">
      <c r="A77" s="504"/>
      <c r="B77" s="505"/>
      <c r="C77" s="506"/>
      <c r="D77" s="309" t="s">
        <v>600</v>
      </c>
      <c r="E77" s="514" t="s">
        <v>653</v>
      </c>
      <c r="F77" s="514"/>
      <c r="G77" s="514"/>
      <c r="H77" s="514"/>
      <c r="I77" s="514"/>
      <c r="J77" s="514"/>
      <c r="K77" s="514"/>
      <c r="L77" s="514"/>
      <c r="M77" s="514"/>
      <c r="N77" s="514"/>
      <c r="O77" s="514"/>
      <c r="P77" s="514"/>
      <c r="Q77" s="514"/>
      <c r="R77" s="514"/>
      <c r="S77" s="514"/>
      <c r="T77" s="172"/>
      <c r="U77" s="504"/>
      <c r="V77" s="505"/>
      <c r="W77" s="505"/>
      <c r="X77" s="506"/>
    </row>
    <row r="78" spans="1:24" s="156" customFormat="1" ht="39.950000000000003" customHeight="1" x14ac:dyDescent="0.4">
      <c r="A78" s="566"/>
      <c r="B78" s="567"/>
      <c r="C78" s="568"/>
      <c r="D78" s="532" t="s">
        <v>601</v>
      </c>
      <c r="E78" s="569" t="s">
        <v>654</v>
      </c>
      <c r="F78" s="570"/>
      <c r="G78" s="570"/>
      <c r="H78" s="570"/>
      <c r="I78" s="570"/>
      <c r="J78" s="570"/>
      <c r="K78" s="570"/>
      <c r="L78" s="570"/>
      <c r="M78" s="570"/>
      <c r="N78" s="570"/>
      <c r="O78" s="570"/>
      <c r="P78" s="570"/>
      <c r="Q78" s="570"/>
      <c r="R78" s="570"/>
      <c r="S78" s="571"/>
      <c r="T78" s="510"/>
      <c r="U78" s="566"/>
      <c r="V78" s="567"/>
      <c r="W78" s="567"/>
      <c r="X78" s="568"/>
    </row>
    <row r="79" spans="1:24" s="156" customFormat="1" ht="39.950000000000003" customHeight="1" x14ac:dyDescent="0.4">
      <c r="A79" s="566"/>
      <c r="B79" s="567"/>
      <c r="C79" s="568"/>
      <c r="D79" s="533"/>
      <c r="E79" s="572"/>
      <c r="F79" s="573"/>
      <c r="G79" s="573"/>
      <c r="H79" s="573"/>
      <c r="I79" s="573"/>
      <c r="J79" s="573"/>
      <c r="K79" s="573"/>
      <c r="L79" s="573"/>
      <c r="M79" s="573"/>
      <c r="N79" s="573"/>
      <c r="O79" s="573"/>
      <c r="P79" s="573"/>
      <c r="Q79" s="573"/>
      <c r="R79" s="573"/>
      <c r="S79" s="574"/>
      <c r="T79" s="511"/>
      <c r="U79" s="566"/>
      <c r="V79" s="567"/>
      <c r="W79" s="567"/>
      <c r="X79" s="568"/>
    </row>
    <row r="80" spans="1:24" s="156" customFormat="1" ht="39.950000000000003" customHeight="1" x14ac:dyDescent="0.4">
      <c r="A80" s="566"/>
      <c r="B80" s="567"/>
      <c r="C80" s="568"/>
      <c r="D80" s="533"/>
      <c r="E80" s="572"/>
      <c r="F80" s="573"/>
      <c r="G80" s="573"/>
      <c r="H80" s="573"/>
      <c r="I80" s="573"/>
      <c r="J80" s="573"/>
      <c r="K80" s="573"/>
      <c r="L80" s="573"/>
      <c r="M80" s="573"/>
      <c r="N80" s="573"/>
      <c r="O80" s="573"/>
      <c r="P80" s="573"/>
      <c r="Q80" s="573"/>
      <c r="R80" s="573"/>
      <c r="S80" s="574"/>
      <c r="T80" s="511"/>
      <c r="U80" s="566"/>
      <c r="V80" s="567"/>
      <c r="W80" s="567"/>
      <c r="X80" s="568"/>
    </row>
    <row r="81" spans="1:24" s="156" customFormat="1" ht="20.100000000000001" customHeight="1" x14ac:dyDescent="0.4">
      <c r="A81" s="566"/>
      <c r="B81" s="567"/>
      <c r="C81" s="568"/>
      <c r="D81" s="533"/>
      <c r="E81" s="572"/>
      <c r="F81" s="573"/>
      <c r="G81" s="573"/>
      <c r="H81" s="573"/>
      <c r="I81" s="573"/>
      <c r="J81" s="573"/>
      <c r="K81" s="573"/>
      <c r="L81" s="573"/>
      <c r="M81" s="573"/>
      <c r="N81" s="573"/>
      <c r="O81" s="573"/>
      <c r="P81" s="573"/>
      <c r="Q81" s="573"/>
      <c r="R81" s="573"/>
      <c r="S81" s="574"/>
      <c r="T81" s="511"/>
      <c r="U81" s="566"/>
      <c r="V81" s="567"/>
      <c r="W81" s="567"/>
      <c r="X81" s="568"/>
    </row>
    <row r="82" spans="1:24" s="156" customFormat="1" ht="20.100000000000001" customHeight="1" x14ac:dyDescent="0.4">
      <c r="A82" s="566"/>
      <c r="B82" s="567"/>
      <c r="C82" s="568"/>
      <c r="D82" s="534"/>
      <c r="E82" s="575"/>
      <c r="F82" s="576"/>
      <c r="G82" s="576"/>
      <c r="H82" s="576"/>
      <c r="I82" s="576"/>
      <c r="J82" s="576"/>
      <c r="K82" s="576"/>
      <c r="L82" s="576"/>
      <c r="M82" s="576"/>
      <c r="N82" s="576"/>
      <c r="O82" s="576"/>
      <c r="P82" s="576"/>
      <c r="Q82" s="576"/>
      <c r="R82" s="576"/>
      <c r="S82" s="577"/>
      <c r="T82" s="512"/>
      <c r="U82" s="566"/>
      <c r="V82" s="567"/>
      <c r="W82" s="567"/>
      <c r="X82" s="568"/>
    </row>
    <row r="83" spans="1:24" s="156" customFormat="1" ht="45" customHeight="1" x14ac:dyDescent="0.4">
      <c r="A83" s="504"/>
      <c r="B83" s="505"/>
      <c r="C83" s="505"/>
      <c r="D83" s="140" t="s">
        <v>602</v>
      </c>
      <c r="E83" s="503" t="s">
        <v>216</v>
      </c>
      <c r="F83" s="503"/>
      <c r="G83" s="503"/>
      <c r="H83" s="503"/>
      <c r="I83" s="503"/>
      <c r="J83" s="503"/>
      <c r="K83" s="503"/>
      <c r="L83" s="503"/>
      <c r="M83" s="503"/>
      <c r="N83" s="503"/>
      <c r="O83" s="503"/>
      <c r="P83" s="503"/>
      <c r="Q83" s="503"/>
      <c r="R83" s="503"/>
      <c r="S83" s="503"/>
      <c r="T83" s="154"/>
      <c r="U83" s="504"/>
      <c r="V83" s="505"/>
      <c r="W83" s="505"/>
      <c r="X83" s="506"/>
    </row>
    <row r="84" spans="1:24" s="156" customFormat="1" ht="30" customHeight="1" x14ac:dyDescent="0.4">
      <c r="A84" s="504"/>
      <c r="B84" s="505"/>
      <c r="C84" s="505"/>
      <c r="D84" s="140" t="s">
        <v>603</v>
      </c>
      <c r="E84" s="503" t="s">
        <v>757</v>
      </c>
      <c r="F84" s="503"/>
      <c r="G84" s="503"/>
      <c r="H84" s="503"/>
      <c r="I84" s="503"/>
      <c r="J84" s="503"/>
      <c r="K84" s="503"/>
      <c r="L84" s="503"/>
      <c r="M84" s="503"/>
      <c r="N84" s="503"/>
      <c r="O84" s="503"/>
      <c r="P84" s="503"/>
      <c r="Q84" s="503"/>
      <c r="R84" s="503"/>
      <c r="S84" s="503"/>
      <c r="T84" s="154"/>
      <c r="U84" s="507"/>
      <c r="V84" s="508"/>
      <c r="W84" s="508"/>
      <c r="X84" s="509"/>
    </row>
    <row r="85" spans="1:24" s="173" customFormat="1" ht="45" customHeight="1" x14ac:dyDescent="0.4">
      <c r="A85" s="504"/>
      <c r="B85" s="505"/>
      <c r="C85" s="506"/>
      <c r="D85" s="308" t="s">
        <v>604</v>
      </c>
      <c r="E85" s="531" t="s">
        <v>215</v>
      </c>
      <c r="F85" s="531"/>
      <c r="G85" s="531"/>
      <c r="H85" s="531"/>
      <c r="I85" s="531"/>
      <c r="J85" s="531"/>
      <c r="K85" s="531"/>
      <c r="L85" s="531"/>
      <c r="M85" s="531"/>
      <c r="N85" s="531"/>
      <c r="O85" s="531"/>
      <c r="P85" s="531"/>
      <c r="Q85" s="531"/>
      <c r="R85" s="531"/>
      <c r="S85" s="531"/>
      <c r="T85" s="510"/>
      <c r="U85" s="507"/>
      <c r="V85" s="508"/>
      <c r="W85" s="508"/>
      <c r="X85" s="509"/>
    </row>
    <row r="86" spans="1:24" s="173" customFormat="1" ht="45" customHeight="1" x14ac:dyDescent="0.4">
      <c r="A86" s="507"/>
      <c r="B86" s="508"/>
      <c r="C86" s="509"/>
      <c r="D86" s="309"/>
      <c r="E86" s="496" t="s">
        <v>539</v>
      </c>
      <c r="F86" s="497"/>
      <c r="G86" s="497"/>
      <c r="H86" s="497"/>
      <c r="I86" s="497"/>
      <c r="J86" s="497"/>
      <c r="K86" s="497"/>
      <c r="L86" s="497"/>
      <c r="M86" s="497"/>
      <c r="N86" s="497"/>
      <c r="O86" s="497"/>
      <c r="P86" s="497"/>
      <c r="Q86" s="497"/>
      <c r="R86" s="497"/>
      <c r="S86" s="498"/>
      <c r="T86" s="512"/>
      <c r="U86" s="507"/>
      <c r="V86" s="508"/>
      <c r="W86" s="508"/>
      <c r="X86" s="509"/>
    </row>
    <row r="87" spans="1:24" s="156" customFormat="1" ht="60" customHeight="1" x14ac:dyDescent="0.4">
      <c r="A87" s="504"/>
      <c r="B87" s="505"/>
      <c r="C87" s="505"/>
      <c r="D87" s="140" t="s">
        <v>605</v>
      </c>
      <c r="E87" s="503" t="s">
        <v>214</v>
      </c>
      <c r="F87" s="503"/>
      <c r="G87" s="503"/>
      <c r="H87" s="503"/>
      <c r="I87" s="503"/>
      <c r="J87" s="503"/>
      <c r="K87" s="503"/>
      <c r="L87" s="503"/>
      <c r="M87" s="503"/>
      <c r="N87" s="503"/>
      <c r="O87" s="503"/>
      <c r="P87" s="503"/>
      <c r="Q87" s="503"/>
      <c r="R87" s="503"/>
      <c r="S87" s="503"/>
      <c r="T87" s="154"/>
      <c r="U87" s="507"/>
      <c r="V87" s="508"/>
      <c r="W87" s="508"/>
      <c r="X87" s="509"/>
    </row>
    <row r="88" spans="1:24" s="156" customFormat="1" ht="90" customHeight="1" x14ac:dyDescent="0.4">
      <c r="A88" s="515"/>
      <c r="B88" s="516"/>
      <c r="C88" s="516"/>
      <c r="D88" s="140" t="s">
        <v>606</v>
      </c>
      <c r="E88" s="503" t="s">
        <v>213</v>
      </c>
      <c r="F88" s="503"/>
      <c r="G88" s="503"/>
      <c r="H88" s="503"/>
      <c r="I88" s="503"/>
      <c r="J88" s="503"/>
      <c r="K88" s="503"/>
      <c r="L88" s="503"/>
      <c r="M88" s="503"/>
      <c r="N88" s="503"/>
      <c r="O88" s="503"/>
      <c r="P88" s="503"/>
      <c r="Q88" s="503"/>
      <c r="R88" s="503"/>
      <c r="S88" s="503"/>
      <c r="T88" s="154"/>
      <c r="U88" s="518"/>
      <c r="V88" s="519"/>
      <c r="W88" s="519"/>
      <c r="X88" s="520"/>
    </row>
    <row r="89" spans="1:24" s="152" customFormat="1" ht="14.25" customHeight="1" x14ac:dyDescent="0.4">
      <c r="A89" s="501" t="s">
        <v>482</v>
      </c>
      <c r="B89" s="502"/>
      <c r="C89" s="502"/>
      <c r="D89" s="501" t="s">
        <v>556</v>
      </c>
      <c r="E89" s="502"/>
      <c r="F89" s="502"/>
      <c r="G89" s="502"/>
      <c r="H89" s="502"/>
      <c r="I89" s="502"/>
      <c r="J89" s="502"/>
      <c r="K89" s="502"/>
      <c r="L89" s="502"/>
      <c r="M89" s="502"/>
      <c r="N89" s="502"/>
      <c r="O89" s="502"/>
      <c r="P89" s="502"/>
      <c r="Q89" s="502"/>
      <c r="R89" s="502"/>
      <c r="S89" s="502"/>
      <c r="T89" s="167" t="s">
        <v>23</v>
      </c>
      <c r="U89" s="501" t="s">
        <v>443</v>
      </c>
      <c r="V89" s="501"/>
      <c r="W89" s="501"/>
      <c r="X89" s="501"/>
    </row>
    <row r="90" spans="1:24" s="156" customFormat="1" ht="90" customHeight="1" x14ac:dyDescent="0.4">
      <c r="A90" s="561"/>
      <c r="B90" s="562"/>
      <c r="C90" s="563"/>
      <c r="D90" s="532" t="s">
        <v>421</v>
      </c>
      <c r="E90" s="531" t="s">
        <v>219</v>
      </c>
      <c r="F90" s="531"/>
      <c r="G90" s="531"/>
      <c r="H90" s="531"/>
      <c r="I90" s="531"/>
      <c r="J90" s="531"/>
      <c r="K90" s="531"/>
      <c r="L90" s="531"/>
      <c r="M90" s="531"/>
      <c r="N90" s="531"/>
      <c r="O90" s="531"/>
      <c r="P90" s="531"/>
      <c r="Q90" s="531"/>
      <c r="R90" s="531"/>
      <c r="S90" s="531"/>
      <c r="T90" s="510"/>
      <c r="U90" s="578"/>
      <c r="V90" s="579"/>
      <c r="W90" s="579"/>
      <c r="X90" s="580"/>
    </row>
    <row r="91" spans="1:24" s="156" customFormat="1" ht="135" customHeight="1" x14ac:dyDescent="0.4">
      <c r="A91" s="504"/>
      <c r="B91" s="505"/>
      <c r="C91" s="506"/>
      <c r="D91" s="533"/>
      <c r="E91" s="513" t="s">
        <v>438</v>
      </c>
      <c r="F91" s="513"/>
      <c r="G91" s="513"/>
      <c r="H91" s="513"/>
      <c r="I91" s="513"/>
      <c r="J91" s="513"/>
      <c r="K91" s="513"/>
      <c r="L91" s="513"/>
      <c r="M91" s="513"/>
      <c r="N91" s="513"/>
      <c r="O91" s="513"/>
      <c r="P91" s="513"/>
      <c r="Q91" s="513"/>
      <c r="R91" s="513"/>
      <c r="S91" s="513"/>
      <c r="T91" s="511"/>
      <c r="U91" s="507"/>
      <c r="V91" s="508"/>
      <c r="W91" s="508"/>
      <c r="X91" s="509"/>
    </row>
    <row r="92" spans="1:24" s="156" customFormat="1" ht="75" customHeight="1" x14ac:dyDescent="0.4">
      <c r="A92" s="504"/>
      <c r="B92" s="505"/>
      <c r="C92" s="506"/>
      <c r="D92" s="533"/>
      <c r="E92" s="521" t="s">
        <v>420</v>
      </c>
      <c r="F92" s="521"/>
      <c r="G92" s="521"/>
      <c r="H92" s="521"/>
      <c r="I92" s="521"/>
      <c r="J92" s="521"/>
      <c r="K92" s="521"/>
      <c r="L92" s="521"/>
      <c r="M92" s="521"/>
      <c r="N92" s="521"/>
      <c r="O92" s="521"/>
      <c r="P92" s="521"/>
      <c r="Q92" s="521"/>
      <c r="R92" s="521"/>
      <c r="S92" s="521"/>
      <c r="T92" s="511"/>
      <c r="U92" s="507"/>
      <c r="V92" s="508"/>
      <c r="W92" s="508"/>
      <c r="X92" s="509"/>
    </row>
    <row r="93" spans="1:24" s="156" customFormat="1" ht="50.1" customHeight="1" x14ac:dyDescent="0.4">
      <c r="A93" s="504"/>
      <c r="B93" s="505"/>
      <c r="C93" s="505"/>
      <c r="D93" s="533"/>
      <c r="E93" s="522" t="s">
        <v>435</v>
      </c>
      <c r="F93" s="523"/>
      <c r="G93" s="523"/>
      <c r="H93" s="523"/>
      <c r="I93" s="523"/>
      <c r="J93" s="523"/>
      <c r="K93" s="523"/>
      <c r="L93" s="523"/>
      <c r="M93" s="523"/>
      <c r="N93" s="523"/>
      <c r="O93" s="523"/>
      <c r="P93" s="523"/>
      <c r="Q93" s="523"/>
      <c r="R93" s="523"/>
      <c r="S93" s="524"/>
      <c r="T93" s="511"/>
      <c r="U93" s="504"/>
      <c r="V93" s="505"/>
      <c r="W93" s="505"/>
      <c r="X93" s="506"/>
    </row>
    <row r="94" spans="1:24" s="156" customFormat="1" ht="50.1" customHeight="1" x14ac:dyDescent="0.4">
      <c r="A94" s="504"/>
      <c r="B94" s="505"/>
      <c r="C94" s="505"/>
      <c r="D94" s="533"/>
      <c r="E94" s="525"/>
      <c r="F94" s="526"/>
      <c r="G94" s="526"/>
      <c r="H94" s="526"/>
      <c r="I94" s="526"/>
      <c r="J94" s="526"/>
      <c r="K94" s="526"/>
      <c r="L94" s="526"/>
      <c r="M94" s="526"/>
      <c r="N94" s="526"/>
      <c r="O94" s="526"/>
      <c r="P94" s="526"/>
      <c r="Q94" s="526"/>
      <c r="R94" s="526"/>
      <c r="S94" s="527"/>
      <c r="T94" s="511"/>
      <c r="U94" s="504"/>
      <c r="V94" s="505"/>
      <c r="W94" s="505"/>
      <c r="X94" s="506"/>
    </row>
    <row r="95" spans="1:24" s="156" customFormat="1" ht="50.1" customHeight="1" x14ac:dyDescent="0.4">
      <c r="A95" s="504"/>
      <c r="B95" s="505"/>
      <c r="C95" s="505"/>
      <c r="D95" s="533"/>
      <c r="E95" s="525"/>
      <c r="F95" s="526"/>
      <c r="G95" s="526"/>
      <c r="H95" s="526"/>
      <c r="I95" s="526"/>
      <c r="J95" s="526"/>
      <c r="K95" s="526"/>
      <c r="L95" s="526"/>
      <c r="M95" s="526"/>
      <c r="N95" s="526"/>
      <c r="O95" s="526"/>
      <c r="P95" s="526"/>
      <c r="Q95" s="526"/>
      <c r="R95" s="526"/>
      <c r="S95" s="527"/>
      <c r="T95" s="511"/>
      <c r="U95" s="504"/>
      <c r="V95" s="505"/>
      <c r="W95" s="505"/>
      <c r="X95" s="506"/>
    </row>
    <row r="96" spans="1:24" s="156" customFormat="1" ht="50.1" customHeight="1" x14ac:dyDescent="0.4">
      <c r="A96" s="504"/>
      <c r="B96" s="505"/>
      <c r="C96" s="505"/>
      <c r="D96" s="533"/>
      <c r="E96" s="525"/>
      <c r="F96" s="526"/>
      <c r="G96" s="526"/>
      <c r="H96" s="526"/>
      <c r="I96" s="526"/>
      <c r="J96" s="526"/>
      <c r="K96" s="526"/>
      <c r="L96" s="526"/>
      <c r="M96" s="526"/>
      <c r="N96" s="526"/>
      <c r="O96" s="526"/>
      <c r="P96" s="526"/>
      <c r="Q96" s="526"/>
      <c r="R96" s="526"/>
      <c r="S96" s="527"/>
      <c r="T96" s="511"/>
      <c r="U96" s="504"/>
      <c r="V96" s="505"/>
      <c r="W96" s="505"/>
      <c r="X96" s="506"/>
    </row>
    <row r="97" spans="1:25" s="156" customFormat="1" ht="50.1" customHeight="1" x14ac:dyDescent="0.4">
      <c r="A97" s="504"/>
      <c r="B97" s="505"/>
      <c r="C97" s="505"/>
      <c r="D97" s="533"/>
      <c r="E97" s="525"/>
      <c r="F97" s="526"/>
      <c r="G97" s="526"/>
      <c r="H97" s="526"/>
      <c r="I97" s="526"/>
      <c r="J97" s="526"/>
      <c r="K97" s="526"/>
      <c r="L97" s="526"/>
      <c r="M97" s="526"/>
      <c r="N97" s="526"/>
      <c r="O97" s="526"/>
      <c r="P97" s="526"/>
      <c r="Q97" s="526"/>
      <c r="R97" s="526"/>
      <c r="S97" s="527"/>
      <c r="T97" s="511"/>
      <c r="U97" s="504"/>
      <c r="V97" s="505"/>
      <c r="W97" s="505"/>
      <c r="X97" s="506"/>
    </row>
    <row r="98" spans="1:25" s="156" customFormat="1" ht="50.1" customHeight="1" x14ac:dyDescent="0.4">
      <c r="A98" s="515"/>
      <c r="B98" s="516"/>
      <c r="C98" s="516"/>
      <c r="D98" s="534"/>
      <c r="E98" s="528"/>
      <c r="F98" s="529"/>
      <c r="G98" s="529"/>
      <c r="H98" s="529"/>
      <c r="I98" s="529"/>
      <c r="J98" s="529"/>
      <c r="K98" s="529"/>
      <c r="L98" s="529"/>
      <c r="M98" s="529"/>
      <c r="N98" s="529"/>
      <c r="O98" s="529"/>
      <c r="P98" s="529"/>
      <c r="Q98" s="529"/>
      <c r="R98" s="529"/>
      <c r="S98" s="530"/>
      <c r="T98" s="512"/>
      <c r="U98" s="515"/>
      <c r="V98" s="516"/>
      <c r="W98" s="516"/>
      <c r="X98" s="647"/>
    </row>
    <row r="99" spans="1:25" s="152" customFormat="1" ht="14.25" customHeight="1" x14ac:dyDescent="0.4">
      <c r="A99" s="501" t="s">
        <v>482</v>
      </c>
      <c r="B99" s="502"/>
      <c r="C99" s="502"/>
      <c r="D99" s="501" t="s">
        <v>556</v>
      </c>
      <c r="E99" s="502"/>
      <c r="F99" s="502"/>
      <c r="G99" s="502"/>
      <c r="H99" s="502"/>
      <c r="I99" s="502"/>
      <c r="J99" s="502"/>
      <c r="K99" s="502"/>
      <c r="L99" s="502"/>
      <c r="M99" s="502"/>
      <c r="N99" s="502"/>
      <c r="O99" s="502"/>
      <c r="P99" s="502"/>
      <c r="Q99" s="502"/>
      <c r="R99" s="502"/>
      <c r="S99" s="502"/>
      <c r="T99" s="307" t="s">
        <v>23</v>
      </c>
      <c r="U99" s="501" t="s">
        <v>443</v>
      </c>
      <c r="V99" s="501"/>
      <c r="W99" s="501"/>
      <c r="X99" s="501"/>
    </row>
    <row r="100" spans="1:25" s="156" customFormat="1" ht="45" customHeight="1" x14ac:dyDescent="0.4">
      <c r="A100" s="504"/>
      <c r="B100" s="505"/>
      <c r="C100" s="506"/>
      <c r="D100" s="532" t="s">
        <v>422</v>
      </c>
      <c r="E100" s="642" t="s">
        <v>218</v>
      </c>
      <c r="F100" s="643"/>
      <c r="G100" s="643"/>
      <c r="H100" s="643"/>
      <c r="I100" s="643"/>
      <c r="J100" s="643"/>
      <c r="K100" s="643"/>
      <c r="L100" s="643"/>
      <c r="M100" s="643"/>
      <c r="N100" s="643"/>
      <c r="O100" s="643"/>
      <c r="P100" s="643"/>
      <c r="Q100" s="643"/>
      <c r="R100" s="643"/>
      <c r="S100" s="644"/>
      <c r="T100" s="510"/>
      <c r="U100" s="504"/>
      <c r="V100" s="505"/>
      <c r="W100" s="505"/>
      <c r="X100" s="506"/>
    </row>
    <row r="101" spans="1:25" s="156" customFormat="1" ht="90" customHeight="1" x14ac:dyDescent="0.4">
      <c r="A101" s="507"/>
      <c r="B101" s="508"/>
      <c r="C101" s="509"/>
      <c r="D101" s="533"/>
      <c r="E101" s="522" t="s">
        <v>726</v>
      </c>
      <c r="F101" s="523"/>
      <c r="G101" s="523"/>
      <c r="H101" s="523"/>
      <c r="I101" s="523"/>
      <c r="J101" s="523"/>
      <c r="K101" s="523"/>
      <c r="L101" s="523"/>
      <c r="M101" s="523"/>
      <c r="N101" s="523"/>
      <c r="O101" s="523"/>
      <c r="P101" s="523"/>
      <c r="Q101" s="523"/>
      <c r="R101" s="523"/>
      <c r="S101" s="524"/>
      <c r="T101" s="511"/>
      <c r="U101" s="507"/>
      <c r="V101" s="508"/>
      <c r="W101" s="508"/>
      <c r="X101" s="509"/>
    </row>
    <row r="102" spans="1:25" s="156" customFormat="1" ht="60" customHeight="1" x14ac:dyDescent="0.4">
      <c r="A102" s="507"/>
      <c r="B102" s="508"/>
      <c r="C102" s="509"/>
      <c r="D102" s="534"/>
      <c r="E102" s="496" t="s">
        <v>607</v>
      </c>
      <c r="F102" s="497"/>
      <c r="G102" s="497"/>
      <c r="H102" s="497"/>
      <c r="I102" s="497"/>
      <c r="J102" s="497"/>
      <c r="K102" s="497"/>
      <c r="L102" s="497"/>
      <c r="M102" s="497"/>
      <c r="N102" s="497"/>
      <c r="O102" s="497"/>
      <c r="P102" s="497"/>
      <c r="Q102" s="497"/>
      <c r="R102" s="497"/>
      <c r="S102" s="498"/>
      <c r="T102" s="512"/>
      <c r="U102" s="507"/>
      <c r="V102" s="508"/>
      <c r="W102" s="508"/>
      <c r="X102" s="509"/>
    </row>
    <row r="103" spans="1:25" s="156" customFormat="1" ht="60" customHeight="1" x14ac:dyDescent="0.4">
      <c r="A103" s="504"/>
      <c r="B103" s="505"/>
      <c r="C103" s="505"/>
      <c r="D103" s="140" t="s">
        <v>727</v>
      </c>
      <c r="E103" s="503" t="s">
        <v>217</v>
      </c>
      <c r="F103" s="503"/>
      <c r="G103" s="503"/>
      <c r="H103" s="503"/>
      <c r="I103" s="503"/>
      <c r="J103" s="503"/>
      <c r="K103" s="503"/>
      <c r="L103" s="503"/>
      <c r="M103" s="503"/>
      <c r="N103" s="503"/>
      <c r="O103" s="503"/>
      <c r="P103" s="503"/>
      <c r="Q103" s="503"/>
      <c r="R103" s="503"/>
      <c r="S103" s="503"/>
      <c r="T103" s="154"/>
      <c r="U103" s="504"/>
      <c r="V103" s="505"/>
      <c r="W103" s="505"/>
      <c r="X103" s="506"/>
    </row>
    <row r="104" spans="1:25" s="156" customFormat="1" ht="60" customHeight="1" x14ac:dyDescent="0.4">
      <c r="A104" s="504"/>
      <c r="B104" s="505"/>
      <c r="C104" s="506"/>
      <c r="D104" s="140" t="s">
        <v>728</v>
      </c>
      <c r="E104" s="503" t="s">
        <v>224</v>
      </c>
      <c r="F104" s="503"/>
      <c r="G104" s="503"/>
      <c r="H104" s="503"/>
      <c r="I104" s="503"/>
      <c r="J104" s="503"/>
      <c r="K104" s="503"/>
      <c r="L104" s="503"/>
      <c r="M104" s="503"/>
      <c r="N104" s="503"/>
      <c r="O104" s="503"/>
      <c r="P104" s="503"/>
      <c r="Q104" s="503"/>
      <c r="R104" s="503"/>
      <c r="S104" s="503"/>
      <c r="T104" s="154"/>
      <c r="U104" s="504"/>
      <c r="V104" s="505"/>
      <c r="W104" s="505"/>
      <c r="X104" s="506"/>
    </row>
    <row r="105" spans="1:25" s="156" customFormat="1" ht="60" customHeight="1" x14ac:dyDescent="0.4">
      <c r="A105" s="504"/>
      <c r="B105" s="505"/>
      <c r="C105" s="505"/>
      <c r="D105" s="309" t="s">
        <v>729</v>
      </c>
      <c r="E105" s="514" t="s">
        <v>758</v>
      </c>
      <c r="F105" s="514"/>
      <c r="G105" s="514"/>
      <c r="H105" s="514"/>
      <c r="I105" s="514"/>
      <c r="J105" s="514"/>
      <c r="K105" s="514"/>
      <c r="L105" s="514"/>
      <c r="M105" s="514"/>
      <c r="N105" s="514"/>
      <c r="O105" s="514"/>
      <c r="P105" s="514"/>
      <c r="Q105" s="514"/>
      <c r="R105" s="514"/>
      <c r="S105" s="514"/>
      <c r="T105" s="174"/>
      <c r="U105" s="507"/>
      <c r="V105" s="508"/>
      <c r="W105" s="508"/>
      <c r="X105" s="509"/>
    </row>
    <row r="106" spans="1:25" s="156" customFormat="1" ht="45" customHeight="1" x14ac:dyDescent="0.4">
      <c r="A106" s="515"/>
      <c r="B106" s="516"/>
      <c r="C106" s="516"/>
      <c r="D106" s="140" t="s">
        <v>730</v>
      </c>
      <c r="E106" s="503" t="s">
        <v>423</v>
      </c>
      <c r="F106" s="503"/>
      <c r="G106" s="503"/>
      <c r="H106" s="503"/>
      <c r="I106" s="503"/>
      <c r="J106" s="503"/>
      <c r="K106" s="503"/>
      <c r="L106" s="503"/>
      <c r="M106" s="503"/>
      <c r="N106" s="503"/>
      <c r="O106" s="503"/>
      <c r="P106" s="503"/>
      <c r="Q106" s="503"/>
      <c r="R106" s="503"/>
      <c r="S106" s="503"/>
      <c r="T106" s="154"/>
      <c r="U106" s="518"/>
      <c r="V106" s="519"/>
      <c r="W106" s="519"/>
      <c r="X106" s="520"/>
    </row>
    <row r="107" spans="1:25" ht="30" customHeight="1" x14ac:dyDescent="0.4">
      <c r="A107" s="158" t="s">
        <v>402</v>
      </c>
      <c r="B107" s="159"/>
      <c r="C107" s="160"/>
      <c r="D107" s="161"/>
      <c r="E107" s="206">
        <v>6</v>
      </c>
      <c r="F107" s="161"/>
      <c r="G107" s="161"/>
      <c r="H107" s="161"/>
      <c r="I107" s="161"/>
      <c r="J107" s="161"/>
      <c r="K107" s="162" t="s">
        <v>405</v>
      </c>
      <c r="L107" s="207">
        <f>IF(R107=W107,1,0)</f>
        <v>0</v>
      </c>
      <c r="M107" s="163"/>
      <c r="N107" s="161"/>
      <c r="O107" s="161"/>
      <c r="P107" s="161"/>
      <c r="Q107" s="162" t="s">
        <v>406</v>
      </c>
      <c r="R107" s="207"/>
      <c r="S107" s="161"/>
      <c r="T107" s="161"/>
      <c r="U107" s="207">
        <f>COUNT(T109)</f>
        <v>0</v>
      </c>
      <c r="V107" s="161" t="s">
        <v>404</v>
      </c>
      <c r="W107" s="206">
        <v>1</v>
      </c>
      <c r="X107" s="164"/>
      <c r="Y107" s="150"/>
    </row>
    <row r="108" spans="1:25" s="152" customFormat="1" ht="14.25" customHeight="1" x14ac:dyDescent="0.4">
      <c r="A108" s="501" t="s">
        <v>482</v>
      </c>
      <c r="B108" s="502"/>
      <c r="C108" s="502"/>
      <c r="D108" s="501" t="s">
        <v>556</v>
      </c>
      <c r="E108" s="502"/>
      <c r="F108" s="502"/>
      <c r="G108" s="502"/>
      <c r="H108" s="502"/>
      <c r="I108" s="502"/>
      <c r="J108" s="502"/>
      <c r="K108" s="502"/>
      <c r="L108" s="502"/>
      <c r="M108" s="502"/>
      <c r="N108" s="502"/>
      <c r="O108" s="502"/>
      <c r="P108" s="502"/>
      <c r="Q108" s="502"/>
      <c r="R108" s="502"/>
      <c r="S108" s="502"/>
      <c r="T108" s="307" t="s">
        <v>23</v>
      </c>
      <c r="U108" s="501" t="s">
        <v>443</v>
      </c>
      <c r="V108" s="501"/>
      <c r="W108" s="501"/>
      <c r="X108" s="501"/>
    </row>
    <row r="109" spans="1:25" s="156" customFormat="1" ht="120" customHeight="1" x14ac:dyDescent="0.4">
      <c r="A109" s="499" t="s">
        <v>608</v>
      </c>
      <c r="B109" s="499"/>
      <c r="C109" s="581"/>
      <c r="D109" s="153"/>
      <c r="E109" s="503" t="s">
        <v>609</v>
      </c>
      <c r="F109" s="503"/>
      <c r="G109" s="503"/>
      <c r="H109" s="503"/>
      <c r="I109" s="503"/>
      <c r="J109" s="503"/>
      <c r="K109" s="503"/>
      <c r="L109" s="503"/>
      <c r="M109" s="503"/>
      <c r="N109" s="503"/>
      <c r="O109" s="503"/>
      <c r="P109" s="503"/>
      <c r="Q109" s="503"/>
      <c r="R109" s="503"/>
      <c r="S109" s="503"/>
      <c r="T109" s="154"/>
      <c r="U109" s="499" t="s">
        <v>21</v>
      </c>
      <c r="V109" s="499"/>
      <c r="W109" s="499"/>
      <c r="X109" s="499"/>
    </row>
    <row r="110" spans="1:25" ht="30" customHeight="1" x14ac:dyDescent="0.4">
      <c r="A110" s="158" t="s">
        <v>402</v>
      </c>
      <c r="B110" s="159"/>
      <c r="C110" s="160"/>
      <c r="D110" s="161"/>
      <c r="E110" s="206">
        <v>7</v>
      </c>
      <c r="F110" s="161"/>
      <c r="G110" s="161"/>
      <c r="H110" s="161"/>
      <c r="I110" s="161"/>
      <c r="J110" s="161"/>
      <c r="K110" s="162" t="s">
        <v>405</v>
      </c>
      <c r="L110" s="207">
        <f>IF(R110=W110,1,0)</f>
        <v>0</v>
      </c>
      <c r="M110" s="163"/>
      <c r="N110" s="161"/>
      <c r="O110" s="161"/>
      <c r="P110" s="161"/>
      <c r="Q110" s="162" t="s">
        <v>406</v>
      </c>
      <c r="R110" s="207"/>
      <c r="S110" s="161"/>
      <c r="T110" s="161"/>
      <c r="U110" s="207">
        <f>COUNT(T112:T118)</f>
        <v>0</v>
      </c>
      <c r="V110" s="161" t="s">
        <v>404</v>
      </c>
      <c r="W110" s="206">
        <v>4</v>
      </c>
      <c r="X110" s="164"/>
      <c r="Y110" s="150"/>
    </row>
    <row r="111" spans="1:25" s="152" customFormat="1" ht="14.25" customHeight="1" x14ac:dyDescent="0.4">
      <c r="A111" s="501" t="s">
        <v>482</v>
      </c>
      <c r="B111" s="502"/>
      <c r="C111" s="502"/>
      <c r="D111" s="501" t="s">
        <v>556</v>
      </c>
      <c r="E111" s="502"/>
      <c r="F111" s="502"/>
      <c r="G111" s="502"/>
      <c r="H111" s="502"/>
      <c r="I111" s="502"/>
      <c r="J111" s="502"/>
      <c r="K111" s="502"/>
      <c r="L111" s="502"/>
      <c r="M111" s="502"/>
      <c r="N111" s="502"/>
      <c r="O111" s="502"/>
      <c r="P111" s="502"/>
      <c r="Q111" s="502"/>
      <c r="R111" s="502"/>
      <c r="S111" s="502"/>
      <c r="T111" s="167" t="s">
        <v>23</v>
      </c>
      <c r="U111" s="501" t="s">
        <v>443</v>
      </c>
      <c r="V111" s="501"/>
      <c r="W111" s="501"/>
      <c r="X111" s="501"/>
    </row>
    <row r="112" spans="1:25" s="156" customFormat="1" ht="30" customHeight="1" x14ac:dyDescent="0.4">
      <c r="A112" s="454" t="s">
        <v>644</v>
      </c>
      <c r="B112" s="455"/>
      <c r="C112" s="456"/>
      <c r="D112" s="645" t="s">
        <v>424</v>
      </c>
      <c r="E112" s="545" t="s">
        <v>655</v>
      </c>
      <c r="F112" s="545"/>
      <c r="G112" s="545"/>
      <c r="H112" s="545"/>
      <c r="I112" s="545"/>
      <c r="J112" s="545"/>
      <c r="K112" s="545"/>
      <c r="L112" s="545"/>
      <c r="M112" s="545"/>
      <c r="N112" s="545"/>
      <c r="O112" s="545"/>
      <c r="P112" s="545"/>
      <c r="Q112" s="545"/>
      <c r="R112" s="545"/>
      <c r="S112" s="545"/>
      <c r="T112" s="510"/>
      <c r="U112" s="454" t="s">
        <v>636</v>
      </c>
      <c r="V112" s="455"/>
      <c r="W112" s="455"/>
      <c r="X112" s="456"/>
    </row>
    <row r="113" spans="1:25" s="156" customFormat="1" ht="60" customHeight="1" x14ac:dyDescent="0.4">
      <c r="A113" s="451"/>
      <c r="B113" s="452"/>
      <c r="C113" s="453"/>
      <c r="D113" s="646"/>
      <c r="E113" s="500" t="s">
        <v>439</v>
      </c>
      <c r="F113" s="500"/>
      <c r="G113" s="500"/>
      <c r="H113" s="500"/>
      <c r="I113" s="500"/>
      <c r="J113" s="500"/>
      <c r="K113" s="500"/>
      <c r="L113" s="500"/>
      <c r="M113" s="500"/>
      <c r="N113" s="500"/>
      <c r="O113" s="500"/>
      <c r="P113" s="500"/>
      <c r="Q113" s="500"/>
      <c r="R113" s="500"/>
      <c r="S113" s="500"/>
      <c r="T113" s="517"/>
      <c r="U113" s="451"/>
      <c r="V113" s="452"/>
      <c r="W113" s="452"/>
      <c r="X113" s="453"/>
    </row>
    <row r="114" spans="1:25" s="156" customFormat="1" ht="30" customHeight="1" x14ac:dyDescent="0.4">
      <c r="A114" s="451"/>
      <c r="B114" s="452"/>
      <c r="C114" s="453"/>
      <c r="D114" s="140" t="s">
        <v>425</v>
      </c>
      <c r="E114" s="503" t="s">
        <v>223</v>
      </c>
      <c r="F114" s="503"/>
      <c r="G114" s="503"/>
      <c r="H114" s="503"/>
      <c r="I114" s="503"/>
      <c r="J114" s="503"/>
      <c r="K114" s="503"/>
      <c r="L114" s="503"/>
      <c r="M114" s="503"/>
      <c r="N114" s="503"/>
      <c r="O114" s="503"/>
      <c r="P114" s="503"/>
      <c r="Q114" s="503"/>
      <c r="R114" s="503"/>
      <c r="S114" s="503"/>
      <c r="T114" s="166"/>
      <c r="U114" s="451"/>
      <c r="V114" s="452"/>
      <c r="W114" s="452"/>
      <c r="X114" s="453"/>
    </row>
    <row r="115" spans="1:25" s="156" customFormat="1" ht="30" customHeight="1" x14ac:dyDescent="0.4">
      <c r="A115" s="451"/>
      <c r="B115" s="452"/>
      <c r="C115" s="453"/>
      <c r="D115" s="140" t="s">
        <v>426</v>
      </c>
      <c r="E115" s="503" t="s">
        <v>222</v>
      </c>
      <c r="F115" s="503"/>
      <c r="G115" s="503"/>
      <c r="H115" s="503"/>
      <c r="I115" s="503"/>
      <c r="J115" s="503"/>
      <c r="K115" s="503"/>
      <c r="L115" s="503"/>
      <c r="M115" s="503"/>
      <c r="N115" s="503"/>
      <c r="O115" s="503"/>
      <c r="P115" s="503"/>
      <c r="Q115" s="503"/>
      <c r="R115" s="503"/>
      <c r="S115" s="503"/>
      <c r="T115" s="166"/>
      <c r="U115" s="451"/>
      <c r="V115" s="452"/>
      <c r="W115" s="452"/>
      <c r="X115" s="453"/>
    </row>
    <row r="116" spans="1:25" s="156" customFormat="1" ht="60" customHeight="1" x14ac:dyDescent="0.4">
      <c r="A116" s="566"/>
      <c r="B116" s="567"/>
      <c r="C116" s="568"/>
      <c r="D116" s="532" t="s">
        <v>427</v>
      </c>
      <c r="E116" s="583" t="s">
        <v>221</v>
      </c>
      <c r="F116" s="583"/>
      <c r="G116" s="583"/>
      <c r="H116" s="583"/>
      <c r="I116" s="583"/>
      <c r="J116" s="583"/>
      <c r="K116" s="583"/>
      <c r="L116" s="583"/>
      <c r="M116" s="583"/>
      <c r="N116" s="583"/>
      <c r="O116" s="583"/>
      <c r="P116" s="583"/>
      <c r="Q116" s="583"/>
      <c r="R116" s="583"/>
      <c r="S116" s="583"/>
      <c r="T116" s="510"/>
      <c r="U116" s="451" t="s">
        <v>731</v>
      </c>
      <c r="V116" s="452"/>
      <c r="W116" s="452"/>
      <c r="X116" s="453"/>
    </row>
    <row r="117" spans="1:25" s="156" customFormat="1" ht="45" customHeight="1" x14ac:dyDescent="0.4">
      <c r="A117" s="566"/>
      <c r="B117" s="567"/>
      <c r="C117" s="568"/>
      <c r="D117" s="605"/>
      <c r="E117" s="648" t="s">
        <v>440</v>
      </c>
      <c r="F117" s="648"/>
      <c r="G117" s="648"/>
      <c r="H117" s="648"/>
      <c r="I117" s="648"/>
      <c r="J117" s="648"/>
      <c r="K117" s="648"/>
      <c r="L117" s="648"/>
      <c r="M117" s="648"/>
      <c r="N117" s="648"/>
      <c r="O117" s="648"/>
      <c r="P117" s="648"/>
      <c r="Q117" s="648"/>
      <c r="R117" s="648"/>
      <c r="S117" s="648"/>
      <c r="T117" s="661"/>
      <c r="U117" s="451"/>
      <c r="V117" s="452"/>
      <c r="W117" s="452"/>
      <c r="X117" s="453"/>
    </row>
    <row r="118" spans="1:25" s="156" customFormat="1" ht="45" customHeight="1" x14ac:dyDescent="0.4">
      <c r="A118" s="634"/>
      <c r="B118" s="635"/>
      <c r="C118" s="636"/>
      <c r="D118" s="564"/>
      <c r="E118" s="637" t="s">
        <v>441</v>
      </c>
      <c r="F118" s="637"/>
      <c r="G118" s="637"/>
      <c r="H118" s="637"/>
      <c r="I118" s="637"/>
      <c r="J118" s="637"/>
      <c r="K118" s="637"/>
      <c r="L118" s="637"/>
      <c r="M118" s="637"/>
      <c r="N118" s="637"/>
      <c r="O118" s="637"/>
      <c r="P118" s="637"/>
      <c r="Q118" s="637"/>
      <c r="R118" s="637"/>
      <c r="S118" s="637"/>
      <c r="T118" s="517"/>
      <c r="U118" s="518"/>
      <c r="V118" s="519"/>
      <c r="W118" s="519"/>
      <c r="X118" s="520"/>
    </row>
    <row r="119" spans="1:25" ht="30" customHeight="1" x14ac:dyDescent="0.4">
      <c r="A119" s="158" t="s">
        <v>402</v>
      </c>
      <c r="B119" s="159"/>
      <c r="C119" s="160"/>
      <c r="D119" s="161"/>
      <c r="E119" s="206">
        <v>8</v>
      </c>
      <c r="F119" s="161"/>
      <c r="G119" s="161"/>
      <c r="H119" s="161"/>
      <c r="I119" s="161"/>
      <c r="J119" s="161"/>
      <c r="K119" s="162" t="s">
        <v>405</v>
      </c>
      <c r="L119" s="207">
        <f>IF(R119=W119,1,0)</f>
        <v>0</v>
      </c>
      <c r="M119" s="163"/>
      <c r="N119" s="161"/>
      <c r="O119" s="161"/>
      <c r="P119" s="161"/>
      <c r="Q119" s="162" t="s">
        <v>406</v>
      </c>
      <c r="R119" s="207"/>
      <c r="S119" s="161"/>
      <c r="T119" s="161"/>
      <c r="U119" s="207">
        <f>COUNT(T121:T127)</f>
        <v>0</v>
      </c>
      <c r="V119" s="161" t="s">
        <v>404</v>
      </c>
      <c r="W119" s="206">
        <v>3</v>
      </c>
      <c r="X119" s="164"/>
      <c r="Y119" s="150"/>
    </row>
    <row r="120" spans="1:25" s="152" customFormat="1" ht="14.25" customHeight="1" x14ac:dyDescent="0.4">
      <c r="A120" s="501" t="s">
        <v>482</v>
      </c>
      <c r="B120" s="502"/>
      <c r="C120" s="502"/>
      <c r="D120" s="501" t="s">
        <v>557</v>
      </c>
      <c r="E120" s="502"/>
      <c r="F120" s="502"/>
      <c r="G120" s="502"/>
      <c r="H120" s="502"/>
      <c r="I120" s="502"/>
      <c r="J120" s="502"/>
      <c r="K120" s="502"/>
      <c r="L120" s="502"/>
      <c r="M120" s="502"/>
      <c r="N120" s="502"/>
      <c r="O120" s="502"/>
      <c r="P120" s="502"/>
      <c r="Q120" s="502"/>
      <c r="R120" s="502"/>
      <c r="S120" s="502"/>
      <c r="T120" s="167" t="s">
        <v>23</v>
      </c>
      <c r="U120" s="501" t="s">
        <v>443</v>
      </c>
      <c r="V120" s="501"/>
      <c r="W120" s="501"/>
      <c r="X120" s="501"/>
    </row>
    <row r="121" spans="1:25" s="156" customFormat="1" ht="54.95" customHeight="1" x14ac:dyDescent="0.4">
      <c r="A121" s="454" t="s">
        <v>610</v>
      </c>
      <c r="B121" s="455"/>
      <c r="C121" s="456"/>
      <c r="D121" s="198" t="s">
        <v>490</v>
      </c>
      <c r="E121" s="569" t="s">
        <v>778</v>
      </c>
      <c r="F121" s="570"/>
      <c r="G121" s="570"/>
      <c r="H121" s="570"/>
      <c r="I121" s="570"/>
      <c r="J121" s="570"/>
      <c r="K121" s="570"/>
      <c r="L121" s="570"/>
      <c r="M121" s="570"/>
      <c r="N121" s="570"/>
      <c r="O121" s="570"/>
      <c r="P121" s="570"/>
      <c r="Q121" s="570"/>
      <c r="R121" s="570"/>
      <c r="S121" s="571"/>
      <c r="T121" s="510"/>
      <c r="U121" s="454" t="s">
        <v>637</v>
      </c>
      <c r="V121" s="455"/>
      <c r="W121" s="455"/>
      <c r="X121" s="456"/>
    </row>
    <row r="122" spans="1:25" s="156" customFormat="1" ht="54.95" customHeight="1" x14ac:dyDescent="0.4">
      <c r="A122" s="451"/>
      <c r="B122" s="452"/>
      <c r="C122" s="453"/>
      <c r="D122" s="200"/>
      <c r="E122" s="572"/>
      <c r="F122" s="573"/>
      <c r="G122" s="573"/>
      <c r="H122" s="573"/>
      <c r="I122" s="573"/>
      <c r="J122" s="573"/>
      <c r="K122" s="573"/>
      <c r="L122" s="573"/>
      <c r="M122" s="573"/>
      <c r="N122" s="573"/>
      <c r="O122" s="573"/>
      <c r="P122" s="573"/>
      <c r="Q122" s="573"/>
      <c r="R122" s="573"/>
      <c r="S122" s="574"/>
      <c r="T122" s="511"/>
      <c r="U122" s="451"/>
      <c r="V122" s="452"/>
      <c r="W122" s="452"/>
      <c r="X122" s="453"/>
    </row>
    <row r="123" spans="1:25" s="156" customFormat="1" ht="54.95" customHeight="1" x14ac:dyDescent="0.4">
      <c r="A123" s="451"/>
      <c r="B123" s="452"/>
      <c r="C123" s="453"/>
      <c r="D123" s="200"/>
      <c r="E123" s="572"/>
      <c r="F123" s="573"/>
      <c r="G123" s="573"/>
      <c r="H123" s="573"/>
      <c r="I123" s="573"/>
      <c r="J123" s="573"/>
      <c r="K123" s="573"/>
      <c r="L123" s="573"/>
      <c r="M123" s="573"/>
      <c r="N123" s="573"/>
      <c r="O123" s="573"/>
      <c r="P123" s="573"/>
      <c r="Q123" s="573"/>
      <c r="R123" s="573"/>
      <c r="S123" s="574"/>
      <c r="T123" s="511"/>
      <c r="U123" s="451"/>
      <c r="V123" s="452"/>
      <c r="W123" s="452"/>
      <c r="X123" s="453"/>
    </row>
    <row r="124" spans="1:25" s="156" customFormat="1" ht="54.95" customHeight="1" x14ac:dyDescent="0.4">
      <c r="A124" s="451"/>
      <c r="B124" s="452"/>
      <c r="C124" s="453"/>
      <c r="D124" s="200"/>
      <c r="E124" s="572"/>
      <c r="F124" s="573"/>
      <c r="G124" s="573"/>
      <c r="H124" s="573"/>
      <c r="I124" s="573"/>
      <c r="J124" s="573"/>
      <c r="K124" s="573"/>
      <c r="L124" s="573"/>
      <c r="M124" s="573"/>
      <c r="N124" s="573"/>
      <c r="O124" s="573"/>
      <c r="P124" s="573"/>
      <c r="Q124" s="573"/>
      <c r="R124" s="573"/>
      <c r="S124" s="574"/>
      <c r="T124" s="511"/>
      <c r="U124" s="451"/>
      <c r="V124" s="452"/>
      <c r="W124" s="452"/>
      <c r="X124" s="453"/>
    </row>
    <row r="125" spans="1:25" s="156" customFormat="1" ht="39.950000000000003" customHeight="1" x14ac:dyDescent="0.4">
      <c r="A125" s="451"/>
      <c r="B125" s="452"/>
      <c r="C125" s="453"/>
      <c r="D125" s="199"/>
      <c r="E125" s="575"/>
      <c r="F125" s="576"/>
      <c r="G125" s="576"/>
      <c r="H125" s="576"/>
      <c r="I125" s="576"/>
      <c r="J125" s="576"/>
      <c r="K125" s="576"/>
      <c r="L125" s="576"/>
      <c r="M125" s="576"/>
      <c r="N125" s="576"/>
      <c r="O125" s="576"/>
      <c r="P125" s="576"/>
      <c r="Q125" s="576"/>
      <c r="R125" s="576"/>
      <c r="S125" s="577"/>
      <c r="T125" s="512"/>
      <c r="U125" s="451"/>
      <c r="V125" s="452"/>
      <c r="W125" s="452"/>
      <c r="X125" s="453"/>
    </row>
    <row r="126" spans="1:25" ht="30" customHeight="1" x14ac:dyDescent="0.4">
      <c r="A126" s="555"/>
      <c r="B126" s="556"/>
      <c r="C126" s="557"/>
      <c r="D126" s="204" t="s">
        <v>491</v>
      </c>
      <c r="E126" s="464" t="s">
        <v>624</v>
      </c>
      <c r="F126" s="464"/>
      <c r="G126" s="464"/>
      <c r="H126" s="464"/>
      <c r="I126" s="464"/>
      <c r="J126" s="464"/>
      <c r="K126" s="464"/>
      <c r="L126" s="464"/>
      <c r="M126" s="464"/>
      <c r="N126" s="464"/>
      <c r="O126" s="464"/>
      <c r="P126" s="464"/>
      <c r="Q126" s="464"/>
      <c r="R126" s="464"/>
      <c r="S126" s="464"/>
      <c r="T126" s="175"/>
      <c r="U126" s="493"/>
      <c r="V126" s="494"/>
      <c r="W126" s="494"/>
      <c r="X126" s="495"/>
    </row>
    <row r="127" spans="1:25" ht="30" customHeight="1" x14ac:dyDescent="0.4">
      <c r="A127" s="558"/>
      <c r="B127" s="559"/>
      <c r="C127" s="560"/>
      <c r="D127" s="204" t="s">
        <v>492</v>
      </c>
      <c r="E127" s="464" t="s">
        <v>656</v>
      </c>
      <c r="F127" s="464"/>
      <c r="G127" s="464"/>
      <c r="H127" s="464"/>
      <c r="I127" s="464"/>
      <c r="J127" s="464"/>
      <c r="K127" s="464"/>
      <c r="L127" s="464"/>
      <c r="M127" s="464"/>
      <c r="N127" s="464"/>
      <c r="O127" s="464"/>
      <c r="P127" s="464"/>
      <c r="Q127" s="464"/>
      <c r="R127" s="464"/>
      <c r="S127" s="464"/>
      <c r="T127" s="175"/>
      <c r="U127" s="610"/>
      <c r="V127" s="462"/>
      <c r="W127" s="462"/>
      <c r="X127" s="463"/>
    </row>
    <row r="128" spans="1:25" ht="30" customHeight="1" x14ac:dyDescent="0.4">
      <c r="A128" s="158" t="s">
        <v>402</v>
      </c>
      <c r="B128" s="159"/>
      <c r="C128" s="160"/>
      <c r="D128" s="161"/>
      <c r="E128" s="206">
        <v>9</v>
      </c>
      <c r="F128" s="161"/>
      <c r="G128" s="161"/>
      <c r="H128" s="161"/>
      <c r="I128" s="161"/>
      <c r="J128" s="161"/>
      <c r="K128" s="162" t="s">
        <v>405</v>
      </c>
      <c r="L128" s="207">
        <f>IF(R128=W128,1,0)</f>
        <v>0</v>
      </c>
      <c r="M128" s="163"/>
      <c r="N128" s="161"/>
      <c r="O128" s="161"/>
      <c r="P128" s="161"/>
      <c r="Q128" s="162" t="s">
        <v>406</v>
      </c>
      <c r="R128" s="207"/>
      <c r="S128" s="161"/>
      <c r="T128" s="161"/>
      <c r="U128" s="207">
        <f>COUNT(T130:T133)</f>
        <v>0</v>
      </c>
      <c r="V128" s="161" t="s">
        <v>404</v>
      </c>
      <c r="W128" s="206">
        <v>3</v>
      </c>
      <c r="X128" s="164"/>
      <c r="Y128" s="150"/>
    </row>
    <row r="129" spans="1:25" s="152" customFormat="1" ht="14.25" customHeight="1" x14ac:dyDescent="0.4">
      <c r="A129" s="501" t="s">
        <v>482</v>
      </c>
      <c r="B129" s="502"/>
      <c r="C129" s="502"/>
      <c r="D129" s="501" t="s">
        <v>558</v>
      </c>
      <c r="E129" s="502"/>
      <c r="F129" s="502"/>
      <c r="G129" s="502"/>
      <c r="H129" s="502"/>
      <c r="I129" s="502"/>
      <c r="J129" s="502"/>
      <c r="K129" s="502"/>
      <c r="L129" s="502"/>
      <c r="M129" s="502"/>
      <c r="N129" s="502"/>
      <c r="O129" s="502"/>
      <c r="P129" s="502"/>
      <c r="Q129" s="502"/>
      <c r="R129" s="502"/>
      <c r="S129" s="502"/>
      <c r="T129" s="167" t="s">
        <v>23</v>
      </c>
      <c r="U129" s="501" t="s">
        <v>443</v>
      </c>
      <c r="V129" s="501"/>
      <c r="W129" s="501"/>
      <c r="X129" s="501"/>
    </row>
    <row r="130" spans="1:25" ht="60" customHeight="1" x14ac:dyDescent="0.4">
      <c r="A130" s="454" t="s">
        <v>611</v>
      </c>
      <c r="B130" s="455"/>
      <c r="C130" s="456"/>
      <c r="D130" s="491" t="s">
        <v>493</v>
      </c>
      <c r="E130" s="602" t="s">
        <v>625</v>
      </c>
      <c r="F130" s="603"/>
      <c r="G130" s="603"/>
      <c r="H130" s="603"/>
      <c r="I130" s="603"/>
      <c r="J130" s="603"/>
      <c r="K130" s="603"/>
      <c r="L130" s="603"/>
      <c r="M130" s="603"/>
      <c r="N130" s="603"/>
      <c r="O130" s="603"/>
      <c r="P130" s="603"/>
      <c r="Q130" s="603"/>
      <c r="R130" s="603"/>
      <c r="S130" s="604"/>
      <c r="T130" s="489"/>
      <c r="U130" s="662" t="s">
        <v>638</v>
      </c>
      <c r="V130" s="663"/>
      <c r="W130" s="663"/>
      <c r="X130" s="664"/>
    </row>
    <row r="131" spans="1:25" ht="45" customHeight="1" x14ac:dyDescent="0.4">
      <c r="A131" s="451"/>
      <c r="B131" s="452"/>
      <c r="C131" s="453"/>
      <c r="D131" s="492"/>
      <c r="E131" s="671" t="s">
        <v>779</v>
      </c>
      <c r="F131" s="672"/>
      <c r="G131" s="672"/>
      <c r="H131" s="672"/>
      <c r="I131" s="672"/>
      <c r="J131" s="672"/>
      <c r="K131" s="672"/>
      <c r="L131" s="672"/>
      <c r="M131" s="672"/>
      <c r="N131" s="672"/>
      <c r="O131" s="672"/>
      <c r="P131" s="672"/>
      <c r="Q131" s="672"/>
      <c r="R131" s="672"/>
      <c r="S131" s="673"/>
      <c r="T131" s="490"/>
      <c r="U131" s="665"/>
      <c r="V131" s="666"/>
      <c r="W131" s="666"/>
      <c r="X131" s="667"/>
    </row>
    <row r="132" spans="1:25" ht="180" customHeight="1" x14ac:dyDescent="0.4">
      <c r="A132" s="451"/>
      <c r="B132" s="452"/>
      <c r="C132" s="453"/>
      <c r="D132" s="204" t="s">
        <v>494</v>
      </c>
      <c r="E132" s="609" t="s">
        <v>773</v>
      </c>
      <c r="F132" s="464"/>
      <c r="G132" s="464"/>
      <c r="H132" s="464"/>
      <c r="I132" s="464"/>
      <c r="J132" s="464"/>
      <c r="K132" s="464"/>
      <c r="L132" s="464"/>
      <c r="M132" s="464"/>
      <c r="N132" s="464"/>
      <c r="O132" s="464"/>
      <c r="P132" s="464"/>
      <c r="Q132" s="464"/>
      <c r="R132" s="464"/>
      <c r="S132" s="674"/>
      <c r="T132" s="175"/>
      <c r="U132" s="665"/>
      <c r="V132" s="666"/>
      <c r="W132" s="666"/>
      <c r="X132" s="667"/>
    </row>
    <row r="133" spans="1:25" ht="45" customHeight="1" x14ac:dyDescent="0.4">
      <c r="A133" s="457"/>
      <c r="B133" s="458"/>
      <c r="C133" s="459"/>
      <c r="D133" s="204" t="s">
        <v>495</v>
      </c>
      <c r="E133" s="609" t="s">
        <v>626</v>
      </c>
      <c r="F133" s="464"/>
      <c r="G133" s="464"/>
      <c r="H133" s="464"/>
      <c r="I133" s="464"/>
      <c r="J133" s="464"/>
      <c r="K133" s="464"/>
      <c r="L133" s="464"/>
      <c r="M133" s="464"/>
      <c r="N133" s="464"/>
      <c r="O133" s="464"/>
      <c r="P133" s="464"/>
      <c r="Q133" s="464"/>
      <c r="R133" s="464"/>
      <c r="S133" s="674"/>
      <c r="T133" s="175"/>
      <c r="U133" s="668"/>
      <c r="V133" s="669"/>
      <c r="W133" s="669"/>
      <c r="X133" s="670"/>
    </row>
    <row r="134" spans="1:25" ht="30" customHeight="1" x14ac:dyDescent="0.4">
      <c r="A134" s="158" t="s">
        <v>402</v>
      </c>
      <c r="B134" s="159"/>
      <c r="C134" s="160"/>
      <c r="D134" s="161"/>
      <c r="E134" s="206">
        <v>10</v>
      </c>
      <c r="F134" s="161"/>
      <c r="G134" s="161"/>
      <c r="H134" s="161"/>
      <c r="I134" s="161"/>
      <c r="J134" s="161"/>
      <c r="K134" s="162" t="s">
        <v>405</v>
      </c>
      <c r="L134" s="207">
        <f>IF(R134=W134,1,0)</f>
        <v>0</v>
      </c>
      <c r="M134" s="176"/>
      <c r="N134" s="161"/>
      <c r="O134" s="161"/>
      <c r="P134" s="161"/>
      <c r="Q134" s="162" t="s">
        <v>406</v>
      </c>
      <c r="R134" s="207"/>
      <c r="S134" s="161"/>
      <c r="T134" s="161"/>
      <c r="U134" s="207">
        <f>COUNT(T136:T138)</f>
        <v>0</v>
      </c>
      <c r="V134" s="161" t="s">
        <v>404</v>
      </c>
      <c r="W134" s="206">
        <v>3</v>
      </c>
      <c r="X134" s="164"/>
      <c r="Y134" s="150"/>
    </row>
    <row r="135" spans="1:25" s="152" customFormat="1" ht="14.25" customHeight="1" x14ac:dyDescent="0.4">
      <c r="A135" s="501" t="s">
        <v>482</v>
      </c>
      <c r="B135" s="502"/>
      <c r="C135" s="502"/>
      <c r="D135" s="501" t="s">
        <v>556</v>
      </c>
      <c r="E135" s="502"/>
      <c r="F135" s="502"/>
      <c r="G135" s="502"/>
      <c r="H135" s="502"/>
      <c r="I135" s="502"/>
      <c r="J135" s="502"/>
      <c r="K135" s="502"/>
      <c r="L135" s="502"/>
      <c r="M135" s="502"/>
      <c r="N135" s="502"/>
      <c r="O135" s="502"/>
      <c r="P135" s="502"/>
      <c r="Q135" s="502"/>
      <c r="R135" s="502"/>
      <c r="S135" s="502"/>
      <c r="T135" s="167" t="s">
        <v>23</v>
      </c>
      <c r="U135" s="501" t="s">
        <v>443</v>
      </c>
      <c r="V135" s="501"/>
      <c r="W135" s="501"/>
      <c r="X135" s="501"/>
    </row>
    <row r="136" spans="1:25" s="156" customFormat="1" ht="30" customHeight="1" x14ac:dyDescent="0.4">
      <c r="A136" s="454" t="s">
        <v>561</v>
      </c>
      <c r="B136" s="455"/>
      <c r="C136" s="456"/>
      <c r="D136" s="140" t="s">
        <v>496</v>
      </c>
      <c r="E136" s="503" t="s">
        <v>627</v>
      </c>
      <c r="F136" s="503"/>
      <c r="G136" s="503"/>
      <c r="H136" s="503"/>
      <c r="I136" s="503"/>
      <c r="J136" s="503"/>
      <c r="K136" s="503"/>
      <c r="L136" s="503"/>
      <c r="M136" s="503"/>
      <c r="N136" s="503"/>
      <c r="O136" s="503"/>
      <c r="P136" s="503"/>
      <c r="Q136" s="503"/>
      <c r="R136" s="503"/>
      <c r="S136" s="503"/>
      <c r="T136" s="154"/>
      <c r="U136" s="657" t="s">
        <v>640</v>
      </c>
      <c r="V136" s="657"/>
      <c r="W136" s="657"/>
      <c r="X136" s="657"/>
    </row>
    <row r="137" spans="1:25" s="156" customFormat="1" ht="45" customHeight="1" x14ac:dyDescent="0.4">
      <c r="A137" s="451"/>
      <c r="B137" s="452"/>
      <c r="C137" s="453"/>
      <c r="D137" s="140" t="s">
        <v>497</v>
      </c>
      <c r="E137" s="503" t="s">
        <v>628</v>
      </c>
      <c r="F137" s="503"/>
      <c r="G137" s="503"/>
      <c r="H137" s="503"/>
      <c r="I137" s="503"/>
      <c r="J137" s="503"/>
      <c r="K137" s="503"/>
      <c r="L137" s="503"/>
      <c r="M137" s="503"/>
      <c r="N137" s="503"/>
      <c r="O137" s="503"/>
      <c r="P137" s="503"/>
      <c r="Q137" s="503"/>
      <c r="R137" s="503"/>
      <c r="S137" s="503"/>
      <c r="T137" s="154"/>
      <c r="U137" s="658"/>
      <c r="V137" s="658"/>
      <c r="W137" s="658"/>
      <c r="X137" s="658"/>
    </row>
    <row r="138" spans="1:25" s="156" customFormat="1" ht="45" customHeight="1" x14ac:dyDescent="0.4">
      <c r="A138" s="457"/>
      <c r="B138" s="458"/>
      <c r="C138" s="459"/>
      <c r="D138" s="140" t="s">
        <v>498</v>
      </c>
      <c r="E138" s="503" t="s">
        <v>629</v>
      </c>
      <c r="F138" s="503"/>
      <c r="G138" s="503"/>
      <c r="H138" s="503"/>
      <c r="I138" s="503"/>
      <c r="J138" s="503"/>
      <c r="K138" s="503"/>
      <c r="L138" s="503"/>
      <c r="M138" s="503"/>
      <c r="N138" s="503"/>
      <c r="O138" s="503"/>
      <c r="P138" s="503"/>
      <c r="Q138" s="503"/>
      <c r="R138" s="503"/>
      <c r="S138" s="503"/>
      <c r="T138" s="154"/>
      <c r="U138" s="518"/>
      <c r="V138" s="519"/>
      <c r="W138" s="519"/>
      <c r="X138" s="520"/>
    </row>
    <row r="139" spans="1:25" ht="30" customHeight="1" x14ac:dyDescent="0.4">
      <c r="A139" s="158" t="s">
        <v>402</v>
      </c>
      <c r="B139" s="159"/>
      <c r="C139" s="160"/>
      <c r="D139" s="161"/>
      <c r="E139" s="206">
        <v>11</v>
      </c>
      <c r="F139" s="161"/>
      <c r="G139" s="161"/>
      <c r="H139" s="161"/>
      <c r="I139" s="161"/>
      <c r="J139" s="161"/>
      <c r="K139" s="162" t="s">
        <v>405</v>
      </c>
      <c r="L139" s="207">
        <f>IF(R139=W139,1,0)</f>
        <v>0</v>
      </c>
      <c r="M139" s="163"/>
      <c r="N139" s="161"/>
      <c r="O139" s="161"/>
      <c r="P139" s="161"/>
      <c r="Q139" s="162" t="s">
        <v>406</v>
      </c>
      <c r="R139" s="207"/>
      <c r="S139" s="161"/>
      <c r="T139" s="161"/>
      <c r="U139" s="207">
        <f>COUNT(T141)</f>
        <v>0</v>
      </c>
      <c r="V139" s="161" t="s">
        <v>404</v>
      </c>
      <c r="W139" s="206">
        <v>1</v>
      </c>
      <c r="X139" s="164"/>
      <c r="Y139" s="150"/>
    </row>
    <row r="140" spans="1:25" s="152" customFormat="1" ht="14.25" customHeight="1" x14ac:dyDescent="0.4">
      <c r="A140" s="501" t="s">
        <v>482</v>
      </c>
      <c r="B140" s="502"/>
      <c r="C140" s="502"/>
      <c r="D140" s="501" t="s">
        <v>556</v>
      </c>
      <c r="E140" s="502"/>
      <c r="F140" s="502"/>
      <c r="G140" s="502"/>
      <c r="H140" s="502"/>
      <c r="I140" s="502"/>
      <c r="J140" s="502"/>
      <c r="K140" s="502"/>
      <c r="L140" s="502"/>
      <c r="M140" s="502"/>
      <c r="N140" s="502"/>
      <c r="O140" s="502"/>
      <c r="P140" s="502"/>
      <c r="Q140" s="502"/>
      <c r="R140" s="502"/>
      <c r="S140" s="502"/>
      <c r="T140" s="167" t="s">
        <v>23</v>
      </c>
      <c r="U140" s="501" t="s">
        <v>443</v>
      </c>
      <c r="V140" s="501"/>
      <c r="W140" s="501"/>
      <c r="X140" s="501"/>
    </row>
    <row r="141" spans="1:25" s="156" customFormat="1" ht="45" customHeight="1" x14ac:dyDescent="0.4">
      <c r="A141" s="499" t="s">
        <v>454</v>
      </c>
      <c r="B141" s="499"/>
      <c r="C141" s="581"/>
      <c r="D141" s="153"/>
      <c r="E141" s="641" t="s">
        <v>24</v>
      </c>
      <c r="F141" s="641"/>
      <c r="G141" s="641"/>
      <c r="H141" s="641"/>
      <c r="I141" s="641"/>
      <c r="J141" s="641"/>
      <c r="K141" s="641"/>
      <c r="L141" s="641"/>
      <c r="M141" s="641"/>
      <c r="N141" s="641"/>
      <c r="O141" s="641"/>
      <c r="P141" s="641"/>
      <c r="Q141" s="641"/>
      <c r="R141" s="641"/>
      <c r="S141" s="641"/>
      <c r="T141" s="154"/>
      <c r="U141" s="499" t="s">
        <v>639</v>
      </c>
      <c r="V141" s="499"/>
      <c r="W141" s="499"/>
      <c r="X141" s="499"/>
    </row>
    <row r="142" spans="1:25" ht="30" customHeight="1" x14ac:dyDescent="0.4">
      <c r="A142" s="158" t="s">
        <v>402</v>
      </c>
      <c r="B142" s="159"/>
      <c r="C142" s="160"/>
      <c r="D142" s="161"/>
      <c r="E142" s="206">
        <v>12</v>
      </c>
      <c r="F142" s="161"/>
      <c r="G142" s="161"/>
      <c r="H142" s="161"/>
      <c r="I142" s="161"/>
      <c r="J142" s="161"/>
      <c r="K142" s="162" t="s">
        <v>405</v>
      </c>
      <c r="L142" s="207">
        <f>IF(R142=W142,1,0)</f>
        <v>0</v>
      </c>
      <c r="M142" s="163"/>
      <c r="N142" s="161"/>
      <c r="O142" s="161"/>
      <c r="P142" s="161"/>
      <c r="Q142" s="162" t="s">
        <v>406</v>
      </c>
      <c r="R142" s="207"/>
      <c r="S142" s="161"/>
      <c r="T142" s="161"/>
      <c r="U142" s="207">
        <f>COUNT(T144:T152)</f>
        <v>0</v>
      </c>
      <c r="V142" s="161" t="s">
        <v>404</v>
      </c>
      <c r="W142" s="206">
        <v>7</v>
      </c>
      <c r="X142" s="164"/>
      <c r="Y142" s="150"/>
    </row>
    <row r="143" spans="1:25" s="152" customFormat="1" ht="14.25" customHeight="1" x14ac:dyDescent="0.4">
      <c r="A143" s="501" t="s">
        <v>482</v>
      </c>
      <c r="B143" s="502"/>
      <c r="C143" s="502"/>
      <c r="D143" s="501" t="s">
        <v>556</v>
      </c>
      <c r="E143" s="502"/>
      <c r="F143" s="502"/>
      <c r="G143" s="502"/>
      <c r="H143" s="502"/>
      <c r="I143" s="502"/>
      <c r="J143" s="502"/>
      <c r="K143" s="502"/>
      <c r="L143" s="502"/>
      <c r="M143" s="502"/>
      <c r="N143" s="502"/>
      <c r="O143" s="502"/>
      <c r="P143" s="502"/>
      <c r="Q143" s="502"/>
      <c r="R143" s="502"/>
      <c r="S143" s="502"/>
      <c r="T143" s="167" t="s">
        <v>23</v>
      </c>
      <c r="U143" s="501" t="s">
        <v>443</v>
      </c>
      <c r="V143" s="501"/>
      <c r="W143" s="501"/>
      <c r="X143" s="501"/>
    </row>
    <row r="144" spans="1:25" s="156" customFormat="1" ht="30" customHeight="1" x14ac:dyDescent="0.4">
      <c r="A144" s="454" t="s">
        <v>455</v>
      </c>
      <c r="B144" s="455"/>
      <c r="C144" s="456"/>
      <c r="D144" s="532" t="s">
        <v>501</v>
      </c>
      <c r="E144" s="531" t="s">
        <v>619</v>
      </c>
      <c r="F144" s="531"/>
      <c r="G144" s="531"/>
      <c r="H144" s="531"/>
      <c r="I144" s="531"/>
      <c r="J144" s="531"/>
      <c r="K144" s="531"/>
      <c r="L144" s="531"/>
      <c r="M144" s="531"/>
      <c r="N144" s="531"/>
      <c r="O144" s="531"/>
      <c r="P144" s="531"/>
      <c r="Q144" s="531"/>
      <c r="R144" s="531"/>
      <c r="S144" s="531"/>
      <c r="T144" s="510"/>
      <c r="U144" s="638" t="s">
        <v>641</v>
      </c>
      <c r="V144" s="639"/>
      <c r="W144" s="639"/>
      <c r="X144" s="640"/>
    </row>
    <row r="145" spans="1:25" s="156" customFormat="1" ht="90" customHeight="1" x14ac:dyDescent="0.4">
      <c r="A145" s="451"/>
      <c r="B145" s="452"/>
      <c r="C145" s="453"/>
      <c r="D145" s="534"/>
      <c r="E145" s="496" t="s">
        <v>732</v>
      </c>
      <c r="F145" s="497"/>
      <c r="G145" s="497"/>
      <c r="H145" s="497"/>
      <c r="I145" s="497"/>
      <c r="J145" s="497"/>
      <c r="K145" s="497"/>
      <c r="L145" s="497"/>
      <c r="M145" s="497"/>
      <c r="N145" s="497"/>
      <c r="O145" s="497"/>
      <c r="P145" s="497"/>
      <c r="Q145" s="497"/>
      <c r="R145" s="497"/>
      <c r="S145" s="498"/>
      <c r="T145" s="512"/>
      <c r="U145" s="566"/>
      <c r="V145" s="567"/>
      <c r="W145" s="567"/>
      <c r="X145" s="568"/>
    </row>
    <row r="146" spans="1:25" s="156" customFormat="1" ht="30" customHeight="1" x14ac:dyDescent="0.4">
      <c r="A146" s="504"/>
      <c r="B146" s="505"/>
      <c r="C146" s="505"/>
      <c r="D146" s="532" t="s">
        <v>502</v>
      </c>
      <c r="E146" s="545" t="s">
        <v>759</v>
      </c>
      <c r="F146" s="545"/>
      <c r="G146" s="545"/>
      <c r="H146" s="545"/>
      <c r="I146" s="545"/>
      <c r="J146" s="545"/>
      <c r="K146" s="545"/>
      <c r="L146" s="545"/>
      <c r="M146" s="545"/>
      <c r="N146" s="545"/>
      <c r="O146" s="545"/>
      <c r="P146" s="545"/>
      <c r="Q146" s="545"/>
      <c r="R146" s="545"/>
      <c r="S146" s="545"/>
      <c r="T146" s="510"/>
      <c r="U146" s="507"/>
      <c r="V146" s="508"/>
      <c r="W146" s="508"/>
      <c r="X146" s="509"/>
    </row>
    <row r="147" spans="1:25" s="156" customFormat="1" ht="60" customHeight="1" x14ac:dyDescent="0.4">
      <c r="A147" s="504"/>
      <c r="B147" s="505"/>
      <c r="C147" s="505"/>
      <c r="D147" s="564"/>
      <c r="E147" s="514" t="s">
        <v>428</v>
      </c>
      <c r="F147" s="514"/>
      <c r="G147" s="514"/>
      <c r="H147" s="514"/>
      <c r="I147" s="514"/>
      <c r="J147" s="514"/>
      <c r="K147" s="514"/>
      <c r="L147" s="514"/>
      <c r="M147" s="514"/>
      <c r="N147" s="514"/>
      <c r="O147" s="514"/>
      <c r="P147" s="514"/>
      <c r="Q147" s="514"/>
      <c r="R147" s="514"/>
      <c r="S147" s="514"/>
      <c r="T147" s="582"/>
      <c r="U147" s="507"/>
      <c r="V147" s="508"/>
      <c r="W147" s="508"/>
      <c r="X147" s="509"/>
    </row>
    <row r="148" spans="1:25" s="156" customFormat="1" ht="90" customHeight="1" x14ac:dyDescent="0.4">
      <c r="A148" s="504"/>
      <c r="B148" s="505"/>
      <c r="C148" s="505"/>
      <c r="D148" s="140" t="s">
        <v>503</v>
      </c>
      <c r="E148" s="514" t="s">
        <v>620</v>
      </c>
      <c r="F148" s="514"/>
      <c r="G148" s="514"/>
      <c r="H148" s="514"/>
      <c r="I148" s="514"/>
      <c r="J148" s="514"/>
      <c r="K148" s="514"/>
      <c r="L148" s="514"/>
      <c r="M148" s="514"/>
      <c r="N148" s="514"/>
      <c r="O148" s="514"/>
      <c r="P148" s="514"/>
      <c r="Q148" s="514"/>
      <c r="R148" s="514"/>
      <c r="S148" s="514"/>
      <c r="T148" s="154"/>
      <c r="U148" s="566"/>
      <c r="V148" s="567"/>
      <c r="W148" s="567"/>
      <c r="X148" s="568"/>
    </row>
    <row r="149" spans="1:25" s="156" customFormat="1" ht="30" customHeight="1" x14ac:dyDescent="0.4">
      <c r="A149" s="504"/>
      <c r="B149" s="505"/>
      <c r="C149" s="505"/>
      <c r="D149" s="140" t="s">
        <v>504</v>
      </c>
      <c r="E149" s="503" t="s">
        <v>487</v>
      </c>
      <c r="F149" s="503"/>
      <c r="G149" s="503"/>
      <c r="H149" s="503"/>
      <c r="I149" s="503"/>
      <c r="J149" s="503"/>
      <c r="K149" s="503"/>
      <c r="L149" s="503"/>
      <c r="M149" s="503"/>
      <c r="N149" s="503"/>
      <c r="O149" s="503"/>
      <c r="P149" s="503"/>
      <c r="Q149" s="503"/>
      <c r="R149" s="503"/>
      <c r="S149" s="503"/>
      <c r="T149" s="154"/>
      <c r="U149" s="507"/>
      <c r="V149" s="508"/>
      <c r="W149" s="508"/>
      <c r="X149" s="509"/>
    </row>
    <row r="150" spans="1:25" s="156" customFormat="1" ht="45" customHeight="1" x14ac:dyDescent="0.4">
      <c r="A150" s="504"/>
      <c r="B150" s="505"/>
      <c r="C150" s="505"/>
      <c r="D150" s="140" t="s">
        <v>505</v>
      </c>
      <c r="E150" s="503" t="s">
        <v>225</v>
      </c>
      <c r="F150" s="503"/>
      <c r="G150" s="503"/>
      <c r="H150" s="503"/>
      <c r="I150" s="503"/>
      <c r="J150" s="503"/>
      <c r="K150" s="503"/>
      <c r="L150" s="503"/>
      <c r="M150" s="503"/>
      <c r="N150" s="503"/>
      <c r="O150" s="503"/>
      <c r="P150" s="503"/>
      <c r="Q150" s="503"/>
      <c r="R150" s="503"/>
      <c r="S150" s="503"/>
      <c r="T150" s="154"/>
      <c r="U150" s="507"/>
      <c r="V150" s="508"/>
      <c r="W150" s="508"/>
      <c r="X150" s="509"/>
    </row>
    <row r="151" spans="1:25" s="156" customFormat="1" ht="75" customHeight="1" x14ac:dyDescent="0.4">
      <c r="A151" s="504"/>
      <c r="B151" s="505"/>
      <c r="C151" s="506"/>
      <c r="D151" s="140" t="s">
        <v>506</v>
      </c>
      <c r="E151" s="503" t="s">
        <v>760</v>
      </c>
      <c r="F151" s="503"/>
      <c r="G151" s="503"/>
      <c r="H151" s="503"/>
      <c r="I151" s="503"/>
      <c r="J151" s="503"/>
      <c r="K151" s="503"/>
      <c r="L151" s="503"/>
      <c r="M151" s="503"/>
      <c r="N151" s="503"/>
      <c r="O151" s="503"/>
      <c r="P151" s="503"/>
      <c r="Q151" s="503"/>
      <c r="R151" s="503"/>
      <c r="S151" s="503"/>
      <c r="T151" s="154"/>
      <c r="U151" s="507"/>
      <c r="V151" s="508"/>
      <c r="W151" s="508"/>
      <c r="X151" s="509"/>
    </row>
    <row r="152" spans="1:25" s="156" customFormat="1" ht="30" customHeight="1" x14ac:dyDescent="0.4">
      <c r="A152" s="515"/>
      <c r="B152" s="516"/>
      <c r="C152" s="516"/>
      <c r="D152" s="140" t="s">
        <v>507</v>
      </c>
      <c r="E152" s="641" t="s">
        <v>725</v>
      </c>
      <c r="F152" s="641"/>
      <c r="G152" s="641"/>
      <c r="H152" s="641"/>
      <c r="I152" s="641"/>
      <c r="J152" s="641"/>
      <c r="K152" s="641"/>
      <c r="L152" s="641"/>
      <c r="M152" s="641"/>
      <c r="N152" s="641"/>
      <c r="O152" s="641"/>
      <c r="P152" s="641"/>
      <c r="Q152" s="641"/>
      <c r="R152" s="641"/>
      <c r="S152" s="641"/>
      <c r="T152" s="154"/>
      <c r="U152" s="518"/>
      <c r="V152" s="519"/>
      <c r="W152" s="519"/>
      <c r="X152" s="520"/>
    </row>
    <row r="153" spans="1:25" ht="30" customHeight="1" x14ac:dyDescent="0.4">
      <c r="A153" s="158" t="s">
        <v>402</v>
      </c>
      <c r="B153" s="159"/>
      <c r="C153" s="160"/>
      <c r="D153" s="161"/>
      <c r="E153" s="206">
        <v>13</v>
      </c>
      <c r="F153" s="161"/>
      <c r="G153" s="161"/>
      <c r="H153" s="161"/>
      <c r="I153" s="161"/>
      <c r="J153" s="161"/>
      <c r="K153" s="162" t="s">
        <v>405</v>
      </c>
      <c r="L153" s="207">
        <f>IF(R153=W153,1,0)</f>
        <v>0</v>
      </c>
      <c r="M153" s="163"/>
      <c r="N153" s="161"/>
      <c r="O153" s="161"/>
      <c r="P153" s="161"/>
      <c r="Q153" s="162" t="s">
        <v>406</v>
      </c>
      <c r="R153" s="207"/>
      <c r="S153" s="161"/>
      <c r="T153" s="161"/>
      <c r="U153" s="207">
        <f>COUNT(T155:T158)</f>
        <v>0</v>
      </c>
      <c r="V153" s="161" t="s">
        <v>404</v>
      </c>
      <c r="W153" s="206">
        <v>3</v>
      </c>
      <c r="X153" s="164"/>
      <c r="Y153" s="150"/>
    </row>
    <row r="154" spans="1:25" s="152" customFormat="1" ht="14.25" customHeight="1" x14ac:dyDescent="0.4">
      <c r="A154" s="501" t="s">
        <v>482</v>
      </c>
      <c r="B154" s="502"/>
      <c r="C154" s="502"/>
      <c r="D154" s="501" t="s">
        <v>556</v>
      </c>
      <c r="E154" s="502"/>
      <c r="F154" s="502"/>
      <c r="G154" s="502"/>
      <c r="H154" s="502"/>
      <c r="I154" s="502"/>
      <c r="J154" s="502"/>
      <c r="K154" s="502"/>
      <c r="L154" s="502"/>
      <c r="M154" s="502"/>
      <c r="N154" s="502"/>
      <c r="O154" s="502"/>
      <c r="P154" s="502"/>
      <c r="Q154" s="502"/>
      <c r="R154" s="502"/>
      <c r="S154" s="502"/>
      <c r="T154" s="167" t="s">
        <v>23</v>
      </c>
      <c r="U154" s="501" t="s">
        <v>443</v>
      </c>
      <c r="V154" s="501"/>
      <c r="W154" s="501"/>
      <c r="X154" s="501"/>
    </row>
    <row r="155" spans="1:25" s="156" customFormat="1" ht="45" customHeight="1" x14ac:dyDescent="0.4">
      <c r="A155" s="454" t="s">
        <v>456</v>
      </c>
      <c r="B155" s="455"/>
      <c r="C155" s="456"/>
      <c r="D155" s="140" t="s">
        <v>508</v>
      </c>
      <c r="E155" s="503" t="s">
        <v>657</v>
      </c>
      <c r="F155" s="503"/>
      <c r="G155" s="503"/>
      <c r="H155" s="503"/>
      <c r="I155" s="503"/>
      <c r="J155" s="503"/>
      <c r="K155" s="503"/>
      <c r="L155" s="503"/>
      <c r="M155" s="503"/>
      <c r="N155" s="503"/>
      <c r="O155" s="503"/>
      <c r="P155" s="503"/>
      <c r="Q155" s="503"/>
      <c r="R155" s="503"/>
      <c r="S155" s="503"/>
      <c r="T155" s="154"/>
      <c r="U155" s="454" t="s">
        <v>642</v>
      </c>
      <c r="V155" s="455"/>
      <c r="W155" s="455"/>
      <c r="X155" s="456"/>
    </row>
    <row r="156" spans="1:25" s="156" customFormat="1" ht="30" customHeight="1" x14ac:dyDescent="0.4">
      <c r="A156" s="451"/>
      <c r="B156" s="452"/>
      <c r="C156" s="453"/>
      <c r="D156" s="140" t="s">
        <v>509</v>
      </c>
      <c r="E156" s="503" t="s">
        <v>658</v>
      </c>
      <c r="F156" s="503"/>
      <c r="G156" s="503"/>
      <c r="H156" s="503"/>
      <c r="I156" s="503"/>
      <c r="J156" s="503"/>
      <c r="K156" s="503"/>
      <c r="L156" s="503"/>
      <c r="M156" s="503"/>
      <c r="N156" s="503"/>
      <c r="O156" s="503"/>
      <c r="P156" s="503"/>
      <c r="Q156" s="503"/>
      <c r="R156" s="503"/>
      <c r="S156" s="503"/>
      <c r="T156" s="154"/>
      <c r="U156" s="451"/>
      <c r="V156" s="452"/>
      <c r="W156" s="452"/>
      <c r="X156" s="453"/>
    </row>
    <row r="157" spans="1:25" s="156" customFormat="1" ht="30" customHeight="1" x14ac:dyDescent="0.4">
      <c r="A157" s="451"/>
      <c r="B157" s="452"/>
      <c r="C157" s="453"/>
      <c r="D157" s="532" t="s">
        <v>510</v>
      </c>
      <c r="E157" s="531" t="s">
        <v>659</v>
      </c>
      <c r="F157" s="531"/>
      <c r="G157" s="531"/>
      <c r="H157" s="531"/>
      <c r="I157" s="531"/>
      <c r="J157" s="531"/>
      <c r="K157" s="531"/>
      <c r="L157" s="531"/>
      <c r="M157" s="531"/>
      <c r="N157" s="531"/>
      <c r="O157" s="531"/>
      <c r="P157" s="531"/>
      <c r="Q157" s="531"/>
      <c r="R157" s="531"/>
      <c r="S157" s="531"/>
      <c r="T157" s="510"/>
      <c r="U157" s="451"/>
      <c r="V157" s="452"/>
      <c r="W157" s="452"/>
      <c r="X157" s="453"/>
    </row>
    <row r="158" spans="1:25" s="156" customFormat="1" ht="45" customHeight="1" x14ac:dyDescent="0.4">
      <c r="A158" s="457"/>
      <c r="B158" s="458"/>
      <c r="C158" s="459"/>
      <c r="D158" s="564"/>
      <c r="E158" s="500" t="s">
        <v>734</v>
      </c>
      <c r="F158" s="500"/>
      <c r="G158" s="500"/>
      <c r="H158" s="500"/>
      <c r="I158" s="500"/>
      <c r="J158" s="500"/>
      <c r="K158" s="500"/>
      <c r="L158" s="500"/>
      <c r="M158" s="500"/>
      <c r="N158" s="500"/>
      <c r="O158" s="500"/>
      <c r="P158" s="500"/>
      <c r="Q158" s="500"/>
      <c r="R158" s="500"/>
      <c r="S158" s="500"/>
      <c r="T158" s="517"/>
      <c r="U158" s="457"/>
      <c r="V158" s="458"/>
      <c r="W158" s="458"/>
      <c r="X158" s="459"/>
    </row>
    <row r="159" spans="1:25" ht="30" customHeight="1" x14ac:dyDescent="0.4">
      <c r="A159" s="158" t="s">
        <v>402</v>
      </c>
      <c r="B159" s="159"/>
      <c r="C159" s="160"/>
      <c r="D159" s="161"/>
      <c r="E159" s="206">
        <v>14</v>
      </c>
      <c r="F159" s="161"/>
      <c r="G159" s="161"/>
      <c r="H159" s="161"/>
      <c r="I159" s="161"/>
      <c r="J159" s="161"/>
      <c r="K159" s="162" t="s">
        <v>405</v>
      </c>
      <c r="L159" s="207">
        <f>IF(R159=W159,1,0)</f>
        <v>0</v>
      </c>
      <c r="M159" s="163"/>
      <c r="N159" s="161"/>
      <c r="O159" s="161"/>
      <c r="P159" s="161"/>
      <c r="Q159" s="162" t="s">
        <v>406</v>
      </c>
      <c r="R159" s="207"/>
      <c r="S159" s="161"/>
      <c r="T159" s="161"/>
      <c r="U159" s="207">
        <f>COUNT(T161:T165)</f>
        <v>0</v>
      </c>
      <c r="V159" s="161" t="s">
        <v>404</v>
      </c>
      <c r="W159" s="206">
        <v>4</v>
      </c>
      <c r="X159" s="164"/>
      <c r="Y159" s="150"/>
    </row>
    <row r="160" spans="1:25" s="152" customFormat="1" ht="14.25" customHeight="1" x14ac:dyDescent="0.4">
      <c r="A160" s="501" t="s">
        <v>482</v>
      </c>
      <c r="B160" s="502"/>
      <c r="C160" s="502"/>
      <c r="D160" s="501" t="s">
        <v>556</v>
      </c>
      <c r="E160" s="502"/>
      <c r="F160" s="502"/>
      <c r="G160" s="502"/>
      <c r="H160" s="502"/>
      <c r="I160" s="502"/>
      <c r="J160" s="502"/>
      <c r="K160" s="502"/>
      <c r="L160" s="502"/>
      <c r="M160" s="502"/>
      <c r="N160" s="502"/>
      <c r="O160" s="502"/>
      <c r="P160" s="502"/>
      <c r="Q160" s="502"/>
      <c r="R160" s="502"/>
      <c r="S160" s="502"/>
      <c r="T160" s="167" t="s">
        <v>23</v>
      </c>
      <c r="U160" s="501" t="s">
        <v>443</v>
      </c>
      <c r="V160" s="501"/>
      <c r="W160" s="501"/>
      <c r="X160" s="501"/>
    </row>
    <row r="161" spans="1:25" ht="225" customHeight="1" x14ac:dyDescent="0.4">
      <c r="A161" s="454" t="s">
        <v>621</v>
      </c>
      <c r="B161" s="455"/>
      <c r="C161" s="456"/>
      <c r="D161" s="204" t="s">
        <v>511</v>
      </c>
      <c r="E161" s="609" t="s">
        <v>630</v>
      </c>
      <c r="F161" s="464"/>
      <c r="G161" s="464"/>
      <c r="H161" s="464"/>
      <c r="I161" s="464"/>
      <c r="J161" s="464"/>
      <c r="K161" s="464"/>
      <c r="L161" s="464"/>
      <c r="M161" s="464"/>
      <c r="N161" s="464"/>
      <c r="O161" s="464"/>
      <c r="P161" s="464"/>
      <c r="Q161" s="464"/>
      <c r="R161" s="464"/>
      <c r="S161" s="464"/>
      <c r="T161" s="177"/>
      <c r="U161" s="454" t="s">
        <v>643</v>
      </c>
      <c r="V161" s="455"/>
      <c r="W161" s="455"/>
      <c r="X161" s="456"/>
    </row>
    <row r="162" spans="1:25" ht="180" customHeight="1" x14ac:dyDescent="0.4">
      <c r="A162" s="493"/>
      <c r="B162" s="494"/>
      <c r="C162" s="495"/>
      <c r="D162" s="205" t="s">
        <v>512</v>
      </c>
      <c r="E162" s="486" t="s">
        <v>761</v>
      </c>
      <c r="F162" s="487"/>
      <c r="G162" s="487"/>
      <c r="H162" s="487"/>
      <c r="I162" s="487"/>
      <c r="J162" s="487"/>
      <c r="K162" s="487"/>
      <c r="L162" s="487"/>
      <c r="M162" s="487"/>
      <c r="N162" s="487"/>
      <c r="O162" s="487"/>
      <c r="P162" s="487"/>
      <c r="Q162" s="487"/>
      <c r="R162" s="487"/>
      <c r="S162" s="487"/>
      <c r="T162" s="179"/>
      <c r="U162" s="493"/>
      <c r="V162" s="494"/>
      <c r="W162" s="494"/>
      <c r="X162" s="495"/>
    </row>
    <row r="163" spans="1:25" ht="45" customHeight="1" x14ac:dyDescent="0.4">
      <c r="A163" s="493"/>
      <c r="B163" s="494"/>
      <c r="C163" s="495"/>
      <c r="D163" s="491" t="s">
        <v>513</v>
      </c>
      <c r="E163" s="602" t="s">
        <v>735</v>
      </c>
      <c r="F163" s="603"/>
      <c r="G163" s="603"/>
      <c r="H163" s="603"/>
      <c r="I163" s="603"/>
      <c r="J163" s="603"/>
      <c r="K163" s="603"/>
      <c r="L163" s="603"/>
      <c r="M163" s="603"/>
      <c r="N163" s="603"/>
      <c r="O163" s="603"/>
      <c r="P163" s="603"/>
      <c r="Q163" s="603"/>
      <c r="R163" s="603"/>
      <c r="S163" s="604"/>
      <c r="T163" s="489"/>
      <c r="U163" s="493"/>
      <c r="V163" s="494"/>
      <c r="W163" s="494"/>
      <c r="X163" s="495"/>
    </row>
    <row r="164" spans="1:25" ht="45" customHeight="1" x14ac:dyDescent="0.4">
      <c r="A164" s="546" t="s">
        <v>431</v>
      </c>
      <c r="B164" s="547"/>
      <c r="C164" s="547"/>
      <c r="D164" s="585"/>
      <c r="E164" s="486" t="s">
        <v>442</v>
      </c>
      <c r="F164" s="487"/>
      <c r="G164" s="487"/>
      <c r="H164" s="487"/>
      <c r="I164" s="487"/>
      <c r="J164" s="487"/>
      <c r="K164" s="487"/>
      <c r="L164" s="487"/>
      <c r="M164" s="487"/>
      <c r="N164" s="487"/>
      <c r="O164" s="487"/>
      <c r="P164" s="487"/>
      <c r="Q164" s="487"/>
      <c r="R164" s="487"/>
      <c r="S164" s="487"/>
      <c r="T164" s="582"/>
      <c r="U164" s="493"/>
      <c r="V164" s="494"/>
      <c r="W164" s="494"/>
      <c r="X164" s="495"/>
    </row>
    <row r="165" spans="1:25" ht="30" customHeight="1" x14ac:dyDescent="0.4">
      <c r="A165" s="549"/>
      <c r="B165" s="550"/>
      <c r="C165" s="550"/>
      <c r="D165" s="204" t="s">
        <v>514</v>
      </c>
      <c r="E165" s="609" t="s">
        <v>660</v>
      </c>
      <c r="F165" s="464"/>
      <c r="G165" s="464"/>
      <c r="H165" s="464"/>
      <c r="I165" s="464"/>
      <c r="J165" s="464"/>
      <c r="K165" s="464"/>
      <c r="L165" s="464"/>
      <c r="M165" s="464"/>
      <c r="N165" s="464"/>
      <c r="O165" s="464"/>
      <c r="P165" s="464"/>
      <c r="Q165" s="464"/>
      <c r="R165" s="464"/>
      <c r="S165" s="464"/>
      <c r="T165" s="177"/>
      <c r="U165" s="610"/>
      <c r="V165" s="462"/>
      <c r="W165" s="462"/>
      <c r="X165" s="463"/>
    </row>
    <row r="166" spans="1:25" ht="15" customHeight="1" x14ac:dyDescent="0.15">
      <c r="A166" s="133" t="s">
        <v>199</v>
      </c>
      <c r="B166" s="134"/>
    </row>
    <row r="167" spans="1:25" ht="30" customHeight="1" x14ac:dyDescent="0.4">
      <c r="A167" s="180" t="s">
        <v>402</v>
      </c>
      <c r="B167" s="181"/>
      <c r="C167" s="182"/>
      <c r="D167" s="183"/>
      <c r="E167" s="208">
        <v>15</v>
      </c>
      <c r="F167" s="183"/>
      <c r="G167" s="183"/>
      <c r="H167" s="183"/>
      <c r="I167" s="183"/>
      <c r="J167" s="183"/>
      <c r="K167" s="184" t="s">
        <v>405</v>
      </c>
      <c r="L167" s="209">
        <f>IF(R167=W167,1,0)</f>
        <v>0</v>
      </c>
      <c r="M167" s="185"/>
      <c r="N167" s="183"/>
      <c r="O167" s="183"/>
      <c r="P167" s="183"/>
      <c r="Q167" s="184" t="s">
        <v>406</v>
      </c>
      <c r="R167" s="209"/>
      <c r="S167" s="183"/>
      <c r="T167" s="183"/>
      <c r="U167" s="209">
        <f>COUNT(T169)</f>
        <v>0</v>
      </c>
      <c r="V167" s="183" t="s">
        <v>404</v>
      </c>
      <c r="W167" s="208">
        <v>1</v>
      </c>
      <c r="X167" s="186"/>
      <c r="Y167" s="150"/>
    </row>
    <row r="168" spans="1:25" s="152" customFormat="1" ht="15" customHeight="1" x14ac:dyDescent="0.4">
      <c r="A168" s="501" t="s">
        <v>446</v>
      </c>
      <c r="B168" s="501"/>
      <c r="C168" s="501"/>
      <c r="D168" s="501" t="s">
        <v>0</v>
      </c>
      <c r="E168" s="502"/>
      <c r="F168" s="502"/>
      <c r="G168" s="502"/>
      <c r="H168" s="502"/>
      <c r="I168" s="502"/>
      <c r="J168" s="502"/>
      <c r="K168" s="502"/>
      <c r="L168" s="502"/>
      <c r="M168" s="502"/>
      <c r="N168" s="502"/>
      <c r="O168" s="502"/>
      <c r="P168" s="502"/>
      <c r="Q168" s="502"/>
      <c r="R168" s="502"/>
      <c r="S168" s="502"/>
      <c r="T168" s="167" t="s">
        <v>23</v>
      </c>
      <c r="U168" s="501" t="s">
        <v>443</v>
      </c>
      <c r="V168" s="501"/>
      <c r="W168" s="501"/>
      <c r="X168" s="501"/>
    </row>
    <row r="169" spans="1:25" ht="45" customHeight="1" x14ac:dyDescent="0.4">
      <c r="A169" s="473" t="s">
        <v>458</v>
      </c>
      <c r="B169" s="474"/>
      <c r="C169" s="474"/>
      <c r="D169" s="157"/>
      <c r="E169" s="476" t="s">
        <v>622</v>
      </c>
      <c r="F169" s="476"/>
      <c r="G169" s="476"/>
      <c r="H169" s="476"/>
      <c r="I169" s="476"/>
      <c r="J169" s="476"/>
      <c r="K169" s="476"/>
      <c r="L169" s="476"/>
      <c r="M169" s="476"/>
      <c r="N169" s="476"/>
      <c r="O169" s="476"/>
      <c r="P169" s="476"/>
      <c r="Q169" s="476"/>
      <c r="R169" s="476"/>
      <c r="S169" s="476"/>
      <c r="T169" s="172"/>
      <c r="U169" s="552"/>
      <c r="V169" s="552"/>
      <c r="W169" s="552"/>
      <c r="X169" s="552"/>
    </row>
    <row r="170" spans="1:25" ht="30" customHeight="1" x14ac:dyDescent="0.4">
      <c r="A170" s="180" t="s">
        <v>402</v>
      </c>
      <c r="B170" s="187"/>
      <c r="C170" s="182"/>
      <c r="D170" s="183"/>
      <c r="E170" s="208">
        <v>16</v>
      </c>
      <c r="F170" s="183"/>
      <c r="G170" s="183"/>
      <c r="H170" s="183"/>
      <c r="I170" s="183"/>
      <c r="J170" s="183"/>
      <c r="K170" s="184" t="s">
        <v>405</v>
      </c>
      <c r="L170" s="209">
        <f>IF(R170=W170,1,0)</f>
        <v>0</v>
      </c>
      <c r="M170" s="185"/>
      <c r="N170" s="183"/>
      <c r="O170" s="183"/>
      <c r="P170" s="183"/>
      <c r="Q170" s="184" t="s">
        <v>406</v>
      </c>
      <c r="R170" s="209"/>
      <c r="S170" s="183"/>
      <c r="T170" s="183"/>
      <c r="U170" s="209">
        <f>COUNT(T172:T178)</f>
        <v>0</v>
      </c>
      <c r="V170" s="183" t="s">
        <v>404</v>
      </c>
      <c r="W170" s="208">
        <v>5</v>
      </c>
      <c r="X170" s="186"/>
      <c r="Y170" s="150"/>
    </row>
    <row r="171" spans="1:25" s="152" customFormat="1" ht="15" customHeight="1" x14ac:dyDescent="0.4">
      <c r="A171" s="501" t="s">
        <v>447</v>
      </c>
      <c r="B171" s="502"/>
      <c r="C171" s="502"/>
      <c r="D171" s="501" t="s">
        <v>0</v>
      </c>
      <c r="E171" s="502"/>
      <c r="F171" s="502"/>
      <c r="G171" s="502"/>
      <c r="H171" s="502"/>
      <c r="I171" s="502"/>
      <c r="J171" s="502"/>
      <c r="K171" s="502"/>
      <c r="L171" s="502"/>
      <c r="M171" s="502"/>
      <c r="N171" s="502"/>
      <c r="O171" s="502"/>
      <c r="P171" s="502"/>
      <c r="Q171" s="502"/>
      <c r="R171" s="502"/>
      <c r="S171" s="502"/>
      <c r="T171" s="214" t="s">
        <v>23</v>
      </c>
      <c r="U171" s="501" t="s">
        <v>443</v>
      </c>
      <c r="V171" s="501"/>
      <c r="W171" s="501"/>
      <c r="X171" s="501"/>
    </row>
    <row r="172" spans="1:25" ht="45" customHeight="1" x14ac:dyDescent="0.4">
      <c r="A172" s="454" t="s">
        <v>448</v>
      </c>
      <c r="B172" s="455"/>
      <c r="C172" s="456"/>
      <c r="D172" s="213" t="s">
        <v>499</v>
      </c>
      <c r="E172" s="476" t="s">
        <v>661</v>
      </c>
      <c r="F172" s="476"/>
      <c r="G172" s="476"/>
      <c r="H172" s="476"/>
      <c r="I172" s="476"/>
      <c r="J172" s="476"/>
      <c r="K172" s="476"/>
      <c r="L172" s="476"/>
      <c r="M172" s="476"/>
      <c r="N172" s="476"/>
      <c r="O172" s="476"/>
      <c r="P172" s="476"/>
      <c r="Q172" s="476"/>
      <c r="R172" s="476"/>
      <c r="S172" s="476"/>
      <c r="T172" s="172"/>
      <c r="U172" s="465"/>
      <c r="V172" s="466"/>
      <c r="W172" s="466"/>
      <c r="X172" s="467"/>
    </row>
    <row r="173" spans="1:25" ht="15" customHeight="1" x14ac:dyDescent="0.4">
      <c r="A173" s="451"/>
      <c r="B173" s="452"/>
      <c r="C173" s="453"/>
      <c r="D173" s="533" t="s">
        <v>515</v>
      </c>
      <c r="E173" s="594" t="s">
        <v>662</v>
      </c>
      <c r="F173" s="595"/>
      <c r="G173" s="595"/>
      <c r="H173" s="595"/>
      <c r="I173" s="595"/>
      <c r="J173" s="595"/>
      <c r="K173" s="595"/>
      <c r="L173" s="595"/>
      <c r="M173" s="595"/>
      <c r="N173" s="595"/>
      <c r="O173" s="595"/>
      <c r="P173" s="595"/>
      <c r="Q173" s="595"/>
      <c r="R173" s="595"/>
      <c r="S173" s="596"/>
      <c r="T173" s="510"/>
      <c r="U173" s="546"/>
      <c r="V173" s="547"/>
      <c r="W173" s="547"/>
      <c r="X173" s="548"/>
    </row>
    <row r="174" spans="1:25" ht="30" customHeight="1" x14ac:dyDescent="0.4">
      <c r="A174" s="451"/>
      <c r="B174" s="452"/>
      <c r="C174" s="453"/>
      <c r="D174" s="605"/>
      <c r="E174" s="606" t="s">
        <v>762</v>
      </c>
      <c r="F174" s="607"/>
      <c r="G174" s="607"/>
      <c r="H174" s="607"/>
      <c r="I174" s="607"/>
      <c r="J174" s="607"/>
      <c r="K174" s="607"/>
      <c r="L174" s="607"/>
      <c r="M174" s="607"/>
      <c r="N174" s="607"/>
      <c r="O174" s="607"/>
      <c r="P174" s="607"/>
      <c r="Q174" s="607"/>
      <c r="R174" s="607"/>
      <c r="S174" s="608"/>
      <c r="T174" s="511"/>
      <c r="U174" s="546"/>
      <c r="V174" s="547"/>
      <c r="W174" s="547"/>
      <c r="X174" s="548"/>
    </row>
    <row r="175" spans="1:25" ht="15" customHeight="1" x14ac:dyDescent="0.4">
      <c r="A175" s="451"/>
      <c r="B175" s="452"/>
      <c r="C175" s="453"/>
      <c r="D175" s="564"/>
      <c r="E175" s="486" t="s">
        <v>663</v>
      </c>
      <c r="F175" s="487"/>
      <c r="G175" s="487"/>
      <c r="H175" s="487"/>
      <c r="I175" s="487"/>
      <c r="J175" s="487"/>
      <c r="K175" s="487"/>
      <c r="L175" s="487"/>
      <c r="M175" s="487"/>
      <c r="N175" s="487"/>
      <c r="O175" s="487"/>
      <c r="P175" s="487"/>
      <c r="Q175" s="487"/>
      <c r="R175" s="487"/>
      <c r="S175" s="487"/>
      <c r="T175" s="512"/>
      <c r="U175" s="546"/>
      <c r="V175" s="547"/>
      <c r="W175" s="547"/>
      <c r="X175" s="548"/>
    </row>
    <row r="176" spans="1:25" ht="15" customHeight="1" x14ac:dyDescent="0.4">
      <c r="A176" s="451"/>
      <c r="B176" s="452"/>
      <c r="C176" s="453"/>
      <c r="D176" s="140" t="s">
        <v>516</v>
      </c>
      <c r="E176" s="478" t="s">
        <v>664</v>
      </c>
      <c r="F176" s="478"/>
      <c r="G176" s="478"/>
      <c r="H176" s="478"/>
      <c r="I176" s="478"/>
      <c r="J176" s="478"/>
      <c r="K176" s="478"/>
      <c r="L176" s="478"/>
      <c r="M176" s="478"/>
      <c r="N176" s="478"/>
      <c r="O176" s="478"/>
      <c r="P176" s="478"/>
      <c r="Q176" s="478"/>
      <c r="R176" s="478"/>
      <c r="S176" s="478"/>
      <c r="T176" s="154"/>
      <c r="U176" s="481"/>
      <c r="V176" s="481"/>
      <c r="W176" s="481"/>
      <c r="X176" s="481"/>
    </row>
    <row r="177" spans="1:25" ht="30" customHeight="1" x14ac:dyDescent="0.4">
      <c r="A177" s="451"/>
      <c r="B177" s="452"/>
      <c r="C177" s="453"/>
      <c r="D177" s="140" t="s">
        <v>500</v>
      </c>
      <c r="E177" s="478" t="s">
        <v>665</v>
      </c>
      <c r="F177" s="478"/>
      <c r="G177" s="478"/>
      <c r="H177" s="478"/>
      <c r="I177" s="478"/>
      <c r="J177" s="478"/>
      <c r="K177" s="478"/>
      <c r="L177" s="478"/>
      <c r="M177" s="478"/>
      <c r="N177" s="478"/>
      <c r="O177" s="478"/>
      <c r="P177" s="478"/>
      <c r="Q177" s="478"/>
      <c r="R177" s="478"/>
      <c r="S177" s="478"/>
      <c r="T177" s="154"/>
      <c r="U177" s="481"/>
      <c r="V177" s="481"/>
      <c r="W177" s="481"/>
      <c r="X177" s="481"/>
    </row>
    <row r="178" spans="1:25" ht="30" customHeight="1" x14ac:dyDescent="0.4">
      <c r="A178" s="457"/>
      <c r="B178" s="458"/>
      <c r="C178" s="459"/>
      <c r="D178" s="140" t="s">
        <v>517</v>
      </c>
      <c r="E178" s="478" t="s">
        <v>666</v>
      </c>
      <c r="F178" s="478"/>
      <c r="G178" s="478"/>
      <c r="H178" s="478"/>
      <c r="I178" s="478"/>
      <c r="J178" s="478"/>
      <c r="K178" s="478"/>
      <c r="L178" s="478"/>
      <c r="M178" s="478"/>
      <c r="N178" s="478"/>
      <c r="O178" s="478"/>
      <c r="P178" s="478"/>
      <c r="Q178" s="478"/>
      <c r="R178" s="478"/>
      <c r="S178" s="478"/>
      <c r="T178" s="154"/>
      <c r="U178" s="552"/>
      <c r="V178" s="552"/>
      <c r="W178" s="552"/>
      <c r="X178" s="552"/>
    </row>
    <row r="179" spans="1:25" ht="18" customHeight="1" x14ac:dyDescent="0.4">
      <c r="A179" s="155"/>
      <c r="B179" s="155"/>
      <c r="C179" s="155"/>
      <c r="D179" s="188"/>
      <c r="E179" s="189"/>
      <c r="F179" s="189"/>
      <c r="G179" s="189"/>
      <c r="H179" s="189"/>
      <c r="I179" s="189"/>
      <c r="J179" s="189"/>
      <c r="K179" s="189"/>
      <c r="L179" s="189"/>
      <c r="M179" s="189"/>
      <c r="N179" s="189"/>
      <c r="O179" s="189"/>
      <c r="P179" s="189"/>
      <c r="Q179" s="189"/>
      <c r="R179" s="189"/>
      <c r="S179" s="189"/>
      <c r="T179" s="190"/>
      <c r="U179" s="189"/>
      <c r="V179" s="189"/>
      <c r="W179" s="189"/>
      <c r="X179" s="189"/>
    </row>
    <row r="180" spans="1:25" ht="15" customHeight="1" x14ac:dyDescent="0.4">
      <c r="A180" s="134" t="s">
        <v>200</v>
      </c>
      <c r="B180" s="134"/>
    </row>
    <row r="181" spans="1:25" ht="30" customHeight="1" x14ac:dyDescent="0.4">
      <c r="A181" s="158" t="s">
        <v>402</v>
      </c>
      <c r="B181" s="159"/>
      <c r="C181" s="160"/>
      <c r="D181" s="161"/>
      <c r="E181" s="206">
        <v>17</v>
      </c>
      <c r="F181" s="161"/>
      <c r="G181" s="161"/>
      <c r="H181" s="161"/>
      <c r="I181" s="161"/>
      <c r="J181" s="161"/>
      <c r="K181" s="162" t="s">
        <v>405</v>
      </c>
      <c r="L181" s="207">
        <f>IF(R181=W181,1,0)</f>
        <v>0</v>
      </c>
      <c r="M181" s="163"/>
      <c r="N181" s="161"/>
      <c r="O181" s="161"/>
      <c r="P181" s="161"/>
      <c r="Q181" s="162" t="s">
        <v>406</v>
      </c>
      <c r="R181" s="207"/>
      <c r="S181" s="161"/>
      <c r="T181" s="161"/>
      <c r="U181" s="207">
        <f>COUNT(T183:T188)</f>
        <v>0</v>
      </c>
      <c r="V181" s="161" t="s">
        <v>404</v>
      </c>
      <c r="W181" s="206">
        <v>6</v>
      </c>
      <c r="X181" s="164"/>
      <c r="Y181" s="150"/>
    </row>
    <row r="182" spans="1:25" s="152" customFormat="1" ht="14.25" customHeight="1" x14ac:dyDescent="0.4">
      <c r="A182" s="597" t="s">
        <v>482</v>
      </c>
      <c r="B182" s="598"/>
      <c r="C182" s="598"/>
      <c r="D182" s="484" t="s">
        <v>0</v>
      </c>
      <c r="E182" s="553"/>
      <c r="F182" s="553"/>
      <c r="G182" s="553"/>
      <c r="H182" s="553"/>
      <c r="I182" s="553"/>
      <c r="J182" s="553"/>
      <c r="K182" s="553"/>
      <c r="L182" s="553"/>
      <c r="M182" s="553"/>
      <c r="N182" s="553"/>
      <c r="O182" s="553"/>
      <c r="P182" s="553"/>
      <c r="Q182" s="553"/>
      <c r="R182" s="553"/>
      <c r="S182" s="554"/>
      <c r="T182" s="165" t="s">
        <v>23</v>
      </c>
      <c r="U182" s="483" t="s">
        <v>555</v>
      </c>
      <c r="V182" s="484"/>
      <c r="W182" s="484"/>
      <c r="X182" s="485"/>
    </row>
    <row r="183" spans="1:25" ht="45" customHeight="1" x14ac:dyDescent="0.4">
      <c r="A183" s="471" t="s">
        <v>459</v>
      </c>
      <c r="B183" s="472"/>
      <c r="C183" s="472"/>
      <c r="D183" s="205" t="s">
        <v>518</v>
      </c>
      <c r="E183" s="476" t="s">
        <v>226</v>
      </c>
      <c r="F183" s="476"/>
      <c r="G183" s="476"/>
      <c r="H183" s="476"/>
      <c r="I183" s="476"/>
      <c r="J183" s="476"/>
      <c r="K183" s="476"/>
      <c r="L183" s="476"/>
      <c r="M183" s="476"/>
      <c r="N183" s="476"/>
      <c r="O183" s="476"/>
      <c r="P183" s="476"/>
      <c r="Q183" s="476"/>
      <c r="R183" s="476"/>
      <c r="S183" s="476"/>
      <c r="T183" s="191"/>
      <c r="U183" s="566"/>
      <c r="V183" s="567"/>
      <c r="W183" s="567"/>
      <c r="X183" s="568"/>
      <c r="Y183" s="189"/>
    </row>
    <row r="184" spans="1:25" ht="60" customHeight="1" x14ac:dyDescent="0.4">
      <c r="A184" s="465"/>
      <c r="B184" s="466"/>
      <c r="C184" s="466"/>
      <c r="D184" s="204" t="s">
        <v>519</v>
      </c>
      <c r="E184" s="478" t="s">
        <v>649</v>
      </c>
      <c r="F184" s="478"/>
      <c r="G184" s="478"/>
      <c r="H184" s="478"/>
      <c r="I184" s="478"/>
      <c r="J184" s="478"/>
      <c r="K184" s="478"/>
      <c r="L184" s="478"/>
      <c r="M184" s="478"/>
      <c r="N184" s="478"/>
      <c r="O184" s="478"/>
      <c r="P184" s="478"/>
      <c r="Q184" s="478"/>
      <c r="R184" s="478"/>
      <c r="S184" s="478"/>
      <c r="T184" s="175"/>
      <c r="U184" s="566"/>
      <c r="V184" s="567"/>
      <c r="W184" s="567"/>
      <c r="X184" s="568"/>
      <c r="Y184" s="189"/>
    </row>
    <row r="185" spans="1:25" ht="60" customHeight="1" x14ac:dyDescent="0.4">
      <c r="A185" s="465"/>
      <c r="B185" s="466"/>
      <c r="C185" s="467"/>
      <c r="D185" s="205" t="s">
        <v>520</v>
      </c>
      <c r="E185" s="476" t="s">
        <v>567</v>
      </c>
      <c r="F185" s="476"/>
      <c r="G185" s="476"/>
      <c r="H185" s="476"/>
      <c r="I185" s="476"/>
      <c r="J185" s="476"/>
      <c r="K185" s="476"/>
      <c r="L185" s="476"/>
      <c r="M185" s="476"/>
      <c r="N185" s="476"/>
      <c r="O185" s="476"/>
      <c r="P185" s="476"/>
      <c r="Q185" s="476"/>
      <c r="R185" s="476"/>
      <c r="S185" s="476"/>
      <c r="T185" s="191"/>
      <c r="U185" s="465"/>
      <c r="V185" s="466"/>
      <c r="W185" s="466"/>
      <c r="X185" s="467"/>
      <c r="Y185" s="189"/>
    </row>
    <row r="186" spans="1:25" ht="45" customHeight="1" x14ac:dyDescent="0.4">
      <c r="A186" s="465"/>
      <c r="B186" s="466"/>
      <c r="C186" s="466"/>
      <c r="D186" s="204" t="s">
        <v>521</v>
      </c>
      <c r="E186" s="476" t="s">
        <v>227</v>
      </c>
      <c r="F186" s="476"/>
      <c r="G186" s="476"/>
      <c r="H186" s="476"/>
      <c r="I186" s="476"/>
      <c r="J186" s="476"/>
      <c r="K186" s="476"/>
      <c r="L186" s="476"/>
      <c r="M186" s="476"/>
      <c r="N186" s="476"/>
      <c r="O186" s="476"/>
      <c r="P186" s="476"/>
      <c r="Q186" s="476"/>
      <c r="R186" s="476"/>
      <c r="S186" s="476"/>
      <c r="T186" s="191"/>
      <c r="U186" s="465"/>
      <c r="V186" s="466"/>
      <c r="W186" s="466"/>
      <c r="X186" s="467"/>
      <c r="Y186" s="189"/>
    </row>
    <row r="187" spans="1:25" ht="30" customHeight="1" x14ac:dyDescent="0.4">
      <c r="A187" s="465"/>
      <c r="B187" s="466"/>
      <c r="C187" s="467"/>
      <c r="D187" s="205" t="s">
        <v>522</v>
      </c>
      <c r="E187" s="468" t="s">
        <v>648</v>
      </c>
      <c r="F187" s="468"/>
      <c r="G187" s="468"/>
      <c r="H187" s="468"/>
      <c r="I187" s="468"/>
      <c r="J187" s="468"/>
      <c r="K187" s="468"/>
      <c r="L187" s="468"/>
      <c r="M187" s="468"/>
      <c r="N187" s="468"/>
      <c r="O187" s="468"/>
      <c r="P187" s="468"/>
      <c r="Q187" s="468"/>
      <c r="R187" s="468"/>
      <c r="S187" s="468"/>
      <c r="T187" s="179"/>
      <c r="U187" s="469"/>
      <c r="V187" s="469"/>
      <c r="W187" s="469"/>
      <c r="X187" s="469"/>
      <c r="Y187" s="189"/>
    </row>
    <row r="188" spans="1:25" ht="45" customHeight="1" x14ac:dyDescent="0.4">
      <c r="A188" s="676"/>
      <c r="B188" s="463"/>
      <c r="C188" s="610"/>
      <c r="D188" s="204" t="s">
        <v>523</v>
      </c>
      <c r="E188" s="677" t="s">
        <v>400</v>
      </c>
      <c r="F188" s="677"/>
      <c r="G188" s="677"/>
      <c r="H188" s="677"/>
      <c r="I188" s="677"/>
      <c r="J188" s="677"/>
      <c r="K188" s="677"/>
      <c r="L188" s="677"/>
      <c r="M188" s="677"/>
      <c r="N188" s="677"/>
      <c r="O188" s="677"/>
      <c r="P188" s="677"/>
      <c r="Q188" s="677"/>
      <c r="R188" s="677"/>
      <c r="S188" s="677"/>
      <c r="T188" s="177"/>
      <c r="U188" s="676"/>
      <c r="V188" s="676"/>
      <c r="W188" s="676"/>
      <c r="X188" s="676"/>
      <c r="Y188" s="189"/>
    </row>
    <row r="189" spans="1:25" ht="15" customHeight="1" x14ac:dyDescent="0.4">
      <c r="A189" s="192" t="s">
        <v>201</v>
      </c>
      <c r="B189" s="193"/>
      <c r="C189" s="189"/>
      <c r="D189" s="194"/>
      <c r="E189" s="189"/>
      <c r="F189" s="189"/>
      <c r="G189" s="189"/>
      <c r="H189" s="189"/>
      <c r="I189" s="189"/>
      <c r="J189" s="189"/>
      <c r="K189" s="189"/>
      <c r="L189" s="189"/>
      <c r="M189" s="189"/>
      <c r="N189" s="189"/>
      <c r="O189" s="189"/>
      <c r="P189" s="189"/>
      <c r="Q189" s="189"/>
      <c r="R189" s="189"/>
      <c r="S189" s="189"/>
      <c r="T189" s="190"/>
      <c r="U189" s="189"/>
      <c r="V189" s="189"/>
      <c r="W189" s="189"/>
      <c r="X189" s="189"/>
    </row>
    <row r="190" spans="1:25" ht="30" customHeight="1" x14ac:dyDescent="0.4">
      <c r="A190" s="158" t="s">
        <v>402</v>
      </c>
      <c r="B190" s="159"/>
      <c r="C190" s="160"/>
      <c r="D190" s="161"/>
      <c r="E190" s="206">
        <v>18</v>
      </c>
      <c r="F190" s="161"/>
      <c r="G190" s="161"/>
      <c r="H190" s="161"/>
      <c r="I190" s="161"/>
      <c r="J190" s="161"/>
      <c r="K190" s="162" t="s">
        <v>405</v>
      </c>
      <c r="L190" s="207">
        <f>IF(R190=W190,1,0)</f>
        <v>0</v>
      </c>
      <c r="M190" s="163"/>
      <c r="N190" s="161"/>
      <c r="O190" s="161"/>
      <c r="P190" s="161"/>
      <c r="Q190" s="162" t="s">
        <v>406</v>
      </c>
      <c r="R190" s="207"/>
      <c r="S190" s="161"/>
      <c r="T190" s="161"/>
      <c r="U190" s="207">
        <f>COUNT(T192)</f>
        <v>0</v>
      </c>
      <c r="V190" s="161" t="s">
        <v>404</v>
      </c>
      <c r="W190" s="206">
        <v>1</v>
      </c>
      <c r="X190" s="164"/>
      <c r="Y190" s="150"/>
    </row>
    <row r="191" spans="1:25" s="152" customFormat="1" ht="14.25" customHeight="1" x14ac:dyDescent="0.4">
      <c r="A191" s="501" t="s">
        <v>482</v>
      </c>
      <c r="B191" s="502"/>
      <c r="C191" s="502"/>
      <c r="D191" s="501" t="s">
        <v>0</v>
      </c>
      <c r="E191" s="502"/>
      <c r="F191" s="502"/>
      <c r="G191" s="502"/>
      <c r="H191" s="502"/>
      <c r="I191" s="502"/>
      <c r="J191" s="502"/>
      <c r="K191" s="502"/>
      <c r="L191" s="502"/>
      <c r="M191" s="502"/>
      <c r="N191" s="502"/>
      <c r="O191" s="502"/>
      <c r="P191" s="502"/>
      <c r="Q191" s="502"/>
      <c r="R191" s="502"/>
      <c r="S191" s="502"/>
      <c r="T191" s="167" t="s">
        <v>23</v>
      </c>
      <c r="U191" s="501" t="s">
        <v>555</v>
      </c>
      <c r="V191" s="501"/>
      <c r="W191" s="501"/>
      <c r="X191" s="501"/>
    </row>
    <row r="192" spans="1:25" ht="30" customHeight="1" x14ac:dyDescent="0.4">
      <c r="A192" s="451" t="s">
        <v>460</v>
      </c>
      <c r="B192" s="452"/>
      <c r="C192" s="453"/>
      <c r="D192" s="535"/>
      <c r="E192" s="678" t="s">
        <v>228</v>
      </c>
      <c r="F192" s="678"/>
      <c r="G192" s="678"/>
      <c r="H192" s="678"/>
      <c r="I192" s="678"/>
      <c r="J192" s="678"/>
      <c r="K192" s="678"/>
      <c r="L192" s="678"/>
      <c r="M192" s="678"/>
      <c r="N192" s="678"/>
      <c r="O192" s="678"/>
      <c r="P192" s="678"/>
      <c r="Q192" s="678"/>
      <c r="R192" s="678"/>
      <c r="S192" s="678"/>
      <c r="T192" s="537"/>
      <c r="U192" s="546"/>
      <c r="V192" s="547"/>
      <c r="W192" s="547"/>
      <c r="X192" s="548"/>
    </row>
    <row r="193" spans="1:25" ht="60" customHeight="1" x14ac:dyDescent="0.4">
      <c r="A193" s="457"/>
      <c r="B193" s="458"/>
      <c r="C193" s="459"/>
      <c r="D193" s="536"/>
      <c r="E193" s="675" t="s">
        <v>733</v>
      </c>
      <c r="F193" s="675"/>
      <c r="G193" s="675"/>
      <c r="H193" s="675"/>
      <c r="I193" s="675"/>
      <c r="J193" s="675"/>
      <c r="K193" s="675"/>
      <c r="L193" s="675"/>
      <c r="M193" s="675"/>
      <c r="N193" s="675"/>
      <c r="O193" s="675"/>
      <c r="P193" s="675"/>
      <c r="Q193" s="675"/>
      <c r="R193" s="675"/>
      <c r="S193" s="675"/>
      <c r="T193" s="517"/>
      <c r="U193" s="549"/>
      <c r="V193" s="550"/>
      <c r="W193" s="550"/>
      <c r="X193" s="551"/>
    </row>
    <row r="194" spans="1:25" ht="15" customHeight="1" x14ac:dyDescent="0.4">
      <c r="A194" s="193" t="s">
        <v>198</v>
      </c>
      <c r="B194" s="193"/>
      <c r="Y194" s="189"/>
    </row>
    <row r="195" spans="1:25" ht="30" customHeight="1" x14ac:dyDescent="0.4">
      <c r="A195" s="158" t="s">
        <v>402</v>
      </c>
      <c r="B195" s="159"/>
      <c r="C195" s="160"/>
      <c r="D195" s="161"/>
      <c r="E195" s="206">
        <v>19</v>
      </c>
      <c r="F195" s="161"/>
      <c r="G195" s="161"/>
      <c r="H195" s="161"/>
      <c r="I195" s="161"/>
      <c r="J195" s="161"/>
      <c r="K195" s="162" t="s">
        <v>405</v>
      </c>
      <c r="L195" s="207">
        <f>IF(R195=W195,1,0)</f>
        <v>0</v>
      </c>
      <c r="M195" s="163"/>
      <c r="N195" s="161"/>
      <c r="O195" s="161"/>
      <c r="P195" s="161"/>
      <c r="Q195" s="162" t="s">
        <v>406</v>
      </c>
      <c r="R195" s="207"/>
      <c r="S195" s="161"/>
      <c r="T195" s="161"/>
      <c r="U195" s="207">
        <f>COUNT(T197)</f>
        <v>0</v>
      </c>
      <c r="V195" s="161" t="s">
        <v>404</v>
      </c>
      <c r="W195" s="206">
        <v>1</v>
      </c>
      <c r="X195" s="164"/>
      <c r="Y195" s="150"/>
    </row>
    <row r="196" spans="1:25" s="152" customFormat="1" ht="14.25" customHeight="1" x14ac:dyDescent="0.4">
      <c r="A196" s="501" t="s">
        <v>482</v>
      </c>
      <c r="B196" s="502"/>
      <c r="C196" s="502"/>
      <c r="D196" s="501" t="s">
        <v>0</v>
      </c>
      <c r="E196" s="502"/>
      <c r="F196" s="502"/>
      <c r="G196" s="502"/>
      <c r="H196" s="502"/>
      <c r="I196" s="502"/>
      <c r="J196" s="502"/>
      <c r="K196" s="502"/>
      <c r="L196" s="502"/>
      <c r="M196" s="502"/>
      <c r="N196" s="502"/>
      <c r="O196" s="502"/>
      <c r="P196" s="502"/>
      <c r="Q196" s="502"/>
      <c r="R196" s="502"/>
      <c r="S196" s="502"/>
      <c r="T196" s="167" t="s">
        <v>23</v>
      </c>
      <c r="U196" s="501" t="s">
        <v>555</v>
      </c>
      <c r="V196" s="501"/>
      <c r="W196" s="501"/>
      <c r="X196" s="501"/>
    </row>
    <row r="197" spans="1:25" ht="45" customHeight="1" x14ac:dyDescent="0.4">
      <c r="A197" s="611" t="s">
        <v>461</v>
      </c>
      <c r="B197" s="611"/>
      <c r="C197" s="473"/>
      <c r="D197" s="178"/>
      <c r="E197" s="475" t="s">
        <v>650</v>
      </c>
      <c r="F197" s="476"/>
      <c r="G197" s="476"/>
      <c r="H197" s="476"/>
      <c r="I197" s="476"/>
      <c r="J197" s="476"/>
      <c r="K197" s="476"/>
      <c r="L197" s="476"/>
      <c r="M197" s="476"/>
      <c r="N197" s="476"/>
      <c r="O197" s="476"/>
      <c r="P197" s="476"/>
      <c r="Q197" s="476"/>
      <c r="R197" s="476"/>
      <c r="S197" s="476"/>
      <c r="T197" s="179"/>
      <c r="U197" s="552"/>
      <c r="V197" s="552"/>
      <c r="W197" s="552"/>
      <c r="X197" s="552"/>
    </row>
    <row r="198" spans="1:25" ht="30" customHeight="1" x14ac:dyDescent="0.4">
      <c r="A198" s="158" t="s">
        <v>402</v>
      </c>
      <c r="B198" s="159"/>
      <c r="C198" s="160"/>
      <c r="D198" s="161"/>
      <c r="E198" s="206">
        <v>20</v>
      </c>
      <c r="F198" s="161"/>
      <c r="G198" s="161"/>
      <c r="H198" s="161"/>
      <c r="I198" s="161"/>
      <c r="J198" s="161"/>
      <c r="K198" s="162" t="s">
        <v>405</v>
      </c>
      <c r="L198" s="207">
        <f>IF(R198=W198,1,0)</f>
        <v>0</v>
      </c>
      <c r="M198" s="163"/>
      <c r="N198" s="161"/>
      <c r="O198" s="161"/>
      <c r="P198" s="161"/>
      <c r="Q198" s="162" t="s">
        <v>406</v>
      </c>
      <c r="R198" s="207"/>
      <c r="S198" s="161"/>
      <c r="T198" s="161"/>
      <c r="U198" s="207">
        <f>COUNT(T200)</f>
        <v>0</v>
      </c>
      <c r="V198" s="161" t="s">
        <v>404</v>
      </c>
      <c r="W198" s="206">
        <v>1</v>
      </c>
      <c r="X198" s="164"/>
      <c r="Y198" s="150"/>
    </row>
    <row r="199" spans="1:25" s="152" customFormat="1" ht="14.25" customHeight="1" x14ac:dyDescent="0.4">
      <c r="A199" s="501" t="s">
        <v>482</v>
      </c>
      <c r="B199" s="502"/>
      <c r="C199" s="502"/>
      <c r="D199" s="501" t="s">
        <v>0</v>
      </c>
      <c r="E199" s="502"/>
      <c r="F199" s="502"/>
      <c r="G199" s="502"/>
      <c r="H199" s="502"/>
      <c r="I199" s="502"/>
      <c r="J199" s="502"/>
      <c r="K199" s="502"/>
      <c r="L199" s="502"/>
      <c r="M199" s="502"/>
      <c r="N199" s="502"/>
      <c r="O199" s="502"/>
      <c r="P199" s="502"/>
      <c r="Q199" s="502"/>
      <c r="R199" s="502"/>
      <c r="S199" s="502"/>
      <c r="T199" s="167" t="s">
        <v>23</v>
      </c>
      <c r="U199" s="501" t="s">
        <v>555</v>
      </c>
      <c r="V199" s="501"/>
      <c r="W199" s="501"/>
      <c r="X199" s="501"/>
    </row>
    <row r="200" spans="1:25" ht="60" customHeight="1" x14ac:dyDescent="0.4">
      <c r="A200" s="611" t="s">
        <v>462</v>
      </c>
      <c r="B200" s="611"/>
      <c r="C200" s="473"/>
      <c r="D200" s="178"/>
      <c r="E200" s="475" t="s">
        <v>570</v>
      </c>
      <c r="F200" s="476"/>
      <c r="G200" s="476"/>
      <c r="H200" s="476"/>
      <c r="I200" s="476"/>
      <c r="J200" s="476"/>
      <c r="K200" s="476"/>
      <c r="L200" s="476"/>
      <c r="M200" s="476"/>
      <c r="N200" s="476"/>
      <c r="O200" s="476"/>
      <c r="P200" s="476"/>
      <c r="Q200" s="476"/>
      <c r="R200" s="476"/>
      <c r="S200" s="476"/>
      <c r="T200" s="179"/>
      <c r="U200" s="552"/>
      <c r="V200" s="552"/>
      <c r="W200" s="552"/>
      <c r="X200" s="552"/>
    </row>
    <row r="201" spans="1:25" ht="30" customHeight="1" x14ac:dyDescent="0.4">
      <c r="A201" s="158" t="s">
        <v>402</v>
      </c>
      <c r="B201" s="159"/>
      <c r="C201" s="160"/>
      <c r="D201" s="161"/>
      <c r="E201" s="206">
        <v>21</v>
      </c>
      <c r="F201" s="161"/>
      <c r="G201" s="161"/>
      <c r="H201" s="161"/>
      <c r="I201" s="161"/>
      <c r="J201" s="161"/>
      <c r="K201" s="162" t="s">
        <v>405</v>
      </c>
      <c r="L201" s="207">
        <f>IF(R201=W201,1,0)</f>
        <v>0</v>
      </c>
      <c r="M201" s="163"/>
      <c r="N201" s="161"/>
      <c r="O201" s="161"/>
      <c r="P201" s="161"/>
      <c r="Q201" s="162" t="s">
        <v>406</v>
      </c>
      <c r="R201" s="207"/>
      <c r="S201" s="161"/>
      <c r="T201" s="161"/>
      <c r="U201" s="207">
        <f>COUNT(T203:T205)</f>
        <v>0</v>
      </c>
      <c r="V201" s="161" t="s">
        <v>404</v>
      </c>
      <c r="W201" s="206">
        <v>3</v>
      </c>
      <c r="X201" s="164"/>
      <c r="Y201" s="150"/>
    </row>
    <row r="202" spans="1:25" s="152" customFormat="1" ht="14.25" customHeight="1" x14ac:dyDescent="0.4">
      <c r="A202" s="501" t="s">
        <v>482</v>
      </c>
      <c r="B202" s="502"/>
      <c r="C202" s="502"/>
      <c r="D202" s="501" t="s">
        <v>0</v>
      </c>
      <c r="E202" s="502"/>
      <c r="F202" s="502"/>
      <c r="G202" s="502"/>
      <c r="H202" s="502"/>
      <c r="I202" s="502"/>
      <c r="J202" s="502"/>
      <c r="K202" s="502"/>
      <c r="L202" s="502"/>
      <c r="M202" s="502"/>
      <c r="N202" s="502"/>
      <c r="O202" s="502"/>
      <c r="P202" s="502"/>
      <c r="Q202" s="502"/>
      <c r="R202" s="502"/>
      <c r="S202" s="502"/>
      <c r="T202" s="167" t="s">
        <v>23</v>
      </c>
      <c r="U202" s="501" t="s">
        <v>555</v>
      </c>
      <c r="V202" s="501"/>
      <c r="W202" s="501"/>
      <c r="X202" s="501"/>
    </row>
    <row r="203" spans="1:25" ht="30" customHeight="1" x14ac:dyDescent="0.4">
      <c r="A203" s="471" t="s">
        <v>463</v>
      </c>
      <c r="B203" s="472"/>
      <c r="C203" s="472"/>
      <c r="D203" s="205" t="s">
        <v>524</v>
      </c>
      <c r="E203" s="475" t="s">
        <v>259</v>
      </c>
      <c r="F203" s="476"/>
      <c r="G203" s="476"/>
      <c r="H203" s="476"/>
      <c r="I203" s="476"/>
      <c r="J203" s="476"/>
      <c r="K203" s="476"/>
      <c r="L203" s="476"/>
      <c r="M203" s="476"/>
      <c r="N203" s="476"/>
      <c r="O203" s="476"/>
      <c r="P203" s="476"/>
      <c r="Q203" s="476"/>
      <c r="R203" s="476"/>
      <c r="S203" s="476"/>
      <c r="T203" s="191"/>
      <c r="U203" s="481"/>
      <c r="V203" s="481"/>
      <c r="W203" s="481"/>
      <c r="X203" s="481"/>
    </row>
    <row r="204" spans="1:25" ht="60" customHeight="1" x14ac:dyDescent="0.4">
      <c r="A204" s="471"/>
      <c r="B204" s="472"/>
      <c r="C204" s="472"/>
      <c r="D204" s="204" t="s">
        <v>525</v>
      </c>
      <c r="E204" s="477" t="s">
        <v>572</v>
      </c>
      <c r="F204" s="478"/>
      <c r="G204" s="478"/>
      <c r="H204" s="478"/>
      <c r="I204" s="478"/>
      <c r="J204" s="478"/>
      <c r="K204" s="478"/>
      <c r="L204" s="478"/>
      <c r="M204" s="478"/>
      <c r="N204" s="478"/>
      <c r="O204" s="478"/>
      <c r="P204" s="478"/>
      <c r="Q204" s="478"/>
      <c r="R204" s="478"/>
      <c r="S204" s="478"/>
      <c r="T204" s="175"/>
      <c r="U204" s="481"/>
      <c r="V204" s="481"/>
      <c r="W204" s="481"/>
      <c r="X204" s="481"/>
    </row>
    <row r="205" spans="1:25" ht="30" customHeight="1" x14ac:dyDescent="0.4">
      <c r="A205" s="591"/>
      <c r="B205" s="592"/>
      <c r="C205" s="592"/>
      <c r="D205" s="204" t="s">
        <v>526</v>
      </c>
      <c r="E205" s="477" t="s">
        <v>401</v>
      </c>
      <c r="F205" s="478"/>
      <c r="G205" s="478"/>
      <c r="H205" s="478"/>
      <c r="I205" s="478"/>
      <c r="J205" s="478"/>
      <c r="K205" s="478"/>
      <c r="L205" s="478"/>
      <c r="M205" s="478"/>
      <c r="N205" s="478"/>
      <c r="O205" s="478"/>
      <c r="P205" s="478"/>
      <c r="Q205" s="478"/>
      <c r="R205" s="478"/>
      <c r="S205" s="478"/>
      <c r="T205" s="175"/>
      <c r="U205" s="552"/>
      <c r="V205" s="552"/>
      <c r="W205" s="552"/>
      <c r="X205" s="552"/>
    </row>
    <row r="206" spans="1:25" ht="30" customHeight="1" x14ac:dyDescent="0.4">
      <c r="A206" s="158" t="s">
        <v>402</v>
      </c>
      <c r="B206" s="159"/>
      <c r="C206" s="160"/>
      <c r="D206" s="161"/>
      <c r="E206" s="206">
        <v>22</v>
      </c>
      <c r="F206" s="161"/>
      <c r="G206" s="161"/>
      <c r="H206" s="161"/>
      <c r="I206" s="161"/>
      <c r="J206" s="161"/>
      <c r="K206" s="162" t="s">
        <v>405</v>
      </c>
      <c r="L206" s="207">
        <f>IF(R206=W206,1,0)</f>
        <v>0</v>
      </c>
      <c r="M206" s="163"/>
      <c r="N206" s="161"/>
      <c r="O206" s="161"/>
      <c r="P206" s="161"/>
      <c r="Q206" s="162" t="s">
        <v>406</v>
      </c>
      <c r="R206" s="207"/>
      <c r="S206" s="161"/>
      <c r="T206" s="161"/>
      <c r="U206" s="207">
        <f>COUNT(T208)</f>
        <v>0</v>
      </c>
      <c r="V206" s="161" t="s">
        <v>404</v>
      </c>
      <c r="W206" s="206">
        <v>1</v>
      </c>
      <c r="X206" s="164"/>
      <c r="Y206" s="150"/>
    </row>
    <row r="207" spans="1:25" s="152" customFormat="1" ht="14.25" customHeight="1" x14ac:dyDescent="0.4">
      <c r="A207" s="483" t="s">
        <v>482</v>
      </c>
      <c r="B207" s="553"/>
      <c r="C207" s="553"/>
      <c r="D207" s="484" t="s">
        <v>0</v>
      </c>
      <c r="E207" s="553"/>
      <c r="F207" s="553"/>
      <c r="G207" s="553"/>
      <c r="H207" s="553"/>
      <c r="I207" s="553"/>
      <c r="J207" s="553"/>
      <c r="K207" s="553"/>
      <c r="L207" s="553"/>
      <c r="M207" s="553"/>
      <c r="N207" s="553"/>
      <c r="O207" s="553"/>
      <c r="P207" s="553"/>
      <c r="Q207" s="553"/>
      <c r="R207" s="553"/>
      <c r="S207" s="554"/>
      <c r="T207" s="165" t="s">
        <v>23</v>
      </c>
      <c r="U207" s="483" t="s">
        <v>555</v>
      </c>
      <c r="V207" s="484"/>
      <c r="W207" s="484"/>
      <c r="X207" s="485"/>
    </row>
    <row r="208" spans="1:25" ht="60" customHeight="1" x14ac:dyDescent="0.4">
      <c r="A208" s="611" t="s">
        <v>464</v>
      </c>
      <c r="B208" s="584"/>
      <c r="C208" s="473"/>
      <c r="D208" s="178"/>
      <c r="E208" s="590" t="s">
        <v>192</v>
      </c>
      <c r="F208" s="590"/>
      <c r="G208" s="590"/>
      <c r="H208" s="590"/>
      <c r="I208" s="590"/>
      <c r="J208" s="590"/>
      <c r="K208" s="590"/>
      <c r="L208" s="590"/>
      <c r="M208" s="590"/>
      <c r="N208" s="590"/>
      <c r="O208" s="590"/>
      <c r="P208" s="590"/>
      <c r="Q208" s="590"/>
      <c r="R208" s="590"/>
      <c r="S208" s="590"/>
      <c r="T208" s="191"/>
      <c r="U208" s="552"/>
      <c r="V208" s="552"/>
      <c r="W208" s="552"/>
      <c r="X208" s="552"/>
    </row>
    <row r="209" spans="1:25" ht="30" customHeight="1" x14ac:dyDescent="0.4">
      <c r="A209" s="158" t="s">
        <v>402</v>
      </c>
      <c r="B209" s="159"/>
      <c r="C209" s="160"/>
      <c r="D209" s="161"/>
      <c r="E209" s="206">
        <v>23</v>
      </c>
      <c r="F209" s="161"/>
      <c r="G209" s="161"/>
      <c r="H209" s="161"/>
      <c r="I209" s="161"/>
      <c r="J209" s="161"/>
      <c r="K209" s="162" t="s">
        <v>405</v>
      </c>
      <c r="L209" s="207">
        <f>IF(R209=W209,1,0)</f>
        <v>0</v>
      </c>
      <c r="M209" s="163"/>
      <c r="N209" s="161"/>
      <c r="O209" s="161"/>
      <c r="P209" s="161"/>
      <c r="Q209" s="162" t="s">
        <v>406</v>
      </c>
      <c r="R209" s="207"/>
      <c r="S209" s="161"/>
      <c r="T209" s="161"/>
      <c r="U209" s="207">
        <f>COUNT(T211:T215)</f>
        <v>0</v>
      </c>
      <c r="V209" s="161" t="s">
        <v>404</v>
      </c>
      <c r="W209" s="206">
        <v>5</v>
      </c>
      <c r="X209" s="164"/>
      <c r="Y209" s="150"/>
    </row>
    <row r="210" spans="1:25" s="152" customFormat="1" ht="14.25" customHeight="1" x14ac:dyDescent="0.4">
      <c r="A210" s="483" t="s">
        <v>482</v>
      </c>
      <c r="B210" s="553"/>
      <c r="C210" s="553"/>
      <c r="D210" s="484" t="s">
        <v>0</v>
      </c>
      <c r="E210" s="553"/>
      <c r="F210" s="553"/>
      <c r="G210" s="553"/>
      <c r="H210" s="553"/>
      <c r="I210" s="553"/>
      <c r="J210" s="553"/>
      <c r="K210" s="553"/>
      <c r="L210" s="553"/>
      <c r="M210" s="553"/>
      <c r="N210" s="553"/>
      <c r="O210" s="553"/>
      <c r="P210" s="553"/>
      <c r="Q210" s="553"/>
      <c r="R210" s="553"/>
      <c r="S210" s="554"/>
      <c r="T210" s="165" t="s">
        <v>23</v>
      </c>
      <c r="U210" s="483" t="s">
        <v>555</v>
      </c>
      <c r="V210" s="484"/>
      <c r="W210" s="484"/>
      <c r="X210" s="485"/>
    </row>
    <row r="211" spans="1:25" ht="45" customHeight="1" x14ac:dyDescent="0.4">
      <c r="A211" s="658" t="s">
        <v>465</v>
      </c>
      <c r="B211" s="658"/>
      <c r="C211" s="471"/>
      <c r="D211" s="205" t="s">
        <v>527</v>
      </c>
      <c r="E211" s="475" t="s">
        <v>573</v>
      </c>
      <c r="F211" s="476"/>
      <c r="G211" s="476"/>
      <c r="H211" s="476"/>
      <c r="I211" s="476"/>
      <c r="J211" s="476"/>
      <c r="K211" s="476"/>
      <c r="L211" s="476"/>
      <c r="M211" s="476"/>
      <c r="N211" s="476"/>
      <c r="O211" s="476"/>
      <c r="P211" s="476"/>
      <c r="Q211" s="476"/>
      <c r="R211" s="476"/>
      <c r="S211" s="476"/>
      <c r="T211" s="179"/>
      <c r="U211" s="546"/>
      <c r="V211" s="547"/>
      <c r="W211" s="547"/>
      <c r="X211" s="548"/>
    </row>
    <row r="212" spans="1:25" ht="45" customHeight="1" x14ac:dyDescent="0.4">
      <c r="A212" s="481"/>
      <c r="B212" s="481"/>
      <c r="C212" s="481"/>
      <c r="D212" s="204" t="s">
        <v>528</v>
      </c>
      <c r="E212" s="477" t="s">
        <v>488</v>
      </c>
      <c r="F212" s="478"/>
      <c r="G212" s="478"/>
      <c r="H212" s="478"/>
      <c r="I212" s="478"/>
      <c r="J212" s="478"/>
      <c r="K212" s="478"/>
      <c r="L212" s="478"/>
      <c r="M212" s="478"/>
      <c r="N212" s="478"/>
      <c r="O212" s="478"/>
      <c r="P212" s="478"/>
      <c r="Q212" s="478"/>
      <c r="R212" s="478"/>
      <c r="S212" s="478"/>
      <c r="T212" s="177"/>
      <c r="U212" s="546"/>
      <c r="V212" s="547"/>
      <c r="W212" s="547"/>
      <c r="X212" s="548"/>
    </row>
    <row r="213" spans="1:25" ht="45" customHeight="1" x14ac:dyDescent="0.4">
      <c r="A213" s="465"/>
      <c r="B213" s="466"/>
      <c r="C213" s="466"/>
      <c r="D213" s="204" t="s">
        <v>529</v>
      </c>
      <c r="E213" s="475" t="s">
        <v>489</v>
      </c>
      <c r="F213" s="476"/>
      <c r="G213" s="476"/>
      <c r="H213" s="476"/>
      <c r="I213" s="476"/>
      <c r="J213" s="476"/>
      <c r="K213" s="476"/>
      <c r="L213" s="476"/>
      <c r="M213" s="476"/>
      <c r="N213" s="476"/>
      <c r="O213" s="476"/>
      <c r="P213" s="476"/>
      <c r="Q213" s="476"/>
      <c r="R213" s="476"/>
      <c r="S213" s="476"/>
      <c r="T213" s="191"/>
      <c r="U213" s="555"/>
      <c r="V213" s="556"/>
      <c r="W213" s="556"/>
      <c r="X213" s="557"/>
    </row>
    <row r="214" spans="1:25" ht="45" customHeight="1" x14ac:dyDescent="0.4">
      <c r="A214" s="499" t="s">
        <v>466</v>
      </c>
      <c r="B214" s="499"/>
      <c r="C214" s="499"/>
      <c r="D214" s="140" t="s">
        <v>530</v>
      </c>
      <c r="E214" s="477" t="s">
        <v>429</v>
      </c>
      <c r="F214" s="478"/>
      <c r="G214" s="478"/>
      <c r="H214" s="478"/>
      <c r="I214" s="478"/>
      <c r="J214" s="478"/>
      <c r="K214" s="478"/>
      <c r="L214" s="478"/>
      <c r="M214" s="478"/>
      <c r="N214" s="478"/>
      <c r="O214" s="478"/>
      <c r="P214" s="478"/>
      <c r="Q214" s="478"/>
      <c r="R214" s="478"/>
      <c r="S214" s="478"/>
      <c r="T214" s="175"/>
      <c r="U214" s="555"/>
      <c r="V214" s="556"/>
      <c r="W214" s="556"/>
      <c r="X214" s="557"/>
    </row>
    <row r="215" spans="1:25" ht="60" customHeight="1" x14ac:dyDescent="0.4">
      <c r="A215" s="499" t="s">
        <v>467</v>
      </c>
      <c r="B215" s="499"/>
      <c r="C215" s="499"/>
      <c r="D215" s="140" t="s">
        <v>531</v>
      </c>
      <c r="E215" s="593" t="s">
        <v>430</v>
      </c>
      <c r="F215" s="503"/>
      <c r="G215" s="503"/>
      <c r="H215" s="503"/>
      <c r="I215" s="503"/>
      <c r="J215" s="503"/>
      <c r="K215" s="503"/>
      <c r="L215" s="503"/>
      <c r="M215" s="503"/>
      <c r="N215" s="503"/>
      <c r="O215" s="503"/>
      <c r="P215" s="503"/>
      <c r="Q215" s="503"/>
      <c r="R215" s="503"/>
      <c r="S215" s="503"/>
      <c r="T215" s="175"/>
      <c r="U215" s="558"/>
      <c r="V215" s="559"/>
      <c r="W215" s="559"/>
      <c r="X215" s="560"/>
    </row>
    <row r="216" spans="1:25" ht="30" customHeight="1" x14ac:dyDescent="0.4">
      <c r="A216" s="158" t="s">
        <v>402</v>
      </c>
      <c r="B216" s="159"/>
      <c r="C216" s="160"/>
      <c r="D216" s="161"/>
      <c r="E216" s="206">
        <v>24</v>
      </c>
      <c r="F216" s="161"/>
      <c r="G216" s="161"/>
      <c r="H216" s="161"/>
      <c r="I216" s="161"/>
      <c r="J216" s="161"/>
      <c r="K216" s="162" t="s">
        <v>405</v>
      </c>
      <c r="L216" s="207">
        <f>IF(R216=W216,1,0)</f>
        <v>0</v>
      </c>
      <c r="M216" s="163"/>
      <c r="N216" s="161"/>
      <c r="O216" s="161"/>
      <c r="P216" s="161"/>
      <c r="Q216" s="162" t="s">
        <v>406</v>
      </c>
      <c r="R216" s="207"/>
      <c r="S216" s="161"/>
      <c r="T216" s="161"/>
      <c r="U216" s="207">
        <f>COUNT(T218)</f>
        <v>0</v>
      </c>
      <c r="V216" s="161" t="s">
        <v>404</v>
      </c>
      <c r="W216" s="206">
        <v>1</v>
      </c>
      <c r="X216" s="164"/>
      <c r="Y216" s="150"/>
    </row>
    <row r="217" spans="1:25" s="152" customFormat="1" ht="14.25" customHeight="1" x14ac:dyDescent="0.4">
      <c r="A217" s="483" t="s">
        <v>482</v>
      </c>
      <c r="B217" s="553"/>
      <c r="C217" s="553"/>
      <c r="D217" s="484" t="s">
        <v>0</v>
      </c>
      <c r="E217" s="553"/>
      <c r="F217" s="553"/>
      <c r="G217" s="553"/>
      <c r="H217" s="553"/>
      <c r="I217" s="553"/>
      <c r="J217" s="553"/>
      <c r="K217" s="553"/>
      <c r="L217" s="553"/>
      <c r="M217" s="553"/>
      <c r="N217" s="553"/>
      <c r="O217" s="553"/>
      <c r="P217" s="553"/>
      <c r="Q217" s="553"/>
      <c r="R217" s="553"/>
      <c r="S217" s="554"/>
      <c r="T217" s="165" t="s">
        <v>23</v>
      </c>
      <c r="U217" s="483" t="s">
        <v>555</v>
      </c>
      <c r="V217" s="484"/>
      <c r="W217" s="484"/>
      <c r="X217" s="485"/>
    </row>
    <row r="218" spans="1:25" ht="60" customHeight="1" x14ac:dyDescent="0.4">
      <c r="A218" s="479" t="s">
        <v>468</v>
      </c>
      <c r="B218" s="480"/>
      <c r="C218" s="480"/>
      <c r="D218" s="178"/>
      <c r="E218" s="475" t="s">
        <v>25</v>
      </c>
      <c r="F218" s="476"/>
      <c r="G218" s="476"/>
      <c r="H218" s="476"/>
      <c r="I218" s="476"/>
      <c r="J218" s="476"/>
      <c r="K218" s="476"/>
      <c r="L218" s="476"/>
      <c r="M218" s="476"/>
      <c r="N218" s="476"/>
      <c r="O218" s="476"/>
      <c r="P218" s="476"/>
      <c r="Q218" s="476"/>
      <c r="R218" s="476"/>
      <c r="S218" s="476"/>
      <c r="T218" s="191"/>
      <c r="U218" s="470"/>
      <c r="V218" s="470"/>
      <c r="W218" s="470"/>
      <c r="X218" s="470"/>
    </row>
    <row r="219" spans="1:25" ht="30" customHeight="1" x14ac:dyDescent="0.4">
      <c r="A219" s="158" t="s">
        <v>402</v>
      </c>
      <c r="B219" s="159"/>
      <c r="C219" s="160"/>
      <c r="D219" s="161"/>
      <c r="E219" s="206">
        <v>25</v>
      </c>
      <c r="F219" s="161"/>
      <c r="G219" s="161"/>
      <c r="H219" s="161"/>
      <c r="I219" s="161"/>
      <c r="J219" s="161"/>
      <c r="K219" s="162" t="s">
        <v>405</v>
      </c>
      <c r="L219" s="207">
        <f>IF(R219=W219,1,0)</f>
        <v>0</v>
      </c>
      <c r="M219" s="163"/>
      <c r="N219" s="161"/>
      <c r="O219" s="161"/>
      <c r="P219" s="161"/>
      <c r="Q219" s="162" t="s">
        <v>406</v>
      </c>
      <c r="R219" s="207"/>
      <c r="S219" s="161"/>
      <c r="T219" s="161"/>
      <c r="U219" s="207">
        <f>COUNT(T221:T222)</f>
        <v>0</v>
      </c>
      <c r="V219" s="161" t="s">
        <v>404</v>
      </c>
      <c r="W219" s="206">
        <v>2</v>
      </c>
      <c r="X219" s="164"/>
      <c r="Y219" s="150"/>
    </row>
    <row r="220" spans="1:25" s="152" customFormat="1" ht="14.25" customHeight="1" x14ac:dyDescent="0.4">
      <c r="A220" s="483" t="s">
        <v>482</v>
      </c>
      <c r="B220" s="553"/>
      <c r="C220" s="553"/>
      <c r="D220" s="484" t="s">
        <v>0</v>
      </c>
      <c r="E220" s="553"/>
      <c r="F220" s="553"/>
      <c r="G220" s="553"/>
      <c r="H220" s="553"/>
      <c r="I220" s="553"/>
      <c r="J220" s="553"/>
      <c r="K220" s="553"/>
      <c r="L220" s="553"/>
      <c r="M220" s="553"/>
      <c r="N220" s="553"/>
      <c r="O220" s="553"/>
      <c r="P220" s="553"/>
      <c r="Q220" s="553"/>
      <c r="R220" s="553"/>
      <c r="S220" s="554"/>
      <c r="T220" s="165" t="s">
        <v>23</v>
      </c>
      <c r="U220" s="483" t="s">
        <v>555</v>
      </c>
      <c r="V220" s="484"/>
      <c r="W220" s="484"/>
      <c r="X220" s="485"/>
    </row>
    <row r="221" spans="1:25" ht="45" customHeight="1" x14ac:dyDescent="0.4">
      <c r="A221" s="471" t="s">
        <v>469</v>
      </c>
      <c r="B221" s="472"/>
      <c r="C221" s="472"/>
      <c r="D221" s="205" t="s">
        <v>532</v>
      </c>
      <c r="E221" s="475" t="s">
        <v>260</v>
      </c>
      <c r="F221" s="476"/>
      <c r="G221" s="476"/>
      <c r="H221" s="476"/>
      <c r="I221" s="476"/>
      <c r="J221" s="476"/>
      <c r="K221" s="476"/>
      <c r="L221" s="476"/>
      <c r="M221" s="476"/>
      <c r="N221" s="476"/>
      <c r="O221" s="476"/>
      <c r="P221" s="476"/>
      <c r="Q221" s="476"/>
      <c r="R221" s="476"/>
      <c r="S221" s="476"/>
      <c r="T221" s="191"/>
      <c r="U221" s="546"/>
      <c r="V221" s="547"/>
      <c r="W221" s="547"/>
      <c r="X221" s="548"/>
    </row>
    <row r="222" spans="1:25" ht="30" customHeight="1" x14ac:dyDescent="0.4">
      <c r="A222" s="473"/>
      <c r="B222" s="474"/>
      <c r="C222" s="474"/>
      <c r="D222" s="204" t="s">
        <v>533</v>
      </c>
      <c r="E222" s="477" t="s">
        <v>261</v>
      </c>
      <c r="F222" s="478"/>
      <c r="G222" s="478"/>
      <c r="H222" s="478"/>
      <c r="I222" s="478"/>
      <c r="J222" s="478"/>
      <c r="K222" s="478"/>
      <c r="L222" s="478"/>
      <c r="M222" s="478"/>
      <c r="N222" s="478"/>
      <c r="O222" s="478"/>
      <c r="P222" s="478"/>
      <c r="Q222" s="478"/>
      <c r="R222" s="478"/>
      <c r="S222" s="478"/>
      <c r="T222" s="175"/>
      <c r="U222" s="549"/>
      <c r="V222" s="550"/>
      <c r="W222" s="550"/>
      <c r="X222" s="551"/>
    </row>
    <row r="223" spans="1:25" ht="30" customHeight="1" x14ac:dyDescent="0.4">
      <c r="A223" s="158" t="s">
        <v>402</v>
      </c>
      <c r="B223" s="159"/>
      <c r="C223" s="160"/>
      <c r="D223" s="161"/>
      <c r="E223" s="206">
        <v>26</v>
      </c>
      <c r="F223" s="161"/>
      <c r="G223" s="161"/>
      <c r="H223" s="161"/>
      <c r="I223" s="161"/>
      <c r="J223" s="161"/>
      <c r="K223" s="162" t="s">
        <v>405</v>
      </c>
      <c r="L223" s="207">
        <f>IF(R223=W223,1,0)</f>
        <v>0</v>
      </c>
      <c r="M223" s="163"/>
      <c r="N223" s="161"/>
      <c r="O223" s="161"/>
      <c r="P223" s="161"/>
      <c r="Q223" s="162" t="s">
        <v>406</v>
      </c>
      <c r="R223" s="207"/>
      <c r="S223" s="161"/>
      <c r="T223" s="161"/>
      <c r="U223" s="207">
        <f>COUNT(T225:T226)</f>
        <v>0</v>
      </c>
      <c r="V223" s="161" t="s">
        <v>404</v>
      </c>
      <c r="W223" s="206">
        <v>2</v>
      </c>
      <c r="X223" s="164"/>
      <c r="Y223" s="150"/>
    </row>
    <row r="224" spans="1:25" s="152" customFormat="1" ht="14.25" customHeight="1" x14ac:dyDescent="0.4">
      <c r="A224" s="483" t="s">
        <v>482</v>
      </c>
      <c r="B224" s="553"/>
      <c r="C224" s="553"/>
      <c r="D224" s="484" t="s">
        <v>0</v>
      </c>
      <c r="E224" s="553"/>
      <c r="F224" s="553"/>
      <c r="G224" s="553"/>
      <c r="H224" s="553"/>
      <c r="I224" s="553"/>
      <c r="J224" s="553"/>
      <c r="K224" s="553"/>
      <c r="L224" s="553"/>
      <c r="M224" s="553"/>
      <c r="N224" s="553"/>
      <c r="O224" s="553"/>
      <c r="P224" s="553"/>
      <c r="Q224" s="553"/>
      <c r="R224" s="553"/>
      <c r="S224" s="554"/>
      <c r="T224" s="165" t="s">
        <v>23</v>
      </c>
      <c r="U224" s="483" t="s">
        <v>555</v>
      </c>
      <c r="V224" s="484"/>
      <c r="W224" s="484"/>
      <c r="X224" s="485"/>
    </row>
    <row r="225" spans="1:25" ht="60" customHeight="1" x14ac:dyDescent="0.4">
      <c r="A225" s="451" t="s">
        <v>470</v>
      </c>
      <c r="B225" s="452"/>
      <c r="C225" s="453"/>
      <c r="D225" s="205" t="s">
        <v>534</v>
      </c>
      <c r="E225" s="590" t="s">
        <v>262</v>
      </c>
      <c r="F225" s="590"/>
      <c r="G225" s="590"/>
      <c r="H225" s="590"/>
      <c r="I225" s="590"/>
      <c r="J225" s="590"/>
      <c r="K225" s="590"/>
      <c r="L225" s="590"/>
      <c r="M225" s="590"/>
      <c r="N225" s="590"/>
      <c r="O225" s="590"/>
      <c r="P225" s="590"/>
      <c r="Q225" s="590"/>
      <c r="R225" s="590"/>
      <c r="S225" s="590"/>
      <c r="T225" s="191"/>
      <c r="U225" s="481"/>
      <c r="V225" s="481"/>
      <c r="W225" s="481"/>
      <c r="X225" s="481"/>
    </row>
    <row r="226" spans="1:25" ht="45" customHeight="1" x14ac:dyDescent="0.4">
      <c r="A226" s="457"/>
      <c r="B226" s="458"/>
      <c r="C226" s="459"/>
      <c r="D226" s="204" t="s">
        <v>535</v>
      </c>
      <c r="E226" s="477" t="s">
        <v>263</v>
      </c>
      <c r="F226" s="478"/>
      <c r="G226" s="478"/>
      <c r="H226" s="478"/>
      <c r="I226" s="478"/>
      <c r="J226" s="478"/>
      <c r="K226" s="478"/>
      <c r="L226" s="478"/>
      <c r="M226" s="478"/>
      <c r="N226" s="478"/>
      <c r="O226" s="478"/>
      <c r="P226" s="478"/>
      <c r="Q226" s="478"/>
      <c r="R226" s="478"/>
      <c r="S226" s="478"/>
      <c r="T226" s="175"/>
      <c r="U226" s="552"/>
      <c r="V226" s="552"/>
      <c r="W226" s="552"/>
      <c r="X226" s="552"/>
    </row>
    <row r="227" spans="1:25" ht="30" customHeight="1" x14ac:dyDescent="0.4">
      <c r="A227" s="158" t="s">
        <v>402</v>
      </c>
      <c r="B227" s="159"/>
      <c r="C227" s="160"/>
      <c r="D227" s="161"/>
      <c r="E227" s="206">
        <v>27</v>
      </c>
      <c r="F227" s="161"/>
      <c r="G227" s="161"/>
      <c r="H227" s="161"/>
      <c r="I227" s="161"/>
      <c r="J227" s="161"/>
      <c r="K227" s="162" t="s">
        <v>405</v>
      </c>
      <c r="L227" s="207">
        <f>IF(R227=W227,1,0)</f>
        <v>0</v>
      </c>
      <c r="M227" s="163"/>
      <c r="N227" s="161"/>
      <c r="O227" s="161"/>
      <c r="P227" s="161"/>
      <c r="Q227" s="162" t="s">
        <v>406</v>
      </c>
      <c r="R227" s="207"/>
      <c r="S227" s="161"/>
      <c r="T227" s="161"/>
      <c r="U227" s="207">
        <f>COUNT(T229)</f>
        <v>0</v>
      </c>
      <c r="V227" s="161" t="s">
        <v>404</v>
      </c>
      <c r="W227" s="206">
        <v>1</v>
      </c>
      <c r="X227" s="164"/>
      <c r="Y227" s="150"/>
    </row>
    <row r="228" spans="1:25" s="152" customFormat="1" ht="14.25" customHeight="1" x14ac:dyDescent="0.4">
      <c r="A228" s="483" t="s">
        <v>482</v>
      </c>
      <c r="B228" s="553"/>
      <c r="C228" s="553"/>
      <c r="D228" s="484" t="s">
        <v>0</v>
      </c>
      <c r="E228" s="553"/>
      <c r="F228" s="553"/>
      <c r="G228" s="553"/>
      <c r="H228" s="553"/>
      <c r="I228" s="553"/>
      <c r="J228" s="553"/>
      <c r="K228" s="553"/>
      <c r="L228" s="553"/>
      <c r="M228" s="553"/>
      <c r="N228" s="553"/>
      <c r="O228" s="553"/>
      <c r="P228" s="553"/>
      <c r="Q228" s="553"/>
      <c r="R228" s="553"/>
      <c r="S228" s="554"/>
      <c r="T228" s="165" t="s">
        <v>23</v>
      </c>
      <c r="U228" s="483" t="s">
        <v>555</v>
      </c>
      <c r="V228" s="484"/>
      <c r="W228" s="484"/>
      <c r="X228" s="485"/>
    </row>
    <row r="229" spans="1:25" ht="90" customHeight="1" x14ac:dyDescent="0.4">
      <c r="A229" s="611" t="s">
        <v>471</v>
      </c>
      <c r="B229" s="611"/>
      <c r="C229" s="473"/>
      <c r="D229" s="178"/>
      <c r="E229" s="475" t="s">
        <v>26</v>
      </c>
      <c r="F229" s="476"/>
      <c r="G229" s="476"/>
      <c r="H229" s="476"/>
      <c r="I229" s="476"/>
      <c r="J229" s="476"/>
      <c r="K229" s="476"/>
      <c r="L229" s="476"/>
      <c r="M229" s="476"/>
      <c r="N229" s="476"/>
      <c r="O229" s="476"/>
      <c r="P229" s="476"/>
      <c r="Q229" s="476"/>
      <c r="R229" s="476"/>
      <c r="S229" s="476"/>
      <c r="T229" s="179"/>
      <c r="U229" s="482"/>
      <c r="V229" s="482"/>
      <c r="W229" s="482"/>
      <c r="X229" s="482"/>
    </row>
    <row r="230" spans="1:25" ht="30" customHeight="1" x14ac:dyDescent="0.4">
      <c r="A230" s="158" t="s">
        <v>402</v>
      </c>
      <c r="B230" s="159"/>
      <c r="C230" s="160"/>
      <c r="D230" s="161"/>
      <c r="E230" s="206">
        <v>28</v>
      </c>
      <c r="F230" s="161"/>
      <c r="G230" s="161"/>
      <c r="H230" s="161"/>
      <c r="I230" s="161"/>
      <c r="J230" s="161"/>
      <c r="K230" s="162" t="s">
        <v>405</v>
      </c>
      <c r="L230" s="207">
        <f>IF(R230=W230,1,0)</f>
        <v>0</v>
      </c>
      <c r="M230" s="163"/>
      <c r="N230" s="161"/>
      <c r="O230" s="161"/>
      <c r="P230" s="161"/>
      <c r="Q230" s="162" t="s">
        <v>406</v>
      </c>
      <c r="R230" s="207"/>
      <c r="S230" s="161"/>
      <c r="T230" s="161"/>
      <c r="U230" s="207">
        <f>COUNT(T232)</f>
        <v>0</v>
      </c>
      <c r="V230" s="161" t="s">
        <v>404</v>
      </c>
      <c r="W230" s="206">
        <v>1</v>
      </c>
      <c r="X230" s="164"/>
      <c r="Y230" s="150"/>
    </row>
    <row r="231" spans="1:25" s="152" customFormat="1" ht="14.25" customHeight="1" x14ac:dyDescent="0.4">
      <c r="A231" s="483" t="s">
        <v>482</v>
      </c>
      <c r="B231" s="553"/>
      <c r="C231" s="553"/>
      <c r="D231" s="484" t="s">
        <v>0</v>
      </c>
      <c r="E231" s="553"/>
      <c r="F231" s="553"/>
      <c r="G231" s="553"/>
      <c r="H231" s="553"/>
      <c r="I231" s="553"/>
      <c r="J231" s="553"/>
      <c r="K231" s="553"/>
      <c r="L231" s="553"/>
      <c r="M231" s="553"/>
      <c r="N231" s="553"/>
      <c r="O231" s="553"/>
      <c r="P231" s="553"/>
      <c r="Q231" s="553"/>
      <c r="R231" s="553"/>
      <c r="S231" s="554"/>
      <c r="T231" s="165" t="s">
        <v>23</v>
      </c>
      <c r="U231" s="483" t="s">
        <v>555</v>
      </c>
      <c r="V231" s="484"/>
      <c r="W231" s="484"/>
      <c r="X231" s="485"/>
    </row>
    <row r="232" spans="1:25" ht="90" customHeight="1" x14ac:dyDescent="0.4">
      <c r="A232" s="473" t="s">
        <v>472</v>
      </c>
      <c r="B232" s="474"/>
      <c r="C232" s="474"/>
      <c r="D232" s="178"/>
      <c r="E232" s="590" t="s">
        <v>737</v>
      </c>
      <c r="F232" s="590"/>
      <c r="G232" s="590"/>
      <c r="H232" s="590"/>
      <c r="I232" s="590"/>
      <c r="J232" s="590"/>
      <c r="K232" s="590"/>
      <c r="L232" s="590"/>
      <c r="M232" s="590"/>
      <c r="N232" s="590"/>
      <c r="O232" s="590"/>
      <c r="P232" s="590"/>
      <c r="Q232" s="590"/>
      <c r="R232" s="590"/>
      <c r="S232" s="590"/>
      <c r="T232" s="191"/>
      <c r="U232" s="552"/>
      <c r="V232" s="552"/>
      <c r="W232" s="552"/>
      <c r="X232" s="552"/>
    </row>
    <row r="233" spans="1:25" ht="30" customHeight="1" x14ac:dyDescent="0.4">
      <c r="A233" s="158" t="s">
        <v>402</v>
      </c>
      <c r="B233" s="159"/>
      <c r="C233" s="160"/>
      <c r="D233" s="161"/>
      <c r="E233" s="206">
        <v>29</v>
      </c>
      <c r="F233" s="161"/>
      <c r="G233" s="161"/>
      <c r="H233" s="161"/>
      <c r="I233" s="161"/>
      <c r="J233" s="161"/>
      <c r="K233" s="162" t="s">
        <v>405</v>
      </c>
      <c r="L233" s="207">
        <f>IF(R233=W233,1,0)</f>
        <v>0</v>
      </c>
      <c r="M233" s="163"/>
      <c r="N233" s="161"/>
      <c r="O233" s="161"/>
      <c r="P233" s="161"/>
      <c r="Q233" s="162" t="s">
        <v>406</v>
      </c>
      <c r="R233" s="207"/>
      <c r="S233" s="161"/>
      <c r="T233" s="161"/>
      <c r="U233" s="207">
        <f>COUNT(T235:T236)</f>
        <v>0</v>
      </c>
      <c r="V233" s="161" t="s">
        <v>404</v>
      </c>
      <c r="W233" s="206">
        <v>2</v>
      </c>
      <c r="X233" s="164"/>
      <c r="Y233" s="150"/>
    </row>
    <row r="234" spans="1:25" s="152" customFormat="1" ht="14.25" customHeight="1" x14ac:dyDescent="0.4">
      <c r="A234" s="483" t="s">
        <v>482</v>
      </c>
      <c r="B234" s="553"/>
      <c r="C234" s="553"/>
      <c r="D234" s="484" t="s">
        <v>0</v>
      </c>
      <c r="E234" s="553"/>
      <c r="F234" s="553"/>
      <c r="G234" s="553"/>
      <c r="H234" s="553"/>
      <c r="I234" s="553"/>
      <c r="J234" s="553"/>
      <c r="K234" s="553"/>
      <c r="L234" s="553"/>
      <c r="M234" s="553"/>
      <c r="N234" s="553"/>
      <c r="O234" s="553"/>
      <c r="P234" s="553"/>
      <c r="Q234" s="553"/>
      <c r="R234" s="553"/>
      <c r="S234" s="554"/>
      <c r="T234" s="165" t="s">
        <v>23</v>
      </c>
      <c r="U234" s="483" t="s">
        <v>555</v>
      </c>
      <c r="V234" s="484"/>
      <c r="W234" s="484"/>
      <c r="X234" s="485"/>
    </row>
    <row r="235" spans="1:25" ht="45" customHeight="1" x14ac:dyDescent="0.4">
      <c r="A235" s="471" t="s">
        <v>473</v>
      </c>
      <c r="B235" s="472"/>
      <c r="C235" s="472"/>
      <c r="D235" s="205" t="s">
        <v>562</v>
      </c>
      <c r="E235" s="679" t="s">
        <v>736</v>
      </c>
      <c r="F235" s="678"/>
      <c r="G235" s="678"/>
      <c r="H235" s="678"/>
      <c r="I235" s="678"/>
      <c r="J235" s="678"/>
      <c r="K235" s="678"/>
      <c r="L235" s="678"/>
      <c r="M235" s="678"/>
      <c r="N235" s="678"/>
      <c r="O235" s="678"/>
      <c r="P235" s="678"/>
      <c r="Q235" s="678"/>
      <c r="R235" s="678"/>
      <c r="S235" s="678"/>
      <c r="T235" s="195"/>
      <c r="U235" s="481"/>
      <c r="V235" s="481"/>
      <c r="W235" s="481"/>
      <c r="X235" s="481"/>
    </row>
    <row r="236" spans="1:25" ht="30" customHeight="1" x14ac:dyDescent="0.4">
      <c r="A236" s="591"/>
      <c r="B236" s="592"/>
      <c r="C236" s="592"/>
      <c r="D236" s="204" t="s">
        <v>563</v>
      </c>
      <c r="E236" s="477" t="s">
        <v>264</v>
      </c>
      <c r="F236" s="478"/>
      <c r="G236" s="478"/>
      <c r="H236" s="478"/>
      <c r="I236" s="478"/>
      <c r="J236" s="478"/>
      <c r="K236" s="478"/>
      <c r="L236" s="478"/>
      <c r="M236" s="478"/>
      <c r="N236" s="478"/>
      <c r="O236" s="478"/>
      <c r="P236" s="478"/>
      <c r="Q236" s="478"/>
      <c r="R236" s="478"/>
      <c r="S236" s="478"/>
      <c r="T236" s="177"/>
      <c r="U236" s="552"/>
      <c r="V236" s="552"/>
      <c r="W236" s="552"/>
      <c r="X236" s="552"/>
    </row>
    <row r="237" spans="1:25" ht="30" customHeight="1" x14ac:dyDescent="0.4">
      <c r="A237" s="158" t="s">
        <v>402</v>
      </c>
      <c r="B237" s="159"/>
      <c r="C237" s="160"/>
      <c r="D237" s="161"/>
      <c r="E237" s="206">
        <v>30</v>
      </c>
      <c r="F237" s="161"/>
      <c r="G237" s="161"/>
      <c r="H237" s="161"/>
      <c r="I237" s="161"/>
      <c r="J237" s="161"/>
      <c r="K237" s="162" t="s">
        <v>405</v>
      </c>
      <c r="L237" s="207">
        <f>IF(R237=W237,1,0)</f>
        <v>0</v>
      </c>
      <c r="M237" s="163"/>
      <c r="N237" s="161"/>
      <c r="O237" s="161"/>
      <c r="P237" s="161"/>
      <c r="Q237" s="162" t="s">
        <v>406</v>
      </c>
      <c r="R237" s="207"/>
      <c r="S237" s="161"/>
      <c r="T237" s="161"/>
      <c r="U237" s="207">
        <f>COUNT(T239)</f>
        <v>0</v>
      </c>
      <c r="V237" s="161" t="s">
        <v>404</v>
      </c>
      <c r="W237" s="206">
        <v>1</v>
      </c>
      <c r="X237" s="164"/>
      <c r="Y237" s="150"/>
    </row>
    <row r="238" spans="1:25" s="152" customFormat="1" ht="14.25" customHeight="1" x14ac:dyDescent="0.4">
      <c r="A238" s="483" t="s">
        <v>482</v>
      </c>
      <c r="B238" s="553"/>
      <c r="C238" s="553"/>
      <c r="D238" s="484" t="s">
        <v>0</v>
      </c>
      <c r="E238" s="553"/>
      <c r="F238" s="553"/>
      <c r="G238" s="553"/>
      <c r="H238" s="553"/>
      <c r="I238" s="553"/>
      <c r="J238" s="553"/>
      <c r="K238" s="553"/>
      <c r="L238" s="553"/>
      <c r="M238" s="553"/>
      <c r="N238" s="553"/>
      <c r="O238" s="553"/>
      <c r="P238" s="553"/>
      <c r="Q238" s="553"/>
      <c r="R238" s="553"/>
      <c r="S238" s="554"/>
      <c r="T238" s="165" t="s">
        <v>23</v>
      </c>
      <c r="U238" s="483" t="s">
        <v>555</v>
      </c>
      <c r="V238" s="484"/>
      <c r="W238" s="484"/>
      <c r="X238" s="485"/>
    </row>
    <row r="239" spans="1:25" ht="45" customHeight="1" x14ac:dyDescent="0.4">
      <c r="A239" s="473" t="s">
        <v>474</v>
      </c>
      <c r="B239" s="474"/>
      <c r="C239" s="584"/>
      <c r="D239" s="178"/>
      <c r="E239" s="590" t="s">
        <v>27</v>
      </c>
      <c r="F239" s="590"/>
      <c r="G239" s="590"/>
      <c r="H239" s="590"/>
      <c r="I239" s="590"/>
      <c r="J239" s="590"/>
      <c r="K239" s="590"/>
      <c r="L239" s="590"/>
      <c r="M239" s="590"/>
      <c r="N239" s="590"/>
      <c r="O239" s="590"/>
      <c r="P239" s="590"/>
      <c r="Q239" s="590"/>
      <c r="R239" s="590"/>
      <c r="S239" s="590"/>
      <c r="T239" s="179"/>
      <c r="U239" s="552"/>
      <c r="V239" s="552"/>
      <c r="W239" s="552"/>
      <c r="X239" s="552"/>
    </row>
    <row r="240" spans="1:25" ht="30" customHeight="1" thickBot="1" x14ac:dyDescent="0.45">
      <c r="A240" s="143" t="s">
        <v>402</v>
      </c>
      <c r="B240" s="144"/>
      <c r="C240" s="145"/>
      <c r="D240" s="146"/>
      <c r="E240" s="138">
        <v>31</v>
      </c>
      <c r="F240" s="146"/>
      <c r="G240" s="146"/>
      <c r="H240" s="146"/>
      <c r="I240" s="146"/>
      <c r="J240" s="146"/>
      <c r="K240" s="147" t="s">
        <v>405</v>
      </c>
      <c r="L240" s="139">
        <f>IF(R240=W240,1,0)</f>
        <v>0</v>
      </c>
      <c r="M240" s="148"/>
      <c r="N240" s="146"/>
      <c r="O240" s="146"/>
      <c r="P240" s="146"/>
      <c r="Q240" s="147" t="s">
        <v>406</v>
      </c>
      <c r="R240" s="139"/>
      <c r="S240" s="146"/>
      <c r="T240" s="146"/>
      <c r="U240" s="139">
        <f>COUNT(T242)</f>
        <v>0</v>
      </c>
      <c r="V240" s="146" t="s">
        <v>404</v>
      </c>
      <c r="W240" s="138">
        <v>2</v>
      </c>
      <c r="X240" s="149"/>
      <c r="Y240" s="150"/>
    </row>
    <row r="241" spans="1:25" s="152" customFormat="1" ht="14.25" customHeight="1" x14ac:dyDescent="0.4">
      <c r="A241" s="623" t="s">
        <v>482</v>
      </c>
      <c r="B241" s="600"/>
      <c r="C241" s="600"/>
      <c r="D241" s="599" t="s">
        <v>0</v>
      </c>
      <c r="E241" s="600"/>
      <c r="F241" s="600"/>
      <c r="G241" s="600"/>
      <c r="H241" s="600"/>
      <c r="I241" s="600"/>
      <c r="J241" s="600"/>
      <c r="K241" s="600"/>
      <c r="L241" s="600"/>
      <c r="M241" s="600"/>
      <c r="N241" s="600"/>
      <c r="O241" s="600"/>
      <c r="P241" s="600"/>
      <c r="Q241" s="600"/>
      <c r="R241" s="600"/>
      <c r="S241" s="601"/>
      <c r="T241" s="151" t="s">
        <v>23</v>
      </c>
      <c r="U241" s="483" t="s">
        <v>555</v>
      </c>
      <c r="V241" s="484"/>
      <c r="W241" s="484"/>
      <c r="X241" s="485"/>
    </row>
    <row r="242" spans="1:25" ht="60" customHeight="1" x14ac:dyDescent="0.4">
      <c r="A242" s="451" t="s">
        <v>645</v>
      </c>
      <c r="B242" s="452"/>
      <c r="C242" s="453"/>
      <c r="D242" s="204" t="s">
        <v>612</v>
      </c>
      <c r="E242" s="590" t="s">
        <v>763</v>
      </c>
      <c r="F242" s="590"/>
      <c r="G242" s="590"/>
      <c r="H242" s="590"/>
      <c r="I242" s="590"/>
      <c r="J242" s="590"/>
      <c r="K242" s="590"/>
      <c r="L242" s="590"/>
      <c r="M242" s="590"/>
      <c r="N242" s="590"/>
      <c r="O242" s="590"/>
      <c r="P242" s="590"/>
      <c r="Q242" s="590"/>
      <c r="R242" s="590"/>
      <c r="S242" s="590"/>
      <c r="T242" s="177"/>
      <c r="U242" s="460"/>
      <c r="V242" s="460"/>
      <c r="W242" s="460"/>
      <c r="X242" s="461"/>
    </row>
    <row r="243" spans="1:25" ht="30" customHeight="1" x14ac:dyDescent="0.4">
      <c r="A243" s="457"/>
      <c r="B243" s="458"/>
      <c r="C243" s="459"/>
      <c r="D243" s="205" t="s">
        <v>613</v>
      </c>
      <c r="E243" s="464" t="s">
        <v>614</v>
      </c>
      <c r="F243" s="464"/>
      <c r="G243" s="464"/>
      <c r="H243" s="464"/>
      <c r="I243" s="464"/>
      <c r="J243" s="464"/>
      <c r="K243" s="464"/>
      <c r="L243" s="464"/>
      <c r="M243" s="464"/>
      <c r="N243" s="464"/>
      <c r="O243" s="464"/>
      <c r="P243" s="464"/>
      <c r="Q243" s="464"/>
      <c r="R243" s="464"/>
      <c r="S243" s="464"/>
      <c r="T243" s="179"/>
      <c r="U243" s="462"/>
      <c r="V243" s="462"/>
      <c r="W243" s="462"/>
      <c r="X243" s="463"/>
    </row>
    <row r="244" spans="1:25" ht="30" customHeight="1" x14ac:dyDescent="0.4">
      <c r="A244" s="158" t="s">
        <v>402</v>
      </c>
      <c r="B244" s="159"/>
      <c r="C244" s="160"/>
      <c r="D244" s="161"/>
      <c r="E244" s="206">
        <v>32</v>
      </c>
      <c r="F244" s="161"/>
      <c r="G244" s="161"/>
      <c r="H244" s="161"/>
      <c r="I244" s="161"/>
      <c r="J244" s="161"/>
      <c r="K244" s="162" t="s">
        <v>405</v>
      </c>
      <c r="L244" s="207">
        <f>IF(R244=W244,1,0)</f>
        <v>0</v>
      </c>
      <c r="M244" s="163"/>
      <c r="N244" s="161"/>
      <c r="O244" s="161"/>
      <c r="P244" s="161"/>
      <c r="Q244" s="162" t="s">
        <v>406</v>
      </c>
      <c r="R244" s="207"/>
      <c r="S244" s="161"/>
      <c r="T244" s="161"/>
      <c r="U244" s="207">
        <f>COUNT(T246:T250)</f>
        <v>0</v>
      </c>
      <c r="V244" s="161" t="s">
        <v>404</v>
      </c>
      <c r="W244" s="206">
        <v>3</v>
      </c>
      <c r="X244" s="164"/>
      <c r="Y244" s="150"/>
    </row>
    <row r="245" spans="1:25" s="152" customFormat="1" ht="14.25" customHeight="1" x14ac:dyDescent="0.4">
      <c r="A245" s="597" t="s">
        <v>482</v>
      </c>
      <c r="B245" s="598"/>
      <c r="C245" s="598"/>
      <c r="D245" s="484" t="s">
        <v>0</v>
      </c>
      <c r="E245" s="553"/>
      <c r="F245" s="553"/>
      <c r="G245" s="553"/>
      <c r="H245" s="553"/>
      <c r="I245" s="553"/>
      <c r="J245" s="553"/>
      <c r="K245" s="553"/>
      <c r="L245" s="553"/>
      <c r="M245" s="553"/>
      <c r="N245" s="553"/>
      <c r="O245" s="553"/>
      <c r="P245" s="553"/>
      <c r="Q245" s="553"/>
      <c r="R245" s="553"/>
      <c r="S245" s="554"/>
      <c r="T245" s="165" t="s">
        <v>23</v>
      </c>
      <c r="U245" s="483" t="s">
        <v>555</v>
      </c>
      <c r="V245" s="484"/>
      <c r="W245" s="484"/>
      <c r="X245" s="485"/>
    </row>
    <row r="246" spans="1:25" ht="45" customHeight="1" x14ac:dyDescent="0.4">
      <c r="A246" s="451" t="s">
        <v>475</v>
      </c>
      <c r="B246" s="452"/>
      <c r="C246" s="453"/>
      <c r="D246" s="491" t="s">
        <v>536</v>
      </c>
      <c r="E246" s="588" t="s">
        <v>616</v>
      </c>
      <c r="F246" s="588"/>
      <c r="G246" s="588"/>
      <c r="H246" s="588"/>
      <c r="I246" s="588"/>
      <c r="J246" s="588"/>
      <c r="K246" s="588"/>
      <c r="L246" s="588"/>
      <c r="M246" s="588"/>
      <c r="N246" s="588"/>
      <c r="O246" s="588"/>
      <c r="P246" s="588"/>
      <c r="Q246" s="588"/>
      <c r="R246" s="588"/>
      <c r="S246" s="588"/>
      <c r="T246" s="489"/>
      <c r="U246" s="481"/>
      <c r="V246" s="481"/>
      <c r="W246" s="481"/>
      <c r="X246" s="481"/>
    </row>
    <row r="247" spans="1:25" ht="60" customHeight="1" x14ac:dyDescent="0.4">
      <c r="A247" s="451"/>
      <c r="B247" s="452"/>
      <c r="C247" s="453"/>
      <c r="D247" s="492"/>
      <c r="E247" s="486" t="s">
        <v>615</v>
      </c>
      <c r="F247" s="487"/>
      <c r="G247" s="487"/>
      <c r="H247" s="487"/>
      <c r="I247" s="487"/>
      <c r="J247" s="487"/>
      <c r="K247" s="487"/>
      <c r="L247" s="487"/>
      <c r="M247" s="487"/>
      <c r="N247" s="487"/>
      <c r="O247" s="487"/>
      <c r="P247" s="487"/>
      <c r="Q247" s="487"/>
      <c r="R247" s="487"/>
      <c r="S247" s="488"/>
      <c r="T247" s="490"/>
      <c r="U247" s="493"/>
      <c r="V247" s="494"/>
      <c r="W247" s="494"/>
      <c r="X247" s="495"/>
    </row>
    <row r="248" spans="1:25" ht="45" customHeight="1" x14ac:dyDescent="0.4">
      <c r="A248" s="451"/>
      <c r="B248" s="452"/>
      <c r="C248" s="453"/>
      <c r="D248" s="491" t="s">
        <v>537</v>
      </c>
      <c r="E248" s="589" t="s">
        <v>618</v>
      </c>
      <c r="F248" s="531"/>
      <c r="G248" s="531"/>
      <c r="H248" s="531"/>
      <c r="I248" s="531"/>
      <c r="J248" s="531"/>
      <c r="K248" s="531"/>
      <c r="L248" s="531"/>
      <c r="M248" s="531"/>
      <c r="N248" s="531"/>
      <c r="O248" s="531"/>
      <c r="P248" s="531"/>
      <c r="Q248" s="531"/>
      <c r="R248" s="531"/>
      <c r="S248" s="531"/>
      <c r="T248" s="489"/>
      <c r="U248" s="481"/>
      <c r="V248" s="481"/>
      <c r="W248" s="481"/>
      <c r="X248" s="481"/>
    </row>
    <row r="249" spans="1:25" ht="45" customHeight="1" x14ac:dyDescent="0.4">
      <c r="A249" s="451"/>
      <c r="B249" s="452"/>
      <c r="C249" s="453"/>
      <c r="D249" s="492"/>
      <c r="E249" s="496" t="s">
        <v>617</v>
      </c>
      <c r="F249" s="497"/>
      <c r="G249" s="497"/>
      <c r="H249" s="497"/>
      <c r="I249" s="497"/>
      <c r="J249" s="497"/>
      <c r="K249" s="497"/>
      <c r="L249" s="497"/>
      <c r="M249" s="497"/>
      <c r="N249" s="497"/>
      <c r="O249" s="497"/>
      <c r="P249" s="497"/>
      <c r="Q249" s="497"/>
      <c r="R249" s="497"/>
      <c r="S249" s="498"/>
      <c r="T249" s="490"/>
      <c r="U249" s="493"/>
      <c r="V249" s="494"/>
      <c r="W249" s="494"/>
      <c r="X249" s="495"/>
    </row>
    <row r="250" spans="1:25" ht="60" customHeight="1" x14ac:dyDescent="0.4">
      <c r="A250" s="457"/>
      <c r="B250" s="458"/>
      <c r="C250" s="459"/>
      <c r="D250" s="204" t="s">
        <v>538</v>
      </c>
      <c r="E250" s="477" t="s">
        <v>265</v>
      </c>
      <c r="F250" s="478"/>
      <c r="G250" s="478"/>
      <c r="H250" s="478"/>
      <c r="I250" s="478"/>
      <c r="J250" s="478"/>
      <c r="K250" s="478"/>
      <c r="L250" s="478"/>
      <c r="M250" s="478"/>
      <c r="N250" s="478"/>
      <c r="O250" s="478"/>
      <c r="P250" s="478"/>
      <c r="Q250" s="478"/>
      <c r="R250" s="478"/>
      <c r="S250" s="478"/>
      <c r="T250" s="177"/>
      <c r="U250" s="552"/>
      <c r="V250" s="552"/>
      <c r="W250" s="552"/>
      <c r="X250" s="552"/>
    </row>
    <row r="251" spans="1:25" ht="30" customHeight="1" x14ac:dyDescent="0.4">
      <c r="A251" s="158" t="s">
        <v>402</v>
      </c>
      <c r="B251" s="159"/>
      <c r="C251" s="160"/>
      <c r="D251" s="161"/>
      <c r="E251" s="206">
        <v>33</v>
      </c>
      <c r="F251" s="161"/>
      <c r="G251" s="161"/>
      <c r="H251" s="161"/>
      <c r="I251" s="161"/>
      <c r="J251" s="161"/>
      <c r="K251" s="162" t="s">
        <v>405</v>
      </c>
      <c r="L251" s="207">
        <f>IF(R251=W251,1,0)</f>
        <v>0</v>
      </c>
      <c r="M251" s="163"/>
      <c r="N251" s="161"/>
      <c r="O251" s="161"/>
      <c r="P251" s="161"/>
      <c r="Q251" s="162" t="s">
        <v>406</v>
      </c>
      <c r="R251" s="207"/>
      <c r="S251" s="161"/>
      <c r="T251" s="161"/>
      <c r="U251" s="207">
        <f>COUNT(T253:T254)</f>
        <v>0</v>
      </c>
      <c r="V251" s="161" t="s">
        <v>404</v>
      </c>
      <c r="W251" s="206">
        <v>1</v>
      </c>
      <c r="X251" s="164"/>
      <c r="Y251" s="150"/>
    </row>
    <row r="252" spans="1:25" s="152" customFormat="1" ht="14.25" customHeight="1" x14ac:dyDescent="0.4">
      <c r="A252" s="483" t="s">
        <v>482</v>
      </c>
      <c r="B252" s="553"/>
      <c r="C252" s="553"/>
      <c r="D252" s="484" t="s">
        <v>0</v>
      </c>
      <c r="E252" s="553"/>
      <c r="F252" s="553"/>
      <c r="G252" s="553"/>
      <c r="H252" s="553"/>
      <c r="I252" s="553"/>
      <c r="J252" s="553"/>
      <c r="K252" s="553"/>
      <c r="L252" s="553"/>
      <c r="M252" s="553"/>
      <c r="N252" s="553"/>
      <c r="O252" s="553"/>
      <c r="P252" s="553"/>
      <c r="Q252" s="553"/>
      <c r="R252" s="553"/>
      <c r="S252" s="554"/>
      <c r="T252" s="165" t="s">
        <v>23</v>
      </c>
      <c r="U252" s="483" t="s">
        <v>555</v>
      </c>
      <c r="V252" s="484"/>
      <c r="W252" s="484"/>
      <c r="X252" s="485"/>
    </row>
    <row r="253" spans="1:25" ht="30" customHeight="1" x14ac:dyDescent="0.4">
      <c r="A253" s="451" t="s">
        <v>476</v>
      </c>
      <c r="B253" s="452"/>
      <c r="C253" s="452"/>
      <c r="D253" s="535"/>
      <c r="E253" s="587" t="s">
        <v>266</v>
      </c>
      <c r="F253" s="587"/>
      <c r="G253" s="587"/>
      <c r="H253" s="587"/>
      <c r="I253" s="587"/>
      <c r="J253" s="587"/>
      <c r="K253" s="587"/>
      <c r="L253" s="587"/>
      <c r="M253" s="587"/>
      <c r="N253" s="587"/>
      <c r="O253" s="587"/>
      <c r="P253" s="587"/>
      <c r="Q253" s="587"/>
      <c r="R253" s="587"/>
      <c r="S253" s="587"/>
      <c r="T253" s="537"/>
      <c r="U253" s="481"/>
      <c r="V253" s="481"/>
      <c r="W253" s="481"/>
      <c r="X253" s="481"/>
    </row>
    <row r="254" spans="1:25" ht="75" customHeight="1" x14ac:dyDescent="0.4">
      <c r="A254" s="457"/>
      <c r="B254" s="458"/>
      <c r="C254" s="458"/>
      <c r="D254" s="536"/>
      <c r="E254" s="476" t="s">
        <v>267</v>
      </c>
      <c r="F254" s="476"/>
      <c r="G254" s="476"/>
      <c r="H254" s="476"/>
      <c r="I254" s="476"/>
      <c r="J254" s="476"/>
      <c r="K254" s="476"/>
      <c r="L254" s="476"/>
      <c r="M254" s="476"/>
      <c r="N254" s="476"/>
      <c r="O254" s="476"/>
      <c r="P254" s="476"/>
      <c r="Q254" s="476"/>
      <c r="R254" s="476"/>
      <c r="S254" s="476"/>
      <c r="T254" s="517"/>
      <c r="U254" s="552"/>
      <c r="V254" s="552"/>
      <c r="W254" s="552"/>
      <c r="X254" s="552"/>
    </row>
    <row r="255" spans="1:25" ht="30" customHeight="1" x14ac:dyDescent="0.4">
      <c r="A255" s="158" t="s">
        <v>402</v>
      </c>
      <c r="B255" s="159"/>
      <c r="C255" s="160"/>
      <c r="D255" s="161"/>
      <c r="E255" s="206">
        <v>34</v>
      </c>
      <c r="F255" s="161"/>
      <c r="G255" s="161"/>
      <c r="H255" s="161"/>
      <c r="I255" s="161"/>
      <c r="J255" s="161"/>
      <c r="K255" s="162" t="s">
        <v>405</v>
      </c>
      <c r="L255" s="207">
        <f>IF(R255=W255,1,0)</f>
        <v>0</v>
      </c>
      <c r="M255" s="163"/>
      <c r="N255" s="161"/>
      <c r="O255" s="161"/>
      <c r="P255" s="161"/>
      <c r="Q255" s="162" t="s">
        <v>406</v>
      </c>
      <c r="R255" s="207"/>
      <c r="S255" s="161"/>
      <c r="T255" s="161"/>
      <c r="U255" s="207">
        <f>COUNT(T257:T258)</f>
        <v>0</v>
      </c>
      <c r="V255" s="161" t="s">
        <v>404</v>
      </c>
      <c r="W255" s="206">
        <v>2</v>
      </c>
      <c r="X255" s="164"/>
      <c r="Y255" s="150"/>
    </row>
    <row r="256" spans="1:25" s="152" customFormat="1" ht="14.25" customHeight="1" x14ac:dyDescent="0.4">
      <c r="A256" s="483" t="s">
        <v>482</v>
      </c>
      <c r="B256" s="553"/>
      <c r="C256" s="553"/>
      <c r="D256" s="484" t="s">
        <v>0</v>
      </c>
      <c r="E256" s="553"/>
      <c r="F256" s="553"/>
      <c r="G256" s="553"/>
      <c r="H256" s="553"/>
      <c r="I256" s="553"/>
      <c r="J256" s="553"/>
      <c r="K256" s="553"/>
      <c r="L256" s="553"/>
      <c r="M256" s="553"/>
      <c r="N256" s="553"/>
      <c r="O256" s="553"/>
      <c r="P256" s="553"/>
      <c r="Q256" s="553"/>
      <c r="R256" s="553"/>
      <c r="S256" s="554"/>
      <c r="T256" s="165" t="s">
        <v>23</v>
      </c>
      <c r="U256" s="483" t="s">
        <v>555</v>
      </c>
      <c r="V256" s="484"/>
      <c r="W256" s="484"/>
      <c r="X256" s="485"/>
    </row>
    <row r="257" spans="1:25" ht="30" customHeight="1" x14ac:dyDescent="0.4">
      <c r="A257" s="451" t="s">
        <v>477</v>
      </c>
      <c r="B257" s="452"/>
      <c r="C257" s="452"/>
      <c r="D257" s="205" t="s">
        <v>432</v>
      </c>
      <c r="E257" s="476" t="s">
        <v>631</v>
      </c>
      <c r="F257" s="476"/>
      <c r="G257" s="476"/>
      <c r="H257" s="476"/>
      <c r="I257" s="476"/>
      <c r="J257" s="476"/>
      <c r="K257" s="476"/>
      <c r="L257" s="476"/>
      <c r="M257" s="476"/>
      <c r="N257" s="476"/>
      <c r="O257" s="476"/>
      <c r="P257" s="476"/>
      <c r="Q257" s="476"/>
      <c r="R257" s="476"/>
      <c r="S257" s="476"/>
      <c r="T257" s="179"/>
      <c r="U257" s="481"/>
      <c r="V257" s="481"/>
      <c r="W257" s="481"/>
      <c r="X257" s="481"/>
    </row>
    <row r="258" spans="1:25" ht="180" customHeight="1" x14ac:dyDescent="0.4">
      <c r="A258" s="457"/>
      <c r="B258" s="458"/>
      <c r="C258" s="458"/>
      <c r="D258" s="204" t="s">
        <v>433</v>
      </c>
      <c r="E258" s="478" t="s">
        <v>764</v>
      </c>
      <c r="F258" s="478"/>
      <c r="G258" s="478"/>
      <c r="H258" s="478"/>
      <c r="I258" s="478"/>
      <c r="J258" s="478"/>
      <c r="K258" s="478"/>
      <c r="L258" s="478"/>
      <c r="M258" s="478"/>
      <c r="N258" s="478"/>
      <c r="O258" s="478"/>
      <c r="P258" s="478"/>
      <c r="Q258" s="478"/>
      <c r="R258" s="478"/>
      <c r="S258" s="478"/>
      <c r="T258" s="177"/>
      <c r="U258" s="586"/>
      <c r="V258" s="586"/>
      <c r="W258" s="586"/>
      <c r="X258" s="586"/>
    </row>
    <row r="259" spans="1:25" ht="30" customHeight="1" x14ac:dyDescent="0.4">
      <c r="A259" s="180" t="s">
        <v>402</v>
      </c>
      <c r="B259" s="196"/>
      <c r="C259" s="182"/>
      <c r="D259" s="183"/>
      <c r="E259" s="183" t="s">
        <v>407</v>
      </c>
      <c r="F259" s="208"/>
      <c r="G259" s="183"/>
      <c r="H259" s="183"/>
      <c r="I259" s="183"/>
      <c r="J259" s="183"/>
      <c r="K259" s="184" t="s">
        <v>405</v>
      </c>
      <c r="L259" s="209">
        <f>SUM(L12:L255)</f>
        <v>0</v>
      </c>
      <c r="M259" s="210" t="s">
        <v>408</v>
      </c>
      <c r="N259" s="565">
        <f>L259/34</f>
        <v>0</v>
      </c>
      <c r="O259" s="565"/>
      <c r="P259" s="183"/>
      <c r="Q259" s="183"/>
      <c r="R259" s="197" t="s">
        <v>403</v>
      </c>
      <c r="S259" s="209">
        <f>SUM(R12:R255)</f>
        <v>0</v>
      </c>
      <c r="T259" s="183"/>
      <c r="U259" s="211">
        <f>SUM(U12:U255)</f>
        <v>0</v>
      </c>
      <c r="V259" s="183" t="s">
        <v>404</v>
      </c>
      <c r="W259" s="212">
        <f>SUM(W12:W255)</f>
        <v>118</v>
      </c>
      <c r="X259" s="186"/>
      <c r="Y259" s="150"/>
    </row>
  </sheetData>
  <mergeCells count="556">
    <mergeCell ref="A4:X4"/>
    <mergeCell ref="E44:S44"/>
    <mergeCell ref="E45:S45"/>
    <mergeCell ref="A42:C46"/>
    <mergeCell ref="E67:S67"/>
    <mergeCell ref="U67:X67"/>
    <mergeCell ref="A67:C67"/>
    <mergeCell ref="U69:X69"/>
    <mergeCell ref="A69:C69"/>
    <mergeCell ref="E69:S69"/>
    <mergeCell ref="E68:S68"/>
    <mergeCell ref="U68:X68"/>
    <mergeCell ref="A68:C68"/>
    <mergeCell ref="D67:D68"/>
    <mergeCell ref="T67:T68"/>
    <mergeCell ref="T69:T70"/>
    <mergeCell ref="E16:S16"/>
    <mergeCell ref="E31:S35"/>
    <mergeCell ref="T29:T30"/>
    <mergeCell ref="D29:D30"/>
    <mergeCell ref="U27:X27"/>
    <mergeCell ref="A36:C36"/>
    <mergeCell ref="E36:S36"/>
    <mergeCell ref="U36:X36"/>
    <mergeCell ref="A136:C138"/>
    <mergeCell ref="A256:C256"/>
    <mergeCell ref="D256:S256"/>
    <mergeCell ref="U256:X256"/>
    <mergeCell ref="U234:X234"/>
    <mergeCell ref="A252:C252"/>
    <mergeCell ref="D252:S252"/>
    <mergeCell ref="A183:C183"/>
    <mergeCell ref="A184:C184"/>
    <mergeCell ref="A188:C188"/>
    <mergeCell ref="E188:S188"/>
    <mergeCell ref="U188:X188"/>
    <mergeCell ref="E192:S192"/>
    <mergeCell ref="U191:X191"/>
    <mergeCell ref="A241:C241"/>
    <mergeCell ref="U182:X182"/>
    <mergeCell ref="E183:S183"/>
    <mergeCell ref="U176:X176"/>
    <mergeCell ref="U252:X252"/>
    <mergeCell ref="E235:S235"/>
    <mergeCell ref="A229:C229"/>
    <mergeCell ref="A155:C158"/>
    <mergeCell ref="E229:S229"/>
    <mergeCell ref="A160:C160"/>
    <mergeCell ref="U118:X118"/>
    <mergeCell ref="E127:S127"/>
    <mergeCell ref="E121:S125"/>
    <mergeCell ref="E137:S137"/>
    <mergeCell ref="D140:S140"/>
    <mergeCell ref="A171:C171"/>
    <mergeCell ref="D171:S171"/>
    <mergeCell ref="A234:C234"/>
    <mergeCell ref="D234:S234"/>
    <mergeCell ref="A231:C231"/>
    <mergeCell ref="A232:C232"/>
    <mergeCell ref="A228:C228"/>
    <mergeCell ref="D228:S228"/>
    <mergeCell ref="A224:C224"/>
    <mergeCell ref="D224:S224"/>
    <mergeCell ref="A208:C208"/>
    <mergeCell ref="E208:S208"/>
    <mergeCell ref="E226:S226"/>
    <mergeCell ref="E193:S193"/>
    <mergeCell ref="A211:C211"/>
    <mergeCell ref="A191:C191"/>
    <mergeCell ref="D191:S191"/>
    <mergeCell ref="A205:C205"/>
    <mergeCell ref="D196:S196"/>
    <mergeCell ref="U135:X135"/>
    <mergeCell ref="U130:X133"/>
    <mergeCell ref="T130:T131"/>
    <mergeCell ref="D130:D131"/>
    <mergeCell ref="E131:S131"/>
    <mergeCell ref="E133:S133"/>
    <mergeCell ref="D120:S120"/>
    <mergeCell ref="E132:S132"/>
    <mergeCell ref="E130:S130"/>
    <mergeCell ref="E136:S136"/>
    <mergeCell ref="U136:X137"/>
    <mergeCell ref="A41:C41"/>
    <mergeCell ref="A58:C58"/>
    <mergeCell ref="A59:C59"/>
    <mergeCell ref="D52:D53"/>
    <mergeCell ref="A54:C54"/>
    <mergeCell ref="D54:S54"/>
    <mergeCell ref="A98:C98"/>
    <mergeCell ref="A97:C97"/>
    <mergeCell ref="A108:C108"/>
    <mergeCell ref="D108:S108"/>
    <mergeCell ref="D41:S41"/>
    <mergeCell ref="E58:S58"/>
    <mergeCell ref="E49:S51"/>
    <mergeCell ref="A96:C96"/>
    <mergeCell ref="E77:S77"/>
    <mergeCell ref="E84:S84"/>
    <mergeCell ref="E76:S76"/>
    <mergeCell ref="U59:X59"/>
    <mergeCell ref="D116:D118"/>
    <mergeCell ref="T116:T118"/>
    <mergeCell ref="D129:S129"/>
    <mergeCell ref="U129:X129"/>
    <mergeCell ref="A52:C52"/>
    <mergeCell ref="A53:C53"/>
    <mergeCell ref="E53:S53"/>
    <mergeCell ref="E28:S28"/>
    <mergeCell ref="A29:C29"/>
    <mergeCell ref="A39:C39"/>
    <mergeCell ref="E39:S39"/>
    <mergeCell ref="E52:S52"/>
    <mergeCell ref="E30:S30"/>
    <mergeCell ref="A31:C35"/>
    <mergeCell ref="A30:C30"/>
    <mergeCell ref="A49:C51"/>
    <mergeCell ref="D78:D82"/>
    <mergeCell ref="U58:X58"/>
    <mergeCell ref="A77:C77"/>
    <mergeCell ref="A74:C74"/>
    <mergeCell ref="U55:X55"/>
    <mergeCell ref="A56:C56"/>
    <mergeCell ref="E56:S56"/>
    <mergeCell ref="E55:S55"/>
    <mergeCell ref="A55:C55"/>
    <mergeCell ref="A57:C57"/>
    <mergeCell ref="E59:S59"/>
    <mergeCell ref="U73:X73"/>
    <mergeCell ref="U75:X75"/>
    <mergeCell ref="A75:C75"/>
    <mergeCell ref="A76:C76"/>
    <mergeCell ref="U74:X74"/>
    <mergeCell ref="T52:T53"/>
    <mergeCell ref="T90:T98"/>
    <mergeCell ref="T71:T72"/>
    <mergeCell ref="U53:X53"/>
    <mergeCell ref="U42:X47"/>
    <mergeCell ref="T49:T51"/>
    <mergeCell ref="E106:S106"/>
    <mergeCell ref="U106:X106"/>
    <mergeCell ref="E65:S65"/>
    <mergeCell ref="U62:X62"/>
    <mergeCell ref="E42:S42"/>
    <mergeCell ref="E73:S73"/>
    <mergeCell ref="E57:S57"/>
    <mergeCell ref="U104:X104"/>
    <mergeCell ref="U54:X54"/>
    <mergeCell ref="U48:X48"/>
    <mergeCell ref="U56:X57"/>
    <mergeCell ref="E75:S75"/>
    <mergeCell ref="U87:X87"/>
    <mergeCell ref="T46:T47"/>
    <mergeCell ref="E43:S43"/>
    <mergeCell ref="U52:X52"/>
    <mergeCell ref="U49:X51"/>
    <mergeCell ref="E46:S46"/>
    <mergeCell ref="D160:S160"/>
    <mergeCell ref="A130:C133"/>
    <mergeCell ref="A129:C129"/>
    <mergeCell ref="U143:X143"/>
    <mergeCell ref="A135:C135"/>
    <mergeCell ref="D135:S135"/>
    <mergeCell ref="A66:C66"/>
    <mergeCell ref="E101:S101"/>
    <mergeCell ref="E102:S102"/>
    <mergeCell ref="D90:D98"/>
    <mergeCell ref="A100:C100"/>
    <mergeCell ref="E100:S100"/>
    <mergeCell ref="D89:S89"/>
    <mergeCell ref="A90:C90"/>
    <mergeCell ref="A140:C140"/>
    <mergeCell ref="E141:S141"/>
    <mergeCell ref="D143:S143"/>
    <mergeCell ref="U138:X138"/>
    <mergeCell ref="A83:C83"/>
    <mergeCell ref="D112:D113"/>
    <mergeCell ref="U98:X98"/>
    <mergeCell ref="U112:X115"/>
    <mergeCell ref="E112:S112"/>
    <mergeCell ref="E117:S117"/>
    <mergeCell ref="A150:C150"/>
    <mergeCell ref="A163:C163"/>
    <mergeCell ref="E126:S126"/>
    <mergeCell ref="A154:C154"/>
    <mergeCell ref="D154:S154"/>
    <mergeCell ref="U121:X125"/>
    <mergeCell ref="A126:C127"/>
    <mergeCell ref="U126:X126"/>
    <mergeCell ref="U127:X127"/>
    <mergeCell ref="T121:T125"/>
    <mergeCell ref="E138:S138"/>
    <mergeCell ref="A162:C162"/>
    <mergeCell ref="A152:C152"/>
    <mergeCell ref="E152:S152"/>
    <mergeCell ref="U148:X148"/>
    <mergeCell ref="A149:C149"/>
    <mergeCell ref="E149:S149"/>
    <mergeCell ref="U154:X154"/>
    <mergeCell ref="U155:X158"/>
    <mergeCell ref="E157:S157"/>
    <mergeCell ref="U160:X160"/>
    <mergeCell ref="T163:T164"/>
    <mergeCell ref="U161:X161"/>
    <mergeCell ref="E162:S162"/>
    <mergeCell ref="A116:C118"/>
    <mergeCell ref="A121:C125"/>
    <mergeCell ref="U120:X120"/>
    <mergeCell ref="E144:S144"/>
    <mergeCell ref="E118:S118"/>
    <mergeCell ref="A120:C120"/>
    <mergeCell ref="A148:C148"/>
    <mergeCell ref="E161:S161"/>
    <mergeCell ref="A161:C161"/>
    <mergeCell ref="A143:C143"/>
    <mergeCell ref="A141:C141"/>
    <mergeCell ref="A146:C146"/>
    <mergeCell ref="E146:S146"/>
    <mergeCell ref="U141:X141"/>
    <mergeCell ref="E158:S158"/>
    <mergeCell ref="E155:S155"/>
    <mergeCell ref="E147:S147"/>
    <mergeCell ref="U144:X145"/>
    <mergeCell ref="A144:C145"/>
    <mergeCell ref="A147:C147"/>
    <mergeCell ref="D157:D158"/>
    <mergeCell ref="T157:T158"/>
    <mergeCell ref="A151:C151"/>
    <mergeCell ref="E151:S151"/>
    <mergeCell ref="E145:S145"/>
    <mergeCell ref="T144:T145"/>
    <mergeCell ref="D144:D145"/>
    <mergeCell ref="U140:X140"/>
    <mergeCell ref="U149:X149"/>
    <mergeCell ref="U152:X152"/>
    <mergeCell ref="U151:X151"/>
    <mergeCell ref="E150:S150"/>
    <mergeCell ref="U150:X150"/>
    <mergeCell ref="U147:X147"/>
    <mergeCell ref="E148:S148"/>
    <mergeCell ref="A5:X5"/>
    <mergeCell ref="D31:D35"/>
    <mergeCell ref="U38:X38"/>
    <mergeCell ref="U41:X41"/>
    <mergeCell ref="A47:C47"/>
    <mergeCell ref="E47:S47"/>
    <mergeCell ref="A48:C48"/>
    <mergeCell ref="E48:S48"/>
    <mergeCell ref="D19:S19"/>
    <mergeCell ref="U19:X19"/>
    <mergeCell ref="A6:X6"/>
    <mergeCell ref="T31:T35"/>
    <mergeCell ref="U28:X35"/>
    <mergeCell ref="E29:S29"/>
    <mergeCell ref="U39:X39"/>
    <mergeCell ref="A9:X9"/>
    <mergeCell ref="A7:X7"/>
    <mergeCell ref="A8:X8"/>
    <mergeCell ref="A27:C27"/>
    <mergeCell ref="D27:S27"/>
    <mergeCell ref="A38:C38"/>
    <mergeCell ref="D38:S38"/>
    <mergeCell ref="A28:C28"/>
    <mergeCell ref="T21:T22"/>
    <mergeCell ref="A1:X1"/>
    <mergeCell ref="E21:S21"/>
    <mergeCell ref="E23:S23"/>
    <mergeCell ref="E17:S17"/>
    <mergeCell ref="E20:S20"/>
    <mergeCell ref="E14:S14"/>
    <mergeCell ref="U14:X17"/>
    <mergeCell ref="E15:S15"/>
    <mergeCell ref="A14:C17"/>
    <mergeCell ref="U13:X13"/>
    <mergeCell ref="A20:C24"/>
    <mergeCell ref="U20:X24"/>
    <mergeCell ref="E22:S22"/>
    <mergeCell ref="A13:C13"/>
    <mergeCell ref="D13:S13"/>
    <mergeCell ref="E24:S24"/>
    <mergeCell ref="D15:D17"/>
    <mergeCell ref="A3:X3"/>
    <mergeCell ref="A2:X2"/>
    <mergeCell ref="T15:T17"/>
    <mergeCell ref="T23:T24"/>
    <mergeCell ref="A19:C19"/>
    <mergeCell ref="A10:X10"/>
    <mergeCell ref="D21:D22"/>
    <mergeCell ref="A202:C202"/>
    <mergeCell ref="D202:S202"/>
    <mergeCell ref="A197:C197"/>
    <mergeCell ref="E197:S197"/>
    <mergeCell ref="U197:X197"/>
    <mergeCell ref="U202:X202"/>
    <mergeCell ref="U200:X200"/>
    <mergeCell ref="A200:C200"/>
    <mergeCell ref="E200:S200"/>
    <mergeCell ref="D241:S241"/>
    <mergeCell ref="U226:X226"/>
    <mergeCell ref="A196:C196"/>
    <mergeCell ref="A203:C204"/>
    <mergeCell ref="E203:S203"/>
    <mergeCell ref="U185:X185"/>
    <mergeCell ref="U172:X172"/>
    <mergeCell ref="E176:S176"/>
    <mergeCell ref="U162:X162"/>
    <mergeCell ref="E163:S163"/>
    <mergeCell ref="U163:X163"/>
    <mergeCell ref="D192:D193"/>
    <mergeCell ref="D173:D175"/>
    <mergeCell ref="U192:X193"/>
    <mergeCell ref="A186:C186"/>
    <mergeCell ref="A169:C169"/>
    <mergeCell ref="E174:S174"/>
    <mergeCell ref="E175:S175"/>
    <mergeCell ref="U173:X175"/>
    <mergeCell ref="T173:T175"/>
    <mergeCell ref="E165:S165"/>
    <mergeCell ref="U165:X165"/>
    <mergeCell ref="A182:C182"/>
    <mergeCell ref="A168:C168"/>
    <mergeCell ref="D207:S207"/>
    <mergeCell ref="U241:X241"/>
    <mergeCell ref="A245:C245"/>
    <mergeCell ref="D245:S245"/>
    <mergeCell ref="E211:S211"/>
    <mergeCell ref="A212:C212"/>
    <mergeCell ref="E212:S212"/>
    <mergeCell ref="U220:X220"/>
    <mergeCell ref="E242:S242"/>
    <mergeCell ref="A235:C235"/>
    <mergeCell ref="D231:S231"/>
    <mergeCell ref="E232:S232"/>
    <mergeCell ref="E225:S225"/>
    <mergeCell ref="E218:S218"/>
    <mergeCell ref="A217:C217"/>
    <mergeCell ref="D217:S217"/>
    <mergeCell ref="A220:C220"/>
    <mergeCell ref="D220:S220"/>
    <mergeCell ref="A238:C238"/>
    <mergeCell ref="D238:S238"/>
    <mergeCell ref="U236:X236"/>
    <mergeCell ref="U231:X231"/>
    <mergeCell ref="U238:X238"/>
    <mergeCell ref="U232:X232"/>
    <mergeCell ref="T192:T193"/>
    <mergeCell ref="A199:C199"/>
    <mergeCell ref="D199:S199"/>
    <mergeCell ref="U199:X199"/>
    <mergeCell ref="U196:X196"/>
    <mergeCell ref="A164:C165"/>
    <mergeCell ref="E184:S184"/>
    <mergeCell ref="A185:C185"/>
    <mergeCell ref="E185:S185"/>
    <mergeCell ref="E186:S186"/>
    <mergeCell ref="U164:X164"/>
    <mergeCell ref="D168:S168"/>
    <mergeCell ref="U168:X168"/>
    <mergeCell ref="E173:S173"/>
    <mergeCell ref="U171:X171"/>
    <mergeCell ref="D182:S182"/>
    <mergeCell ref="E164:S164"/>
    <mergeCell ref="U169:X169"/>
    <mergeCell ref="E172:S172"/>
    <mergeCell ref="E177:S177"/>
    <mergeCell ref="U177:X177"/>
    <mergeCell ref="E178:S178"/>
    <mergeCell ref="U178:X178"/>
    <mergeCell ref="E169:S169"/>
    <mergeCell ref="D163:D164"/>
    <mergeCell ref="A257:C258"/>
    <mergeCell ref="A253:C254"/>
    <mergeCell ref="U183:X184"/>
    <mergeCell ref="E257:S257"/>
    <mergeCell ref="U257:X257"/>
    <mergeCell ref="E258:S258"/>
    <mergeCell ref="U258:X258"/>
    <mergeCell ref="E253:S253"/>
    <mergeCell ref="U253:X253"/>
    <mergeCell ref="E254:S254"/>
    <mergeCell ref="U254:X254"/>
    <mergeCell ref="U250:X250"/>
    <mergeCell ref="E246:S246"/>
    <mergeCell ref="U246:X246"/>
    <mergeCell ref="E248:S248"/>
    <mergeCell ref="U248:X248"/>
    <mergeCell ref="U228:X228"/>
    <mergeCell ref="E239:S239"/>
    <mergeCell ref="U239:X239"/>
    <mergeCell ref="A236:C236"/>
    <mergeCell ref="E236:S236"/>
    <mergeCell ref="E215:S215"/>
    <mergeCell ref="A210:C210"/>
    <mergeCell ref="A207:C207"/>
    <mergeCell ref="N259:O259"/>
    <mergeCell ref="A78:C82"/>
    <mergeCell ref="E78:S82"/>
    <mergeCell ref="T78:T82"/>
    <mergeCell ref="U78:X82"/>
    <mergeCell ref="U105:X105"/>
    <mergeCell ref="U103:X103"/>
    <mergeCell ref="U92:X92"/>
    <mergeCell ref="U111:X111"/>
    <mergeCell ref="E156:S156"/>
    <mergeCell ref="U90:X90"/>
    <mergeCell ref="U91:X91"/>
    <mergeCell ref="A109:C109"/>
    <mergeCell ref="E109:S109"/>
    <mergeCell ref="T146:T147"/>
    <mergeCell ref="D146:D147"/>
    <mergeCell ref="A106:C106"/>
    <mergeCell ref="E116:S116"/>
    <mergeCell ref="U245:X245"/>
    <mergeCell ref="U146:X146"/>
    <mergeCell ref="A192:C193"/>
    <mergeCell ref="A239:C239"/>
    <mergeCell ref="E205:S205"/>
    <mergeCell ref="U205:X205"/>
    <mergeCell ref="A84:C84"/>
    <mergeCell ref="E83:S83"/>
    <mergeCell ref="U85:X85"/>
    <mergeCell ref="U65:X65"/>
    <mergeCell ref="A64:C64"/>
    <mergeCell ref="U60:X60"/>
    <mergeCell ref="A62:C62"/>
    <mergeCell ref="A60:C60"/>
    <mergeCell ref="U64:X64"/>
    <mergeCell ref="A70:C70"/>
    <mergeCell ref="E70:S70"/>
    <mergeCell ref="U70:X70"/>
    <mergeCell ref="E62:S62"/>
    <mergeCell ref="T60:T61"/>
    <mergeCell ref="A61:C61"/>
    <mergeCell ref="U61:X61"/>
    <mergeCell ref="E61:S61"/>
    <mergeCell ref="D60:D61"/>
    <mergeCell ref="A65:C65"/>
    <mergeCell ref="E60:S60"/>
    <mergeCell ref="D74:S74"/>
    <mergeCell ref="D71:D72"/>
    <mergeCell ref="A63:C63"/>
    <mergeCell ref="U217:X217"/>
    <mergeCell ref="U221:X222"/>
    <mergeCell ref="U211:X212"/>
    <mergeCell ref="U208:X208"/>
    <mergeCell ref="A215:C215"/>
    <mergeCell ref="U210:X210"/>
    <mergeCell ref="A213:C213"/>
    <mergeCell ref="E213:S213"/>
    <mergeCell ref="D210:S210"/>
    <mergeCell ref="U213:X215"/>
    <mergeCell ref="A214:C214"/>
    <mergeCell ref="D253:D254"/>
    <mergeCell ref="T253:T254"/>
    <mergeCell ref="E66:S66"/>
    <mergeCell ref="U66:X66"/>
    <mergeCell ref="U77:X77"/>
    <mergeCell ref="E64:S64"/>
    <mergeCell ref="D63:S63"/>
    <mergeCell ref="A72:C72"/>
    <mergeCell ref="E72:S72"/>
    <mergeCell ref="U71:X71"/>
    <mergeCell ref="U76:X76"/>
    <mergeCell ref="U63:X63"/>
    <mergeCell ref="U72:X72"/>
    <mergeCell ref="A73:C73"/>
    <mergeCell ref="A71:C71"/>
    <mergeCell ref="U84:X84"/>
    <mergeCell ref="E71:S71"/>
    <mergeCell ref="U83:X83"/>
    <mergeCell ref="T85:T86"/>
    <mergeCell ref="A86:C86"/>
    <mergeCell ref="E86:S86"/>
    <mergeCell ref="U86:X86"/>
    <mergeCell ref="A85:C85"/>
    <mergeCell ref="E85:S85"/>
    <mergeCell ref="U89:X89"/>
    <mergeCell ref="E88:S88"/>
    <mergeCell ref="A89:C89"/>
    <mergeCell ref="T112:T113"/>
    <mergeCell ref="U88:X88"/>
    <mergeCell ref="U97:X97"/>
    <mergeCell ref="U96:X96"/>
    <mergeCell ref="U93:X93"/>
    <mergeCell ref="U95:X95"/>
    <mergeCell ref="U94:X94"/>
    <mergeCell ref="E92:S92"/>
    <mergeCell ref="A93:C93"/>
    <mergeCell ref="A95:C95"/>
    <mergeCell ref="A94:C94"/>
    <mergeCell ref="E93:S98"/>
    <mergeCell ref="E90:S90"/>
    <mergeCell ref="D100:D102"/>
    <mergeCell ref="D99:S99"/>
    <mergeCell ref="U99:X99"/>
    <mergeCell ref="U101:X101"/>
    <mergeCell ref="A112:C115"/>
    <mergeCell ref="U108:X108"/>
    <mergeCell ref="E115:S115"/>
    <mergeCell ref="U100:X100"/>
    <mergeCell ref="A91:C91"/>
    <mergeCell ref="E91:S91"/>
    <mergeCell ref="A87:C87"/>
    <mergeCell ref="E87:S87"/>
    <mergeCell ref="E114:S114"/>
    <mergeCell ref="A105:C105"/>
    <mergeCell ref="E105:S105"/>
    <mergeCell ref="A103:C103"/>
    <mergeCell ref="E103:S103"/>
    <mergeCell ref="A88:C88"/>
    <mergeCell ref="A92:C92"/>
    <mergeCell ref="A99:C99"/>
    <mergeCell ref="U109:X109"/>
    <mergeCell ref="E113:S113"/>
    <mergeCell ref="A111:C111"/>
    <mergeCell ref="D111:S111"/>
    <mergeCell ref="E104:S104"/>
    <mergeCell ref="A104:C104"/>
    <mergeCell ref="A101:C101"/>
    <mergeCell ref="A102:C102"/>
    <mergeCell ref="U102:X102"/>
    <mergeCell ref="T100:T102"/>
    <mergeCell ref="E247:S247"/>
    <mergeCell ref="T246:T247"/>
    <mergeCell ref="D246:D247"/>
    <mergeCell ref="U247:X247"/>
    <mergeCell ref="A246:C250"/>
    <mergeCell ref="U249:X249"/>
    <mergeCell ref="E249:S249"/>
    <mergeCell ref="D248:D249"/>
    <mergeCell ref="T248:T249"/>
    <mergeCell ref="E250:S250"/>
    <mergeCell ref="U116:X117"/>
    <mergeCell ref="A172:C178"/>
    <mergeCell ref="A242:C243"/>
    <mergeCell ref="U242:X243"/>
    <mergeCell ref="E243:S243"/>
    <mergeCell ref="U186:X186"/>
    <mergeCell ref="A187:C187"/>
    <mergeCell ref="E187:S187"/>
    <mergeCell ref="U187:X187"/>
    <mergeCell ref="U218:X218"/>
    <mergeCell ref="A221:C222"/>
    <mergeCell ref="E221:S221"/>
    <mergeCell ref="E222:S222"/>
    <mergeCell ref="A218:C218"/>
    <mergeCell ref="E214:S214"/>
    <mergeCell ref="U235:X235"/>
    <mergeCell ref="U229:X229"/>
    <mergeCell ref="A225:C226"/>
    <mergeCell ref="U225:X225"/>
    <mergeCell ref="U224:X224"/>
    <mergeCell ref="U203:X203"/>
    <mergeCell ref="E204:S204"/>
    <mergeCell ref="U204:X204"/>
    <mergeCell ref="U207:X207"/>
  </mergeCells>
  <phoneticPr fontId="3"/>
  <printOptions horizontalCentered="1"/>
  <pageMargins left="0.25" right="0.25" top="0.75" bottom="0.75" header="0.3" footer="0.3"/>
  <pageSetup paperSize="9" fitToHeight="0" orientation="portrait" horizontalDpi="300" verticalDpi="300" r:id="rId1"/>
  <headerFooter>
    <oddFooter>&amp;R　　　　　　　&amp;A（&amp;P/&amp;N）</oddFooter>
  </headerFooter>
  <rowBreaks count="16" manualBreakCount="16">
    <brk id="24" max="23" man="1"/>
    <brk id="39" max="23" man="1"/>
    <brk id="53" max="23" man="1"/>
    <brk id="62" max="23" man="1"/>
    <brk id="73" max="23" man="1"/>
    <brk id="88" max="23" man="1"/>
    <brk id="98" max="23" man="1"/>
    <brk id="109" max="23" man="1"/>
    <brk id="127" max="23" man="1"/>
    <brk id="141" max="23" man="1"/>
    <brk id="158" max="23" man="1"/>
    <brk id="165" max="23" man="1"/>
    <brk id="188" max="23" man="1"/>
    <brk id="208" max="23" man="1"/>
    <brk id="226" max="23" man="1"/>
    <brk id="243" max="23" man="1"/>
  </rowBreak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19</xdr:col>
                    <xdr:colOff>0</xdr:colOff>
                    <xdr:row>250</xdr:row>
                    <xdr:rowOff>0</xdr:rowOff>
                  </from>
                  <to>
                    <xdr:col>19</xdr:col>
                    <xdr:colOff>295275</xdr:colOff>
                    <xdr:row>252</xdr:row>
                    <xdr:rowOff>361950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A1:V146"/>
  <sheetViews>
    <sheetView view="pageBreakPreview" zoomScale="95" zoomScaleNormal="100" zoomScaleSheetLayoutView="95" workbookViewId="0">
      <selection activeCell="A3" sqref="A3:V3"/>
    </sheetView>
  </sheetViews>
  <sheetFormatPr defaultRowHeight="18.75" customHeight="1" x14ac:dyDescent="0.4"/>
  <cols>
    <col min="1" max="3" width="3.625" style="223" customWidth="1"/>
    <col min="4" max="4" width="4.625" style="224" customWidth="1"/>
    <col min="5" max="21" width="3.625" style="225" customWidth="1"/>
    <col min="22" max="22" width="8" style="225" customWidth="1"/>
    <col min="23" max="166" width="9" style="217"/>
    <col min="167" max="167" width="28.125" style="217" customWidth="1"/>
    <col min="168" max="168" width="5" style="217" customWidth="1"/>
    <col min="169" max="169" width="61.625" style="217" customWidth="1"/>
    <col min="170" max="170" width="4.125" style="217" customWidth="1"/>
    <col min="171" max="171" width="15.625" style="217" customWidth="1"/>
    <col min="172" max="172" width="26.625" style="217" customWidth="1"/>
    <col min="173" max="422" width="9" style="217"/>
    <col min="423" max="423" width="28.125" style="217" customWidth="1"/>
    <col min="424" max="424" width="5" style="217" customWidth="1"/>
    <col min="425" max="425" width="61.625" style="217" customWidth="1"/>
    <col min="426" max="426" width="4.125" style="217" customWidth="1"/>
    <col min="427" max="427" width="15.625" style="217" customWidth="1"/>
    <col min="428" max="428" width="26.625" style="217" customWidth="1"/>
    <col min="429" max="678" width="9" style="217"/>
    <col min="679" max="679" width="28.125" style="217" customWidth="1"/>
    <col min="680" max="680" width="5" style="217" customWidth="1"/>
    <col min="681" max="681" width="61.625" style="217" customWidth="1"/>
    <col min="682" max="682" width="4.125" style="217" customWidth="1"/>
    <col min="683" max="683" width="15.625" style="217" customWidth="1"/>
    <col min="684" max="684" width="26.625" style="217" customWidth="1"/>
    <col min="685" max="934" width="9" style="217"/>
    <col min="935" max="935" width="28.125" style="217" customWidth="1"/>
    <col min="936" max="936" width="5" style="217" customWidth="1"/>
    <col min="937" max="937" width="61.625" style="217" customWidth="1"/>
    <col min="938" max="938" width="4.125" style="217" customWidth="1"/>
    <col min="939" max="939" width="15.625" style="217" customWidth="1"/>
    <col min="940" max="940" width="26.625" style="217" customWidth="1"/>
    <col min="941" max="1190" width="9" style="217"/>
    <col min="1191" max="1191" width="28.125" style="217" customWidth="1"/>
    <col min="1192" max="1192" width="5" style="217" customWidth="1"/>
    <col min="1193" max="1193" width="61.625" style="217" customWidth="1"/>
    <col min="1194" max="1194" width="4.125" style="217" customWidth="1"/>
    <col min="1195" max="1195" width="15.625" style="217" customWidth="1"/>
    <col min="1196" max="1196" width="26.625" style="217" customWidth="1"/>
    <col min="1197" max="1446" width="9" style="217"/>
    <col min="1447" max="1447" width="28.125" style="217" customWidth="1"/>
    <col min="1448" max="1448" width="5" style="217" customWidth="1"/>
    <col min="1449" max="1449" width="61.625" style="217" customWidth="1"/>
    <col min="1450" max="1450" width="4.125" style="217" customWidth="1"/>
    <col min="1451" max="1451" width="15.625" style="217" customWidth="1"/>
    <col min="1452" max="1452" width="26.625" style="217" customWidth="1"/>
    <col min="1453" max="1702" width="9" style="217"/>
    <col min="1703" max="1703" width="28.125" style="217" customWidth="1"/>
    <col min="1704" max="1704" width="5" style="217" customWidth="1"/>
    <col min="1705" max="1705" width="61.625" style="217" customWidth="1"/>
    <col min="1706" max="1706" width="4.125" style="217" customWidth="1"/>
    <col min="1707" max="1707" width="15.625" style="217" customWidth="1"/>
    <col min="1708" max="1708" width="26.625" style="217" customWidth="1"/>
    <col min="1709" max="1958" width="9" style="217"/>
    <col min="1959" max="1959" width="28.125" style="217" customWidth="1"/>
    <col min="1960" max="1960" width="5" style="217" customWidth="1"/>
    <col min="1961" max="1961" width="61.625" style="217" customWidth="1"/>
    <col min="1962" max="1962" width="4.125" style="217" customWidth="1"/>
    <col min="1963" max="1963" width="15.625" style="217" customWidth="1"/>
    <col min="1964" max="1964" width="26.625" style="217" customWidth="1"/>
    <col min="1965" max="2214" width="9" style="217"/>
    <col min="2215" max="2215" width="28.125" style="217" customWidth="1"/>
    <col min="2216" max="2216" width="5" style="217" customWidth="1"/>
    <col min="2217" max="2217" width="61.625" style="217" customWidth="1"/>
    <col min="2218" max="2218" width="4.125" style="217" customWidth="1"/>
    <col min="2219" max="2219" width="15.625" style="217" customWidth="1"/>
    <col min="2220" max="2220" width="26.625" style="217" customWidth="1"/>
    <col min="2221" max="2470" width="9" style="217"/>
    <col min="2471" max="2471" width="28.125" style="217" customWidth="1"/>
    <col min="2472" max="2472" width="5" style="217" customWidth="1"/>
    <col min="2473" max="2473" width="61.625" style="217" customWidth="1"/>
    <col min="2474" max="2474" width="4.125" style="217" customWidth="1"/>
    <col min="2475" max="2475" width="15.625" style="217" customWidth="1"/>
    <col min="2476" max="2476" width="26.625" style="217" customWidth="1"/>
    <col min="2477" max="2726" width="9" style="217"/>
    <col min="2727" max="2727" width="28.125" style="217" customWidth="1"/>
    <col min="2728" max="2728" width="5" style="217" customWidth="1"/>
    <col min="2729" max="2729" width="61.625" style="217" customWidth="1"/>
    <col min="2730" max="2730" width="4.125" style="217" customWidth="1"/>
    <col min="2731" max="2731" width="15.625" style="217" customWidth="1"/>
    <col min="2732" max="2732" width="26.625" style="217" customWidth="1"/>
    <col min="2733" max="2982" width="9" style="217"/>
    <col min="2983" max="2983" width="28.125" style="217" customWidth="1"/>
    <col min="2984" max="2984" width="5" style="217" customWidth="1"/>
    <col min="2985" max="2985" width="61.625" style="217" customWidth="1"/>
    <col min="2986" max="2986" width="4.125" style="217" customWidth="1"/>
    <col min="2987" max="2987" width="15.625" style="217" customWidth="1"/>
    <col min="2988" max="2988" width="26.625" style="217" customWidth="1"/>
    <col min="2989" max="3238" width="9" style="217"/>
    <col min="3239" max="3239" width="28.125" style="217" customWidth="1"/>
    <col min="3240" max="3240" width="5" style="217" customWidth="1"/>
    <col min="3241" max="3241" width="61.625" style="217" customWidth="1"/>
    <col min="3242" max="3242" width="4.125" style="217" customWidth="1"/>
    <col min="3243" max="3243" width="15.625" style="217" customWidth="1"/>
    <col min="3244" max="3244" width="26.625" style="217" customWidth="1"/>
    <col min="3245" max="3494" width="9" style="217"/>
    <col min="3495" max="3495" width="28.125" style="217" customWidth="1"/>
    <col min="3496" max="3496" width="5" style="217" customWidth="1"/>
    <col min="3497" max="3497" width="61.625" style="217" customWidth="1"/>
    <col min="3498" max="3498" width="4.125" style="217" customWidth="1"/>
    <col min="3499" max="3499" width="15.625" style="217" customWidth="1"/>
    <col min="3500" max="3500" width="26.625" style="217" customWidth="1"/>
    <col min="3501" max="3750" width="9" style="217"/>
    <col min="3751" max="3751" width="28.125" style="217" customWidth="1"/>
    <col min="3752" max="3752" width="5" style="217" customWidth="1"/>
    <col min="3753" max="3753" width="61.625" style="217" customWidth="1"/>
    <col min="3754" max="3754" width="4.125" style="217" customWidth="1"/>
    <col min="3755" max="3755" width="15.625" style="217" customWidth="1"/>
    <col min="3756" max="3756" width="26.625" style="217" customWidth="1"/>
    <col min="3757" max="4006" width="9" style="217"/>
    <col min="4007" max="4007" width="28.125" style="217" customWidth="1"/>
    <col min="4008" max="4008" width="5" style="217" customWidth="1"/>
    <col min="4009" max="4009" width="61.625" style="217" customWidth="1"/>
    <col min="4010" max="4010" width="4.125" style="217" customWidth="1"/>
    <col min="4011" max="4011" width="15.625" style="217" customWidth="1"/>
    <col min="4012" max="4012" width="26.625" style="217" customWidth="1"/>
    <col min="4013" max="4262" width="9" style="217"/>
    <col min="4263" max="4263" width="28.125" style="217" customWidth="1"/>
    <col min="4264" max="4264" width="5" style="217" customWidth="1"/>
    <col min="4265" max="4265" width="61.625" style="217" customWidth="1"/>
    <col min="4266" max="4266" width="4.125" style="217" customWidth="1"/>
    <col min="4267" max="4267" width="15.625" style="217" customWidth="1"/>
    <col min="4268" max="4268" width="26.625" style="217" customWidth="1"/>
    <col min="4269" max="4518" width="9" style="217"/>
    <col min="4519" max="4519" width="28.125" style="217" customWidth="1"/>
    <col min="4520" max="4520" width="5" style="217" customWidth="1"/>
    <col min="4521" max="4521" width="61.625" style="217" customWidth="1"/>
    <col min="4522" max="4522" width="4.125" style="217" customWidth="1"/>
    <col min="4523" max="4523" width="15.625" style="217" customWidth="1"/>
    <col min="4524" max="4524" width="26.625" style="217" customWidth="1"/>
    <col min="4525" max="4774" width="9" style="217"/>
    <col min="4775" max="4775" width="28.125" style="217" customWidth="1"/>
    <col min="4776" max="4776" width="5" style="217" customWidth="1"/>
    <col min="4777" max="4777" width="61.625" style="217" customWidth="1"/>
    <col min="4778" max="4778" width="4.125" style="217" customWidth="1"/>
    <col min="4779" max="4779" width="15.625" style="217" customWidth="1"/>
    <col min="4780" max="4780" width="26.625" style="217" customWidth="1"/>
    <col min="4781" max="5030" width="9" style="217"/>
    <col min="5031" max="5031" width="28.125" style="217" customWidth="1"/>
    <col min="5032" max="5032" width="5" style="217" customWidth="1"/>
    <col min="5033" max="5033" width="61.625" style="217" customWidth="1"/>
    <col min="5034" max="5034" width="4.125" style="217" customWidth="1"/>
    <col min="5035" max="5035" width="15.625" style="217" customWidth="1"/>
    <col min="5036" max="5036" width="26.625" style="217" customWidth="1"/>
    <col min="5037" max="5286" width="9" style="217"/>
    <col min="5287" max="5287" width="28.125" style="217" customWidth="1"/>
    <col min="5288" max="5288" width="5" style="217" customWidth="1"/>
    <col min="5289" max="5289" width="61.625" style="217" customWidth="1"/>
    <col min="5290" max="5290" width="4.125" style="217" customWidth="1"/>
    <col min="5291" max="5291" width="15.625" style="217" customWidth="1"/>
    <col min="5292" max="5292" width="26.625" style="217" customWidth="1"/>
    <col min="5293" max="5542" width="9" style="217"/>
    <col min="5543" max="5543" width="28.125" style="217" customWidth="1"/>
    <col min="5544" max="5544" width="5" style="217" customWidth="1"/>
    <col min="5545" max="5545" width="61.625" style="217" customWidth="1"/>
    <col min="5546" max="5546" width="4.125" style="217" customWidth="1"/>
    <col min="5547" max="5547" width="15.625" style="217" customWidth="1"/>
    <col min="5548" max="5548" width="26.625" style="217" customWidth="1"/>
    <col min="5549" max="5798" width="9" style="217"/>
    <col min="5799" max="5799" width="28.125" style="217" customWidth="1"/>
    <col min="5800" max="5800" width="5" style="217" customWidth="1"/>
    <col min="5801" max="5801" width="61.625" style="217" customWidth="1"/>
    <col min="5802" max="5802" width="4.125" style="217" customWidth="1"/>
    <col min="5803" max="5803" width="15.625" style="217" customWidth="1"/>
    <col min="5804" max="5804" width="26.625" style="217" customWidth="1"/>
    <col min="5805" max="6054" width="9" style="217"/>
    <col min="6055" max="6055" width="28.125" style="217" customWidth="1"/>
    <col min="6056" max="6056" width="5" style="217" customWidth="1"/>
    <col min="6057" max="6057" width="61.625" style="217" customWidth="1"/>
    <col min="6058" max="6058" width="4.125" style="217" customWidth="1"/>
    <col min="6059" max="6059" width="15.625" style="217" customWidth="1"/>
    <col min="6060" max="6060" width="26.625" style="217" customWidth="1"/>
    <col min="6061" max="6310" width="9" style="217"/>
    <col min="6311" max="6311" width="28.125" style="217" customWidth="1"/>
    <col min="6312" max="6312" width="5" style="217" customWidth="1"/>
    <col min="6313" max="6313" width="61.625" style="217" customWidth="1"/>
    <col min="6314" max="6314" width="4.125" style="217" customWidth="1"/>
    <col min="6315" max="6315" width="15.625" style="217" customWidth="1"/>
    <col min="6316" max="6316" width="26.625" style="217" customWidth="1"/>
    <col min="6317" max="6566" width="9" style="217"/>
    <col min="6567" max="6567" width="28.125" style="217" customWidth="1"/>
    <col min="6568" max="6568" width="5" style="217" customWidth="1"/>
    <col min="6569" max="6569" width="61.625" style="217" customWidth="1"/>
    <col min="6570" max="6570" width="4.125" style="217" customWidth="1"/>
    <col min="6571" max="6571" width="15.625" style="217" customWidth="1"/>
    <col min="6572" max="6572" width="26.625" style="217" customWidth="1"/>
    <col min="6573" max="6822" width="9" style="217"/>
    <col min="6823" max="6823" width="28.125" style="217" customWidth="1"/>
    <col min="6824" max="6824" width="5" style="217" customWidth="1"/>
    <col min="6825" max="6825" width="61.625" style="217" customWidth="1"/>
    <col min="6826" max="6826" width="4.125" style="217" customWidth="1"/>
    <col min="6827" max="6827" width="15.625" style="217" customWidth="1"/>
    <col min="6828" max="6828" width="26.625" style="217" customWidth="1"/>
    <col min="6829" max="7078" width="9" style="217"/>
    <col min="7079" max="7079" width="28.125" style="217" customWidth="1"/>
    <col min="7080" max="7080" width="5" style="217" customWidth="1"/>
    <col min="7081" max="7081" width="61.625" style="217" customWidth="1"/>
    <col min="7082" max="7082" width="4.125" style="217" customWidth="1"/>
    <col min="7083" max="7083" width="15.625" style="217" customWidth="1"/>
    <col min="7084" max="7084" width="26.625" style="217" customWidth="1"/>
    <col min="7085" max="7334" width="9" style="217"/>
    <col min="7335" max="7335" width="28.125" style="217" customWidth="1"/>
    <col min="7336" max="7336" width="5" style="217" customWidth="1"/>
    <col min="7337" max="7337" width="61.625" style="217" customWidth="1"/>
    <col min="7338" max="7338" width="4.125" style="217" customWidth="1"/>
    <col min="7339" max="7339" width="15.625" style="217" customWidth="1"/>
    <col min="7340" max="7340" width="26.625" style="217" customWidth="1"/>
    <col min="7341" max="7590" width="9" style="217"/>
    <col min="7591" max="7591" width="28.125" style="217" customWidth="1"/>
    <col min="7592" max="7592" width="5" style="217" customWidth="1"/>
    <col min="7593" max="7593" width="61.625" style="217" customWidth="1"/>
    <col min="7594" max="7594" width="4.125" style="217" customWidth="1"/>
    <col min="7595" max="7595" width="15.625" style="217" customWidth="1"/>
    <col min="7596" max="7596" width="26.625" style="217" customWidth="1"/>
    <col min="7597" max="7846" width="9" style="217"/>
    <col min="7847" max="7847" width="28.125" style="217" customWidth="1"/>
    <col min="7848" max="7848" width="5" style="217" customWidth="1"/>
    <col min="7849" max="7849" width="61.625" style="217" customWidth="1"/>
    <col min="7850" max="7850" width="4.125" style="217" customWidth="1"/>
    <col min="7851" max="7851" width="15.625" style="217" customWidth="1"/>
    <col min="7852" max="7852" width="26.625" style="217" customWidth="1"/>
    <col min="7853" max="8102" width="9" style="217"/>
    <col min="8103" max="8103" width="28.125" style="217" customWidth="1"/>
    <col min="8104" max="8104" width="5" style="217" customWidth="1"/>
    <col min="8105" max="8105" width="61.625" style="217" customWidth="1"/>
    <col min="8106" max="8106" width="4.125" style="217" customWidth="1"/>
    <col min="8107" max="8107" width="15.625" style="217" customWidth="1"/>
    <col min="8108" max="8108" width="26.625" style="217" customWidth="1"/>
    <col min="8109" max="8358" width="9" style="217"/>
    <col min="8359" max="8359" width="28.125" style="217" customWidth="1"/>
    <col min="8360" max="8360" width="5" style="217" customWidth="1"/>
    <col min="8361" max="8361" width="61.625" style="217" customWidth="1"/>
    <col min="8362" max="8362" width="4.125" style="217" customWidth="1"/>
    <col min="8363" max="8363" width="15.625" style="217" customWidth="1"/>
    <col min="8364" max="8364" width="26.625" style="217" customWidth="1"/>
    <col min="8365" max="8614" width="9" style="217"/>
    <col min="8615" max="8615" width="28.125" style="217" customWidth="1"/>
    <col min="8616" max="8616" width="5" style="217" customWidth="1"/>
    <col min="8617" max="8617" width="61.625" style="217" customWidth="1"/>
    <col min="8618" max="8618" width="4.125" style="217" customWidth="1"/>
    <col min="8619" max="8619" width="15.625" style="217" customWidth="1"/>
    <col min="8620" max="8620" width="26.625" style="217" customWidth="1"/>
    <col min="8621" max="8870" width="9" style="217"/>
    <col min="8871" max="8871" width="28.125" style="217" customWidth="1"/>
    <col min="8872" max="8872" width="5" style="217" customWidth="1"/>
    <col min="8873" max="8873" width="61.625" style="217" customWidth="1"/>
    <col min="8874" max="8874" width="4.125" style="217" customWidth="1"/>
    <col min="8875" max="8875" width="15.625" style="217" customWidth="1"/>
    <col min="8876" max="8876" width="26.625" style="217" customWidth="1"/>
    <col min="8877" max="9126" width="9" style="217"/>
    <col min="9127" max="9127" width="28.125" style="217" customWidth="1"/>
    <col min="9128" max="9128" width="5" style="217" customWidth="1"/>
    <col min="9129" max="9129" width="61.625" style="217" customWidth="1"/>
    <col min="9130" max="9130" width="4.125" style="217" customWidth="1"/>
    <col min="9131" max="9131" width="15.625" style="217" customWidth="1"/>
    <col min="9132" max="9132" width="26.625" style="217" customWidth="1"/>
    <col min="9133" max="9382" width="9" style="217"/>
    <col min="9383" max="9383" width="28.125" style="217" customWidth="1"/>
    <col min="9384" max="9384" width="5" style="217" customWidth="1"/>
    <col min="9385" max="9385" width="61.625" style="217" customWidth="1"/>
    <col min="9386" max="9386" width="4.125" style="217" customWidth="1"/>
    <col min="9387" max="9387" width="15.625" style="217" customWidth="1"/>
    <col min="9388" max="9388" width="26.625" style="217" customWidth="1"/>
    <col min="9389" max="9638" width="9" style="217"/>
    <col min="9639" max="9639" width="28.125" style="217" customWidth="1"/>
    <col min="9640" max="9640" width="5" style="217" customWidth="1"/>
    <col min="9641" max="9641" width="61.625" style="217" customWidth="1"/>
    <col min="9642" max="9642" width="4.125" style="217" customWidth="1"/>
    <col min="9643" max="9643" width="15.625" style="217" customWidth="1"/>
    <col min="9644" max="9644" width="26.625" style="217" customWidth="1"/>
    <col min="9645" max="9894" width="9" style="217"/>
    <col min="9895" max="9895" width="28.125" style="217" customWidth="1"/>
    <col min="9896" max="9896" width="5" style="217" customWidth="1"/>
    <col min="9897" max="9897" width="61.625" style="217" customWidth="1"/>
    <col min="9898" max="9898" width="4.125" style="217" customWidth="1"/>
    <col min="9899" max="9899" width="15.625" style="217" customWidth="1"/>
    <col min="9900" max="9900" width="26.625" style="217" customWidth="1"/>
    <col min="9901" max="10150" width="9" style="217"/>
    <col min="10151" max="10151" width="28.125" style="217" customWidth="1"/>
    <col min="10152" max="10152" width="5" style="217" customWidth="1"/>
    <col min="10153" max="10153" width="61.625" style="217" customWidth="1"/>
    <col min="10154" max="10154" width="4.125" style="217" customWidth="1"/>
    <col min="10155" max="10155" width="15.625" style="217" customWidth="1"/>
    <col min="10156" max="10156" width="26.625" style="217" customWidth="1"/>
    <col min="10157" max="10406" width="9" style="217"/>
    <col min="10407" max="10407" width="28.125" style="217" customWidth="1"/>
    <col min="10408" max="10408" width="5" style="217" customWidth="1"/>
    <col min="10409" max="10409" width="61.625" style="217" customWidth="1"/>
    <col min="10410" max="10410" width="4.125" style="217" customWidth="1"/>
    <col min="10411" max="10411" width="15.625" style="217" customWidth="1"/>
    <col min="10412" max="10412" width="26.625" style="217" customWidth="1"/>
    <col min="10413" max="10662" width="9" style="217"/>
    <col min="10663" max="10663" width="28.125" style="217" customWidth="1"/>
    <col min="10664" max="10664" width="5" style="217" customWidth="1"/>
    <col min="10665" max="10665" width="61.625" style="217" customWidth="1"/>
    <col min="10666" max="10666" width="4.125" style="217" customWidth="1"/>
    <col min="10667" max="10667" width="15.625" style="217" customWidth="1"/>
    <col min="10668" max="10668" width="26.625" style="217" customWidth="1"/>
    <col min="10669" max="10918" width="9" style="217"/>
    <col min="10919" max="10919" width="28.125" style="217" customWidth="1"/>
    <col min="10920" max="10920" width="5" style="217" customWidth="1"/>
    <col min="10921" max="10921" width="61.625" style="217" customWidth="1"/>
    <col min="10922" max="10922" width="4.125" style="217" customWidth="1"/>
    <col min="10923" max="10923" width="15.625" style="217" customWidth="1"/>
    <col min="10924" max="10924" width="26.625" style="217" customWidth="1"/>
    <col min="10925" max="11174" width="9" style="217"/>
    <col min="11175" max="11175" width="28.125" style="217" customWidth="1"/>
    <col min="11176" max="11176" width="5" style="217" customWidth="1"/>
    <col min="11177" max="11177" width="61.625" style="217" customWidth="1"/>
    <col min="11178" max="11178" width="4.125" style="217" customWidth="1"/>
    <col min="11179" max="11179" width="15.625" style="217" customWidth="1"/>
    <col min="11180" max="11180" width="26.625" style="217" customWidth="1"/>
    <col min="11181" max="11430" width="9" style="217"/>
    <col min="11431" max="11431" width="28.125" style="217" customWidth="1"/>
    <col min="11432" max="11432" width="5" style="217" customWidth="1"/>
    <col min="11433" max="11433" width="61.625" style="217" customWidth="1"/>
    <col min="11434" max="11434" width="4.125" style="217" customWidth="1"/>
    <col min="11435" max="11435" width="15.625" style="217" customWidth="1"/>
    <col min="11436" max="11436" width="26.625" style="217" customWidth="1"/>
    <col min="11437" max="11686" width="9" style="217"/>
    <col min="11687" max="11687" width="28.125" style="217" customWidth="1"/>
    <col min="11688" max="11688" width="5" style="217" customWidth="1"/>
    <col min="11689" max="11689" width="61.625" style="217" customWidth="1"/>
    <col min="11690" max="11690" width="4.125" style="217" customWidth="1"/>
    <col min="11691" max="11691" width="15.625" style="217" customWidth="1"/>
    <col min="11692" max="11692" width="26.625" style="217" customWidth="1"/>
    <col min="11693" max="11942" width="9" style="217"/>
    <col min="11943" max="11943" width="28.125" style="217" customWidth="1"/>
    <col min="11944" max="11944" width="5" style="217" customWidth="1"/>
    <col min="11945" max="11945" width="61.625" style="217" customWidth="1"/>
    <col min="11946" max="11946" width="4.125" style="217" customWidth="1"/>
    <col min="11947" max="11947" width="15.625" style="217" customWidth="1"/>
    <col min="11948" max="11948" width="26.625" style="217" customWidth="1"/>
    <col min="11949" max="12198" width="9" style="217"/>
    <col min="12199" max="12199" width="28.125" style="217" customWidth="1"/>
    <col min="12200" max="12200" width="5" style="217" customWidth="1"/>
    <col min="12201" max="12201" width="61.625" style="217" customWidth="1"/>
    <col min="12202" max="12202" width="4.125" style="217" customWidth="1"/>
    <col min="12203" max="12203" width="15.625" style="217" customWidth="1"/>
    <col min="12204" max="12204" width="26.625" style="217" customWidth="1"/>
    <col min="12205" max="12454" width="9" style="217"/>
    <col min="12455" max="12455" width="28.125" style="217" customWidth="1"/>
    <col min="12456" max="12456" width="5" style="217" customWidth="1"/>
    <col min="12457" max="12457" width="61.625" style="217" customWidth="1"/>
    <col min="12458" max="12458" width="4.125" style="217" customWidth="1"/>
    <col min="12459" max="12459" width="15.625" style="217" customWidth="1"/>
    <col min="12460" max="12460" width="26.625" style="217" customWidth="1"/>
    <col min="12461" max="12710" width="9" style="217"/>
    <col min="12711" max="12711" width="28.125" style="217" customWidth="1"/>
    <col min="12712" max="12712" width="5" style="217" customWidth="1"/>
    <col min="12713" max="12713" width="61.625" style="217" customWidth="1"/>
    <col min="12714" max="12714" width="4.125" style="217" customWidth="1"/>
    <col min="12715" max="12715" width="15.625" style="217" customWidth="1"/>
    <col min="12716" max="12716" width="26.625" style="217" customWidth="1"/>
    <col min="12717" max="12966" width="9" style="217"/>
    <col min="12967" max="12967" width="28.125" style="217" customWidth="1"/>
    <col min="12968" max="12968" width="5" style="217" customWidth="1"/>
    <col min="12969" max="12969" width="61.625" style="217" customWidth="1"/>
    <col min="12970" max="12970" width="4.125" style="217" customWidth="1"/>
    <col min="12971" max="12971" width="15.625" style="217" customWidth="1"/>
    <col min="12972" max="12972" width="26.625" style="217" customWidth="1"/>
    <col min="12973" max="13222" width="9" style="217"/>
    <col min="13223" max="13223" width="28.125" style="217" customWidth="1"/>
    <col min="13224" max="13224" width="5" style="217" customWidth="1"/>
    <col min="13225" max="13225" width="61.625" style="217" customWidth="1"/>
    <col min="13226" max="13226" width="4.125" style="217" customWidth="1"/>
    <col min="13227" max="13227" width="15.625" style="217" customWidth="1"/>
    <col min="13228" max="13228" width="26.625" style="217" customWidth="1"/>
    <col min="13229" max="13478" width="9" style="217"/>
    <col min="13479" max="13479" width="28.125" style="217" customWidth="1"/>
    <col min="13480" max="13480" width="5" style="217" customWidth="1"/>
    <col min="13481" max="13481" width="61.625" style="217" customWidth="1"/>
    <col min="13482" max="13482" width="4.125" style="217" customWidth="1"/>
    <col min="13483" max="13483" width="15.625" style="217" customWidth="1"/>
    <col min="13484" max="13484" width="26.625" style="217" customWidth="1"/>
    <col min="13485" max="13734" width="9" style="217"/>
    <col min="13735" max="13735" width="28.125" style="217" customWidth="1"/>
    <col min="13736" max="13736" width="5" style="217" customWidth="1"/>
    <col min="13737" max="13737" width="61.625" style="217" customWidth="1"/>
    <col min="13738" max="13738" width="4.125" style="217" customWidth="1"/>
    <col min="13739" max="13739" width="15.625" style="217" customWidth="1"/>
    <col min="13740" max="13740" width="26.625" style="217" customWidth="1"/>
    <col min="13741" max="13990" width="9" style="217"/>
    <col min="13991" max="13991" width="28.125" style="217" customWidth="1"/>
    <col min="13992" max="13992" width="5" style="217" customWidth="1"/>
    <col min="13993" max="13993" width="61.625" style="217" customWidth="1"/>
    <col min="13994" max="13994" width="4.125" style="217" customWidth="1"/>
    <col min="13995" max="13995" width="15.625" style="217" customWidth="1"/>
    <col min="13996" max="13996" width="26.625" style="217" customWidth="1"/>
    <col min="13997" max="14246" width="9" style="217"/>
    <col min="14247" max="14247" width="28.125" style="217" customWidth="1"/>
    <col min="14248" max="14248" width="5" style="217" customWidth="1"/>
    <col min="14249" max="14249" width="61.625" style="217" customWidth="1"/>
    <col min="14250" max="14250" width="4.125" style="217" customWidth="1"/>
    <col min="14251" max="14251" width="15.625" style="217" customWidth="1"/>
    <col min="14252" max="14252" width="26.625" style="217" customWidth="1"/>
    <col min="14253" max="14502" width="9" style="217"/>
    <col min="14503" max="14503" width="28.125" style="217" customWidth="1"/>
    <col min="14504" max="14504" width="5" style="217" customWidth="1"/>
    <col min="14505" max="14505" width="61.625" style="217" customWidth="1"/>
    <col min="14506" max="14506" width="4.125" style="217" customWidth="1"/>
    <col min="14507" max="14507" width="15.625" style="217" customWidth="1"/>
    <col min="14508" max="14508" width="26.625" style="217" customWidth="1"/>
    <col min="14509" max="14758" width="9" style="217"/>
    <col min="14759" max="14759" width="28.125" style="217" customWidth="1"/>
    <col min="14760" max="14760" width="5" style="217" customWidth="1"/>
    <col min="14761" max="14761" width="61.625" style="217" customWidth="1"/>
    <col min="14762" max="14762" width="4.125" style="217" customWidth="1"/>
    <col min="14763" max="14763" width="15.625" style="217" customWidth="1"/>
    <col min="14764" max="14764" width="26.625" style="217" customWidth="1"/>
    <col min="14765" max="15014" width="9" style="217"/>
    <col min="15015" max="15015" width="28.125" style="217" customWidth="1"/>
    <col min="15016" max="15016" width="5" style="217" customWidth="1"/>
    <col min="15017" max="15017" width="61.625" style="217" customWidth="1"/>
    <col min="15018" max="15018" width="4.125" style="217" customWidth="1"/>
    <col min="15019" max="15019" width="15.625" style="217" customWidth="1"/>
    <col min="15020" max="15020" width="26.625" style="217" customWidth="1"/>
    <col min="15021" max="15270" width="9" style="217"/>
    <col min="15271" max="15271" width="28.125" style="217" customWidth="1"/>
    <col min="15272" max="15272" width="5" style="217" customWidth="1"/>
    <col min="15273" max="15273" width="61.625" style="217" customWidth="1"/>
    <col min="15274" max="15274" width="4.125" style="217" customWidth="1"/>
    <col min="15275" max="15275" width="15.625" style="217" customWidth="1"/>
    <col min="15276" max="15276" width="26.625" style="217" customWidth="1"/>
    <col min="15277" max="15526" width="9" style="217"/>
    <col min="15527" max="15527" width="28.125" style="217" customWidth="1"/>
    <col min="15528" max="15528" width="5" style="217" customWidth="1"/>
    <col min="15529" max="15529" width="61.625" style="217" customWidth="1"/>
    <col min="15530" max="15530" width="4.125" style="217" customWidth="1"/>
    <col min="15531" max="15531" width="15.625" style="217" customWidth="1"/>
    <col min="15532" max="15532" width="26.625" style="217" customWidth="1"/>
    <col min="15533" max="15782" width="9" style="217"/>
    <col min="15783" max="15783" width="28.125" style="217" customWidth="1"/>
    <col min="15784" max="15784" width="5" style="217" customWidth="1"/>
    <col min="15785" max="15785" width="61.625" style="217" customWidth="1"/>
    <col min="15786" max="15786" width="4.125" style="217" customWidth="1"/>
    <col min="15787" max="15787" width="15.625" style="217" customWidth="1"/>
    <col min="15788" max="15788" width="26.625" style="217" customWidth="1"/>
    <col min="15789" max="16038" width="9" style="217"/>
    <col min="16039" max="16039" width="28.125" style="217" customWidth="1"/>
    <col min="16040" max="16040" width="5" style="217" customWidth="1"/>
    <col min="16041" max="16041" width="61.625" style="217" customWidth="1"/>
    <col min="16042" max="16042" width="4.125" style="217" customWidth="1"/>
    <col min="16043" max="16043" width="15.625" style="217" customWidth="1"/>
    <col min="16044" max="16044" width="26.625" style="217" customWidth="1"/>
    <col min="16045" max="16384" width="9" style="217"/>
  </cols>
  <sheetData>
    <row r="1" spans="1:22" s="215" customFormat="1" ht="21" customHeight="1" x14ac:dyDescent="0.4">
      <c r="A1" s="698" t="s">
        <v>178</v>
      </c>
      <c r="B1" s="698"/>
      <c r="C1" s="698"/>
      <c r="D1" s="698"/>
      <c r="E1" s="698"/>
      <c r="F1" s="698"/>
      <c r="G1" s="698"/>
      <c r="H1" s="698"/>
      <c r="I1" s="698"/>
      <c r="J1" s="698"/>
      <c r="K1" s="698"/>
      <c r="L1" s="698"/>
      <c r="M1" s="698"/>
      <c r="N1" s="698"/>
      <c r="O1" s="698"/>
      <c r="P1" s="698"/>
      <c r="Q1" s="698"/>
      <c r="R1" s="698"/>
      <c r="S1" s="698"/>
      <c r="T1" s="698"/>
      <c r="U1" s="698"/>
      <c r="V1" s="698"/>
    </row>
    <row r="2" spans="1:22" s="216" customFormat="1" ht="48.75" customHeight="1" x14ac:dyDescent="0.4">
      <c r="A2" s="683" t="s">
        <v>777</v>
      </c>
      <c r="B2" s="684"/>
      <c r="C2" s="684"/>
      <c r="D2" s="684"/>
      <c r="E2" s="684"/>
      <c r="F2" s="684"/>
      <c r="G2" s="684"/>
      <c r="H2" s="684"/>
      <c r="I2" s="684"/>
      <c r="J2" s="684"/>
      <c r="K2" s="684"/>
      <c r="L2" s="684"/>
      <c r="M2" s="684"/>
      <c r="N2" s="684"/>
      <c r="O2" s="684"/>
      <c r="P2" s="684"/>
      <c r="Q2" s="684"/>
      <c r="R2" s="684"/>
      <c r="S2" s="684"/>
      <c r="T2" s="684"/>
      <c r="U2" s="684"/>
      <c r="V2" s="684"/>
    </row>
    <row r="3" spans="1:22" s="216" customFormat="1" ht="15" customHeight="1" x14ac:dyDescent="0.4">
      <c r="A3" s="689" t="s">
        <v>478</v>
      </c>
      <c r="B3" s="689"/>
      <c r="C3" s="689"/>
      <c r="D3" s="689"/>
      <c r="E3" s="689"/>
      <c r="F3" s="689"/>
      <c r="G3" s="689"/>
      <c r="H3" s="689"/>
      <c r="I3" s="689"/>
      <c r="J3" s="689"/>
      <c r="K3" s="689"/>
      <c r="L3" s="689"/>
      <c r="M3" s="689"/>
      <c r="N3" s="689"/>
      <c r="O3" s="689"/>
      <c r="P3" s="689"/>
      <c r="Q3" s="689"/>
      <c r="R3" s="689"/>
      <c r="S3" s="689"/>
      <c r="T3" s="689"/>
      <c r="U3" s="689"/>
      <c r="V3" s="689"/>
    </row>
    <row r="4" spans="1:22" ht="15" customHeight="1" x14ac:dyDescent="0.4">
      <c r="A4" s="692" t="s">
        <v>480</v>
      </c>
      <c r="B4" s="692"/>
      <c r="C4" s="692"/>
      <c r="D4" s="692"/>
      <c r="E4" s="692"/>
      <c r="F4" s="692"/>
      <c r="G4" s="692"/>
      <c r="H4" s="692"/>
      <c r="I4" s="692"/>
      <c r="J4" s="692"/>
      <c r="K4" s="692"/>
      <c r="L4" s="692"/>
      <c r="M4" s="692"/>
      <c r="N4" s="692"/>
      <c r="O4" s="692"/>
      <c r="P4" s="692"/>
      <c r="Q4" s="692"/>
      <c r="R4" s="692"/>
      <c r="S4" s="692"/>
      <c r="T4" s="692"/>
      <c r="U4" s="692"/>
      <c r="V4" s="692"/>
    </row>
    <row r="5" spans="1:22" ht="45" customHeight="1" x14ac:dyDescent="0.4">
      <c r="A5" s="692" t="s">
        <v>479</v>
      </c>
      <c r="B5" s="692"/>
      <c r="C5" s="692"/>
      <c r="D5" s="692"/>
      <c r="E5" s="692"/>
      <c r="F5" s="692"/>
      <c r="G5" s="692"/>
      <c r="H5" s="692"/>
      <c r="I5" s="692"/>
      <c r="J5" s="692"/>
      <c r="K5" s="692"/>
      <c r="L5" s="692"/>
      <c r="M5" s="692"/>
      <c r="N5" s="692"/>
      <c r="O5" s="692"/>
      <c r="P5" s="692"/>
      <c r="Q5" s="692"/>
      <c r="R5" s="692"/>
      <c r="S5" s="692"/>
      <c r="T5" s="692"/>
      <c r="U5" s="692"/>
      <c r="V5" s="692"/>
    </row>
    <row r="6" spans="1:22" ht="14.25" customHeight="1" x14ac:dyDescent="0.4">
      <c r="A6" s="690" t="s">
        <v>179</v>
      </c>
      <c r="B6" s="690"/>
      <c r="C6" s="690"/>
      <c r="D6" s="218"/>
      <c r="E6" s="690" t="s">
        <v>180</v>
      </c>
      <c r="F6" s="690"/>
      <c r="G6" s="690"/>
      <c r="H6" s="690"/>
      <c r="I6" s="690"/>
      <c r="J6" s="690"/>
      <c r="K6" s="690"/>
      <c r="L6" s="690"/>
      <c r="M6" s="690"/>
      <c r="N6" s="690"/>
      <c r="O6" s="690"/>
      <c r="P6" s="690"/>
      <c r="Q6" s="690"/>
      <c r="R6" s="690"/>
      <c r="S6" s="690"/>
      <c r="T6" s="690"/>
      <c r="U6" s="690"/>
      <c r="V6" s="219" t="s">
        <v>268</v>
      </c>
    </row>
    <row r="7" spans="1:22" ht="45" customHeight="1" x14ac:dyDescent="0.4">
      <c r="A7" s="693" t="s">
        <v>774</v>
      </c>
      <c r="B7" s="693"/>
      <c r="C7" s="693"/>
      <c r="D7" s="218"/>
      <c r="E7" s="685" t="s">
        <v>668</v>
      </c>
      <c r="F7" s="686"/>
      <c r="G7" s="686"/>
      <c r="H7" s="686"/>
      <c r="I7" s="686"/>
      <c r="J7" s="686"/>
      <c r="K7" s="686"/>
      <c r="L7" s="686"/>
      <c r="M7" s="686"/>
      <c r="N7" s="686"/>
      <c r="O7" s="686"/>
      <c r="P7" s="686"/>
      <c r="Q7" s="686"/>
      <c r="R7" s="686"/>
      <c r="S7" s="686"/>
      <c r="T7" s="686"/>
      <c r="U7" s="686"/>
      <c r="V7" s="228"/>
    </row>
    <row r="8" spans="1:22" ht="45" customHeight="1" x14ac:dyDescent="0.4">
      <c r="A8" s="693" t="s">
        <v>669</v>
      </c>
      <c r="B8" s="693"/>
      <c r="C8" s="693"/>
      <c r="D8" s="218"/>
      <c r="E8" s="685" t="s">
        <v>670</v>
      </c>
      <c r="F8" s="686"/>
      <c r="G8" s="686"/>
      <c r="H8" s="686"/>
      <c r="I8" s="686"/>
      <c r="J8" s="686"/>
      <c r="K8" s="686"/>
      <c r="L8" s="686"/>
      <c r="M8" s="686"/>
      <c r="N8" s="686"/>
      <c r="O8" s="686"/>
      <c r="P8" s="686"/>
      <c r="Q8" s="686"/>
      <c r="R8" s="686"/>
      <c r="S8" s="686"/>
      <c r="T8" s="686"/>
      <c r="U8" s="686"/>
      <c r="V8" s="229"/>
    </row>
    <row r="9" spans="1:22" ht="30" customHeight="1" x14ac:dyDescent="0.4">
      <c r="A9" s="693" t="s">
        <v>671</v>
      </c>
      <c r="B9" s="693"/>
      <c r="C9" s="693"/>
      <c r="D9" s="218" t="s">
        <v>675</v>
      </c>
      <c r="E9" s="685" t="s">
        <v>674</v>
      </c>
      <c r="F9" s="685"/>
      <c r="G9" s="685"/>
      <c r="H9" s="685"/>
      <c r="I9" s="685"/>
      <c r="J9" s="685"/>
      <c r="K9" s="685"/>
      <c r="L9" s="685"/>
      <c r="M9" s="685"/>
      <c r="N9" s="685"/>
      <c r="O9" s="685"/>
      <c r="P9" s="685"/>
      <c r="Q9" s="685"/>
      <c r="R9" s="685"/>
      <c r="S9" s="685"/>
      <c r="T9" s="685"/>
      <c r="U9" s="685"/>
      <c r="V9" s="229"/>
    </row>
    <row r="10" spans="1:22" ht="30" customHeight="1" x14ac:dyDescent="0.4">
      <c r="A10" s="693"/>
      <c r="B10" s="693"/>
      <c r="C10" s="693"/>
      <c r="D10" s="218" t="s">
        <v>676</v>
      </c>
      <c r="E10" s="685" t="s">
        <v>672</v>
      </c>
      <c r="F10" s="685"/>
      <c r="G10" s="685"/>
      <c r="H10" s="685"/>
      <c r="I10" s="685"/>
      <c r="J10" s="685"/>
      <c r="K10" s="685"/>
      <c r="L10" s="685"/>
      <c r="M10" s="685"/>
      <c r="N10" s="685"/>
      <c r="O10" s="685"/>
      <c r="P10" s="685"/>
      <c r="Q10" s="685"/>
      <c r="R10" s="685"/>
      <c r="S10" s="685"/>
      <c r="T10" s="685"/>
      <c r="U10" s="685"/>
      <c r="V10" s="228"/>
    </row>
    <row r="11" spans="1:22" ht="30" customHeight="1" x14ac:dyDescent="0.4">
      <c r="A11" s="693"/>
      <c r="B11" s="693"/>
      <c r="C11" s="693"/>
      <c r="D11" s="218" t="s">
        <v>677</v>
      </c>
      <c r="E11" s="685" t="s">
        <v>673</v>
      </c>
      <c r="F11" s="685"/>
      <c r="G11" s="685"/>
      <c r="H11" s="685"/>
      <c r="I11" s="685"/>
      <c r="J11" s="685"/>
      <c r="K11" s="685"/>
      <c r="L11" s="685"/>
      <c r="M11" s="685"/>
      <c r="N11" s="685"/>
      <c r="O11" s="685"/>
      <c r="P11" s="685"/>
      <c r="Q11" s="685"/>
      <c r="R11" s="685"/>
      <c r="S11" s="685"/>
      <c r="T11" s="685"/>
      <c r="U11" s="685"/>
      <c r="V11" s="228"/>
    </row>
    <row r="12" spans="1:22" ht="30" customHeight="1" x14ac:dyDescent="0.4">
      <c r="A12" s="687" t="s">
        <v>667</v>
      </c>
      <c r="B12" s="687"/>
      <c r="C12" s="687"/>
      <c r="D12" s="220">
        <v>1</v>
      </c>
      <c r="E12" s="685" t="s">
        <v>678</v>
      </c>
      <c r="F12" s="685"/>
      <c r="G12" s="685"/>
      <c r="H12" s="685"/>
      <c r="I12" s="685"/>
      <c r="J12" s="685"/>
      <c r="K12" s="685"/>
      <c r="L12" s="685"/>
      <c r="M12" s="685"/>
      <c r="N12" s="685"/>
      <c r="O12" s="685"/>
      <c r="P12" s="685"/>
      <c r="Q12" s="685"/>
      <c r="R12" s="685"/>
      <c r="S12" s="685"/>
      <c r="T12" s="685"/>
      <c r="U12" s="685"/>
      <c r="V12" s="235"/>
    </row>
    <row r="13" spans="1:22" ht="30" customHeight="1" x14ac:dyDescent="0.4">
      <c r="A13" s="687"/>
      <c r="B13" s="687"/>
      <c r="C13" s="687"/>
      <c r="D13" s="220" t="s">
        <v>269</v>
      </c>
      <c r="E13" s="685" t="s">
        <v>281</v>
      </c>
      <c r="F13" s="685"/>
      <c r="G13" s="685"/>
      <c r="H13" s="685"/>
      <c r="I13" s="685"/>
      <c r="J13" s="685"/>
      <c r="K13" s="685"/>
      <c r="L13" s="685"/>
      <c r="M13" s="685"/>
      <c r="N13" s="685"/>
      <c r="O13" s="685"/>
      <c r="P13" s="685"/>
      <c r="Q13" s="685"/>
      <c r="R13" s="685"/>
      <c r="S13" s="685"/>
      <c r="T13" s="685"/>
      <c r="U13" s="685"/>
      <c r="V13" s="230"/>
    </row>
    <row r="14" spans="1:22" ht="15" customHeight="1" x14ac:dyDescent="0.4">
      <c r="A14" s="687"/>
      <c r="B14" s="687"/>
      <c r="C14" s="687"/>
      <c r="D14" s="220" t="s">
        <v>270</v>
      </c>
      <c r="E14" s="685" t="s">
        <v>282</v>
      </c>
      <c r="F14" s="685"/>
      <c r="G14" s="685"/>
      <c r="H14" s="685"/>
      <c r="I14" s="685"/>
      <c r="J14" s="685"/>
      <c r="K14" s="685"/>
      <c r="L14" s="685"/>
      <c r="M14" s="685"/>
      <c r="N14" s="685"/>
      <c r="O14" s="685"/>
      <c r="P14" s="685"/>
      <c r="Q14" s="685"/>
      <c r="R14" s="685"/>
      <c r="S14" s="685"/>
      <c r="T14" s="685"/>
      <c r="U14" s="685"/>
      <c r="V14" s="232"/>
    </row>
    <row r="15" spans="1:22" ht="15" customHeight="1" x14ac:dyDescent="0.4">
      <c r="A15" s="687"/>
      <c r="B15" s="687"/>
      <c r="C15" s="687"/>
      <c r="D15" s="220" t="s">
        <v>271</v>
      </c>
      <c r="E15" s="685" t="s">
        <v>283</v>
      </c>
      <c r="F15" s="685"/>
      <c r="G15" s="685"/>
      <c r="H15" s="685"/>
      <c r="I15" s="685"/>
      <c r="J15" s="685"/>
      <c r="K15" s="685"/>
      <c r="L15" s="685"/>
      <c r="M15" s="685"/>
      <c r="N15" s="685"/>
      <c r="O15" s="685"/>
      <c r="P15" s="685"/>
      <c r="Q15" s="685"/>
      <c r="R15" s="685"/>
      <c r="S15" s="685"/>
      <c r="T15" s="685"/>
      <c r="U15" s="685"/>
      <c r="V15" s="232"/>
    </row>
    <row r="16" spans="1:22" ht="30" customHeight="1" x14ac:dyDescent="0.4">
      <c r="A16" s="687"/>
      <c r="B16" s="687"/>
      <c r="C16" s="687"/>
      <c r="D16" s="220" t="s">
        <v>272</v>
      </c>
      <c r="E16" s="685" t="s">
        <v>284</v>
      </c>
      <c r="F16" s="685"/>
      <c r="G16" s="685"/>
      <c r="H16" s="685"/>
      <c r="I16" s="685"/>
      <c r="J16" s="685"/>
      <c r="K16" s="685"/>
      <c r="L16" s="685"/>
      <c r="M16" s="685"/>
      <c r="N16" s="685"/>
      <c r="O16" s="685"/>
      <c r="P16" s="685"/>
      <c r="Q16" s="685"/>
      <c r="R16" s="685"/>
      <c r="S16" s="685"/>
      <c r="T16" s="685"/>
      <c r="U16" s="685"/>
      <c r="V16" s="232"/>
    </row>
    <row r="17" spans="1:22" ht="15" customHeight="1" x14ac:dyDescent="0.4">
      <c r="A17" s="687"/>
      <c r="B17" s="687"/>
      <c r="C17" s="687"/>
      <c r="D17" s="220" t="s">
        <v>273</v>
      </c>
      <c r="E17" s="685" t="s">
        <v>285</v>
      </c>
      <c r="F17" s="685"/>
      <c r="G17" s="685"/>
      <c r="H17" s="685"/>
      <c r="I17" s="685"/>
      <c r="J17" s="685"/>
      <c r="K17" s="685"/>
      <c r="L17" s="685"/>
      <c r="M17" s="685"/>
      <c r="N17" s="685"/>
      <c r="O17" s="685"/>
      <c r="P17" s="685"/>
      <c r="Q17" s="685"/>
      <c r="R17" s="685"/>
      <c r="S17" s="685"/>
      <c r="T17" s="685"/>
      <c r="U17" s="685"/>
      <c r="V17" s="230"/>
    </row>
    <row r="18" spans="1:22" ht="15" customHeight="1" x14ac:dyDescent="0.4">
      <c r="A18" s="687"/>
      <c r="B18" s="687"/>
      <c r="C18" s="687"/>
      <c r="D18" s="220" t="s">
        <v>274</v>
      </c>
      <c r="E18" s="691" t="s">
        <v>679</v>
      </c>
      <c r="F18" s="691"/>
      <c r="G18" s="691"/>
      <c r="H18" s="691"/>
      <c r="I18" s="691"/>
      <c r="J18" s="691"/>
      <c r="K18" s="691"/>
      <c r="L18" s="691"/>
      <c r="M18" s="691"/>
      <c r="N18" s="691"/>
      <c r="O18" s="691"/>
      <c r="P18" s="691"/>
      <c r="Q18" s="691"/>
      <c r="R18" s="691"/>
      <c r="S18" s="691"/>
      <c r="T18" s="691"/>
      <c r="U18" s="691"/>
      <c r="V18" s="232"/>
    </row>
    <row r="19" spans="1:22" ht="15" customHeight="1" x14ac:dyDescent="0.4">
      <c r="A19" s="687"/>
      <c r="B19" s="687"/>
      <c r="C19" s="687"/>
      <c r="D19" s="220" t="s">
        <v>275</v>
      </c>
      <c r="E19" s="685" t="s">
        <v>279</v>
      </c>
      <c r="F19" s="685"/>
      <c r="G19" s="685"/>
      <c r="H19" s="685"/>
      <c r="I19" s="685"/>
      <c r="J19" s="685"/>
      <c r="K19" s="685"/>
      <c r="L19" s="685"/>
      <c r="M19" s="685"/>
      <c r="N19" s="685"/>
      <c r="O19" s="685"/>
      <c r="P19" s="685"/>
      <c r="Q19" s="685"/>
      <c r="R19" s="685"/>
      <c r="S19" s="685"/>
      <c r="T19" s="685"/>
      <c r="U19" s="685"/>
      <c r="V19" s="232"/>
    </row>
    <row r="20" spans="1:22" ht="15" customHeight="1" x14ac:dyDescent="0.4">
      <c r="A20" s="687"/>
      <c r="B20" s="687"/>
      <c r="C20" s="687"/>
      <c r="D20" s="220" t="s">
        <v>276</v>
      </c>
      <c r="E20" s="685" t="s">
        <v>280</v>
      </c>
      <c r="F20" s="685"/>
      <c r="G20" s="685"/>
      <c r="H20" s="685"/>
      <c r="I20" s="685"/>
      <c r="J20" s="685"/>
      <c r="K20" s="685"/>
      <c r="L20" s="685"/>
      <c r="M20" s="685"/>
      <c r="N20" s="685"/>
      <c r="O20" s="685"/>
      <c r="P20" s="685"/>
      <c r="Q20" s="685"/>
      <c r="R20" s="685"/>
      <c r="S20" s="685"/>
      <c r="T20" s="685"/>
      <c r="U20" s="685"/>
      <c r="V20" s="232"/>
    </row>
    <row r="21" spans="1:22" ht="30" customHeight="1" x14ac:dyDescent="0.4">
      <c r="A21" s="687"/>
      <c r="B21" s="687"/>
      <c r="C21" s="687"/>
      <c r="D21" s="220" t="s">
        <v>680</v>
      </c>
      <c r="E21" s="695" t="s">
        <v>683</v>
      </c>
      <c r="F21" s="696"/>
      <c r="G21" s="696"/>
      <c r="H21" s="696"/>
      <c r="I21" s="696"/>
      <c r="J21" s="696"/>
      <c r="K21" s="696"/>
      <c r="L21" s="696"/>
      <c r="M21" s="696"/>
      <c r="N21" s="696"/>
      <c r="O21" s="696"/>
      <c r="P21" s="696"/>
      <c r="Q21" s="696"/>
      <c r="R21" s="696"/>
      <c r="S21" s="696"/>
      <c r="T21" s="696"/>
      <c r="U21" s="697"/>
      <c r="V21" s="232"/>
    </row>
    <row r="22" spans="1:22" ht="15" customHeight="1" x14ac:dyDescent="0.4">
      <c r="A22" s="687"/>
      <c r="B22" s="687"/>
      <c r="C22" s="687"/>
      <c r="D22" s="220" t="s">
        <v>681</v>
      </c>
      <c r="E22" s="685" t="s">
        <v>684</v>
      </c>
      <c r="F22" s="685"/>
      <c r="G22" s="685"/>
      <c r="H22" s="685"/>
      <c r="I22" s="685"/>
      <c r="J22" s="685"/>
      <c r="K22" s="685"/>
      <c r="L22" s="685"/>
      <c r="M22" s="685"/>
      <c r="N22" s="685"/>
      <c r="O22" s="685"/>
      <c r="P22" s="685"/>
      <c r="Q22" s="685"/>
      <c r="R22" s="685"/>
      <c r="S22" s="685"/>
      <c r="T22" s="685"/>
      <c r="U22" s="685"/>
      <c r="V22" s="232"/>
    </row>
    <row r="23" spans="1:22" ht="45" customHeight="1" x14ac:dyDescent="0.4">
      <c r="A23" s="687"/>
      <c r="B23" s="687"/>
      <c r="C23" s="687"/>
      <c r="D23" s="220" t="s">
        <v>682</v>
      </c>
      <c r="E23" s="695" t="s">
        <v>775</v>
      </c>
      <c r="F23" s="696"/>
      <c r="G23" s="696"/>
      <c r="H23" s="696"/>
      <c r="I23" s="696"/>
      <c r="J23" s="696"/>
      <c r="K23" s="696"/>
      <c r="L23" s="696"/>
      <c r="M23" s="696"/>
      <c r="N23" s="696"/>
      <c r="O23" s="696"/>
      <c r="P23" s="696"/>
      <c r="Q23" s="696"/>
      <c r="R23" s="696"/>
      <c r="S23" s="696"/>
      <c r="T23" s="696"/>
      <c r="U23" s="697"/>
      <c r="V23" s="232"/>
    </row>
    <row r="24" spans="1:22" ht="15" customHeight="1" x14ac:dyDescent="0.4">
      <c r="A24" s="687"/>
      <c r="B24" s="687"/>
      <c r="C24" s="687"/>
      <c r="D24" s="220" t="s">
        <v>278</v>
      </c>
      <c r="E24" s="685" t="s">
        <v>286</v>
      </c>
      <c r="F24" s="685"/>
      <c r="G24" s="685"/>
      <c r="H24" s="685"/>
      <c r="I24" s="685"/>
      <c r="J24" s="685"/>
      <c r="K24" s="685"/>
      <c r="L24" s="685"/>
      <c r="M24" s="685"/>
      <c r="N24" s="685"/>
      <c r="O24" s="685"/>
      <c r="P24" s="685"/>
      <c r="Q24" s="685"/>
      <c r="R24" s="685"/>
      <c r="S24" s="685"/>
      <c r="T24" s="685"/>
      <c r="U24" s="685"/>
      <c r="V24" s="232"/>
    </row>
    <row r="25" spans="1:22" ht="30" customHeight="1" x14ac:dyDescent="0.4">
      <c r="A25" s="687" t="s">
        <v>382</v>
      </c>
      <c r="B25" s="687"/>
      <c r="C25" s="687"/>
      <c r="D25" s="220"/>
      <c r="E25" s="685" t="s">
        <v>287</v>
      </c>
      <c r="F25" s="685"/>
      <c r="G25" s="685"/>
      <c r="H25" s="685"/>
      <c r="I25" s="685"/>
      <c r="J25" s="685"/>
      <c r="K25" s="685"/>
      <c r="L25" s="685"/>
      <c r="M25" s="685"/>
      <c r="N25" s="685"/>
      <c r="O25" s="685"/>
      <c r="P25" s="685"/>
      <c r="Q25" s="685"/>
      <c r="R25" s="685"/>
      <c r="S25" s="685"/>
      <c r="T25" s="685"/>
      <c r="U25" s="685"/>
      <c r="V25" s="221"/>
    </row>
    <row r="26" spans="1:22" ht="30" customHeight="1" x14ac:dyDescent="0.4">
      <c r="A26" s="688" t="s">
        <v>146</v>
      </c>
      <c r="B26" s="688"/>
      <c r="C26" s="688"/>
      <c r="D26" s="222"/>
      <c r="E26" s="685" t="s">
        <v>288</v>
      </c>
      <c r="F26" s="685"/>
      <c r="G26" s="685"/>
      <c r="H26" s="685"/>
      <c r="I26" s="685"/>
      <c r="J26" s="685"/>
      <c r="K26" s="685"/>
      <c r="L26" s="685"/>
      <c r="M26" s="685"/>
      <c r="N26" s="685"/>
      <c r="O26" s="685"/>
      <c r="P26" s="685"/>
      <c r="Q26" s="685"/>
      <c r="R26" s="685"/>
      <c r="S26" s="685"/>
      <c r="T26" s="685"/>
      <c r="U26" s="685"/>
      <c r="V26" s="221"/>
    </row>
    <row r="27" spans="1:22" ht="22.5" customHeight="1" x14ac:dyDescent="0.4">
      <c r="A27" s="687" t="s">
        <v>380</v>
      </c>
      <c r="B27" s="687"/>
      <c r="C27" s="687"/>
      <c r="D27" s="220" t="s">
        <v>291</v>
      </c>
      <c r="E27" s="685" t="s">
        <v>289</v>
      </c>
      <c r="F27" s="685"/>
      <c r="G27" s="685"/>
      <c r="H27" s="685"/>
      <c r="I27" s="685"/>
      <c r="J27" s="685"/>
      <c r="K27" s="685"/>
      <c r="L27" s="685"/>
      <c r="M27" s="685"/>
      <c r="N27" s="685"/>
      <c r="O27" s="685"/>
      <c r="P27" s="685"/>
      <c r="Q27" s="685"/>
      <c r="R27" s="685"/>
      <c r="S27" s="685"/>
      <c r="T27" s="685"/>
      <c r="U27" s="685"/>
      <c r="V27" s="221"/>
    </row>
    <row r="28" spans="1:22" ht="22.5" customHeight="1" x14ac:dyDescent="0.4">
      <c r="A28" s="687"/>
      <c r="B28" s="687"/>
      <c r="C28" s="687"/>
      <c r="D28" s="220" t="s">
        <v>292</v>
      </c>
      <c r="E28" s="685" t="s">
        <v>145</v>
      </c>
      <c r="F28" s="685"/>
      <c r="G28" s="685"/>
      <c r="H28" s="685"/>
      <c r="I28" s="685"/>
      <c r="J28" s="685"/>
      <c r="K28" s="685"/>
      <c r="L28" s="685"/>
      <c r="M28" s="685"/>
      <c r="N28" s="685"/>
      <c r="O28" s="685"/>
      <c r="P28" s="685"/>
      <c r="Q28" s="685"/>
      <c r="R28" s="685"/>
      <c r="S28" s="685"/>
      <c r="T28" s="685"/>
      <c r="U28" s="685"/>
      <c r="V28" s="221"/>
    </row>
    <row r="29" spans="1:22" ht="14.25" customHeight="1" x14ac:dyDescent="0.4">
      <c r="A29" s="690" t="s">
        <v>179</v>
      </c>
      <c r="B29" s="690"/>
      <c r="C29" s="690"/>
      <c r="D29" s="218"/>
      <c r="E29" s="694" t="s">
        <v>180</v>
      </c>
      <c r="F29" s="694"/>
      <c r="G29" s="694"/>
      <c r="H29" s="694"/>
      <c r="I29" s="694"/>
      <c r="J29" s="694"/>
      <c r="K29" s="694"/>
      <c r="L29" s="694"/>
      <c r="M29" s="694"/>
      <c r="N29" s="694"/>
      <c r="O29" s="694"/>
      <c r="P29" s="694"/>
      <c r="Q29" s="694"/>
      <c r="R29" s="694"/>
      <c r="S29" s="694"/>
      <c r="T29" s="694"/>
      <c r="U29" s="694"/>
      <c r="V29" s="226" t="s">
        <v>268</v>
      </c>
    </row>
    <row r="30" spans="1:22" ht="30" customHeight="1" x14ac:dyDescent="0.4">
      <c r="A30" s="687" t="s">
        <v>381</v>
      </c>
      <c r="B30" s="687"/>
      <c r="C30" s="687"/>
      <c r="D30" s="220" t="s">
        <v>293</v>
      </c>
      <c r="E30" s="685" t="s">
        <v>290</v>
      </c>
      <c r="F30" s="685"/>
      <c r="G30" s="685"/>
      <c r="H30" s="685"/>
      <c r="I30" s="685"/>
      <c r="J30" s="685"/>
      <c r="K30" s="685"/>
      <c r="L30" s="685"/>
      <c r="M30" s="685"/>
      <c r="N30" s="685"/>
      <c r="O30" s="685"/>
      <c r="P30" s="685"/>
      <c r="Q30" s="685"/>
      <c r="R30" s="685"/>
      <c r="S30" s="685"/>
      <c r="T30" s="685"/>
      <c r="U30" s="685"/>
      <c r="V30" s="221"/>
    </row>
    <row r="31" spans="1:22" ht="30" customHeight="1" x14ac:dyDescent="0.4">
      <c r="A31" s="687"/>
      <c r="B31" s="687"/>
      <c r="C31" s="687"/>
      <c r="D31" s="220" t="s">
        <v>294</v>
      </c>
      <c r="E31" s="685" t="s">
        <v>560</v>
      </c>
      <c r="F31" s="685"/>
      <c r="G31" s="685"/>
      <c r="H31" s="685"/>
      <c r="I31" s="685"/>
      <c r="J31" s="685"/>
      <c r="K31" s="685"/>
      <c r="L31" s="685"/>
      <c r="M31" s="685"/>
      <c r="N31" s="685"/>
      <c r="O31" s="685"/>
      <c r="P31" s="685"/>
      <c r="Q31" s="685"/>
      <c r="R31" s="685"/>
      <c r="S31" s="685"/>
      <c r="T31" s="685"/>
      <c r="U31" s="685"/>
      <c r="V31" s="221"/>
    </row>
    <row r="32" spans="1:22" ht="15" customHeight="1" x14ac:dyDescent="0.4">
      <c r="A32" s="687" t="s">
        <v>147</v>
      </c>
      <c r="B32" s="687"/>
      <c r="C32" s="687"/>
      <c r="D32" s="220" t="s">
        <v>295</v>
      </c>
      <c r="E32" s="685" t="s">
        <v>311</v>
      </c>
      <c r="F32" s="685"/>
      <c r="G32" s="685"/>
      <c r="H32" s="685"/>
      <c r="I32" s="685"/>
      <c r="J32" s="685"/>
      <c r="K32" s="685"/>
      <c r="L32" s="685"/>
      <c r="M32" s="685"/>
      <c r="N32" s="685"/>
      <c r="O32" s="685"/>
      <c r="P32" s="685"/>
      <c r="Q32" s="685"/>
      <c r="R32" s="685"/>
      <c r="S32" s="685"/>
      <c r="T32" s="685"/>
      <c r="U32" s="685"/>
      <c r="V32" s="233"/>
    </row>
    <row r="33" spans="1:22" ht="15" customHeight="1" x14ac:dyDescent="0.4">
      <c r="A33" s="687"/>
      <c r="B33" s="687"/>
      <c r="C33" s="687"/>
      <c r="D33" s="220" t="s">
        <v>296</v>
      </c>
      <c r="E33" s="685" t="s">
        <v>302</v>
      </c>
      <c r="F33" s="685"/>
      <c r="G33" s="685"/>
      <c r="H33" s="685"/>
      <c r="I33" s="685"/>
      <c r="J33" s="685"/>
      <c r="K33" s="685"/>
      <c r="L33" s="685"/>
      <c r="M33" s="685"/>
      <c r="N33" s="685"/>
      <c r="O33" s="685"/>
      <c r="P33" s="685"/>
      <c r="Q33" s="685"/>
      <c r="R33" s="685"/>
      <c r="S33" s="685"/>
      <c r="T33" s="685"/>
      <c r="U33" s="685"/>
      <c r="V33" s="221"/>
    </row>
    <row r="34" spans="1:22" ht="30" customHeight="1" x14ac:dyDescent="0.4">
      <c r="A34" s="687"/>
      <c r="B34" s="687"/>
      <c r="C34" s="687"/>
      <c r="D34" s="220" t="s">
        <v>297</v>
      </c>
      <c r="E34" s="685" t="s">
        <v>306</v>
      </c>
      <c r="F34" s="685"/>
      <c r="G34" s="685"/>
      <c r="H34" s="685"/>
      <c r="I34" s="685"/>
      <c r="J34" s="685"/>
      <c r="K34" s="685"/>
      <c r="L34" s="685"/>
      <c r="M34" s="685"/>
      <c r="N34" s="685"/>
      <c r="O34" s="685"/>
      <c r="P34" s="685"/>
      <c r="Q34" s="685"/>
      <c r="R34" s="685"/>
      <c r="S34" s="685"/>
      <c r="T34" s="685"/>
      <c r="U34" s="685"/>
      <c r="V34" s="232"/>
    </row>
    <row r="35" spans="1:22" ht="30" customHeight="1" x14ac:dyDescent="0.4">
      <c r="A35" s="687"/>
      <c r="B35" s="687"/>
      <c r="C35" s="687"/>
      <c r="D35" s="220" t="s">
        <v>298</v>
      </c>
      <c r="E35" s="685" t="s">
        <v>303</v>
      </c>
      <c r="F35" s="685"/>
      <c r="G35" s="685"/>
      <c r="H35" s="685"/>
      <c r="I35" s="685"/>
      <c r="J35" s="685"/>
      <c r="K35" s="685"/>
      <c r="L35" s="685"/>
      <c r="M35" s="685"/>
      <c r="N35" s="685"/>
      <c r="O35" s="685"/>
      <c r="P35" s="685"/>
      <c r="Q35" s="685"/>
      <c r="R35" s="685"/>
      <c r="S35" s="685"/>
      <c r="T35" s="685"/>
      <c r="U35" s="685"/>
      <c r="V35" s="232"/>
    </row>
    <row r="36" spans="1:22" ht="15" customHeight="1" x14ac:dyDescent="0.4">
      <c r="A36" s="687"/>
      <c r="B36" s="687"/>
      <c r="C36" s="687"/>
      <c r="D36" s="220" t="s">
        <v>299</v>
      </c>
      <c r="E36" s="685" t="s">
        <v>304</v>
      </c>
      <c r="F36" s="685"/>
      <c r="G36" s="685"/>
      <c r="H36" s="685"/>
      <c r="I36" s="685"/>
      <c r="J36" s="685"/>
      <c r="K36" s="685"/>
      <c r="L36" s="685"/>
      <c r="M36" s="685"/>
      <c r="N36" s="685"/>
      <c r="O36" s="685"/>
      <c r="P36" s="685"/>
      <c r="Q36" s="685"/>
      <c r="R36" s="685"/>
      <c r="S36" s="685"/>
      <c r="T36" s="685"/>
      <c r="U36" s="685"/>
      <c r="V36" s="221"/>
    </row>
    <row r="37" spans="1:22" ht="30" customHeight="1" x14ac:dyDescent="0.4">
      <c r="A37" s="687"/>
      <c r="B37" s="687"/>
      <c r="C37" s="687"/>
      <c r="D37" s="220" t="s">
        <v>301</v>
      </c>
      <c r="E37" s="685" t="s">
        <v>305</v>
      </c>
      <c r="F37" s="685"/>
      <c r="G37" s="685"/>
      <c r="H37" s="685"/>
      <c r="I37" s="685"/>
      <c r="J37" s="685"/>
      <c r="K37" s="685"/>
      <c r="L37" s="685"/>
      <c r="M37" s="685"/>
      <c r="N37" s="685"/>
      <c r="O37" s="685"/>
      <c r="P37" s="685"/>
      <c r="Q37" s="685"/>
      <c r="R37" s="685"/>
      <c r="S37" s="685"/>
      <c r="T37" s="685"/>
      <c r="U37" s="685"/>
      <c r="V37" s="232"/>
    </row>
    <row r="38" spans="1:22" ht="30" customHeight="1" x14ac:dyDescent="0.4">
      <c r="A38" s="687"/>
      <c r="B38" s="687"/>
      <c r="C38" s="687"/>
      <c r="D38" s="220" t="s">
        <v>307</v>
      </c>
      <c r="E38" s="685" t="s">
        <v>312</v>
      </c>
      <c r="F38" s="685"/>
      <c r="G38" s="685"/>
      <c r="H38" s="685"/>
      <c r="I38" s="685"/>
      <c r="J38" s="685"/>
      <c r="K38" s="685"/>
      <c r="L38" s="685"/>
      <c r="M38" s="685"/>
      <c r="N38" s="685"/>
      <c r="O38" s="685"/>
      <c r="P38" s="685"/>
      <c r="Q38" s="685"/>
      <c r="R38" s="685"/>
      <c r="S38" s="685"/>
      <c r="T38" s="685"/>
      <c r="U38" s="685"/>
      <c r="V38" s="232"/>
    </row>
    <row r="39" spans="1:22" ht="15" customHeight="1" x14ac:dyDescent="0.4">
      <c r="A39" s="687"/>
      <c r="B39" s="687"/>
      <c r="C39" s="687"/>
      <c r="D39" s="220" t="s">
        <v>308</v>
      </c>
      <c r="E39" s="685" t="s">
        <v>313</v>
      </c>
      <c r="F39" s="685"/>
      <c r="G39" s="685"/>
      <c r="H39" s="685"/>
      <c r="I39" s="685"/>
      <c r="J39" s="685"/>
      <c r="K39" s="685"/>
      <c r="L39" s="685"/>
      <c r="M39" s="685"/>
      <c r="N39" s="685"/>
      <c r="O39" s="685"/>
      <c r="P39" s="685"/>
      <c r="Q39" s="685"/>
      <c r="R39" s="685"/>
      <c r="S39" s="685"/>
      <c r="T39" s="685"/>
      <c r="U39" s="685"/>
      <c r="V39" s="232"/>
    </row>
    <row r="40" spans="1:22" ht="15" customHeight="1" x14ac:dyDescent="0.4">
      <c r="A40" s="687" t="s">
        <v>153</v>
      </c>
      <c r="B40" s="687"/>
      <c r="C40" s="687"/>
      <c r="D40" s="220" t="s">
        <v>309</v>
      </c>
      <c r="E40" s="685" t="s">
        <v>193</v>
      </c>
      <c r="F40" s="685"/>
      <c r="G40" s="685"/>
      <c r="H40" s="685"/>
      <c r="I40" s="685"/>
      <c r="J40" s="685"/>
      <c r="K40" s="685"/>
      <c r="L40" s="685"/>
      <c r="M40" s="685"/>
      <c r="N40" s="685"/>
      <c r="O40" s="685"/>
      <c r="P40" s="685"/>
      <c r="Q40" s="685"/>
      <c r="R40" s="685"/>
      <c r="S40" s="685"/>
      <c r="T40" s="685"/>
      <c r="U40" s="685"/>
      <c r="V40" s="221"/>
    </row>
    <row r="41" spans="1:22" ht="15" customHeight="1" x14ac:dyDescent="0.4">
      <c r="A41" s="687"/>
      <c r="B41" s="687"/>
      <c r="C41" s="687"/>
      <c r="D41" s="220" t="s">
        <v>277</v>
      </c>
      <c r="E41" s="685" t="s">
        <v>148</v>
      </c>
      <c r="F41" s="685"/>
      <c r="G41" s="685"/>
      <c r="H41" s="685"/>
      <c r="I41" s="685"/>
      <c r="J41" s="685"/>
      <c r="K41" s="685"/>
      <c r="L41" s="685"/>
      <c r="M41" s="685"/>
      <c r="N41" s="685"/>
      <c r="O41" s="685"/>
      <c r="P41" s="685"/>
      <c r="Q41" s="685"/>
      <c r="R41" s="685"/>
      <c r="S41" s="685"/>
      <c r="T41" s="685"/>
      <c r="U41" s="685"/>
      <c r="V41" s="221"/>
    </row>
    <row r="42" spans="1:22" ht="15" customHeight="1" x14ac:dyDescent="0.4">
      <c r="A42" s="687"/>
      <c r="B42" s="687"/>
      <c r="C42" s="687"/>
      <c r="D42" s="220" t="s">
        <v>273</v>
      </c>
      <c r="E42" s="685" t="s">
        <v>149</v>
      </c>
      <c r="F42" s="685"/>
      <c r="G42" s="685"/>
      <c r="H42" s="685"/>
      <c r="I42" s="685"/>
      <c r="J42" s="685"/>
      <c r="K42" s="685"/>
      <c r="L42" s="685"/>
      <c r="M42" s="685"/>
      <c r="N42" s="685"/>
      <c r="O42" s="685"/>
      <c r="P42" s="685"/>
      <c r="Q42" s="685"/>
      <c r="R42" s="685"/>
      <c r="S42" s="685"/>
      <c r="T42" s="685"/>
      <c r="U42" s="685"/>
      <c r="V42" s="221"/>
    </row>
    <row r="43" spans="1:22" ht="15" customHeight="1" x14ac:dyDescent="0.4">
      <c r="A43" s="687"/>
      <c r="B43" s="687"/>
      <c r="C43" s="687"/>
      <c r="D43" s="220" t="s">
        <v>310</v>
      </c>
      <c r="E43" s="685" t="s">
        <v>194</v>
      </c>
      <c r="F43" s="685"/>
      <c r="G43" s="685"/>
      <c r="H43" s="685"/>
      <c r="I43" s="685"/>
      <c r="J43" s="685"/>
      <c r="K43" s="685"/>
      <c r="L43" s="685"/>
      <c r="M43" s="685"/>
      <c r="N43" s="685"/>
      <c r="O43" s="685"/>
      <c r="P43" s="685"/>
      <c r="Q43" s="685"/>
      <c r="R43" s="685"/>
      <c r="S43" s="685"/>
      <c r="T43" s="685"/>
      <c r="U43" s="685"/>
      <c r="V43" s="221"/>
    </row>
    <row r="44" spans="1:22" ht="15" customHeight="1" x14ac:dyDescent="0.4">
      <c r="A44" s="687" t="s">
        <v>383</v>
      </c>
      <c r="B44" s="687"/>
      <c r="C44" s="687"/>
      <c r="D44" s="220" t="s">
        <v>335</v>
      </c>
      <c r="E44" s="685" t="s">
        <v>314</v>
      </c>
      <c r="F44" s="685"/>
      <c r="G44" s="685"/>
      <c r="H44" s="685"/>
      <c r="I44" s="685"/>
      <c r="J44" s="685"/>
      <c r="K44" s="685"/>
      <c r="L44" s="685"/>
      <c r="M44" s="685"/>
      <c r="N44" s="685"/>
      <c r="O44" s="685"/>
      <c r="P44" s="685"/>
      <c r="Q44" s="685"/>
      <c r="R44" s="685"/>
      <c r="S44" s="685"/>
      <c r="T44" s="685"/>
      <c r="U44" s="685"/>
      <c r="V44" s="221"/>
    </row>
    <row r="45" spans="1:22" ht="15" customHeight="1" x14ac:dyDescent="0.4">
      <c r="A45" s="687"/>
      <c r="B45" s="687"/>
      <c r="C45" s="687"/>
      <c r="D45" s="220" t="s">
        <v>277</v>
      </c>
      <c r="E45" s="685" t="s">
        <v>315</v>
      </c>
      <c r="F45" s="685"/>
      <c r="G45" s="685"/>
      <c r="H45" s="685"/>
      <c r="I45" s="685"/>
      <c r="J45" s="685"/>
      <c r="K45" s="685"/>
      <c r="L45" s="685"/>
      <c r="M45" s="685"/>
      <c r="N45" s="685"/>
      <c r="O45" s="685"/>
      <c r="P45" s="685"/>
      <c r="Q45" s="685"/>
      <c r="R45" s="685"/>
      <c r="S45" s="685"/>
      <c r="T45" s="685"/>
      <c r="U45" s="685"/>
      <c r="V45" s="221"/>
    </row>
    <row r="46" spans="1:22" ht="30" customHeight="1" x14ac:dyDescent="0.4">
      <c r="A46" s="687"/>
      <c r="B46" s="687"/>
      <c r="C46" s="687"/>
      <c r="D46" s="220" t="s">
        <v>336</v>
      </c>
      <c r="E46" s="685" t="s">
        <v>317</v>
      </c>
      <c r="F46" s="685"/>
      <c r="G46" s="685"/>
      <c r="H46" s="685"/>
      <c r="I46" s="685"/>
      <c r="J46" s="685"/>
      <c r="K46" s="685"/>
      <c r="L46" s="685"/>
      <c r="M46" s="685"/>
      <c r="N46" s="685"/>
      <c r="O46" s="685"/>
      <c r="P46" s="685"/>
      <c r="Q46" s="685"/>
      <c r="R46" s="685"/>
      <c r="S46" s="685"/>
      <c r="T46" s="685"/>
      <c r="U46" s="685"/>
      <c r="V46" s="232"/>
    </row>
    <row r="47" spans="1:22" ht="30" customHeight="1" x14ac:dyDescent="0.4">
      <c r="A47" s="687"/>
      <c r="B47" s="687"/>
      <c r="C47" s="687"/>
      <c r="D47" s="220" t="s">
        <v>337</v>
      </c>
      <c r="E47" s="685" t="s">
        <v>316</v>
      </c>
      <c r="F47" s="685"/>
      <c r="G47" s="685"/>
      <c r="H47" s="685"/>
      <c r="I47" s="685"/>
      <c r="J47" s="685"/>
      <c r="K47" s="685"/>
      <c r="L47" s="685"/>
      <c r="M47" s="685"/>
      <c r="N47" s="685"/>
      <c r="O47" s="685"/>
      <c r="P47" s="685"/>
      <c r="Q47" s="685"/>
      <c r="R47" s="685"/>
      <c r="S47" s="685"/>
      <c r="T47" s="685"/>
      <c r="U47" s="685"/>
      <c r="V47" s="232"/>
    </row>
    <row r="48" spans="1:22" ht="30" customHeight="1" x14ac:dyDescent="0.4">
      <c r="A48" s="687"/>
      <c r="B48" s="687"/>
      <c r="C48" s="687"/>
      <c r="D48" s="220" t="s">
        <v>278</v>
      </c>
      <c r="E48" s="685" t="s">
        <v>195</v>
      </c>
      <c r="F48" s="685"/>
      <c r="G48" s="685"/>
      <c r="H48" s="685"/>
      <c r="I48" s="685"/>
      <c r="J48" s="685"/>
      <c r="K48" s="685"/>
      <c r="L48" s="685"/>
      <c r="M48" s="685"/>
      <c r="N48" s="685"/>
      <c r="O48" s="685"/>
      <c r="P48" s="685"/>
      <c r="Q48" s="685"/>
      <c r="R48" s="685"/>
      <c r="S48" s="685"/>
      <c r="T48" s="685"/>
      <c r="U48" s="685"/>
      <c r="V48" s="232"/>
    </row>
    <row r="49" spans="1:22" ht="15" customHeight="1" x14ac:dyDescent="0.4">
      <c r="A49" s="687"/>
      <c r="B49" s="687"/>
      <c r="C49" s="687"/>
      <c r="D49" s="220" t="s">
        <v>338</v>
      </c>
      <c r="E49" s="685" t="s">
        <v>150</v>
      </c>
      <c r="F49" s="685"/>
      <c r="G49" s="685"/>
      <c r="H49" s="685"/>
      <c r="I49" s="685"/>
      <c r="J49" s="685"/>
      <c r="K49" s="685"/>
      <c r="L49" s="685"/>
      <c r="M49" s="685"/>
      <c r="N49" s="685"/>
      <c r="O49" s="685"/>
      <c r="P49" s="685"/>
      <c r="Q49" s="685"/>
      <c r="R49" s="685"/>
      <c r="S49" s="685"/>
      <c r="T49" s="685"/>
      <c r="U49" s="685"/>
      <c r="V49" s="221"/>
    </row>
    <row r="50" spans="1:22" ht="30" customHeight="1" x14ac:dyDescent="0.4">
      <c r="A50" s="687"/>
      <c r="B50" s="687"/>
      <c r="C50" s="687"/>
      <c r="D50" s="220" t="s">
        <v>339</v>
      </c>
      <c r="E50" s="685" t="s">
        <v>151</v>
      </c>
      <c r="F50" s="685"/>
      <c r="G50" s="685"/>
      <c r="H50" s="685"/>
      <c r="I50" s="685"/>
      <c r="J50" s="685"/>
      <c r="K50" s="685"/>
      <c r="L50" s="685"/>
      <c r="M50" s="685"/>
      <c r="N50" s="685"/>
      <c r="O50" s="685"/>
      <c r="P50" s="685"/>
      <c r="Q50" s="685"/>
      <c r="R50" s="685"/>
      <c r="S50" s="685"/>
      <c r="T50" s="685"/>
      <c r="U50" s="685"/>
      <c r="V50" s="232"/>
    </row>
    <row r="51" spans="1:22" ht="45" customHeight="1" x14ac:dyDescent="0.4">
      <c r="A51" s="687"/>
      <c r="B51" s="687"/>
      <c r="C51" s="687"/>
      <c r="D51" s="220" t="s">
        <v>340</v>
      </c>
      <c r="E51" s="685" t="s">
        <v>687</v>
      </c>
      <c r="F51" s="685"/>
      <c r="G51" s="685"/>
      <c r="H51" s="685"/>
      <c r="I51" s="685"/>
      <c r="J51" s="685"/>
      <c r="K51" s="685"/>
      <c r="L51" s="685"/>
      <c r="M51" s="685"/>
      <c r="N51" s="685"/>
      <c r="O51" s="685"/>
      <c r="P51" s="685"/>
      <c r="Q51" s="685"/>
      <c r="R51" s="685"/>
      <c r="S51" s="685"/>
      <c r="T51" s="685"/>
      <c r="U51" s="685"/>
      <c r="V51" s="221"/>
    </row>
    <row r="52" spans="1:22" ht="15" customHeight="1" x14ac:dyDescent="0.4">
      <c r="A52" s="687"/>
      <c r="B52" s="687"/>
      <c r="C52" s="687"/>
      <c r="D52" s="220" t="s">
        <v>341</v>
      </c>
      <c r="E52" s="685" t="s">
        <v>685</v>
      </c>
      <c r="F52" s="685"/>
      <c r="G52" s="685"/>
      <c r="H52" s="685"/>
      <c r="I52" s="685"/>
      <c r="J52" s="685"/>
      <c r="K52" s="685"/>
      <c r="L52" s="685"/>
      <c r="M52" s="685"/>
      <c r="N52" s="685"/>
      <c r="O52" s="685"/>
      <c r="P52" s="685"/>
      <c r="Q52" s="685"/>
      <c r="R52" s="685"/>
      <c r="S52" s="685"/>
      <c r="T52" s="685"/>
      <c r="U52" s="685"/>
      <c r="V52" s="221"/>
    </row>
    <row r="53" spans="1:22" ht="30" customHeight="1" x14ac:dyDescent="0.4">
      <c r="A53" s="687"/>
      <c r="B53" s="687"/>
      <c r="C53" s="687"/>
      <c r="D53" s="220" t="s">
        <v>342</v>
      </c>
      <c r="E53" s="685" t="s">
        <v>765</v>
      </c>
      <c r="F53" s="685"/>
      <c r="G53" s="685"/>
      <c r="H53" s="685"/>
      <c r="I53" s="685"/>
      <c r="J53" s="685"/>
      <c r="K53" s="685"/>
      <c r="L53" s="685"/>
      <c r="M53" s="685"/>
      <c r="N53" s="685"/>
      <c r="O53" s="685"/>
      <c r="P53" s="685"/>
      <c r="Q53" s="685"/>
      <c r="R53" s="685"/>
      <c r="S53" s="685"/>
      <c r="T53" s="685"/>
      <c r="U53" s="685"/>
      <c r="V53" s="221"/>
    </row>
    <row r="54" spans="1:22" ht="15" customHeight="1" x14ac:dyDescent="0.4">
      <c r="A54" s="687"/>
      <c r="B54" s="687"/>
      <c r="C54" s="687"/>
      <c r="D54" s="220" t="s">
        <v>343</v>
      </c>
      <c r="E54" s="685" t="s">
        <v>152</v>
      </c>
      <c r="F54" s="685"/>
      <c r="G54" s="685"/>
      <c r="H54" s="685"/>
      <c r="I54" s="685"/>
      <c r="J54" s="685"/>
      <c r="K54" s="685"/>
      <c r="L54" s="685"/>
      <c r="M54" s="685"/>
      <c r="N54" s="685"/>
      <c r="O54" s="685"/>
      <c r="P54" s="685"/>
      <c r="Q54" s="685"/>
      <c r="R54" s="685"/>
      <c r="S54" s="685"/>
      <c r="T54" s="685"/>
      <c r="U54" s="685"/>
      <c r="V54" s="221"/>
    </row>
    <row r="55" spans="1:22" ht="15" customHeight="1" x14ac:dyDescent="0.4">
      <c r="A55" s="687"/>
      <c r="B55" s="687"/>
      <c r="C55" s="687"/>
      <c r="D55" s="220" t="s">
        <v>344</v>
      </c>
      <c r="E55" s="685" t="s">
        <v>321</v>
      </c>
      <c r="F55" s="685"/>
      <c r="G55" s="685"/>
      <c r="H55" s="685"/>
      <c r="I55" s="685"/>
      <c r="J55" s="685"/>
      <c r="K55" s="685"/>
      <c r="L55" s="685"/>
      <c r="M55" s="685"/>
      <c r="N55" s="685"/>
      <c r="O55" s="685"/>
      <c r="P55" s="685"/>
      <c r="Q55" s="685"/>
      <c r="R55" s="685"/>
      <c r="S55" s="685"/>
      <c r="T55" s="685"/>
      <c r="U55" s="685"/>
      <c r="V55" s="221"/>
    </row>
    <row r="56" spans="1:22" ht="30" customHeight="1" x14ac:dyDescent="0.4">
      <c r="A56" s="687"/>
      <c r="B56" s="687"/>
      <c r="C56" s="687"/>
      <c r="D56" s="220" t="s">
        <v>345</v>
      </c>
      <c r="E56" s="685" t="s">
        <v>398</v>
      </c>
      <c r="F56" s="685"/>
      <c r="G56" s="685"/>
      <c r="H56" s="685"/>
      <c r="I56" s="685"/>
      <c r="J56" s="685"/>
      <c r="K56" s="685"/>
      <c r="L56" s="685"/>
      <c r="M56" s="685"/>
      <c r="N56" s="685"/>
      <c r="O56" s="685"/>
      <c r="P56" s="685"/>
      <c r="Q56" s="685"/>
      <c r="R56" s="685"/>
      <c r="S56" s="685"/>
      <c r="T56" s="685"/>
      <c r="U56" s="685"/>
      <c r="V56" s="232"/>
    </row>
    <row r="57" spans="1:22" ht="45" customHeight="1" x14ac:dyDescent="0.4">
      <c r="A57" s="687"/>
      <c r="B57" s="687"/>
      <c r="C57" s="687"/>
      <c r="D57" s="220" t="s">
        <v>346</v>
      </c>
      <c r="E57" s="685" t="s">
        <v>686</v>
      </c>
      <c r="F57" s="685"/>
      <c r="G57" s="685"/>
      <c r="H57" s="685"/>
      <c r="I57" s="685"/>
      <c r="J57" s="685"/>
      <c r="K57" s="685"/>
      <c r="L57" s="685"/>
      <c r="M57" s="685"/>
      <c r="N57" s="685"/>
      <c r="O57" s="685"/>
      <c r="P57" s="685"/>
      <c r="Q57" s="685"/>
      <c r="R57" s="685"/>
      <c r="S57" s="685"/>
      <c r="T57" s="685"/>
      <c r="U57" s="685"/>
      <c r="V57" s="232"/>
    </row>
    <row r="58" spans="1:22" ht="14.25" customHeight="1" x14ac:dyDescent="0.4">
      <c r="A58" s="690" t="s">
        <v>179</v>
      </c>
      <c r="B58" s="690"/>
      <c r="C58" s="690"/>
      <c r="D58" s="218"/>
      <c r="E58" s="694" t="s">
        <v>180</v>
      </c>
      <c r="F58" s="694"/>
      <c r="G58" s="694"/>
      <c r="H58" s="694"/>
      <c r="I58" s="694"/>
      <c r="J58" s="694"/>
      <c r="K58" s="694"/>
      <c r="L58" s="694"/>
      <c r="M58" s="694"/>
      <c r="N58" s="694"/>
      <c r="O58" s="694"/>
      <c r="P58" s="694"/>
      <c r="Q58" s="694"/>
      <c r="R58" s="694"/>
      <c r="S58" s="694"/>
      <c r="T58" s="694"/>
      <c r="U58" s="694"/>
      <c r="V58" s="226" t="s">
        <v>268</v>
      </c>
    </row>
    <row r="59" spans="1:22" ht="15" customHeight="1" x14ac:dyDescent="0.4">
      <c r="A59" s="687" t="s">
        <v>384</v>
      </c>
      <c r="B59" s="687"/>
      <c r="C59" s="687"/>
      <c r="D59" s="220" t="s">
        <v>347</v>
      </c>
      <c r="E59" s="685" t="s">
        <v>318</v>
      </c>
      <c r="F59" s="685"/>
      <c r="G59" s="685"/>
      <c r="H59" s="685"/>
      <c r="I59" s="685"/>
      <c r="J59" s="685"/>
      <c r="K59" s="685"/>
      <c r="L59" s="685"/>
      <c r="M59" s="685"/>
      <c r="N59" s="685"/>
      <c r="O59" s="685"/>
      <c r="P59" s="685"/>
      <c r="Q59" s="685"/>
      <c r="R59" s="685"/>
      <c r="S59" s="685"/>
      <c r="T59" s="685"/>
      <c r="U59" s="685"/>
      <c r="V59" s="221"/>
    </row>
    <row r="60" spans="1:22" ht="15" customHeight="1" x14ac:dyDescent="0.4">
      <c r="A60" s="687"/>
      <c r="B60" s="687"/>
      <c r="C60" s="687"/>
      <c r="D60" s="220" t="s">
        <v>294</v>
      </c>
      <c r="E60" s="685" t="s">
        <v>319</v>
      </c>
      <c r="F60" s="685"/>
      <c r="G60" s="685"/>
      <c r="H60" s="685"/>
      <c r="I60" s="685"/>
      <c r="J60" s="685"/>
      <c r="K60" s="685"/>
      <c r="L60" s="685"/>
      <c r="M60" s="685"/>
      <c r="N60" s="685"/>
      <c r="O60" s="685"/>
      <c r="P60" s="685"/>
      <c r="Q60" s="685"/>
      <c r="R60" s="685"/>
      <c r="S60" s="685"/>
      <c r="T60" s="685"/>
      <c r="U60" s="685"/>
      <c r="V60" s="221"/>
    </row>
    <row r="61" spans="1:22" ht="30" customHeight="1" x14ac:dyDescent="0.4">
      <c r="A61" s="687"/>
      <c r="B61" s="687"/>
      <c r="C61" s="687"/>
      <c r="D61" s="220" t="s">
        <v>348</v>
      </c>
      <c r="E61" s="685" t="s">
        <v>320</v>
      </c>
      <c r="F61" s="685"/>
      <c r="G61" s="685"/>
      <c r="H61" s="685"/>
      <c r="I61" s="685"/>
      <c r="J61" s="685"/>
      <c r="K61" s="685"/>
      <c r="L61" s="685"/>
      <c r="M61" s="685"/>
      <c r="N61" s="685"/>
      <c r="O61" s="685"/>
      <c r="P61" s="685"/>
      <c r="Q61" s="685"/>
      <c r="R61" s="685"/>
      <c r="S61" s="685"/>
      <c r="T61" s="685"/>
      <c r="U61" s="685"/>
      <c r="V61" s="232"/>
    </row>
    <row r="62" spans="1:22" ht="30" customHeight="1" x14ac:dyDescent="0.4">
      <c r="A62" s="687"/>
      <c r="B62" s="687"/>
      <c r="C62" s="687"/>
      <c r="D62" s="220" t="s">
        <v>349</v>
      </c>
      <c r="E62" s="685" t="s">
        <v>316</v>
      </c>
      <c r="F62" s="685"/>
      <c r="G62" s="685"/>
      <c r="H62" s="685"/>
      <c r="I62" s="685"/>
      <c r="J62" s="685"/>
      <c r="K62" s="685"/>
      <c r="L62" s="685"/>
      <c r="M62" s="685"/>
      <c r="N62" s="685"/>
      <c r="O62" s="685"/>
      <c r="P62" s="685"/>
      <c r="Q62" s="685"/>
      <c r="R62" s="685"/>
      <c r="S62" s="685"/>
      <c r="T62" s="685"/>
      <c r="U62" s="685"/>
      <c r="V62" s="232"/>
    </row>
    <row r="63" spans="1:22" ht="15" customHeight="1" x14ac:dyDescent="0.4">
      <c r="A63" s="687"/>
      <c r="B63" s="687"/>
      <c r="C63" s="687"/>
      <c r="D63" s="220" t="s">
        <v>350</v>
      </c>
      <c r="E63" s="685" t="s">
        <v>150</v>
      </c>
      <c r="F63" s="685"/>
      <c r="G63" s="685"/>
      <c r="H63" s="685"/>
      <c r="I63" s="685"/>
      <c r="J63" s="685"/>
      <c r="K63" s="685"/>
      <c r="L63" s="685"/>
      <c r="M63" s="685"/>
      <c r="N63" s="685"/>
      <c r="O63" s="685"/>
      <c r="P63" s="685"/>
      <c r="Q63" s="685"/>
      <c r="R63" s="685"/>
      <c r="S63" s="685"/>
      <c r="T63" s="685"/>
      <c r="U63" s="685"/>
      <c r="V63" s="221"/>
    </row>
    <row r="64" spans="1:22" ht="30" customHeight="1" x14ac:dyDescent="0.4">
      <c r="A64" s="687"/>
      <c r="B64" s="687"/>
      <c r="C64" s="687"/>
      <c r="D64" s="220" t="s">
        <v>351</v>
      </c>
      <c r="E64" s="685" t="s">
        <v>151</v>
      </c>
      <c r="F64" s="685"/>
      <c r="G64" s="685"/>
      <c r="H64" s="685"/>
      <c r="I64" s="685"/>
      <c r="J64" s="685"/>
      <c r="K64" s="685"/>
      <c r="L64" s="685"/>
      <c r="M64" s="685"/>
      <c r="N64" s="685"/>
      <c r="O64" s="685"/>
      <c r="P64" s="685"/>
      <c r="Q64" s="685"/>
      <c r="R64" s="685"/>
      <c r="S64" s="685"/>
      <c r="T64" s="685"/>
      <c r="U64" s="685"/>
      <c r="V64" s="232"/>
    </row>
    <row r="65" spans="1:22" ht="45" customHeight="1" x14ac:dyDescent="0.4">
      <c r="A65" s="687"/>
      <c r="B65" s="687"/>
      <c r="C65" s="687"/>
      <c r="D65" s="220" t="s">
        <v>352</v>
      </c>
      <c r="E65" s="685" t="s">
        <v>687</v>
      </c>
      <c r="F65" s="685"/>
      <c r="G65" s="685"/>
      <c r="H65" s="685"/>
      <c r="I65" s="685"/>
      <c r="J65" s="685"/>
      <c r="K65" s="685"/>
      <c r="L65" s="685"/>
      <c r="M65" s="685"/>
      <c r="N65" s="685"/>
      <c r="O65" s="685"/>
      <c r="P65" s="685"/>
      <c r="Q65" s="685"/>
      <c r="R65" s="685"/>
      <c r="S65" s="685"/>
      <c r="T65" s="685"/>
      <c r="U65" s="685"/>
      <c r="V65" s="221"/>
    </row>
    <row r="66" spans="1:22" ht="15" customHeight="1" x14ac:dyDescent="0.4">
      <c r="A66" s="687"/>
      <c r="B66" s="687"/>
      <c r="C66" s="687"/>
      <c r="D66" s="220" t="s">
        <v>353</v>
      </c>
      <c r="E66" s="685" t="s">
        <v>685</v>
      </c>
      <c r="F66" s="685"/>
      <c r="G66" s="685"/>
      <c r="H66" s="685"/>
      <c r="I66" s="685"/>
      <c r="J66" s="685"/>
      <c r="K66" s="685"/>
      <c r="L66" s="685"/>
      <c r="M66" s="685"/>
      <c r="N66" s="685"/>
      <c r="O66" s="685"/>
      <c r="P66" s="685"/>
      <c r="Q66" s="685"/>
      <c r="R66" s="685"/>
      <c r="S66" s="685"/>
      <c r="T66" s="685"/>
      <c r="U66" s="685"/>
      <c r="V66" s="221"/>
    </row>
    <row r="67" spans="1:22" ht="30" customHeight="1" x14ac:dyDescent="0.4">
      <c r="A67" s="687"/>
      <c r="B67" s="687"/>
      <c r="C67" s="687"/>
      <c r="D67" s="220" t="s">
        <v>354</v>
      </c>
      <c r="E67" s="685" t="s">
        <v>765</v>
      </c>
      <c r="F67" s="685"/>
      <c r="G67" s="685"/>
      <c r="H67" s="685"/>
      <c r="I67" s="685"/>
      <c r="J67" s="685"/>
      <c r="K67" s="685"/>
      <c r="L67" s="685"/>
      <c r="M67" s="685"/>
      <c r="N67" s="685"/>
      <c r="O67" s="685"/>
      <c r="P67" s="685"/>
      <c r="Q67" s="685"/>
      <c r="R67" s="685"/>
      <c r="S67" s="685"/>
      <c r="T67" s="685"/>
      <c r="U67" s="685"/>
      <c r="V67" s="221"/>
    </row>
    <row r="68" spans="1:22" ht="15" customHeight="1" x14ac:dyDescent="0.4">
      <c r="A68" s="687"/>
      <c r="B68" s="687"/>
      <c r="C68" s="687"/>
      <c r="D68" s="220" t="s">
        <v>355</v>
      </c>
      <c r="E68" s="685" t="s">
        <v>152</v>
      </c>
      <c r="F68" s="685"/>
      <c r="G68" s="685"/>
      <c r="H68" s="685"/>
      <c r="I68" s="685"/>
      <c r="J68" s="685"/>
      <c r="K68" s="685"/>
      <c r="L68" s="685"/>
      <c r="M68" s="685"/>
      <c r="N68" s="685"/>
      <c r="O68" s="685"/>
      <c r="P68" s="685"/>
      <c r="Q68" s="685"/>
      <c r="R68" s="685"/>
      <c r="S68" s="685"/>
      <c r="T68" s="685"/>
      <c r="U68" s="685"/>
      <c r="V68" s="221"/>
    </row>
    <row r="69" spans="1:22" ht="15" customHeight="1" x14ac:dyDescent="0.4">
      <c r="A69" s="687"/>
      <c r="B69" s="687"/>
      <c r="C69" s="687"/>
      <c r="D69" s="220" t="s">
        <v>356</v>
      </c>
      <c r="E69" s="685" t="s">
        <v>321</v>
      </c>
      <c r="F69" s="685"/>
      <c r="G69" s="685"/>
      <c r="H69" s="685"/>
      <c r="I69" s="685"/>
      <c r="J69" s="685"/>
      <c r="K69" s="685"/>
      <c r="L69" s="685"/>
      <c r="M69" s="685"/>
      <c r="N69" s="685"/>
      <c r="O69" s="685"/>
      <c r="P69" s="685"/>
      <c r="Q69" s="685"/>
      <c r="R69" s="685"/>
      <c r="S69" s="685"/>
      <c r="T69" s="685"/>
      <c r="U69" s="685"/>
      <c r="V69" s="221"/>
    </row>
    <row r="70" spans="1:22" ht="30" customHeight="1" x14ac:dyDescent="0.4">
      <c r="A70" s="687"/>
      <c r="B70" s="687"/>
      <c r="C70" s="687"/>
      <c r="D70" s="220" t="s">
        <v>357</v>
      </c>
      <c r="E70" s="685" t="s">
        <v>398</v>
      </c>
      <c r="F70" s="685"/>
      <c r="G70" s="685"/>
      <c r="H70" s="685"/>
      <c r="I70" s="685"/>
      <c r="J70" s="685"/>
      <c r="K70" s="685"/>
      <c r="L70" s="685"/>
      <c r="M70" s="685"/>
      <c r="N70" s="685"/>
      <c r="O70" s="685"/>
      <c r="P70" s="685"/>
      <c r="Q70" s="685"/>
      <c r="R70" s="685"/>
      <c r="S70" s="685"/>
      <c r="T70" s="685"/>
      <c r="U70" s="685"/>
      <c r="V70" s="232"/>
    </row>
    <row r="71" spans="1:22" ht="45" customHeight="1" x14ac:dyDescent="0.4">
      <c r="A71" s="687"/>
      <c r="B71" s="687"/>
      <c r="C71" s="687"/>
      <c r="D71" s="220" t="s">
        <v>358</v>
      </c>
      <c r="E71" s="685" t="s">
        <v>686</v>
      </c>
      <c r="F71" s="685"/>
      <c r="G71" s="685"/>
      <c r="H71" s="685"/>
      <c r="I71" s="685"/>
      <c r="J71" s="685"/>
      <c r="K71" s="685"/>
      <c r="L71" s="685"/>
      <c r="M71" s="685"/>
      <c r="N71" s="685"/>
      <c r="O71" s="685"/>
      <c r="P71" s="685"/>
      <c r="Q71" s="685"/>
      <c r="R71" s="685"/>
      <c r="S71" s="685"/>
      <c r="T71" s="685"/>
      <c r="U71" s="685"/>
      <c r="V71" s="232"/>
    </row>
    <row r="72" spans="1:22" ht="15" customHeight="1" x14ac:dyDescent="0.4">
      <c r="A72" s="687" t="s">
        <v>385</v>
      </c>
      <c r="B72" s="687"/>
      <c r="C72" s="687"/>
      <c r="D72" s="220" t="s">
        <v>335</v>
      </c>
      <c r="E72" s="685" t="s">
        <v>322</v>
      </c>
      <c r="F72" s="685"/>
      <c r="G72" s="685"/>
      <c r="H72" s="685"/>
      <c r="I72" s="685"/>
      <c r="J72" s="685"/>
      <c r="K72" s="685"/>
      <c r="L72" s="685"/>
      <c r="M72" s="685"/>
      <c r="N72" s="685"/>
      <c r="O72" s="685"/>
      <c r="P72" s="685"/>
      <c r="Q72" s="685"/>
      <c r="R72" s="685"/>
      <c r="S72" s="685"/>
      <c r="T72" s="685"/>
      <c r="U72" s="685"/>
      <c r="V72" s="221"/>
    </row>
    <row r="73" spans="1:22" ht="15" customHeight="1" x14ac:dyDescent="0.4">
      <c r="A73" s="687"/>
      <c r="B73" s="687"/>
      <c r="C73" s="687"/>
      <c r="D73" s="220" t="s">
        <v>277</v>
      </c>
      <c r="E73" s="685" t="s">
        <v>323</v>
      </c>
      <c r="F73" s="685"/>
      <c r="G73" s="685"/>
      <c r="H73" s="685"/>
      <c r="I73" s="685"/>
      <c r="J73" s="685"/>
      <c r="K73" s="685"/>
      <c r="L73" s="685"/>
      <c r="M73" s="685"/>
      <c r="N73" s="685"/>
      <c r="O73" s="685"/>
      <c r="P73" s="685"/>
      <c r="Q73" s="685"/>
      <c r="R73" s="685"/>
      <c r="S73" s="685"/>
      <c r="T73" s="685"/>
      <c r="U73" s="685"/>
      <c r="V73" s="221"/>
    </row>
    <row r="74" spans="1:22" ht="30" customHeight="1" x14ac:dyDescent="0.4">
      <c r="A74" s="687"/>
      <c r="B74" s="687"/>
      <c r="C74" s="687"/>
      <c r="D74" s="220" t="s">
        <v>360</v>
      </c>
      <c r="E74" s="685" t="s">
        <v>320</v>
      </c>
      <c r="F74" s="685"/>
      <c r="G74" s="685"/>
      <c r="H74" s="685"/>
      <c r="I74" s="685"/>
      <c r="J74" s="685"/>
      <c r="K74" s="685"/>
      <c r="L74" s="685"/>
      <c r="M74" s="685"/>
      <c r="N74" s="685"/>
      <c r="O74" s="685"/>
      <c r="P74" s="685"/>
      <c r="Q74" s="685"/>
      <c r="R74" s="685"/>
      <c r="S74" s="685"/>
      <c r="T74" s="685"/>
      <c r="U74" s="685"/>
      <c r="V74" s="232"/>
    </row>
    <row r="75" spans="1:22" ht="30" customHeight="1" x14ac:dyDescent="0.4">
      <c r="A75" s="687"/>
      <c r="B75" s="687"/>
      <c r="C75" s="687"/>
      <c r="D75" s="220" t="s">
        <v>337</v>
      </c>
      <c r="E75" s="685" t="s">
        <v>316</v>
      </c>
      <c r="F75" s="685"/>
      <c r="G75" s="685"/>
      <c r="H75" s="685"/>
      <c r="I75" s="685"/>
      <c r="J75" s="685"/>
      <c r="K75" s="685"/>
      <c r="L75" s="685"/>
      <c r="M75" s="685"/>
      <c r="N75" s="685"/>
      <c r="O75" s="685"/>
      <c r="P75" s="685"/>
      <c r="Q75" s="685"/>
      <c r="R75" s="685"/>
      <c r="S75" s="685"/>
      <c r="T75" s="685"/>
      <c r="U75" s="685"/>
      <c r="V75" s="232"/>
    </row>
    <row r="76" spans="1:22" ht="15" customHeight="1" x14ac:dyDescent="0.4">
      <c r="A76" s="687"/>
      <c r="B76" s="687"/>
      <c r="C76" s="687"/>
      <c r="D76" s="220" t="s">
        <v>361</v>
      </c>
      <c r="E76" s="685" t="s">
        <v>150</v>
      </c>
      <c r="F76" s="685"/>
      <c r="G76" s="685"/>
      <c r="H76" s="685"/>
      <c r="I76" s="685"/>
      <c r="J76" s="685"/>
      <c r="K76" s="685"/>
      <c r="L76" s="685"/>
      <c r="M76" s="685"/>
      <c r="N76" s="685"/>
      <c r="O76" s="685"/>
      <c r="P76" s="685"/>
      <c r="Q76" s="685"/>
      <c r="R76" s="685"/>
      <c r="S76" s="685"/>
      <c r="T76" s="685"/>
      <c r="U76" s="685"/>
      <c r="V76" s="221"/>
    </row>
    <row r="77" spans="1:22" ht="32.1" customHeight="1" x14ac:dyDescent="0.4">
      <c r="A77" s="687"/>
      <c r="B77" s="687"/>
      <c r="C77" s="687"/>
      <c r="D77" s="220" t="s">
        <v>338</v>
      </c>
      <c r="E77" s="685" t="s">
        <v>151</v>
      </c>
      <c r="F77" s="685"/>
      <c r="G77" s="685"/>
      <c r="H77" s="685"/>
      <c r="I77" s="685"/>
      <c r="J77" s="685"/>
      <c r="K77" s="685"/>
      <c r="L77" s="685"/>
      <c r="M77" s="685"/>
      <c r="N77" s="685"/>
      <c r="O77" s="685"/>
      <c r="P77" s="685"/>
      <c r="Q77" s="685"/>
      <c r="R77" s="685"/>
      <c r="S77" s="685"/>
      <c r="T77" s="685"/>
      <c r="U77" s="685"/>
      <c r="V77" s="232"/>
    </row>
    <row r="78" spans="1:22" ht="45" customHeight="1" x14ac:dyDescent="0.4">
      <c r="A78" s="687"/>
      <c r="B78" s="687"/>
      <c r="C78" s="687"/>
      <c r="D78" s="220" t="s">
        <v>362</v>
      </c>
      <c r="E78" s="685" t="s">
        <v>687</v>
      </c>
      <c r="F78" s="685"/>
      <c r="G78" s="685"/>
      <c r="H78" s="685"/>
      <c r="I78" s="685"/>
      <c r="J78" s="685"/>
      <c r="K78" s="685"/>
      <c r="L78" s="685"/>
      <c r="M78" s="685"/>
      <c r="N78" s="685"/>
      <c r="O78" s="685"/>
      <c r="P78" s="685"/>
      <c r="Q78" s="685"/>
      <c r="R78" s="685"/>
      <c r="S78" s="685"/>
      <c r="T78" s="685"/>
      <c r="U78" s="685"/>
      <c r="V78" s="221"/>
    </row>
    <row r="79" spans="1:22" ht="15" customHeight="1" x14ac:dyDescent="0.4">
      <c r="A79" s="687"/>
      <c r="B79" s="687"/>
      <c r="C79" s="687"/>
      <c r="D79" s="220" t="s">
        <v>363</v>
      </c>
      <c r="E79" s="685" t="s">
        <v>685</v>
      </c>
      <c r="F79" s="685"/>
      <c r="G79" s="685"/>
      <c r="H79" s="685"/>
      <c r="I79" s="685"/>
      <c r="J79" s="685"/>
      <c r="K79" s="685"/>
      <c r="L79" s="685"/>
      <c r="M79" s="685"/>
      <c r="N79" s="685"/>
      <c r="O79" s="685"/>
      <c r="P79" s="685"/>
      <c r="Q79" s="685"/>
      <c r="R79" s="685"/>
      <c r="S79" s="685"/>
      <c r="T79" s="685"/>
      <c r="U79" s="685"/>
      <c r="V79" s="221"/>
    </row>
    <row r="80" spans="1:22" ht="32.1" customHeight="1" x14ac:dyDescent="0.4">
      <c r="A80" s="687"/>
      <c r="B80" s="687"/>
      <c r="C80" s="687"/>
      <c r="D80" s="220" t="s">
        <v>364</v>
      </c>
      <c r="E80" s="685" t="s">
        <v>765</v>
      </c>
      <c r="F80" s="685"/>
      <c r="G80" s="685"/>
      <c r="H80" s="685"/>
      <c r="I80" s="685"/>
      <c r="J80" s="685"/>
      <c r="K80" s="685"/>
      <c r="L80" s="685"/>
      <c r="M80" s="685"/>
      <c r="N80" s="685"/>
      <c r="O80" s="685"/>
      <c r="P80" s="685"/>
      <c r="Q80" s="685"/>
      <c r="R80" s="685"/>
      <c r="S80" s="685"/>
      <c r="T80" s="685"/>
      <c r="U80" s="685"/>
      <c r="V80" s="221"/>
    </row>
    <row r="81" spans="1:22" ht="15" customHeight="1" x14ac:dyDescent="0.4">
      <c r="A81" s="687"/>
      <c r="B81" s="687"/>
      <c r="C81" s="687"/>
      <c r="D81" s="220" t="s">
        <v>365</v>
      </c>
      <c r="E81" s="685" t="s">
        <v>152</v>
      </c>
      <c r="F81" s="685"/>
      <c r="G81" s="685"/>
      <c r="H81" s="685"/>
      <c r="I81" s="685"/>
      <c r="J81" s="685"/>
      <c r="K81" s="685"/>
      <c r="L81" s="685"/>
      <c r="M81" s="685"/>
      <c r="N81" s="685"/>
      <c r="O81" s="685"/>
      <c r="P81" s="685"/>
      <c r="Q81" s="685"/>
      <c r="R81" s="685"/>
      <c r="S81" s="685"/>
      <c r="T81" s="685"/>
      <c r="U81" s="685"/>
      <c r="V81" s="221"/>
    </row>
    <row r="82" spans="1:22" ht="15" customHeight="1" x14ac:dyDescent="0.4">
      <c r="A82" s="687"/>
      <c r="B82" s="687"/>
      <c r="C82" s="687"/>
      <c r="D82" s="220" t="s">
        <v>366</v>
      </c>
      <c r="E82" s="685" t="s">
        <v>321</v>
      </c>
      <c r="F82" s="685"/>
      <c r="G82" s="685"/>
      <c r="H82" s="685"/>
      <c r="I82" s="685"/>
      <c r="J82" s="685"/>
      <c r="K82" s="685"/>
      <c r="L82" s="685"/>
      <c r="M82" s="685"/>
      <c r="N82" s="685"/>
      <c r="O82" s="685"/>
      <c r="P82" s="685"/>
      <c r="Q82" s="685"/>
      <c r="R82" s="685"/>
      <c r="S82" s="685"/>
      <c r="T82" s="685"/>
      <c r="U82" s="685"/>
      <c r="V82" s="221"/>
    </row>
    <row r="83" spans="1:22" ht="30" customHeight="1" x14ac:dyDescent="0.4">
      <c r="A83" s="687"/>
      <c r="B83" s="687"/>
      <c r="C83" s="687"/>
      <c r="D83" s="220" t="s">
        <v>367</v>
      </c>
      <c r="E83" s="685" t="s">
        <v>398</v>
      </c>
      <c r="F83" s="685"/>
      <c r="G83" s="685"/>
      <c r="H83" s="685"/>
      <c r="I83" s="685"/>
      <c r="J83" s="685"/>
      <c r="K83" s="685"/>
      <c r="L83" s="685"/>
      <c r="M83" s="685"/>
      <c r="N83" s="685"/>
      <c r="O83" s="685"/>
      <c r="P83" s="685"/>
      <c r="Q83" s="685"/>
      <c r="R83" s="685"/>
      <c r="S83" s="685"/>
      <c r="T83" s="685"/>
      <c r="U83" s="685"/>
      <c r="V83" s="232"/>
    </row>
    <row r="84" spans="1:22" ht="45" customHeight="1" x14ac:dyDescent="0.4">
      <c r="A84" s="687"/>
      <c r="B84" s="687"/>
      <c r="C84" s="687"/>
      <c r="D84" s="220" t="s">
        <v>368</v>
      </c>
      <c r="E84" s="685" t="s">
        <v>686</v>
      </c>
      <c r="F84" s="685"/>
      <c r="G84" s="685"/>
      <c r="H84" s="685"/>
      <c r="I84" s="685"/>
      <c r="J84" s="685"/>
      <c r="K84" s="685"/>
      <c r="L84" s="685"/>
      <c r="M84" s="685"/>
      <c r="N84" s="685"/>
      <c r="O84" s="685"/>
      <c r="P84" s="685"/>
      <c r="Q84" s="685"/>
      <c r="R84" s="685"/>
      <c r="S84" s="685"/>
      <c r="T84" s="685"/>
      <c r="U84" s="685"/>
      <c r="V84" s="232"/>
    </row>
    <row r="85" spans="1:22" ht="14.25" customHeight="1" x14ac:dyDescent="0.4">
      <c r="A85" s="690" t="s">
        <v>179</v>
      </c>
      <c r="B85" s="690"/>
      <c r="C85" s="690"/>
      <c r="D85" s="218"/>
      <c r="E85" s="694" t="s">
        <v>180</v>
      </c>
      <c r="F85" s="694"/>
      <c r="G85" s="694"/>
      <c r="H85" s="694"/>
      <c r="I85" s="694"/>
      <c r="J85" s="694"/>
      <c r="K85" s="694"/>
      <c r="L85" s="694"/>
      <c r="M85" s="694"/>
      <c r="N85" s="694"/>
      <c r="O85" s="694"/>
      <c r="P85" s="694"/>
      <c r="Q85" s="694"/>
      <c r="R85" s="694"/>
      <c r="S85" s="694"/>
      <c r="T85" s="694"/>
      <c r="U85" s="694"/>
      <c r="V85" s="226" t="s">
        <v>268</v>
      </c>
    </row>
    <row r="86" spans="1:22" ht="15" customHeight="1" x14ac:dyDescent="0.4">
      <c r="A86" s="687" t="s">
        <v>386</v>
      </c>
      <c r="B86" s="687"/>
      <c r="C86" s="687"/>
      <c r="D86" s="220" t="s">
        <v>369</v>
      </c>
      <c r="E86" s="685" t="s">
        <v>322</v>
      </c>
      <c r="F86" s="685"/>
      <c r="G86" s="685"/>
      <c r="H86" s="685"/>
      <c r="I86" s="685"/>
      <c r="J86" s="685"/>
      <c r="K86" s="685"/>
      <c r="L86" s="685"/>
      <c r="M86" s="685"/>
      <c r="N86" s="685"/>
      <c r="O86" s="685"/>
      <c r="P86" s="685"/>
      <c r="Q86" s="685"/>
      <c r="R86" s="685"/>
      <c r="S86" s="685"/>
      <c r="T86" s="685"/>
      <c r="U86" s="685"/>
      <c r="V86" s="234"/>
    </row>
    <row r="87" spans="1:22" ht="15" customHeight="1" x14ac:dyDescent="0.4">
      <c r="A87" s="687"/>
      <c r="B87" s="687"/>
      <c r="C87" s="687"/>
      <c r="D87" s="220" t="s">
        <v>277</v>
      </c>
      <c r="E87" s="685" t="s">
        <v>324</v>
      </c>
      <c r="F87" s="685"/>
      <c r="G87" s="685"/>
      <c r="H87" s="685"/>
      <c r="I87" s="685"/>
      <c r="J87" s="685"/>
      <c r="K87" s="685"/>
      <c r="L87" s="685"/>
      <c r="M87" s="685"/>
      <c r="N87" s="685"/>
      <c r="O87" s="685"/>
      <c r="P87" s="685"/>
      <c r="Q87" s="685"/>
      <c r="R87" s="685"/>
      <c r="S87" s="685"/>
      <c r="T87" s="685"/>
      <c r="U87" s="685"/>
      <c r="V87" s="234"/>
    </row>
    <row r="88" spans="1:22" ht="15" customHeight="1" x14ac:dyDescent="0.4">
      <c r="A88" s="687"/>
      <c r="B88" s="687"/>
      <c r="C88" s="687"/>
      <c r="D88" s="220" t="s">
        <v>370</v>
      </c>
      <c r="E88" s="685" t="s">
        <v>325</v>
      </c>
      <c r="F88" s="685"/>
      <c r="G88" s="685"/>
      <c r="H88" s="685"/>
      <c r="I88" s="685"/>
      <c r="J88" s="685"/>
      <c r="K88" s="685"/>
      <c r="L88" s="685"/>
      <c r="M88" s="685"/>
      <c r="N88" s="685"/>
      <c r="O88" s="685"/>
      <c r="P88" s="685"/>
      <c r="Q88" s="685"/>
      <c r="R88" s="685"/>
      <c r="S88" s="685"/>
      <c r="T88" s="685"/>
      <c r="U88" s="685"/>
      <c r="V88" s="234"/>
    </row>
    <row r="89" spans="1:22" ht="30" customHeight="1" x14ac:dyDescent="0.4">
      <c r="A89" s="687"/>
      <c r="B89" s="687"/>
      <c r="C89" s="687"/>
      <c r="D89" s="220" t="s">
        <v>371</v>
      </c>
      <c r="E89" s="685" t="s">
        <v>320</v>
      </c>
      <c r="F89" s="685"/>
      <c r="G89" s="685"/>
      <c r="H89" s="685"/>
      <c r="I89" s="685"/>
      <c r="J89" s="685"/>
      <c r="K89" s="685"/>
      <c r="L89" s="685"/>
      <c r="M89" s="685"/>
      <c r="N89" s="685"/>
      <c r="O89" s="685"/>
      <c r="P89" s="685"/>
      <c r="Q89" s="685"/>
      <c r="R89" s="685"/>
      <c r="S89" s="685"/>
      <c r="T89" s="685"/>
      <c r="U89" s="685"/>
      <c r="V89" s="231"/>
    </row>
    <row r="90" spans="1:22" ht="30" customHeight="1" x14ac:dyDescent="0.4">
      <c r="A90" s="687"/>
      <c r="B90" s="687"/>
      <c r="C90" s="687"/>
      <c r="D90" s="220" t="s">
        <v>372</v>
      </c>
      <c r="E90" s="685" t="s">
        <v>326</v>
      </c>
      <c r="F90" s="685"/>
      <c r="G90" s="685"/>
      <c r="H90" s="685"/>
      <c r="I90" s="685"/>
      <c r="J90" s="685"/>
      <c r="K90" s="685"/>
      <c r="L90" s="685"/>
      <c r="M90" s="685"/>
      <c r="N90" s="685"/>
      <c r="O90" s="685"/>
      <c r="P90" s="685"/>
      <c r="Q90" s="685"/>
      <c r="R90" s="685"/>
      <c r="S90" s="685"/>
      <c r="T90" s="685"/>
      <c r="U90" s="685"/>
      <c r="V90" s="231"/>
    </row>
    <row r="91" spans="1:22" ht="15" customHeight="1" x14ac:dyDescent="0.4">
      <c r="A91" s="687"/>
      <c r="B91" s="687"/>
      <c r="C91" s="687"/>
      <c r="D91" s="220" t="s">
        <v>373</v>
      </c>
      <c r="E91" s="685" t="s">
        <v>327</v>
      </c>
      <c r="F91" s="685"/>
      <c r="G91" s="685"/>
      <c r="H91" s="685"/>
      <c r="I91" s="685"/>
      <c r="J91" s="685"/>
      <c r="K91" s="685"/>
      <c r="L91" s="685"/>
      <c r="M91" s="685"/>
      <c r="N91" s="685"/>
      <c r="O91" s="685"/>
      <c r="P91" s="685"/>
      <c r="Q91" s="685"/>
      <c r="R91" s="685"/>
      <c r="S91" s="685"/>
      <c r="T91" s="685"/>
      <c r="U91" s="685"/>
      <c r="V91" s="234"/>
    </row>
    <row r="92" spans="1:22" ht="30" customHeight="1" x14ac:dyDescent="0.4">
      <c r="A92" s="687"/>
      <c r="B92" s="687"/>
      <c r="C92" s="687"/>
      <c r="D92" s="220" t="s">
        <v>374</v>
      </c>
      <c r="E92" s="685" t="s">
        <v>151</v>
      </c>
      <c r="F92" s="685"/>
      <c r="G92" s="685"/>
      <c r="H92" s="685"/>
      <c r="I92" s="685"/>
      <c r="J92" s="685"/>
      <c r="K92" s="685"/>
      <c r="L92" s="685"/>
      <c r="M92" s="685"/>
      <c r="N92" s="685"/>
      <c r="O92" s="685"/>
      <c r="P92" s="685"/>
      <c r="Q92" s="685"/>
      <c r="R92" s="685"/>
      <c r="S92" s="685"/>
      <c r="T92" s="685"/>
      <c r="U92" s="685"/>
      <c r="V92" s="231"/>
    </row>
    <row r="93" spans="1:22" ht="45" customHeight="1" x14ac:dyDescent="0.4">
      <c r="A93" s="687"/>
      <c r="B93" s="687"/>
      <c r="C93" s="687"/>
      <c r="D93" s="220" t="s">
        <v>375</v>
      </c>
      <c r="E93" s="685" t="s">
        <v>687</v>
      </c>
      <c r="F93" s="685"/>
      <c r="G93" s="685"/>
      <c r="H93" s="685"/>
      <c r="I93" s="685"/>
      <c r="J93" s="685"/>
      <c r="K93" s="685"/>
      <c r="L93" s="685"/>
      <c r="M93" s="685"/>
      <c r="N93" s="685"/>
      <c r="O93" s="685"/>
      <c r="P93" s="685"/>
      <c r="Q93" s="685"/>
      <c r="R93" s="685"/>
      <c r="S93" s="685"/>
      <c r="T93" s="685"/>
      <c r="U93" s="685"/>
      <c r="V93" s="234"/>
    </row>
    <row r="94" spans="1:22" ht="15" customHeight="1" x14ac:dyDescent="0.4">
      <c r="A94" s="687"/>
      <c r="B94" s="687"/>
      <c r="C94" s="687"/>
      <c r="D94" s="220" t="s">
        <v>354</v>
      </c>
      <c r="E94" s="685" t="s">
        <v>685</v>
      </c>
      <c r="F94" s="685"/>
      <c r="G94" s="685"/>
      <c r="H94" s="685"/>
      <c r="I94" s="685"/>
      <c r="J94" s="685"/>
      <c r="K94" s="685"/>
      <c r="L94" s="685"/>
      <c r="M94" s="685"/>
      <c r="N94" s="685"/>
      <c r="O94" s="685"/>
      <c r="P94" s="685"/>
      <c r="Q94" s="685"/>
      <c r="R94" s="685"/>
      <c r="S94" s="685"/>
      <c r="T94" s="685"/>
      <c r="U94" s="685"/>
      <c r="V94" s="234"/>
    </row>
    <row r="95" spans="1:22" ht="30" customHeight="1" x14ac:dyDescent="0.4">
      <c r="A95" s="687"/>
      <c r="B95" s="687"/>
      <c r="C95" s="687"/>
      <c r="D95" s="220" t="s">
        <v>376</v>
      </c>
      <c r="E95" s="685" t="s">
        <v>765</v>
      </c>
      <c r="F95" s="685"/>
      <c r="G95" s="685"/>
      <c r="H95" s="685"/>
      <c r="I95" s="685"/>
      <c r="J95" s="685"/>
      <c r="K95" s="685"/>
      <c r="L95" s="685"/>
      <c r="M95" s="685"/>
      <c r="N95" s="685"/>
      <c r="O95" s="685"/>
      <c r="P95" s="685"/>
      <c r="Q95" s="685"/>
      <c r="R95" s="685"/>
      <c r="S95" s="685"/>
      <c r="T95" s="685"/>
      <c r="U95" s="685"/>
      <c r="V95" s="234"/>
    </row>
    <row r="96" spans="1:22" ht="15" customHeight="1" x14ac:dyDescent="0.4">
      <c r="A96" s="687"/>
      <c r="B96" s="687"/>
      <c r="C96" s="687"/>
      <c r="D96" s="220" t="s">
        <v>343</v>
      </c>
      <c r="E96" s="685" t="s">
        <v>328</v>
      </c>
      <c r="F96" s="685"/>
      <c r="G96" s="685"/>
      <c r="H96" s="685"/>
      <c r="I96" s="685"/>
      <c r="J96" s="685"/>
      <c r="K96" s="685"/>
      <c r="L96" s="685"/>
      <c r="M96" s="685"/>
      <c r="N96" s="685"/>
      <c r="O96" s="685"/>
      <c r="P96" s="685"/>
      <c r="Q96" s="685"/>
      <c r="R96" s="685"/>
      <c r="S96" s="685"/>
      <c r="T96" s="685"/>
      <c r="U96" s="685"/>
      <c r="V96" s="234"/>
    </row>
    <row r="97" spans="1:22" ht="30" customHeight="1" x14ac:dyDescent="0.4">
      <c r="A97" s="687"/>
      <c r="B97" s="687"/>
      <c r="C97" s="687"/>
      <c r="D97" s="220" t="s">
        <v>344</v>
      </c>
      <c r="E97" s="685" t="s">
        <v>329</v>
      </c>
      <c r="F97" s="685"/>
      <c r="G97" s="685"/>
      <c r="H97" s="685"/>
      <c r="I97" s="685"/>
      <c r="J97" s="685"/>
      <c r="K97" s="685"/>
      <c r="L97" s="685"/>
      <c r="M97" s="685"/>
      <c r="N97" s="685"/>
      <c r="O97" s="685"/>
      <c r="P97" s="685"/>
      <c r="Q97" s="685"/>
      <c r="R97" s="685"/>
      <c r="S97" s="685"/>
      <c r="T97" s="685"/>
      <c r="U97" s="685"/>
      <c r="V97" s="234"/>
    </row>
    <row r="98" spans="1:22" ht="30" customHeight="1" x14ac:dyDescent="0.4">
      <c r="A98" s="687"/>
      <c r="B98" s="687"/>
      <c r="C98" s="687"/>
      <c r="D98" s="220" t="s">
        <v>377</v>
      </c>
      <c r="E98" s="685" t="s">
        <v>398</v>
      </c>
      <c r="F98" s="685"/>
      <c r="G98" s="685"/>
      <c r="H98" s="685"/>
      <c r="I98" s="685"/>
      <c r="J98" s="685"/>
      <c r="K98" s="685"/>
      <c r="L98" s="685"/>
      <c r="M98" s="685"/>
      <c r="N98" s="685"/>
      <c r="O98" s="685"/>
      <c r="P98" s="685"/>
      <c r="Q98" s="685"/>
      <c r="R98" s="685"/>
      <c r="S98" s="685"/>
      <c r="T98" s="685"/>
      <c r="U98" s="685"/>
      <c r="V98" s="231"/>
    </row>
    <row r="99" spans="1:22" ht="45" customHeight="1" x14ac:dyDescent="0.4">
      <c r="A99" s="687"/>
      <c r="B99" s="687"/>
      <c r="C99" s="687"/>
      <c r="D99" s="220" t="s">
        <v>359</v>
      </c>
      <c r="E99" s="685" t="s">
        <v>686</v>
      </c>
      <c r="F99" s="685"/>
      <c r="G99" s="685"/>
      <c r="H99" s="685"/>
      <c r="I99" s="685"/>
      <c r="J99" s="685"/>
      <c r="K99" s="685"/>
      <c r="L99" s="685"/>
      <c r="M99" s="685"/>
      <c r="N99" s="685"/>
      <c r="O99" s="685"/>
      <c r="P99" s="685"/>
      <c r="Q99" s="685"/>
      <c r="R99" s="685"/>
      <c r="S99" s="685"/>
      <c r="T99" s="685"/>
      <c r="U99" s="685"/>
      <c r="V99" s="231"/>
    </row>
    <row r="100" spans="1:22" ht="45" customHeight="1" x14ac:dyDescent="0.4">
      <c r="A100" s="688" t="s">
        <v>154</v>
      </c>
      <c r="B100" s="688"/>
      <c r="C100" s="688"/>
      <c r="D100" s="222" t="s">
        <v>347</v>
      </c>
      <c r="E100" s="685" t="s">
        <v>330</v>
      </c>
      <c r="F100" s="685"/>
      <c r="G100" s="685"/>
      <c r="H100" s="685"/>
      <c r="I100" s="685"/>
      <c r="J100" s="685"/>
      <c r="K100" s="685"/>
      <c r="L100" s="685"/>
      <c r="M100" s="685"/>
      <c r="N100" s="685"/>
      <c r="O100" s="685"/>
      <c r="P100" s="685"/>
      <c r="Q100" s="685"/>
      <c r="R100" s="685"/>
      <c r="S100" s="685"/>
      <c r="T100" s="685"/>
      <c r="U100" s="685"/>
      <c r="V100" s="232"/>
    </row>
    <row r="101" spans="1:22" ht="30" customHeight="1" x14ac:dyDescent="0.4">
      <c r="A101" s="688"/>
      <c r="B101" s="688"/>
      <c r="C101" s="688"/>
      <c r="D101" s="222" t="s">
        <v>378</v>
      </c>
      <c r="E101" s="685" t="s">
        <v>766</v>
      </c>
      <c r="F101" s="685"/>
      <c r="G101" s="685"/>
      <c r="H101" s="685"/>
      <c r="I101" s="685"/>
      <c r="J101" s="685"/>
      <c r="K101" s="685"/>
      <c r="L101" s="685"/>
      <c r="M101" s="685"/>
      <c r="N101" s="685"/>
      <c r="O101" s="685"/>
      <c r="P101" s="685"/>
      <c r="Q101" s="685"/>
      <c r="R101" s="685"/>
      <c r="S101" s="685"/>
      <c r="T101" s="685"/>
      <c r="U101" s="685"/>
      <c r="V101" s="232"/>
    </row>
    <row r="102" spans="1:22" ht="15" customHeight="1" x14ac:dyDescent="0.4">
      <c r="A102" s="688"/>
      <c r="B102" s="688"/>
      <c r="C102" s="688"/>
      <c r="D102" s="222" t="s">
        <v>273</v>
      </c>
      <c r="E102" s="685" t="s">
        <v>331</v>
      </c>
      <c r="F102" s="685"/>
      <c r="G102" s="685"/>
      <c r="H102" s="685"/>
      <c r="I102" s="685"/>
      <c r="J102" s="685"/>
      <c r="K102" s="685"/>
      <c r="L102" s="685"/>
      <c r="M102" s="685"/>
      <c r="N102" s="685"/>
      <c r="O102" s="685"/>
      <c r="P102" s="685"/>
      <c r="Q102" s="685"/>
      <c r="R102" s="685"/>
      <c r="S102" s="685"/>
      <c r="T102" s="685"/>
      <c r="U102" s="685"/>
      <c r="V102" s="232"/>
    </row>
    <row r="103" spans="1:22" ht="75" customHeight="1" x14ac:dyDescent="0.4">
      <c r="A103" s="716" t="s">
        <v>161</v>
      </c>
      <c r="B103" s="717"/>
      <c r="C103" s="718"/>
      <c r="D103" s="220" t="s">
        <v>542</v>
      </c>
      <c r="E103" s="685" t="s">
        <v>767</v>
      </c>
      <c r="F103" s="685"/>
      <c r="G103" s="685"/>
      <c r="H103" s="685"/>
      <c r="I103" s="685"/>
      <c r="J103" s="685"/>
      <c r="K103" s="685"/>
      <c r="L103" s="685"/>
      <c r="M103" s="685"/>
      <c r="N103" s="685"/>
      <c r="O103" s="685"/>
      <c r="P103" s="685"/>
      <c r="Q103" s="685"/>
      <c r="R103" s="685"/>
      <c r="S103" s="685"/>
      <c r="T103" s="685"/>
      <c r="U103" s="685"/>
      <c r="V103" s="232"/>
    </row>
    <row r="104" spans="1:22" ht="30" customHeight="1" x14ac:dyDescent="0.4">
      <c r="A104" s="708"/>
      <c r="B104" s="709"/>
      <c r="C104" s="710"/>
      <c r="D104" s="220" t="s">
        <v>690</v>
      </c>
      <c r="E104" s="695" t="s">
        <v>692</v>
      </c>
      <c r="F104" s="696"/>
      <c r="G104" s="696"/>
      <c r="H104" s="696"/>
      <c r="I104" s="696"/>
      <c r="J104" s="696"/>
      <c r="K104" s="696"/>
      <c r="L104" s="696"/>
      <c r="M104" s="696"/>
      <c r="N104" s="696"/>
      <c r="O104" s="696"/>
      <c r="P104" s="696"/>
      <c r="Q104" s="696"/>
      <c r="R104" s="696"/>
      <c r="S104" s="696"/>
      <c r="T104" s="696"/>
      <c r="U104" s="697"/>
      <c r="V104" s="232"/>
    </row>
    <row r="105" spans="1:22" ht="15" customHeight="1" x14ac:dyDescent="0.4">
      <c r="A105" s="708"/>
      <c r="B105" s="709"/>
      <c r="C105" s="710"/>
      <c r="D105" s="220" t="s">
        <v>691</v>
      </c>
      <c r="E105" s="685" t="s">
        <v>540</v>
      </c>
      <c r="F105" s="685"/>
      <c r="G105" s="685"/>
      <c r="H105" s="685"/>
      <c r="I105" s="685"/>
      <c r="J105" s="685"/>
      <c r="K105" s="685"/>
      <c r="L105" s="685"/>
      <c r="M105" s="685"/>
      <c r="N105" s="685"/>
      <c r="O105" s="685"/>
      <c r="P105" s="685"/>
      <c r="Q105" s="685"/>
      <c r="R105" s="685"/>
      <c r="S105" s="685"/>
      <c r="T105" s="685"/>
      <c r="U105" s="685"/>
      <c r="V105" s="232"/>
    </row>
    <row r="106" spans="1:22" ht="15" customHeight="1" x14ac:dyDescent="0.4">
      <c r="A106" s="711"/>
      <c r="B106" s="712"/>
      <c r="C106" s="713"/>
      <c r="D106" s="220" t="s">
        <v>702</v>
      </c>
      <c r="E106" s="685" t="s">
        <v>704</v>
      </c>
      <c r="F106" s="685"/>
      <c r="G106" s="685"/>
      <c r="H106" s="685"/>
      <c r="I106" s="685"/>
      <c r="J106" s="685"/>
      <c r="K106" s="685"/>
      <c r="L106" s="685"/>
      <c r="M106" s="685"/>
      <c r="N106" s="685"/>
      <c r="O106" s="685"/>
      <c r="P106" s="685"/>
      <c r="Q106" s="685"/>
      <c r="R106" s="685"/>
      <c r="S106" s="685"/>
      <c r="T106" s="685"/>
      <c r="U106" s="685"/>
      <c r="V106" s="232"/>
    </row>
    <row r="107" spans="1:22" ht="75" customHeight="1" x14ac:dyDescent="0.4">
      <c r="A107" s="716" t="s">
        <v>162</v>
      </c>
      <c r="B107" s="717"/>
      <c r="C107" s="718"/>
      <c r="D107" s="220" t="s">
        <v>543</v>
      </c>
      <c r="E107" s="685" t="s">
        <v>776</v>
      </c>
      <c r="F107" s="685"/>
      <c r="G107" s="685"/>
      <c r="H107" s="685"/>
      <c r="I107" s="685"/>
      <c r="J107" s="685"/>
      <c r="K107" s="685"/>
      <c r="L107" s="685"/>
      <c r="M107" s="685"/>
      <c r="N107" s="685"/>
      <c r="O107" s="685"/>
      <c r="P107" s="685"/>
      <c r="Q107" s="685"/>
      <c r="R107" s="685"/>
      <c r="S107" s="685"/>
      <c r="T107" s="685"/>
      <c r="U107" s="685"/>
      <c r="V107" s="232"/>
    </row>
    <row r="108" spans="1:22" ht="30" customHeight="1" x14ac:dyDescent="0.4">
      <c r="A108" s="708"/>
      <c r="B108" s="709"/>
      <c r="C108" s="710"/>
      <c r="D108" s="220" t="s">
        <v>688</v>
      </c>
      <c r="E108" s="695" t="s">
        <v>692</v>
      </c>
      <c r="F108" s="696"/>
      <c r="G108" s="696"/>
      <c r="H108" s="696"/>
      <c r="I108" s="696"/>
      <c r="J108" s="696"/>
      <c r="K108" s="696"/>
      <c r="L108" s="696"/>
      <c r="M108" s="696"/>
      <c r="N108" s="696"/>
      <c r="O108" s="696"/>
      <c r="P108" s="696"/>
      <c r="Q108" s="696"/>
      <c r="R108" s="696"/>
      <c r="S108" s="696"/>
      <c r="T108" s="696"/>
      <c r="U108" s="697"/>
      <c r="V108" s="232"/>
    </row>
    <row r="109" spans="1:22" ht="15" customHeight="1" x14ac:dyDescent="0.4">
      <c r="A109" s="708"/>
      <c r="B109" s="709"/>
      <c r="C109" s="710"/>
      <c r="D109" s="220" t="s">
        <v>689</v>
      </c>
      <c r="E109" s="685" t="s">
        <v>541</v>
      </c>
      <c r="F109" s="685"/>
      <c r="G109" s="685"/>
      <c r="H109" s="685"/>
      <c r="I109" s="685"/>
      <c r="J109" s="685"/>
      <c r="K109" s="685"/>
      <c r="L109" s="685"/>
      <c r="M109" s="685"/>
      <c r="N109" s="685"/>
      <c r="O109" s="685"/>
      <c r="P109" s="685"/>
      <c r="Q109" s="685"/>
      <c r="R109" s="685"/>
      <c r="S109" s="685"/>
      <c r="T109" s="685"/>
      <c r="U109" s="685"/>
      <c r="V109" s="232"/>
    </row>
    <row r="110" spans="1:22" ht="15" customHeight="1" x14ac:dyDescent="0.4">
      <c r="A110" s="711"/>
      <c r="B110" s="712"/>
      <c r="C110" s="713"/>
      <c r="D110" s="220" t="s">
        <v>703</v>
      </c>
      <c r="E110" s="685" t="s">
        <v>704</v>
      </c>
      <c r="F110" s="685"/>
      <c r="G110" s="685"/>
      <c r="H110" s="685"/>
      <c r="I110" s="685"/>
      <c r="J110" s="685"/>
      <c r="K110" s="685"/>
      <c r="L110" s="685"/>
      <c r="M110" s="685"/>
      <c r="N110" s="685"/>
      <c r="O110" s="685"/>
      <c r="P110" s="685"/>
      <c r="Q110" s="685"/>
      <c r="R110" s="685"/>
      <c r="S110" s="685"/>
      <c r="T110" s="685"/>
      <c r="U110" s="685"/>
      <c r="V110" s="232"/>
    </row>
    <row r="111" spans="1:22" ht="14.25" customHeight="1" x14ac:dyDescent="0.4">
      <c r="A111" s="690" t="s">
        <v>179</v>
      </c>
      <c r="B111" s="690"/>
      <c r="C111" s="690"/>
      <c r="D111" s="218"/>
      <c r="E111" s="694" t="s">
        <v>180</v>
      </c>
      <c r="F111" s="694"/>
      <c r="G111" s="694"/>
      <c r="H111" s="694"/>
      <c r="I111" s="694"/>
      <c r="J111" s="694"/>
      <c r="K111" s="694"/>
      <c r="L111" s="694"/>
      <c r="M111" s="694"/>
      <c r="N111" s="694"/>
      <c r="O111" s="694"/>
      <c r="P111" s="694"/>
      <c r="Q111" s="694"/>
      <c r="R111" s="694"/>
      <c r="S111" s="694"/>
      <c r="T111" s="694"/>
      <c r="U111" s="694"/>
      <c r="V111" s="227" t="s">
        <v>268</v>
      </c>
    </row>
    <row r="112" spans="1:22" ht="30" customHeight="1" x14ac:dyDescent="0.4">
      <c r="A112" s="687" t="s">
        <v>163</v>
      </c>
      <c r="B112" s="687"/>
      <c r="C112" s="687"/>
      <c r="D112" s="220" t="s">
        <v>300</v>
      </c>
      <c r="E112" s="685" t="s">
        <v>768</v>
      </c>
      <c r="F112" s="685"/>
      <c r="G112" s="685"/>
      <c r="H112" s="685"/>
      <c r="I112" s="685"/>
      <c r="J112" s="685"/>
      <c r="K112" s="685"/>
      <c r="L112" s="685"/>
      <c r="M112" s="685"/>
      <c r="N112" s="685"/>
      <c r="O112" s="685"/>
      <c r="P112" s="685"/>
      <c r="Q112" s="685"/>
      <c r="R112" s="685"/>
      <c r="S112" s="685"/>
      <c r="T112" s="685"/>
      <c r="U112" s="685"/>
      <c r="V112" s="232"/>
    </row>
    <row r="113" spans="1:22" ht="30" customHeight="1" x14ac:dyDescent="0.4">
      <c r="A113" s="687"/>
      <c r="B113" s="687"/>
      <c r="C113" s="687"/>
      <c r="D113" s="220" t="s">
        <v>544</v>
      </c>
      <c r="E113" s="685" t="s">
        <v>545</v>
      </c>
      <c r="F113" s="685"/>
      <c r="G113" s="685"/>
      <c r="H113" s="685"/>
      <c r="I113" s="685"/>
      <c r="J113" s="685"/>
      <c r="K113" s="685"/>
      <c r="L113" s="685"/>
      <c r="M113" s="685"/>
      <c r="N113" s="685"/>
      <c r="O113" s="685"/>
      <c r="P113" s="685"/>
      <c r="Q113" s="685"/>
      <c r="R113" s="685"/>
      <c r="S113" s="685"/>
      <c r="T113" s="685"/>
      <c r="U113" s="685"/>
      <c r="V113" s="232"/>
    </row>
    <row r="114" spans="1:22" ht="15" customHeight="1" x14ac:dyDescent="0.4">
      <c r="A114" s="687"/>
      <c r="B114" s="687"/>
      <c r="C114" s="687"/>
      <c r="D114" s="220" t="s">
        <v>273</v>
      </c>
      <c r="E114" s="685" t="s">
        <v>155</v>
      </c>
      <c r="F114" s="685"/>
      <c r="G114" s="685"/>
      <c r="H114" s="685"/>
      <c r="I114" s="685"/>
      <c r="J114" s="685"/>
      <c r="K114" s="685"/>
      <c r="L114" s="685"/>
      <c r="M114" s="685"/>
      <c r="N114" s="685"/>
      <c r="O114" s="685"/>
      <c r="P114" s="685"/>
      <c r="Q114" s="685"/>
      <c r="R114" s="685"/>
      <c r="S114" s="685"/>
      <c r="T114" s="685"/>
      <c r="U114" s="685"/>
      <c r="V114" s="232"/>
    </row>
    <row r="115" spans="1:22" ht="30" customHeight="1" x14ac:dyDescent="0.4">
      <c r="A115" s="687" t="s">
        <v>164</v>
      </c>
      <c r="B115" s="687"/>
      <c r="C115" s="687"/>
      <c r="D115" s="220" t="s">
        <v>332</v>
      </c>
      <c r="E115" s="685" t="s">
        <v>156</v>
      </c>
      <c r="F115" s="685"/>
      <c r="G115" s="685"/>
      <c r="H115" s="685"/>
      <c r="I115" s="685"/>
      <c r="J115" s="685"/>
      <c r="K115" s="685"/>
      <c r="L115" s="685"/>
      <c r="M115" s="685"/>
      <c r="N115" s="685"/>
      <c r="O115" s="685"/>
      <c r="P115" s="685"/>
      <c r="Q115" s="685"/>
      <c r="R115" s="685"/>
      <c r="S115" s="685"/>
      <c r="T115" s="685"/>
      <c r="U115" s="685"/>
      <c r="V115" s="232"/>
    </row>
    <row r="116" spans="1:22" ht="30" customHeight="1" x14ac:dyDescent="0.4">
      <c r="A116" s="687"/>
      <c r="B116" s="687"/>
      <c r="C116" s="687"/>
      <c r="D116" s="220" t="s">
        <v>546</v>
      </c>
      <c r="E116" s="685" t="s">
        <v>547</v>
      </c>
      <c r="F116" s="685"/>
      <c r="G116" s="685"/>
      <c r="H116" s="685"/>
      <c r="I116" s="685"/>
      <c r="J116" s="685"/>
      <c r="K116" s="685"/>
      <c r="L116" s="685"/>
      <c r="M116" s="685"/>
      <c r="N116" s="685"/>
      <c r="O116" s="685"/>
      <c r="P116" s="685"/>
      <c r="Q116" s="685"/>
      <c r="R116" s="685"/>
      <c r="S116" s="685"/>
      <c r="T116" s="685"/>
      <c r="U116" s="685"/>
      <c r="V116" s="232"/>
    </row>
    <row r="117" spans="1:22" ht="30" customHeight="1" x14ac:dyDescent="0.4">
      <c r="A117" s="687"/>
      <c r="B117" s="687"/>
      <c r="C117" s="687"/>
      <c r="D117" s="220" t="s">
        <v>696</v>
      </c>
      <c r="E117" s="695" t="s">
        <v>695</v>
      </c>
      <c r="F117" s="696"/>
      <c r="G117" s="696"/>
      <c r="H117" s="696"/>
      <c r="I117" s="696"/>
      <c r="J117" s="696"/>
      <c r="K117" s="696"/>
      <c r="L117" s="696"/>
      <c r="M117" s="696"/>
      <c r="N117" s="696"/>
      <c r="O117" s="696"/>
      <c r="P117" s="696"/>
      <c r="Q117" s="696"/>
      <c r="R117" s="696"/>
      <c r="S117" s="696"/>
      <c r="T117" s="696"/>
      <c r="U117" s="697"/>
      <c r="V117" s="232"/>
    </row>
    <row r="118" spans="1:22" ht="15" customHeight="1" x14ac:dyDescent="0.4">
      <c r="A118" s="687"/>
      <c r="B118" s="687"/>
      <c r="C118" s="687"/>
      <c r="D118" s="220" t="s">
        <v>697</v>
      </c>
      <c r="E118" s="691" t="s">
        <v>157</v>
      </c>
      <c r="F118" s="691"/>
      <c r="G118" s="691"/>
      <c r="H118" s="691"/>
      <c r="I118" s="691"/>
      <c r="J118" s="691"/>
      <c r="K118" s="691"/>
      <c r="L118" s="691"/>
      <c r="M118" s="691"/>
      <c r="N118" s="691"/>
      <c r="O118" s="691"/>
      <c r="P118" s="691"/>
      <c r="Q118" s="691"/>
      <c r="R118" s="691"/>
      <c r="S118" s="691"/>
      <c r="T118" s="691"/>
      <c r="U118" s="691"/>
      <c r="V118" s="232"/>
    </row>
    <row r="119" spans="1:22" ht="30" customHeight="1" x14ac:dyDescent="0.4">
      <c r="A119" s="687" t="s">
        <v>165</v>
      </c>
      <c r="B119" s="687"/>
      <c r="C119" s="687"/>
      <c r="D119" s="220" t="s">
        <v>332</v>
      </c>
      <c r="E119" s="685" t="s">
        <v>158</v>
      </c>
      <c r="F119" s="685"/>
      <c r="G119" s="685"/>
      <c r="H119" s="685"/>
      <c r="I119" s="685"/>
      <c r="J119" s="685"/>
      <c r="K119" s="685"/>
      <c r="L119" s="685"/>
      <c r="M119" s="685"/>
      <c r="N119" s="685"/>
      <c r="O119" s="685"/>
      <c r="P119" s="685"/>
      <c r="Q119" s="685"/>
      <c r="R119" s="685"/>
      <c r="S119" s="685"/>
      <c r="T119" s="685"/>
      <c r="U119" s="685"/>
      <c r="V119" s="232"/>
    </row>
    <row r="120" spans="1:22" ht="30" customHeight="1" x14ac:dyDescent="0.4">
      <c r="A120" s="687"/>
      <c r="B120" s="687"/>
      <c r="C120" s="687"/>
      <c r="D120" s="220" t="s">
        <v>548</v>
      </c>
      <c r="E120" s="685" t="s">
        <v>550</v>
      </c>
      <c r="F120" s="685"/>
      <c r="G120" s="685"/>
      <c r="H120" s="685"/>
      <c r="I120" s="685"/>
      <c r="J120" s="685"/>
      <c r="K120" s="685"/>
      <c r="L120" s="685"/>
      <c r="M120" s="685"/>
      <c r="N120" s="685"/>
      <c r="O120" s="685"/>
      <c r="P120" s="685"/>
      <c r="Q120" s="685"/>
      <c r="R120" s="685"/>
      <c r="S120" s="685"/>
      <c r="T120" s="685"/>
      <c r="U120" s="685"/>
      <c r="V120" s="232"/>
    </row>
    <row r="121" spans="1:22" ht="15" customHeight="1" x14ac:dyDescent="0.4">
      <c r="A121" s="687"/>
      <c r="B121" s="687"/>
      <c r="C121" s="687"/>
      <c r="D121" s="220" t="s">
        <v>559</v>
      </c>
      <c r="E121" s="685" t="s">
        <v>159</v>
      </c>
      <c r="F121" s="685"/>
      <c r="G121" s="685"/>
      <c r="H121" s="685"/>
      <c r="I121" s="685"/>
      <c r="J121" s="685"/>
      <c r="K121" s="685"/>
      <c r="L121" s="685"/>
      <c r="M121" s="685"/>
      <c r="N121" s="685"/>
      <c r="O121" s="685"/>
      <c r="P121" s="685"/>
      <c r="Q121" s="685"/>
      <c r="R121" s="685"/>
      <c r="S121" s="685"/>
      <c r="T121" s="685"/>
      <c r="U121" s="685"/>
      <c r="V121" s="232"/>
    </row>
    <row r="122" spans="1:22" ht="30" customHeight="1" x14ac:dyDescent="0.4">
      <c r="A122" s="687" t="s">
        <v>166</v>
      </c>
      <c r="B122" s="687"/>
      <c r="C122" s="687"/>
      <c r="D122" s="220" t="s">
        <v>300</v>
      </c>
      <c r="E122" s="685" t="s">
        <v>160</v>
      </c>
      <c r="F122" s="685"/>
      <c r="G122" s="685"/>
      <c r="H122" s="685"/>
      <c r="I122" s="685"/>
      <c r="J122" s="685"/>
      <c r="K122" s="685"/>
      <c r="L122" s="685"/>
      <c r="M122" s="685"/>
      <c r="N122" s="685"/>
      <c r="O122" s="685"/>
      <c r="P122" s="685"/>
      <c r="Q122" s="685"/>
      <c r="R122" s="685"/>
      <c r="S122" s="685"/>
      <c r="T122" s="685"/>
      <c r="U122" s="685"/>
      <c r="V122" s="232"/>
    </row>
    <row r="123" spans="1:22" ht="30" customHeight="1" x14ac:dyDescent="0.4">
      <c r="A123" s="687"/>
      <c r="B123" s="687"/>
      <c r="C123" s="687"/>
      <c r="D123" s="220" t="s">
        <v>552</v>
      </c>
      <c r="E123" s="685" t="s">
        <v>551</v>
      </c>
      <c r="F123" s="685"/>
      <c r="G123" s="685"/>
      <c r="H123" s="685"/>
      <c r="I123" s="685"/>
      <c r="J123" s="685"/>
      <c r="K123" s="685"/>
      <c r="L123" s="685"/>
      <c r="M123" s="685"/>
      <c r="N123" s="685"/>
      <c r="O123" s="685"/>
      <c r="P123" s="685"/>
      <c r="Q123" s="685"/>
      <c r="R123" s="685"/>
      <c r="S123" s="685"/>
      <c r="T123" s="685"/>
      <c r="U123" s="685"/>
      <c r="V123" s="232"/>
    </row>
    <row r="124" spans="1:22" ht="30" customHeight="1" x14ac:dyDescent="0.4">
      <c r="A124" s="687"/>
      <c r="B124" s="687"/>
      <c r="C124" s="687"/>
      <c r="D124" s="220" t="s">
        <v>698</v>
      </c>
      <c r="E124" s="695" t="s">
        <v>695</v>
      </c>
      <c r="F124" s="696"/>
      <c r="G124" s="696"/>
      <c r="H124" s="696"/>
      <c r="I124" s="696"/>
      <c r="J124" s="696"/>
      <c r="K124" s="696"/>
      <c r="L124" s="696"/>
      <c r="M124" s="696"/>
      <c r="N124" s="696"/>
      <c r="O124" s="696"/>
      <c r="P124" s="696"/>
      <c r="Q124" s="696"/>
      <c r="R124" s="696"/>
      <c r="S124" s="696"/>
      <c r="T124" s="696"/>
      <c r="U124" s="697"/>
      <c r="V124" s="232"/>
    </row>
    <row r="125" spans="1:22" ht="15" customHeight="1" x14ac:dyDescent="0.4">
      <c r="A125" s="687"/>
      <c r="B125" s="687"/>
      <c r="C125" s="687"/>
      <c r="D125" s="220" t="s">
        <v>699</v>
      </c>
      <c r="E125" s="685" t="s">
        <v>157</v>
      </c>
      <c r="F125" s="685"/>
      <c r="G125" s="685"/>
      <c r="H125" s="685"/>
      <c r="I125" s="685"/>
      <c r="J125" s="685"/>
      <c r="K125" s="685"/>
      <c r="L125" s="685"/>
      <c r="M125" s="685"/>
      <c r="N125" s="685"/>
      <c r="O125" s="685"/>
      <c r="P125" s="685"/>
      <c r="Q125" s="685"/>
      <c r="R125" s="685"/>
      <c r="S125" s="685"/>
      <c r="T125" s="685"/>
      <c r="U125" s="685"/>
      <c r="V125" s="232"/>
    </row>
    <row r="126" spans="1:22" ht="30" customHeight="1" x14ac:dyDescent="0.4">
      <c r="A126" s="687" t="s">
        <v>174</v>
      </c>
      <c r="B126" s="687"/>
      <c r="C126" s="687"/>
      <c r="D126" s="220" t="s">
        <v>333</v>
      </c>
      <c r="E126" s="691" t="s">
        <v>167</v>
      </c>
      <c r="F126" s="691"/>
      <c r="G126" s="691"/>
      <c r="H126" s="691"/>
      <c r="I126" s="691"/>
      <c r="J126" s="691"/>
      <c r="K126" s="691"/>
      <c r="L126" s="691"/>
      <c r="M126" s="691"/>
      <c r="N126" s="691"/>
      <c r="O126" s="691"/>
      <c r="P126" s="691"/>
      <c r="Q126" s="691"/>
      <c r="R126" s="691"/>
      <c r="S126" s="691"/>
      <c r="T126" s="691"/>
      <c r="U126" s="691"/>
      <c r="V126" s="232"/>
    </row>
    <row r="127" spans="1:22" ht="30" customHeight="1" x14ac:dyDescent="0.4">
      <c r="A127" s="687"/>
      <c r="B127" s="687"/>
      <c r="C127" s="687"/>
      <c r="D127" s="220" t="s">
        <v>552</v>
      </c>
      <c r="E127" s="691" t="s">
        <v>547</v>
      </c>
      <c r="F127" s="691"/>
      <c r="G127" s="691"/>
      <c r="H127" s="691"/>
      <c r="I127" s="691"/>
      <c r="J127" s="691"/>
      <c r="K127" s="691"/>
      <c r="L127" s="691"/>
      <c r="M127" s="691"/>
      <c r="N127" s="691"/>
      <c r="O127" s="691"/>
      <c r="P127" s="691"/>
      <c r="Q127" s="691"/>
      <c r="R127" s="691"/>
      <c r="S127" s="691"/>
      <c r="T127" s="691"/>
      <c r="U127" s="691"/>
      <c r="V127" s="232"/>
    </row>
    <row r="128" spans="1:22" ht="30" customHeight="1" x14ac:dyDescent="0.4">
      <c r="A128" s="687"/>
      <c r="B128" s="687"/>
      <c r="C128" s="687"/>
      <c r="D128" s="220" t="s">
        <v>700</v>
      </c>
      <c r="E128" s="695" t="s">
        <v>695</v>
      </c>
      <c r="F128" s="696"/>
      <c r="G128" s="696"/>
      <c r="H128" s="696"/>
      <c r="I128" s="696"/>
      <c r="J128" s="696"/>
      <c r="K128" s="696"/>
      <c r="L128" s="696"/>
      <c r="M128" s="696"/>
      <c r="N128" s="696"/>
      <c r="O128" s="696"/>
      <c r="P128" s="696"/>
      <c r="Q128" s="696"/>
      <c r="R128" s="696"/>
      <c r="S128" s="696"/>
      <c r="T128" s="696"/>
      <c r="U128" s="697"/>
      <c r="V128" s="232"/>
    </row>
    <row r="129" spans="1:22" ht="15" customHeight="1" x14ac:dyDescent="0.4">
      <c r="A129" s="687"/>
      <c r="B129" s="687"/>
      <c r="C129" s="687"/>
      <c r="D129" s="220" t="s">
        <v>701</v>
      </c>
      <c r="E129" s="691" t="s">
        <v>168</v>
      </c>
      <c r="F129" s="691"/>
      <c r="G129" s="691"/>
      <c r="H129" s="691"/>
      <c r="I129" s="691"/>
      <c r="J129" s="691"/>
      <c r="K129" s="691"/>
      <c r="L129" s="691"/>
      <c r="M129" s="691"/>
      <c r="N129" s="691"/>
      <c r="O129" s="691"/>
      <c r="P129" s="691"/>
      <c r="Q129" s="691"/>
      <c r="R129" s="691"/>
      <c r="S129" s="691"/>
      <c r="T129" s="691"/>
      <c r="U129" s="691"/>
      <c r="V129" s="232"/>
    </row>
    <row r="130" spans="1:22" ht="45" customHeight="1" x14ac:dyDescent="0.4">
      <c r="A130" s="708" t="s">
        <v>694</v>
      </c>
      <c r="B130" s="709"/>
      <c r="C130" s="710"/>
      <c r="D130" s="714"/>
      <c r="E130" s="703" t="s">
        <v>693</v>
      </c>
      <c r="F130" s="704"/>
      <c r="G130" s="704"/>
      <c r="H130" s="704"/>
      <c r="I130" s="704"/>
      <c r="J130" s="704"/>
      <c r="K130" s="704"/>
      <c r="L130" s="704"/>
      <c r="M130" s="704"/>
      <c r="N130" s="704"/>
      <c r="O130" s="704"/>
      <c r="P130" s="704"/>
      <c r="Q130" s="704"/>
      <c r="R130" s="704"/>
      <c r="S130" s="704"/>
      <c r="T130" s="704"/>
      <c r="U130" s="705"/>
      <c r="V130" s="706"/>
    </row>
    <row r="131" spans="1:22" ht="75" customHeight="1" x14ac:dyDescent="0.4">
      <c r="A131" s="711"/>
      <c r="B131" s="712"/>
      <c r="C131" s="713"/>
      <c r="D131" s="715"/>
      <c r="E131" s="700" t="s">
        <v>722</v>
      </c>
      <c r="F131" s="701"/>
      <c r="G131" s="701"/>
      <c r="H131" s="701"/>
      <c r="I131" s="701"/>
      <c r="J131" s="701"/>
      <c r="K131" s="701"/>
      <c r="L131" s="701"/>
      <c r="M131" s="701"/>
      <c r="N131" s="701"/>
      <c r="O131" s="701"/>
      <c r="P131" s="701"/>
      <c r="Q131" s="701"/>
      <c r="R131" s="701"/>
      <c r="S131" s="701"/>
      <c r="T131" s="701"/>
      <c r="U131" s="702"/>
      <c r="V131" s="707"/>
    </row>
    <row r="132" spans="1:22" ht="45" customHeight="1" x14ac:dyDescent="0.4">
      <c r="A132" s="693" t="s">
        <v>175</v>
      </c>
      <c r="B132" s="693"/>
      <c r="C132" s="693"/>
      <c r="D132" s="220" t="s">
        <v>300</v>
      </c>
      <c r="E132" s="685" t="s">
        <v>769</v>
      </c>
      <c r="F132" s="685"/>
      <c r="G132" s="685"/>
      <c r="H132" s="685"/>
      <c r="I132" s="685"/>
      <c r="J132" s="685"/>
      <c r="K132" s="685"/>
      <c r="L132" s="685"/>
      <c r="M132" s="685"/>
      <c r="N132" s="685"/>
      <c r="O132" s="685"/>
      <c r="P132" s="685"/>
      <c r="Q132" s="685"/>
      <c r="R132" s="685"/>
      <c r="S132" s="685"/>
      <c r="T132" s="685"/>
      <c r="U132" s="685"/>
      <c r="V132" s="231"/>
    </row>
    <row r="133" spans="1:22" ht="15" customHeight="1" x14ac:dyDescent="0.4">
      <c r="A133" s="693"/>
      <c r="B133" s="693"/>
      <c r="C133" s="693"/>
      <c r="D133" s="220" t="s">
        <v>334</v>
      </c>
      <c r="E133" s="685" t="s">
        <v>169</v>
      </c>
      <c r="F133" s="685"/>
      <c r="G133" s="685"/>
      <c r="H133" s="685"/>
      <c r="I133" s="685"/>
      <c r="J133" s="685"/>
      <c r="K133" s="685"/>
      <c r="L133" s="685"/>
      <c r="M133" s="685"/>
      <c r="N133" s="685"/>
      <c r="O133" s="685"/>
      <c r="P133" s="685"/>
      <c r="Q133" s="685"/>
      <c r="R133" s="685"/>
      <c r="S133" s="685"/>
      <c r="T133" s="685"/>
      <c r="U133" s="685"/>
      <c r="V133" s="231"/>
    </row>
    <row r="134" spans="1:22" ht="15" customHeight="1" x14ac:dyDescent="0.4">
      <c r="A134" s="693"/>
      <c r="B134" s="693"/>
      <c r="C134" s="693"/>
      <c r="D134" s="220" t="s">
        <v>549</v>
      </c>
      <c r="E134" s="685" t="s">
        <v>704</v>
      </c>
      <c r="F134" s="685"/>
      <c r="G134" s="685"/>
      <c r="H134" s="685"/>
      <c r="I134" s="685"/>
      <c r="J134" s="685"/>
      <c r="K134" s="685"/>
      <c r="L134" s="685"/>
      <c r="M134" s="685"/>
      <c r="N134" s="685"/>
      <c r="O134" s="685"/>
      <c r="P134" s="685"/>
      <c r="Q134" s="685"/>
      <c r="R134" s="685"/>
      <c r="S134" s="685"/>
      <c r="T134" s="685"/>
      <c r="U134" s="685"/>
      <c r="V134" s="231"/>
    </row>
    <row r="135" spans="1:22" ht="14.25" customHeight="1" x14ac:dyDescent="0.4">
      <c r="A135" s="690" t="s">
        <v>179</v>
      </c>
      <c r="B135" s="690"/>
      <c r="C135" s="690"/>
      <c r="D135" s="218"/>
      <c r="E135" s="694" t="s">
        <v>180</v>
      </c>
      <c r="F135" s="694"/>
      <c r="G135" s="694"/>
      <c r="H135" s="694"/>
      <c r="I135" s="694"/>
      <c r="J135" s="694"/>
      <c r="K135" s="694"/>
      <c r="L135" s="694"/>
      <c r="M135" s="694"/>
      <c r="N135" s="694"/>
      <c r="O135" s="694"/>
      <c r="P135" s="694"/>
      <c r="Q135" s="694"/>
      <c r="R135" s="694"/>
      <c r="S135" s="694"/>
      <c r="T135" s="694"/>
      <c r="U135" s="694"/>
      <c r="V135" s="227" t="s">
        <v>268</v>
      </c>
    </row>
    <row r="136" spans="1:22" ht="45" customHeight="1" x14ac:dyDescent="0.4">
      <c r="A136" s="699" t="s">
        <v>176</v>
      </c>
      <c r="B136" s="699"/>
      <c r="C136" s="699"/>
      <c r="D136" s="222" t="s">
        <v>300</v>
      </c>
      <c r="E136" s="685" t="s">
        <v>196</v>
      </c>
      <c r="F136" s="685"/>
      <c r="G136" s="685"/>
      <c r="H136" s="685"/>
      <c r="I136" s="685"/>
      <c r="J136" s="685"/>
      <c r="K136" s="685"/>
      <c r="L136" s="685"/>
      <c r="M136" s="685"/>
      <c r="N136" s="685"/>
      <c r="O136" s="685"/>
      <c r="P136" s="685"/>
      <c r="Q136" s="685"/>
      <c r="R136" s="685"/>
      <c r="S136" s="685"/>
      <c r="T136" s="685"/>
      <c r="U136" s="685"/>
      <c r="V136" s="232"/>
    </row>
    <row r="137" spans="1:22" ht="45" customHeight="1" x14ac:dyDescent="0.4">
      <c r="A137" s="699"/>
      <c r="B137" s="699"/>
      <c r="C137" s="699"/>
      <c r="D137" s="222" t="s">
        <v>334</v>
      </c>
      <c r="E137" s="685" t="s">
        <v>170</v>
      </c>
      <c r="F137" s="685"/>
      <c r="G137" s="685"/>
      <c r="H137" s="685"/>
      <c r="I137" s="685"/>
      <c r="J137" s="685"/>
      <c r="K137" s="685"/>
      <c r="L137" s="685"/>
      <c r="M137" s="685"/>
      <c r="N137" s="685"/>
      <c r="O137" s="685"/>
      <c r="P137" s="685"/>
      <c r="Q137" s="685"/>
      <c r="R137" s="685"/>
      <c r="S137" s="685"/>
      <c r="T137" s="685"/>
      <c r="U137" s="685"/>
      <c r="V137" s="232"/>
    </row>
    <row r="138" spans="1:22" ht="15" customHeight="1" x14ac:dyDescent="0.4">
      <c r="A138" s="699"/>
      <c r="B138" s="699"/>
      <c r="C138" s="699"/>
      <c r="D138" s="222" t="s">
        <v>553</v>
      </c>
      <c r="E138" s="685" t="s">
        <v>554</v>
      </c>
      <c r="F138" s="685"/>
      <c r="G138" s="685"/>
      <c r="H138" s="685"/>
      <c r="I138" s="685"/>
      <c r="J138" s="685"/>
      <c r="K138" s="685"/>
      <c r="L138" s="685"/>
      <c r="M138" s="685"/>
      <c r="N138" s="685"/>
      <c r="O138" s="685"/>
      <c r="P138" s="685"/>
      <c r="Q138" s="685"/>
      <c r="R138" s="685"/>
      <c r="S138" s="685"/>
      <c r="T138" s="685"/>
      <c r="U138" s="685"/>
      <c r="V138" s="232"/>
    </row>
    <row r="139" spans="1:22" ht="45" customHeight="1" x14ac:dyDescent="0.4">
      <c r="A139" s="699" t="s">
        <v>177</v>
      </c>
      <c r="B139" s="699"/>
      <c r="C139" s="699"/>
      <c r="D139" s="222" t="s">
        <v>300</v>
      </c>
      <c r="E139" s="685" t="s">
        <v>171</v>
      </c>
      <c r="F139" s="685"/>
      <c r="G139" s="685"/>
      <c r="H139" s="685"/>
      <c r="I139" s="685"/>
      <c r="J139" s="685"/>
      <c r="K139" s="685"/>
      <c r="L139" s="685"/>
      <c r="M139" s="685"/>
      <c r="N139" s="685"/>
      <c r="O139" s="685"/>
      <c r="P139" s="685"/>
      <c r="Q139" s="685"/>
      <c r="R139" s="685"/>
      <c r="S139" s="685"/>
      <c r="T139" s="685"/>
      <c r="U139" s="685"/>
      <c r="V139" s="232"/>
    </row>
    <row r="140" spans="1:22" ht="30" customHeight="1" x14ac:dyDescent="0.4">
      <c r="A140" s="699"/>
      <c r="B140" s="699"/>
      <c r="C140" s="699"/>
      <c r="D140" s="222" t="s">
        <v>707</v>
      </c>
      <c r="E140" s="695" t="s">
        <v>705</v>
      </c>
      <c r="F140" s="696"/>
      <c r="G140" s="696"/>
      <c r="H140" s="696"/>
      <c r="I140" s="696"/>
      <c r="J140" s="696"/>
      <c r="K140" s="696"/>
      <c r="L140" s="696"/>
      <c r="M140" s="696"/>
      <c r="N140" s="696"/>
      <c r="O140" s="696"/>
      <c r="P140" s="696"/>
      <c r="Q140" s="696"/>
      <c r="R140" s="696"/>
      <c r="S140" s="696"/>
      <c r="T140" s="696"/>
      <c r="U140" s="697"/>
      <c r="V140" s="232"/>
    </row>
    <row r="141" spans="1:22" ht="30" customHeight="1" x14ac:dyDescent="0.4">
      <c r="A141" s="699"/>
      <c r="B141" s="699"/>
      <c r="C141" s="699"/>
      <c r="D141" s="222" t="s">
        <v>708</v>
      </c>
      <c r="E141" s="685" t="s">
        <v>714</v>
      </c>
      <c r="F141" s="685"/>
      <c r="G141" s="685"/>
      <c r="H141" s="685"/>
      <c r="I141" s="685"/>
      <c r="J141" s="685"/>
      <c r="K141" s="685"/>
      <c r="L141" s="685"/>
      <c r="M141" s="685"/>
      <c r="N141" s="685"/>
      <c r="O141" s="685"/>
      <c r="P141" s="685"/>
      <c r="Q141" s="685"/>
      <c r="R141" s="685"/>
      <c r="S141" s="685"/>
      <c r="T141" s="685"/>
      <c r="U141" s="685"/>
      <c r="V141" s="232"/>
    </row>
    <row r="142" spans="1:22" ht="30" customHeight="1" x14ac:dyDescent="0.4">
      <c r="A142" s="699"/>
      <c r="B142" s="699"/>
      <c r="C142" s="699"/>
      <c r="D142" s="222" t="s">
        <v>709</v>
      </c>
      <c r="E142" s="685" t="s">
        <v>715</v>
      </c>
      <c r="F142" s="685"/>
      <c r="G142" s="685"/>
      <c r="H142" s="685"/>
      <c r="I142" s="685"/>
      <c r="J142" s="685"/>
      <c r="K142" s="685"/>
      <c r="L142" s="685"/>
      <c r="M142" s="685"/>
      <c r="N142" s="685"/>
      <c r="O142" s="685"/>
      <c r="P142" s="685"/>
      <c r="Q142" s="685"/>
      <c r="R142" s="685"/>
      <c r="S142" s="685"/>
      <c r="T142" s="685"/>
      <c r="U142" s="685"/>
      <c r="V142" s="232"/>
    </row>
    <row r="143" spans="1:22" ht="30" customHeight="1" x14ac:dyDescent="0.4">
      <c r="A143" s="699"/>
      <c r="B143" s="699"/>
      <c r="C143" s="699"/>
      <c r="D143" s="222" t="s">
        <v>710</v>
      </c>
      <c r="E143" s="695" t="s">
        <v>706</v>
      </c>
      <c r="F143" s="696"/>
      <c r="G143" s="696"/>
      <c r="H143" s="696"/>
      <c r="I143" s="696"/>
      <c r="J143" s="696"/>
      <c r="K143" s="696"/>
      <c r="L143" s="696"/>
      <c r="M143" s="696"/>
      <c r="N143" s="696"/>
      <c r="O143" s="696"/>
      <c r="P143" s="696"/>
      <c r="Q143" s="696"/>
      <c r="R143" s="696"/>
      <c r="S143" s="696"/>
      <c r="T143" s="696"/>
      <c r="U143" s="697"/>
      <c r="V143" s="232"/>
    </row>
    <row r="144" spans="1:22" ht="45" customHeight="1" x14ac:dyDescent="0.4">
      <c r="A144" s="699"/>
      <c r="B144" s="699"/>
      <c r="C144" s="699"/>
      <c r="D144" s="222" t="s">
        <v>711</v>
      </c>
      <c r="E144" s="685" t="s">
        <v>172</v>
      </c>
      <c r="F144" s="685"/>
      <c r="G144" s="685"/>
      <c r="H144" s="685"/>
      <c r="I144" s="685"/>
      <c r="J144" s="685"/>
      <c r="K144" s="685"/>
      <c r="L144" s="685"/>
      <c r="M144" s="685"/>
      <c r="N144" s="685"/>
      <c r="O144" s="685"/>
      <c r="P144" s="685"/>
      <c r="Q144" s="685"/>
      <c r="R144" s="685"/>
      <c r="S144" s="685"/>
      <c r="T144" s="685"/>
      <c r="U144" s="685"/>
      <c r="V144" s="232"/>
    </row>
    <row r="145" spans="1:22" ht="30" customHeight="1" x14ac:dyDescent="0.4">
      <c r="A145" s="699"/>
      <c r="B145" s="699"/>
      <c r="C145" s="699"/>
      <c r="D145" s="222" t="s">
        <v>712</v>
      </c>
      <c r="E145" s="685" t="s">
        <v>173</v>
      </c>
      <c r="F145" s="685"/>
      <c r="G145" s="685"/>
      <c r="H145" s="685"/>
      <c r="I145" s="685"/>
      <c r="J145" s="685"/>
      <c r="K145" s="685"/>
      <c r="L145" s="685"/>
      <c r="M145" s="685"/>
      <c r="N145" s="685"/>
      <c r="O145" s="685"/>
      <c r="P145" s="685"/>
      <c r="Q145" s="685"/>
      <c r="R145" s="685"/>
      <c r="S145" s="685"/>
      <c r="T145" s="685"/>
      <c r="U145" s="685"/>
      <c r="V145" s="232"/>
    </row>
    <row r="146" spans="1:22" ht="45" customHeight="1" x14ac:dyDescent="0.4">
      <c r="A146" s="699"/>
      <c r="B146" s="699"/>
      <c r="C146" s="699"/>
      <c r="D146" s="222" t="s">
        <v>713</v>
      </c>
      <c r="E146" s="685" t="s">
        <v>379</v>
      </c>
      <c r="F146" s="685"/>
      <c r="G146" s="685"/>
      <c r="H146" s="685"/>
      <c r="I146" s="685"/>
      <c r="J146" s="685"/>
      <c r="K146" s="685"/>
      <c r="L146" s="685"/>
      <c r="M146" s="685"/>
      <c r="N146" s="685"/>
      <c r="O146" s="685"/>
      <c r="P146" s="685"/>
      <c r="Q146" s="685"/>
      <c r="R146" s="685"/>
      <c r="S146" s="685"/>
      <c r="T146" s="685"/>
      <c r="U146" s="685"/>
      <c r="V146" s="232"/>
    </row>
  </sheetData>
  <dataConsolidate/>
  <mergeCells count="180">
    <mergeCell ref="V130:V131"/>
    <mergeCell ref="A130:C131"/>
    <mergeCell ref="D130:D131"/>
    <mergeCell ref="E117:U117"/>
    <mergeCell ref="E124:U124"/>
    <mergeCell ref="E128:U128"/>
    <mergeCell ref="E106:U106"/>
    <mergeCell ref="A103:C106"/>
    <mergeCell ref="E110:U110"/>
    <mergeCell ref="A107:C110"/>
    <mergeCell ref="E109:U109"/>
    <mergeCell ref="E113:U113"/>
    <mergeCell ref="E116:U116"/>
    <mergeCell ref="E120:U120"/>
    <mergeCell ref="A119:C121"/>
    <mergeCell ref="E118:U118"/>
    <mergeCell ref="E127:U127"/>
    <mergeCell ref="E122:U122"/>
    <mergeCell ref="E121:U121"/>
    <mergeCell ref="E105:U105"/>
    <mergeCell ref="E123:U123"/>
    <mergeCell ref="E104:U104"/>
    <mergeCell ref="E108:U108"/>
    <mergeCell ref="A111:C111"/>
    <mergeCell ref="A132:C134"/>
    <mergeCell ref="E134:U134"/>
    <mergeCell ref="A136:C138"/>
    <mergeCell ref="E138:U138"/>
    <mergeCell ref="A139:C146"/>
    <mergeCell ref="E144:U144"/>
    <mergeCell ref="E142:U142"/>
    <mergeCell ref="A126:C129"/>
    <mergeCell ref="E146:U146"/>
    <mergeCell ref="E145:U145"/>
    <mergeCell ref="E131:U131"/>
    <mergeCell ref="E130:U130"/>
    <mergeCell ref="A135:C135"/>
    <mergeCell ref="E135:U135"/>
    <mergeCell ref="E140:U140"/>
    <mergeCell ref="E143:U143"/>
    <mergeCell ref="E98:U98"/>
    <mergeCell ref="A4:V4"/>
    <mergeCell ref="E97:U97"/>
    <mergeCell ref="E96:U96"/>
    <mergeCell ref="E95:U95"/>
    <mergeCell ref="E89:U89"/>
    <mergeCell ref="E99:U99"/>
    <mergeCell ref="E119:U119"/>
    <mergeCell ref="E94:U94"/>
    <mergeCell ref="E93:U93"/>
    <mergeCell ref="A115:C118"/>
    <mergeCell ref="A112:C114"/>
    <mergeCell ref="E102:U102"/>
    <mergeCell ref="E101:U101"/>
    <mergeCell ref="E100:U100"/>
    <mergeCell ref="E115:U115"/>
    <mergeCell ref="E114:U114"/>
    <mergeCell ref="E112:U112"/>
    <mergeCell ref="E107:U107"/>
    <mergeCell ref="E103:U103"/>
    <mergeCell ref="E80:U80"/>
    <mergeCell ref="E79:U79"/>
    <mergeCell ref="A29:C29"/>
    <mergeCell ref="E111:U111"/>
    <mergeCell ref="A1:V1"/>
    <mergeCell ref="E141:U141"/>
    <mergeCell ref="E139:U139"/>
    <mergeCell ref="E137:U137"/>
    <mergeCell ref="E136:U136"/>
    <mergeCell ref="A40:C43"/>
    <mergeCell ref="E43:U43"/>
    <mergeCell ref="A100:C102"/>
    <mergeCell ref="A122:C125"/>
    <mergeCell ref="E129:U129"/>
    <mergeCell ref="E126:U126"/>
    <mergeCell ref="E132:U132"/>
    <mergeCell ref="E133:U133"/>
    <mergeCell ref="E88:U88"/>
    <mergeCell ref="E87:U87"/>
    <mergeCell ref="A72:C84"/>
    <mergeCell ref="A86:C99"/>
    <mergeCell ref="E82:U82"/>
    <mergeCell ref="E125:U125"/>
    <mergeCell ref="E92:U92"/>
    <mergeCell ref="E91:U91"/>
    <mergeCell ref="E90:U90"/>
    <mergeCell ref="E60:U60"/>
    <mergeCell ref="A85:C85"/>
    <mergeCell ref="E55:U55"/>
    <mergeCell ref="E59:U59"/>
    <mergeCell ref="E71:U71"/>
    <mergeCell ref="E70:U70"/>
    <mergeCell ref="E69:U69"/>
    <mergeCell ref="E68:U68"/>
    <mergeCell ref="E77:U77"/>
    <mergeCell ref="E76:U76"/>
    <mergeCell ref="E75:U75"/>
    <mergeCell ref="E74:U74"/>
    <mergeCell ref="E73:U73"/>
    <mergeCell ref="E78:U78"/>
    <mergeCell ref="A32:C39"/>
    <mergeCell ref="E67:U67"/>
    <mergeCell ref="E66:U66"/>
    <mergeCell ref="E65:U65"/>
    <mergeCell ref="E64:U64"/>
    <mergeCell ref="E63:U63"/>
    <mergeCell ref="E45:U45"/>
    <mergeCell ref="E44:U44"/>
    <mergeCell ref="E42:U42"/>
    <mergeCell ref="E62:U62"/>
    <mergeCell ref="E61:U61"/>
    <mergeCell ref="E47:U47"/>
    <mergeCell ref="A59:C71"/>
    <mergeCell ref="E54:U54"/>
    <mergeCell ref="E46:U46"/>
    <mergeCell ref="E35:U35"/>
    <mergeCell ref="A58:C58"/>
    <mergeCell ref="A44:C57"/>
    <mergeCell ref="E51:U51"/>
    <mergeCell ref="E34:U34"/>
    <mergeCell ref="E33:U33"/>
    <mergeCell ref="E32:U32"/>
    <mergeCell ref="E48:U48"/>
    <mergeCell ref="E86:U86"/>
    <mergeCell ref="E72:U72"/>
    <mergeCell ref="E53:U53"/>
    <mergeCell ref="E84:U84"/>
    <mergeCell ref="E83:U83"/>
    <mergeCell ref="E81:U81"/>
    <mergeCell ref="E12:U12"/>
    <mergeCell ref="E14:U14"/>
    <mergeCell ref="E15:U15"/>
    <mergeCell ref="E16:U16"/>
    <mergeCell ref="E58:U58"/>
    <mergeCell ref="E27:U27"/>
    <mergeCell ref="E26:U26"/>
    <mergeCell ref="E38:U38"/>
    <mergeCell ref="E28:U28"/>
    <mergeCell ref="E29:U29"/>
    <mergeCell ref="E57:U57"/>
    <mergeCell ref="E56:U56"/>
    <mergeCell ref="E50:U50"/>
    <mergeCell ref="E49:U49"/>
    <mergeCell ref="E52:U52"/>
    <mergeCell ref="E21:U21"/>
    <mergeCell ref="E23:U23"/>
    <mergeCell ref="E85:U85"/>
    <mergeCell ref="E18:U18"/>
    <mergeCell ref="E24:U24"/>
    <mergeCell ref="A5:V5"/>
    <mergeCell ref="E13:U13"/>
    <mergeCell ref="E25:U25"/>
    <mergeCell ref="E7:U7"/>
    <mergeCell ref="A8:C8"/>
    <mergeCell ref="A7:C7"/>
    <mergeCell ref="A9:C11"/>
    <mergeCell ref="A2:V2"/>
    <mergeCell ref="E41:U41"/>
    <mergeCell ref="E40:U40"/>
    <mergeCell ref="E39:U39"/>
    <mergeCell ref="E37:U37"/>
    <mergeCell ref="E36:U36"/>
    <mergeCell ref="E31:U31"/>
    <mergeCell ref="E30:U30"/>
    <mergeCell ref="E11:U11"/>
    <mergeCell ref="E8:U8"/>
    <mergeCell ref="E9:U9"/>
    <mergeCell ref="E10:U10"/>
    <mergeCell ref="A25:C25"/>
    <mergeCell ref="A26:C26"/>
    <mergeCell ref="A27:C28"/>
    <mergeCell ref="A30:C31"/>
    <mergeCell ref="A3:V3"/>
    <mergeCell ref="A6:C6"/>
    <mergeCell ref="E6:U6"/>
    <mergeCell ref="E22:U22"/>
    <mergeCell ref="E20:U20"/>
    <mergeCell ref="E19:U19"/>
    <mergeCell ref="A12:C24"/>
    <mergeCell ref="E17:U17"/>
  </mergeCells>
  <phoneticPr fontId="3"/>
  <printOptions horizontalCentered="1"/>
  <pageMargins left="0.23622047244094491" right="0.23622047244094491" top="0.74803149606299213" bottom="0.74803149606299213" header="0.31496062992125984" footer="0.31496062992125984"/>
  <pageSetup paperSize="9" fitToHeight="0" orientation="portrait" r:id="rId1"/>
  <headerFooter alignWithMargins="0">
    <oddFooter>&amp;R&amp;10&amp;A（&amp;P/&amp;N）</oddFooter>
  </headerFooter>
  <rowBreaks count="5" manualBreakCount="5">
    <brk id="28" max="16383" man="1"/>
    <brk id="57" max="16383" man="1"/>
    <brk id="84" max="16383" man="1"/>
    <brk id="110" max="21" man="1"/>
    <brk id="134"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14450" r:id="rId4" name="Check Box 114">
              <controlPr defaultSize="0" autoFill="0" autoLine="0" autoPict="0">
                <anchor moveWithCells="1">
                  <from>
                    <xdr:col>22</xdr:col>
                    <xdr:colOff>0</xdr:colOff>
                    <xdr:row>13</xdr:row>
                    <xdr:rowOff>0</xdr:rowOff>
                  </from>
                  <to>
                    <xdr:col>22</xdr:col>
                    <xdr:colOff>238125</xdr:colOff>
                    <xdr:row>14</xdr:row>
                    <xdr:rowOff>38100</xdr:rowOff>
                  </to>
                </anchor>
              </controlPr>
            </control>
          </mc:Choice>
        </mc:AlternateContent>
        <mc:AlternateContent xmlns:mc="http://schemas.openxmlformats.org/markup-compatibility/2006">
          <mc:Choice Requires="x14">
            <control shapeId="14453" r:id="rId5" name="Check Box 117">
              <controlPr defaultSize="0" autoFill="0" autoLine="0" autoPict="0">
                <anchor moveWithCells="1">
                  <from>
                    <xdr:col>22</xdr:col>
                    <xdr:colOff>0</xdr:colOff>
                    <xdr:row>12</xdr:row>
                    <xdr:rowOff>0</xdr:rowOff>
                  </from>
                  <to>
                    <xdr:col>22</xdr:col>
                    <xdr:colOff>171450</xdr:colOff>
                    <xdr:row>13</xdr:row>
                    <xdr:rowOff>38100</xdr:rowOff>
                  </to>
                </anchor>
              </controlPr>
            </control>
          </mc:Choice>
        </mc:AlternateContent>
        <mc:AlternateContent xmlns:mc="http://schemas.openxmlformats.org/markup-compatibility/2006">
          <mc:Choice Requires="x14">
            <control shapeId="14592" r:id="rId6" name="Check Box 256">
              <controlPr defaultSize="0" autoFill="0" autoLine="0" autoPict="0">
                <anchor moveWithCells="1">
                  <from>
                    <xdr:col>22</xdr:col>
                    <xdr:colOff>0</xdr:colOff>
                    <xdr:row>76</xdr:row>
                    <xdr:rowOff>285750</xdr:rowOff>
                  </from>
                  <to>
                    <xdr:col>22</xdr:col>
                    <xdr:colOff>171450</xdr:colOff>
                    <xdr:row>77</xdr:row>
                    <xdr:rowOff>314325</xdr:rowOff>
                  </to>
                </anchor>
              </controlPr>
            </control>
          </mc:Choice>
        </mc:AlternateContent>
        <mc:AlternateContent xmlns:mc="http://schemas.openxmlformats.org/markup-compatibility/2006">
          <mc:Choice Requires="x14">
            <control shapeId="14598" r:id="rId7" name="Check Box 262">
              <controlPr defaultSize="0" autoFill="0" autoLine="0" autoPict="0">
                <anchor moveWithCells="1">
                  <from>
                    <xdr:col>22</xdr:col>
                    <xdr:colOff>0</xdr:colOff>
                    <xdr:row>78</xdr:row>
                    <xdr:rowOff>285750</xdr:rowOff>
                  </from>
                  <to>
                    <xdr:col>22</xdr:col>
                    <xdr:colOff>171450</xdr:colOff>
                    <xdr:row>80</xdr:row>
                    <xdr:rowOff>28575</xdr:rowOff>
                  </to>
                </anchor>
              </controlPr>
            </control>
          </mc:Choice>
        </mc:AlternateContent>
        <mc:AlternateContent xmlns:mc="http://schemas.openxmlformats.org/markup-compatibility/2006">
          <mc:Choice Requires="x14">
            <control shapeId="14600" r:id="rId8" name="Check Box 264">
              <controlPr defaultSize="0" autoFill="0" autoLine="0" autoPict="0">
                <anchor moveWithCells="1">
                  <from>
                    <xdr:col>22</xdr:col>
                    <xdr:colOff>0</xdr:colOff>
                    <xdr:row>78</xdr:row>
                    <xdr:rowOff>285750</xdr:rowOff>
                  </from>
                  <to>
                    <xdr:col>22</xdr:col>
                    <xdr:colOff>171450</xdr:colOff>
                    <xdr:row>80</xdr:row>
                    <xdr:rowOff>28575</xdr:rowOff>
                  </to>
                </anchor>
              </controlPr>
            </control>
          </mc:Choice>
        </mc:AlternateContent>
        <mc:AlternateContent xmlns:mc="http://schemas.openxmlformats.org/markup-compatibility/2006">
          <mc:Choice Requires="x14">
            <control shapeId="14607" r:id="rId9" name="Check Box 271">
              <controlPr defaultSize="0" autoFill="0" autoLine="0" autoPict="0">
                <anchor moveWithCells="1">
                  <from>
                    <xdr:col>22</xdr:col>
                    <xdr:colOff>0</xdr:colOff>
                    <xdr:row>81</xdr:row>
                    <xdr:rowOff>285750</xdr:rowOff>
                  </from>
                  <to>
                    <xdr:col>22</xdr:col>
                    <xdr:colOff>171450</xdr:colOff>
                    <xdr:row>83</xdr:row>
                    <xdr:rowOff>47625</xdr:rowOff>
                  </to>
                </anchor>
              </controlPr>
            </control>
          </mc:Choice>
        </mc:AlternateContent>
        <mc:AlternateContent xmlns:mc="http://schemas.openxmlformats.org/markup-compatibility/2006">
          <mc:Choice Requires="x14">
            <control shapeId="14609" r:id="rId10" name="Check Box 273">
              <controlPr defaultSize="0" autoFill="0" autoLine="0" autoPict="0">
                <anchor moveWithCells="1">
                  <from>
                    <xdr:col>22</xdr:col>
                    <xdr:colOff>0</xdr:colOff>
                    <xdr:row>81</xdr:row>
                    <xdr:rowOff>285750</xdr:rowOff>
                  </from>
                  <to>
                    <xdr:col>22</xdr:col>
                    <xdr:colOff>171450</xdr:colOff>
                    <xdr:row>83</xdr:row>
                    <xdr:rowOff>47625</xdr:rowOff>
                  </to>
                </anchor>
              </controlPr>
            </control>
          </mc:Choice>
        </mc:AlternateContent>
        <mc:AlternateContent xmlns:mc="http://schemas.openxmlformats.org/markup-compatibility/2006">
          <mc:Choice Requires="x14">
            <control shapeId="14614" r:id="rId11" name="Check Box 278">
              <controlPr defaultSize="0" autoFill="0" autoLine="0" autoPict="0">
                <anchor moveWithCells="1">
                  <from>
                    <xdr:col>22</xdr:col>
                    <xdr:colOff>0</xdr:colOff>
                    <xdr:row>81</xdr:row>
                    <xdr:rowOff>285750</xdr:rowOff>
                  </from>
                  <to>
                    <xdr:col>22</xdr:col>
                    <xdr:colOff>171450</xdr:colOff>
                    <xdr:row>83</xdr:row>
                    <xdr:rowOff>47625</xdr:rowOff>
                  </to>
                </anchor>
              </controlPr>
            </control>
          </mc:Choice>
        </mc:AlternateContent>
        <mc:AlternateContent xmlns:mc="http://schemas.openxmlformats.org/markup-compatibility/2006">
          <mc:Choice Requires="x14">
            <control shapeId="14615" r:id="rId12" name="Check Box 279">
              <controlPr defaultSize="0" autoFill="0" autoLine="0" autoPict="0">
                <anchor moveWithCells="1">
                  <from>
                    <xdr:col>22</xdr:col>
                    <xdr:colOff>0</xdr:colOff>
                    <xdr:row>81</xdr:row>
                    <xdr:rowOff>285750</xdr:rowOff>
                  </from>
                  <to>
                    <xdr:col>22</xdr:col>
                    <xdr:colOff>171450</xdr:colOff>
                    <xdr:row>83</xdr:row>
                    <xdr:rowOff>47625</xdr:rowOff>
                  </to>
                </anchor>
              </controlPr>
            </control>
          </mc:Choice>
        </mc:AlternateContent>
        <mc:AlternateContent xmlns:mc="http://schemas.openxmlformats.org/markup-compatibility/2006">
          <mc:Choice Requires="x14">
            <control shapeId="14616" r:id="rId13" name="Check Box 280">
              <controlPr defaultSize="0" autoFill="0" autoLine="0" autoPict="0">
                <anchor moveWithCells="1">
                  <from>
                    <xdr:col>22</xdr:col>
                    <xdr:colOff>0</xdr:colOff>
                    <xdr:row>81</xdr:row>
                    <xdr:rowOff>285750</xdr:rowOff>
                  </from>
                  <to>
                    <xdr:col>22</xdr:col>
                    <xdr:colOff>171450</xdr:colOff>
                    <xdr:row>83</xdr:row>
                    <xdr:rowOff>47625</xdr:rowOff>
                  </to>
                </anchor>
              </controlPr>
            </control>
          </mc:Choice>
        </mc:AlternateContent>
        <mc:AlternateContent xmlns:mc="http://schemas.openxmlformats.org/markup-compatibility/2006">
          <mc:Choice Requires="x14">
            <control shapeId="14617" r:id="rId14" name="Check Box 281">
              <controlPr defaultSize="0" autoFill="0" autoLine="0" autoPict="0">
                <anchor moveWithCells="1">
                  <from>
                    <xdr:col>22</xdr:col>
                    <xdr:colOff>0</xdr:colOff>
                    <xdr:row>81</xdr:row>
                    <xdr:rowOff>285750</xdr:rowOff>
                  </from>
                  <to>
                    <xdr:col>22</xdr:col>
                    <xdr:colOff>171450</xdr:colOff>
                    <xdr:row>83</xdr:row>
                    <xdr:rowOff>47625</xdr:rowOff>
                  </to>
                </anchor>
              </controlPr>
            </control>
          </mc:Choice>
        </mc:AlternateContent>
        <mc:AlternateContent xmlns:mc="http://schemas.openxmlformats.org/markup-compatibility/2006">
          <mc:Choice Requires="x14">
            <control shapeId="14618" r:id="rId15" name="Check Box 282">
              <controlPr defaultSize="0" autoFill="0" autoLine="0" autoPict="0">
                <anchor moveWithCells="1">
                  <from>
                    <xdr:col>22</xdr:col>
                    <xdr:colOff>0</xdr:colOff>
                    <xdr:row>81</xdr:row>
                    <xdr:rowOff>285750</xdr:rowOff>
                  </from>
                  <to>
                    <xdr:col>22</xdr:col>
                    <xdr:colOff>171450</xdr:colOff>
                    <xdr:row>83</xdr:row>
                    <xdr:rowOff>47625</xdr:rowOff>
                  </to>
                </anchor>
              </controlPr>
            </control>
          </mc:Choice>
        </mc:AlternateContent>
        <mc:AlternateContent xmlns:mc="http://schemas.openxmlformats.org/markup-compatibility/2006">
          <mc:Choice Requires="x14">
            <control shapeId="14653" r:id="rId16" name="Check Box 317">
              <controlPr defaultSize="0" autoFill="0" autoLine="0" autoPict="0">
                <anchor moveWithCells="1">
                  <from>
                    <xdr:col>22</xdr:col>
                    <xdr:colOff>0</xdr:colOff>
                    <xdr:row>131</xdr:row>
                    <xdr:rowOff>0</xdr:rowOff>
                  </from>
                  <to>
                    <xdr:col>22</xdr:col>
                    <xdr:colOff>200025</xdr:colOff>
                    <xdr:row>132</xdr:row>
                    <xdr:rowOff>38100</xdr:rowOff>
                  </to>
                </anchor>
              </controlPr>
            </control>
          </mc:Choice>
        </mc:AlternateContent>
        <mc:AlternateContent xmlns:mc="http://schemas.openxmlformats.org/markup-compatibility/2006">
          <mc:Choice Requires="x14">
            <control shapeId="14662" r:id="rId17" name="Check Box 326">
              <controlPr defaultSize="0" autoFill="0" autoLine="0" autoPict="0">
                <anchor moveWithCells="1">
                  <from>
                    <xdr:col>22</xdr:col>
                    <xdr:colOff>0</xdr:colOff>
                    <xdr:row>143</xdr:row>
                    <xdr:rowOff>142875</xdr:rowOff>
                  </from>
                  <to>
                    <xdr:col>22</xdr:col>
                    <xdr:colOff>295275</xdr:colOff>
                    <xdr:row>143</xdr:row>
                    <xdr:rowOff>495300</xdr:rowOff>
                  </to>
                </anchor>
              </controlPr>
            </control>
          </mc:Choice>
        </mc:AlternateContent>
        <mc:AlternateContent xmlns:mc="http://schemas.openxmlformats.org/markup-compatibility/2006">
          <mc:Choice Requires="x14">
            <control shapeId="14666" r:id="rId18" name="Check Box 330">
              <controlPr defaultSize="0" autoFill="0" autoLine="0" autoPict="0">
                <anchor moveWithCells="1">
                  <from>
                    <xdr:col>22</xdr:col>
                    <xdr:colOff>0</xdr:colOff>
                    <xdr:row>19</xdr:row>
                    <xdr:rowOff>28575</xdr:rowOff>
                  </from>
                  <to>
                    <xdr:col>22</xdr:col>
                    <xdr:colOff>228600</xdr:colOff>
                    <xdr:row>20</xdr:row>
                    <xdr:rowOff>200025</xdr:rowOff>
                  </to>
                </anchor>
              </controlPr>
            </control>
          </mc:Choice>
        </mc:AlternateContent>
        <mc:AlternateContent xmlns:mc="http://schemas.openxmlformats.org/markup-compatibility/2006">
          <mc:Choice Requires="x14">
            <control shapeId="14667" r:id="rId19" name="Check Box 331">
              <controlPr defaultSize="0" autoFill="0" autoLine="0" autoPict="0">
                <anchor moveWithCells="1">
                  <from>
                    <xdr:col>22</xdr:col>
                    <xdr:colOff>0</xdr:colOff>
                    <xdr:row>21</xdr:row>
                    <xdr:rowOff>28575</xdr:rowOff>
                  </from>
                  <to>
                    <xdr:col>22</xdr:col>
                    <xdr:colOff>228600</xdr:colOff>
                    <xdr:row>22</xdr:row>
                    <xdr:rowOff>200025</xdr:rowOff>
                  </to>
                </anchor>
              </controlPr>
            </control>
          </mc:Choice>
        </mc:AlternateContent>
        <mc:AlternateContent xmlns:mc="http://schemas.openxmlformats.org/markup-compatibility/2006">
          <mc:Choice Requires="x14">
            <control shapeId="14668" r:id="rId20" name="Check Box 332">
              <controlPr defaultSize="0" autoFill="0" autoLine="0" autoPict="0">
                <anchor moveWithCells="1">
                  <from>
                    <xdr:col>22</xdr:col>
                    <xdr:colOff>0</xdr:colOff>
                    <xdr:row>33</xdr:row>
                    <xdr:rowOff>28575</xdr:rowOff>
                  </from>
                  <to>
                    <xdr:col>22</xdr:col>
                    <xdr:colOff>228600</xdr:colOff>
                    <xdr:row>34</xdr:row>
                    <xdr:rowOff>9525</xdr:rowOff>
                  </to>
                </anchor>
              </controlPr>
            </control>
          </mc:Choice>
        </mc:AlternateContent>
        <mc:AlternateContent xmlns:mc="http://schemas.openxmlformats.org/markup-compatibility/2006">
          <mc:Choice Requires="x14">
            <control shapeId="14669" r:id="rId21" name="Check Box 333">
              <controlPr defaultSize="0" autoFill="0" autoLine="0" autoPict="0">
                <anchor moveWithCells="1">
                  <from>
                    <xdr:col>22</xdr:col>
                    <xdr:colOff>0</xdr:colOff>
                    <xdr:row>36</xdr:row>
                    <xdr:rowOff>28575</xdr:rowOff>
                  </from>
                  <to>
                    <xdr:col>22</xdr:col>
                    <xdr:colOff>228600</xdr:colOff>
                    <xdr:row>37</xdr:row>
                    <xdr:rowOff>9525</xdr:rowOff>
                  </to>
                </anchor>
              </controlPr>
            </control>
          </mc:Choice>
        </mc:AlternateContent>
        <mc:AlternateContent xmlns:mc="http://schemas.openxmlformats.org/markup-compatibility/2006">
          <mc:Choice Requires="x14">
            <control shapeId="14671" r:id="rId22" name="Check Box 335">
              <controlPr defaultSize="0" autoFill="0" autoLine="0" autoPict="0">
                <anchor moveWithCells="1">
                  <from>
                    <xdr:col>22</xdr:col>
                    <xdr:colOff>0</xdr:colOff>
                    <xdr:row>45</xdr:row>
                    <xdr:rowOff>28575</xdr:rowOff>
                  </from>
                  <to>
                    <xdr:col>22</xdr:col>
                    <xdr:colOff>228600</xdr:colOff>
                    <xdr:row>46</xdr:row>
                    <xdr:rowOff>9525</xdr:rowOff>
                  </to>
                </anchor>
              </controlPr>
            </control>
          </mc:Choice>
        </mc:AlternateContent>
        <mc:AlternateContent xmlns:mc="http://schemas.openxmlformats.org/markup-compatibility/2006">
          <mc:Choice Requires="x14">
            <control shapeId="14672" r:id="rId23" name="Check Box 336">
              <controlPr defaultSize="0" autoFill="0" autoLine="0" autoPict="0">
                <anchor moveWithCells="1">
                  <from>
                    <xdr:col>22</xdr:col>
                    <xdr:colOff>0</xdr:colOff>
                    <xdr:row>46</xdr:row>
                    <xdr:rowOff>28575</xdr:rowOff>
                  </from>
                  <to>
                    <xdr:col>22</xdr:col>
                    <xdr:colOff>228600</xdr:colOff>
                    <xdr:row>47</xdr:row>
                    <xdr:rowOff>9525</xdr:rowOff>
                  </to>
                </anchor>
              </controlPr>
            </control>
          </mc:Choice>
        </mc:AlternateContent>
        <mc:AlternateContent xmlns:mc="http://schemas.openxmlformats.org/markup-compatibility/2006">
          <mc:Choice Requires="x14">
            <control shapeId="14673" r:id="rId24" name="Check Box 337">
              <controlPr defaultSize="0" autoFill="0" autoLine="0" autoPict="0">
                <anchor moveWithCells="1">
                  <from>
                    <xdr:col>22</xdr:col>
                    <xdr:colOff>0</xdr:colOff>
                    <xdr:row>47</xdr:row>
                    <xdr:rowOff>28575</xdr:rowOff>
                  </from>
                  <to>
                    <xdr:col>22</xdr:col>
                    <xdr:colOff>228600</xdr:colOff>
                    <xdr:row>48</xdr:row>
                    <xdr:rowOff>9525</xdr:rowOff>
                  </to>
                </anchor>
              </controlPr>
            </control>
          </mc:Choice>
        </mc:AlternateContent>
        <mc:AlternateContent xmlns:mc="http://schemas.openxmlformats.org/markup-compatibility/2006">
          <mc:Choice Requires="x14">
            <control shapeId="14674" r:id="rId25" name="Check Box 338">
              <controlPr defaultSize="0" autoFill="0" autoLine="0" autoPict="0">
                <anchor moveWithCells="1">
                  <from>
                    <xdr:col>22</xdr:col>
                    <xdr:colOff>0</xdr:colOff>
                    <xdr:row>49</xdr:row>
                    <xdr:rowOff>28575</xdr:rowOff>
                  </from>
                  <to>
                    <xdr:col>22</xdr:col>
                    <xdr:colOff>228600</xdr:colOff>
                    <xdr:row>50</xdr:row>
                    <xdr:rowOff>9525</xdr:rowOff>
                  </to>
                </anchor>
              </controlPr>
            </control>
          </mc:Choice>
        </mc:AlternateContent>
        <mc:AlternateContent xmlns:mc="http://schemas.openxmlformats.org/markup-compatibility/2006">
          <mc:Choice Requires="x14">
            <control shapeId="14675" r:id="rId26" name="Check Box 339">
              <controlPr defaultSize="0" autoFill="0" autoLine="0" autoPict="0">
                <anchor moveWithCells="1">
                  <from>
                    <xdr:col>22</xdr:col>
                    <xdr:colOff>0</xdr:colOff>
                    <xdr:row>52</xdr:row>
                    <xdr:rowOff>28575</xdr:rowOff>
                  </from>
                  <to>
                    <xdr:col>22</xdr:col>
                    <xdr:colOff>228600</xdr:colOff>
                    <xdr:row>53</xdr:row>
                    <xdr:rowOff>9525</xdr:rowOff>
                  </to>
                </anchor>
              </controlPr>
            </control>
          </mc:Choice>
        </mc:AlternateContent>
        <mc:AlternateContent xmlns:mc="http://schemas.openxmlformats.org/markup-compatibility/2006">
          <mc:Choice Requires="x14">
            <control shapeId="14676" r:id="rId27" name="Check Box 340">
              <controlPr defaultSize="0" autoFill="0" autoLine="0" autoPict="0">
                <anchor moveWithCells="1">
                  <from>
                    <xdr:col>22</xdr:col>
                    <xdr:colOff>0</xdr:colOff>
                    <xdr:row>55</xdr:row>
                    <xdr:rowOff>28575</xdr:rowOff>
                  </from>
                  <to>
                    <xdr:col>22</xdr:col>
                    <xdr:colOff>228600</xdr:colOff>
                    <xdr:row>56</xdr:row>
                    <xdr:rowOff>9525</xdr:rowOff>
                  </to>
                </anchor>
              </controlPr>
            </control>
          </mc:Choice>
        </mc:AlternateContent>
        <mc:AlternateContent xmlns:mc="http://schemas.openxmlformats.org/markup-compatibility/2006">
          <mc:Choice Requires="x14">
            <control shapeId="14677" r:id="rId28" name="Check Box 341">
              <controlPr defaultSize="0" autoFill="0" autoLine="0" autoPict="0">
                <anchor moveWithCells="1">
                  <from>
                    <xdr:col>22</xdr:col>
                    <xdr:colOff>0</xdr:colOff>
                    <xdr:row>56</xdr:row>
                    <xdr:rowOff>28575</xdr:rowOff>
                  </from>
                  <to>
                    <xdr:col>22</xdr:col>
                    <xdr:colOff>228600</xdr:colOff>
                    <xdr:row>56</xdr:row>
                    <xdr:rowOff>390525</xdr:rowOff>
                  </to>
                </anchor>
              </controlPr>
            </control>
          </mc:Choice>
        </mc:AlternateContent>
        <mc:AlternateContent xmlns:mc="http://schemas.openxmlformats.org/markup-compatibility/2006">
          <mc:Choice Requires="x14">
            <control shapeId="14678" r:id="rId29" name="Check Box 342">
              <controlPr defaultSize="0" autoFill="0" autoLine="0" autoPict="0">
                <anchor moveWithCells="1">
                  <from>
                    <xdr:col>22</xdr:col>
                    <xdr:colOff>0</xdr:colOff>
                    <xdr:row>60</xdr:row>
                    <xdr:rowOff>28575</xdr:rowOff>
                  </from>
                  <to>
                    <xdr:col>22</xdr:col>
                    <xdr:colOff>228600</xdr:colOff>
                    <xdr:row>61</xdr:row>
                    <xdr:rowOff>9525</xdr:rowOff>
                  </to>
                </anchor>
              </controlPr>
            </control>
          </mc:Choice>
        </mc:AlternateContent>
        <mc:AlternateContent xmlns:mc="http://schemas.openxmlformats.org/markup-compatibility/2006">
          <mc:Choice Requires="x14">
            <control shapeId="14680" r:id="rId30" name="Check Box 344">
              <controlPr defaultSize="0" autoFill="0" autoLine="0" autoPict="0">
                <anchor moveWithCells="1">
                  <from>
                    <xdr:col>22</xdr:col>
                    <xdr:colOff>0</xdr:colOff>
                    <xdr:row>61</xdr:row>
                    <xdr:rowOff>28575</xdr:rowOff>
                  </from>
                  <to>
                    <xdr:col>22</xdr:col>
                    <xdr:colOff>228600</xdr:colOff>
                    <xdr:row>62</xdr:row>
                    <xdr:rowOff>9525</xdr:rowOff>
                  </to>
                </anchor>
              </controlPr>
            </control>
          </mc:Choice>
        </mc:AlternateContent>
        <mc:AlternateContent xmlns:mc="http://schemas.openxmlformats.org/markup-compatibility/2006">
          <mc:Choice Requires="x14">
            <control shapeId="14681" r:id="rId31" name="Check Box 345">
              <controlPr defaultSize="0" autoFill="0" autoLine="0" autoPict="0">
                <anchor moveWithCells="1">
                  <from>
                    <xdr:col>22</xdr:col>
                    <xdr:colOff>0</xdr:colOff>
                    <xdr:row>63</xdr:row>
                    <xdr:rowOff>28575</xdr:rowOff>
                  </from>
                  <to>
                    <xdr:col>22</xdr:col>
                    <xdr:colOff>228600</xdr:colOff>
                    <xdr:row>64</xdr:row>
                    <xdr:rowOff>9525</xdr:rowOff>
                  </to>
                </anchor>
              </controlPr>
            </control>
          </mc:Choice>
        </mc:AlternateContent>
        <mc:AlternateContent xmlns:mc="http://schemas.openxmlformats.org/markup-compatibility/2006">
          <mc:Choice Requires="x14">
            <control shapeId="14682" r:id="rId32" name="Check Box 346">
              <controlPr defaultSize="0" autoFill="0" autoLine="0" autoPict="0">
                <anchor moveWithCells="1">
                  <from>
                    <xdr:col>22</xdr:col>
                    <xdr:colOff>0</xdr:colOff>
                    <xdr:row>66</xdr:row>
                    <xdr:rowOff>28575</xdr:rowOff>
                  </from>
                  <to>
                    <xdr:col>22</xdr:col>
                    <xdr:colOff>228600</xdr:colOff>
                    <xdr:row>67</xdr:row>
                    <xdr:rowOff>9525</xdr:rowOff>
                  </to>
                </anchor>
              </controlPr>
            </control>
          </mc:Choice>
        </mc:AlternateContent>
        <mc:AlternateContent xmlns:mc="http://schemas.openxmlformats.org/markup-compatibility/2006">
          <mc:Choice Requires="x14">
            <control shapeId="14684" r:id="rId33" name="Check Box 348">
              <controlPr defaultSize="0" autoFill="0" autoLine="0" autoPict="0">
                <anchor moveWithCells="1">
                  <from>
                    <xdr:col>22</xdr:col>
                    <xdr:colOff>0</xdr:colOff>
                    <xdr:row>69</xdr:row>
                    <xdr:rowOff>28575</xdr:rowOff>
                  </from>
                  <to>
                    <xdr:col>22</xdr:col>
                    <xdr:colOff>228600</xdr:colOff>
                    <xdr:row>70</xdr:row>
                    <xdr:rowOff>9525</xdr:rowOff>
                  </to>
                </anchor>
              </controlPr>
            </control>
          </mc:Choice>
        </mc:AlternateContent>
        <mc:AlternateContent xmlns:mc="http://schemas.openxmlformats.org/markup-compatibility/2006">
          <mc:Choice Requires="x14">
            <control shapeId="14685" r:id="rId34" name="Check Box 349">
              <controlPr defaultSize="0" autoFill="0" autoLine="0" autoPict="0">
                <anchor moveWithCells="1">
                  <from>
                    <xdr:col>22</xdr:col>
                    <xdr:colOff>0</xdr:colOff>
                    <xdr:row>70</xdr:row>
                    <xdr:rowOff>28575</xdr:rowOff>
                  </from>
                  <to>
                    <xdr:col>22</xdr:col>
                    <xdr:colOff>228600</xdr:colOff>
                    <xdr:row>70</xdr:row>
                    <xdr:rowOff>390525</xdr:rowOff>
                  </to>
                </anchor>
              </controlPr>
            </control>
          </mc:Choice>
        </mc:AlternateContent>
        <mc:AlternateContent xmlns:mc="http://schemas.openxmlformats.org/markup-compatibility/2006">
          <mc:Choice Requires="x14">
            <control shapeId="14686" r:id="rId35" name="Check Box 350">
              <controlPr defaultSize="0" autoFill="0" autoLine="0" autoPict="0">
                <anchor moveWithCells="1">
                  <from>
                    <xdr:col>22</xdr:col>
                    <xdr:colOff>0</xdr:colOff>
                    <xdr:row>73</xdr:row>
                    <xdr:rowOff>28575</xdr:rowOff>
                  </from>
                  <to>
                    <xdr:col>22</xdr:col>
                    <xdr:colOff>228600</xdr:colOff>
                    <xdr:row>74</xdr:row>
                    <xdr:rowOff>9525</xdr:rowOff>
                  </to>
                </anchor>
              </controlPr>
            </control>
          </mc:Choice>
        </mc:AlternateContent>
        <mc:AlternateContent xmlns:mc="http://schemas.openxmlformats.org/markup-compatibility/2006">
          <mc:Choice Requires="x14">
            <control shapeId="14687" r:id="rId36" name="Check Box 351">
              <controlPr defaultSize="0" autoFill="0" autoLine="0" autoPict="0">
                <anchor moveWithCells="1">
                  <from>
                    <xdr:col>22</xdr:col>
                    <xdr:colOff>0</xdr:colOff>
                    <xdr:row>74</xdr:row>
                    <xdr:rowOff>28575</xdr:rowOff>
                  </from>
                  <to>
                    <xdr:col>22</xdr:col>
                    <xdr:colOff>228600</xdr:colOff>
                    <xdr:row>75</xdr:row>
                    <xdr:rowOff>9525</xdr:rowOff>
                  </to>
                </anchor>
              </controlPr>
            </control>
          </mc:Choice>
        </mc:AlternateContent>
        <mc:AlternateContent xmlns:mc="http://schemas.openxmlformats.org/markup-compatibility/2006">
          <mc:Choice Requires="x14">
            <control shapeId="14688" r:id="rId37" name="Check Box 352">
              <controlPr defaultSize="0" autoFill="0" autoLine="0" autoPict="0">
                <anchor moveWithCells="1">
                  <from>
                    <xdr:col>22</xdr:col>
                    <xdr:colOff>0</xdr:colOff>
                    <xdr:row>76</xdr:row>
                    <xdr:rowOff>28575</xdr:rowOff>
                  </from>
                  <to>
                    <xdr:col>22</xdr:col>
                    <xdr:colOff>228600</xdr:colOff>
                    <xdr:row>76</xdr:row>
                    <xdr:rowOff>390525</xdr:rowOff>
                  </to>
                </anchor>
              </controlPr>
            </control>
          </mc:Choice>
        </mc:AlternateContent>
        <mc:AlternateContent xmlns:mc="http://schemas.openxmlformats.org/markup-compatibility/2006">
          <mc:Choice Requires="x14">
            <control shapeId="14689" r:id="rId38" name="Check Box 353">
              <controlPr defaultSize="0" autoFill="0" autoLine="0" autoPict="0">
                <anchor moveWithCells="1">
                  <from>
                    <xdr:col>22</xdr:col>
                    <xdr:colOff>0</xdr:colOff>
                    <xdr:row>83</xdr:row>
                    <xdr:rowOff>28575</xdr:rowOff>
                  </from>
                  <to>
                    <xdr:col>22</xdr:col>
                    <xdr:colOff>228600</xdr:colOff>
                    <xdr:row>83</xdr:row>
                    <xdr:rowOff>390525</xdr:rowOff>
                  </to>
                </anchor>
              </controlPr>
            </control>
          </mc:Choice>
        </mc:AlternateContent>
        <mc:AlternateContent xmlns:mc="http://schemas.openxmlformats.org/markup-compatibility/2006">
          <mc:Choice Requires="x14">
            <control shapeId="14690" r:id="rId39" name="Check Box 354">
              <controlPr defaultSize="0" autoFill="0" autoLine="0" autoPict="0">
                <anchor moveWithCells="1">
                  <from>
                    <xdr:col>22</xdr:col>
                    <xdr:colOff>0</xdr:colOff>
                    <xdr:row>88</xdr:row>
                    <xdr:rowOff>28575</xdr:rowOff>
                  </from>
                  <to>
                    <xdr:col>22</xdr:col>
                    <xdr:colOff>228600</xdr:colOff>
                    <xdr:row>89</xdr:row>
                    <xdr:rowOff>9525</xdr:rowOff>
                  </to>
                </anchor>
              </controlPr>
            </control>
          </mc:Choice>
        </mc:AlternateContent>
        <mc:AlternateContent xmlns:mc="http://schemas.openxmlformats.org/markup-compatibility/2006">
          <mc:Choice Requires="x14">
            <control shapeId="14691" r:id="rId40" name="Check Box 355">
              <controlPr defaultSize="0" autoFill="0" autoLine="0" autoPict="0">
                <anchor moveWithCells="1">
                  <from>
                    <xdr:col>22</xdr:col>
                    <xdr:colOff>0</xdr:colOff>
                    <xdr:row>89</xdr:row>
                    <xdr:rowOff>28575</xdr:rowOff>
                  </from>
                  <to>
                    <xdr:col>22</xdr:col>
                    <xdr:colOff>228600</xdr:colOff>
                    <xdr:row>90</xdr:row>
                    <xdr:rowOff>9525</xdr:rowOff>
                  </to>
                </anchor>
              </controlPr>
            </control>
          </mc:Choice>
        </mc:AlternateContent>
        <mc:AlternateContent xmlns:mc="http://schemas.openxmlformats.org/markup-compatibility/2006">
          <mc:Choice Requires="x14">
            <control shapeId="14692" r:id="rId41" name="Check Box 356">
              <controlPr defaultSize="0" autoFill="0" autoLine="0" autoPict="0">
                <anchor moveWithCells="1">
                  <from>
                    <xdr:col>22</xdr:col>
                    <xdr:colOff>0</xdr:colOff>
                    <xdr:row>91</xdr:row>
                    <xdr:rowOff>28575</xdr:rowOff>
                  </from>
                  <to>
                    <xdr:col>22</xdr:col>
                    <xdr:colOff>228600</xdr:colOff>
                    <xdr:row>92</xdr:row>
                    <xdr:rowOff>9525</xdr:rowOff>
                  </to>
                </anchor>
              </controlPr>
            </control>
          </mc:Choice>
        </mc:AlternateContent>
        <mc:AlternateContent xmlns:mc="http://schemas.openxmlformats.org/markup-compatibility/2006">
          <mc:Choice Requires="x14">
            <control shapeId="14693" r:id="rId42" name="Check Box 357">
              <controlPr defaultSize="0" autoFill="0" autoLine="0" autoPict="0">
                <anchor moveWithCells="1">
                  <from>
                    <xdr:col>22</xdr:col>
                    <xdr:colOff>0</xdr:colOff>
                    <xdr:row>94</xdr:row>
                    <xdr:rowOff>28575</xdr:rowOff>
                  </from>
                  <to>
                    <xdr:col>22</xdr:col>
                    <xdr:colOff>228600</xdr:colOff>
                    <xdr:row>95</xdr:row>
                    <xdr:rowOff>9525</xdr:rowOff>
                  </to>
                </anchor>
              </controlPr>
            </control>
          </mc:Choice>
        </mc:AlternateContent>
        <mc:AlternateContent xmlns:mc="http://schemas.openxmlformats.org/markup-compatibility/2006">
          <mc:Choice Requires="x14">
            <control shapeId="14694" r:id="rId43" name="Check Box 358">
              <controlPr defaultSize="0" autoFill="0" autoLine="0" autoPict="0">
                <anchor moveWithCells="1">
                  <from>
                    <xdr:col>22</xdr:col>
                    <xdr:colOff>0</xdr:colOff>
                    <xdr:row>95</xdr:row>
                    <xdr:rowOff>28575</xdr:rowOff>
                  </from>
                  <to>
                    <xdr:col>22</xdr:col>
                    <xdr:colOff>228600</xdr:colOff>
                    <xdr:row>96</xdr:row>
                    <xdr:rowOff>200025</xdr:rowOff>
                  </to>
                </anchor>
              </controlPr>
            </control>
          </mc:Choice>
        </mc:AlternateContent>
        <mc:AlternateContent xmlns:mc="http://schemas.openxmlformats.org/markup-compatibility/2006">
          <mc:Choice Requires="x14">
            <control shapeId="14695" r:id="rId44" name="Check Box 359">
              <controlPr defaultSize="0" autoFill="0" autoLine="0" autoPict="0">
                <anchor moveWithCells="1">
                  <from>
                    <xdr:col>22</xdr:col>
                    <xdr:colOff>0</xdr:colOff>
                    <xdr:row>97</xdr:row>
                    <xdr:rowOff>28575</xdr:rowOff>
                  </from>
                  <to>
                    <xdr:col>22</xdr:col>
                    <xdr:colOff>228600</xdr:colOff>
                    <xdr:row>98</xdr:row>
                    <xdr:rowOff>9525</xdr:rowOff>
                  </to>
                </anchor>
              </controlPr>
            </control>
          </mc:Choice>
        </mc:AlternateContent>
        <mc:AlternateContent xmlns:mc="http://schemas.openxmlformats.org/markup-compatibility/2006">
          <mc:Choice Requires="x14">
            <control shapeId="14696" r:id="rId45" name="Check Box 360">
              <controlPr defaultSize="0" autoFill="0" autoLine="0" autoPict="0">
                <anchor moveWithCells="1">
                  <from>
                    <xdr:col>22</xdr:col>
                    <xdr:colOff>0</xdr:colOff>
                    <xdr:row>98</xdr:row>
                    <xdr:rowOff>28575</xdr:rowOff>
                  </from>
                  <to>
                    <xdr:col>22</xdr:col>
                    <xdr:colOff>228600</xdr:colOff>
                    <xdr:row>98</xdr:row>
                    <xdr:rowOff>390525</xdr:rowOff>
                  </to>
                </anchor>
              </controlPr>
            </control>
          </mc:Choice>
        </mc:AlternateContent>
        <mc:AlternateContent xmlns:mc="http://schemas.openxmlformats.org/markup-compatibility/2006">
          <mc:Choice Requires="x14">
            <control shapeId="14697" r:id="rId46" name="Check Box 361">
              <controlPr defaultSize="0" autoFill="0" autoLine="0" autoPict="0">
                <anchor moveWithCells="1">
                  <from>
                    <xdr:col>22</xdr:col>
                    <xdr:colOff>0</xdr:colOff>
                    <xdr:row>100</xdr:row>
                    <xdr:rowOff>28575</xdr:rowOff>
                  </from>
                  <to>
                    <xdr:col>22</xdr:col>
                    <xdr:colOff>228600</xdr:colOff>
                    <xdr:row>101</xdr:row>
                    <xdr:rowOff>9525</xdr:rowOff>
                  </to>
                </anchor>
              </controlPr>
            </control>
          </mc:Choice>
        </mc:AlternateContent>
        <mc:AlternateContent xmlns:mc="http://schemas.openxmlformats.org/markup-compatibility/2006">
          <mc:Choice Requires="x14">
            <control shapeId="14698" r:id="rId47" name="Check Box 362">
              <controlPr defaultSize="0" autoFill="0" autoLine="0" autoPict="0">
                <anchor moveWithCells="1">
                  <from>
                    <xdr:col>22</xdr:col>
                    <xdr:colOff>0</xdr:colOff>
                    <xdr:row>106</xdr:row>
                    <xdr:rowOff>28575</xdr:rowOff>
                  </from>
                  <to>
                    <xdr:col>22</xdr:col>
                    <xdr:colOff>228600</xdr:colOff>
                    <xdr:row>106</xdr:row>
                    <xdr:rowOff>390525</xdr:rowOff>
                  </to>
                </anchor>
              </controlPr>
            </control>
          </mc:Choice>
        </mc:AlternateContent>
        <mc:AlternateContent xmlns:mc="http://schemas.openxmlformats.org/markup-compatibility/2006">
          <mc:Choice Requires="x14">
            <control shapeId="14699" r:id="rId48" name="Check Box 363">
              <controlPr defaultSize="0" autoFill="0" autoLine="0" autoPict="0">
                <anchor moveWithCells="1">
                  <from>
                    <xdr:col>22</xdr:col>
                    <xdr:colOff>0</xdr:colOff>
                    <xdr:row>111</xdr:row>
                    <xdr:rowOff>28575</xdr:rowOff>
                  </from>
                  <to>
                    <xdr:col>22</xdr:col>
                    <xdr:colOff>228600</xdr:colOff>
                    <xdr:row>112</xdr:row>
                    <xdr:rowOff>9525</xdr:rowOff>
                  </to>
                </anchor>
              </controlPr>
            </control>
          </mc:Choice>
        </mc:AlternateContent>
        <mc:AlternateContent xmlns:mc="http://schemas.openxmlformats.org/markup-compatibility/2006">
          <mc:Choice Requires="x14">
            <control shapeId="14701" r:id="rId49" name="Check Box 365">
              <controlPr defaultSize="0" autoFill="0" autoLine="0" autoPict="0">
                <anchor moveWithCells="1">
                  <from>
                    <xdr:col>22</xdr:col>
                    <xdr:colOff>0</xdr:colOff>
                    <xdr:row>114</xdr:row>
                    <xdr:rowOff>28575</xdr:rowOff>
                  </from>
                  <to>
                    <xdr:col>22</xdr:col>
                    <xdr:colOff>228600</xdr:colOff>
                    <xdr:row>115</xdr:row>
                    <xdr:rowOff>9525</xdr:rowOff>
                  </to>
                </anchor>
              </controlPr>
            </control>
          </mc:Choice>
        </mc:AlternateContent>
        <mc:AlternateContent xmlns:mc="http://schemas.openxmlformats.org/markup-compatibility/2006">
          <mc:Choice Requires="x14">
            <control shapeId="14703" r:id="rId50" name="Check Box 367">
              <controlPr defaultSize="0" autoFill="0" autoLine="0" autoPict="0">
                <anchor moveWithCells="1">
                  <from>
                    <xdr:col>22</xdr:col>
                    <xdr:colOff>0</xdr:colOff>
                    <xdr:row>118</xdr:row>
                    <xdr:rowOff>28575</xdr:rowOff>
                  </from>
                  <to>
                    <xdr:col>22</xdr:col>
                    <xdr:colOff>228600</xdr:colOff>
                    <xdr:row>119</xdr:row>
                    <xdr:rowOff>9525</xdr:rowOff>
                  </to>
                </anchor>
              </controlPr>
            </control>
          </mc:Choice>
        </mc:AlternateContent>
        <mc:AlternateContent xmlns:mc="http://schemas.openxmlformats.org/markup-compatibility/2006">
          <mc:Choice Requires="x14">
            <control shapeId="14704" r:id="rId51" name="Check Box 368">
              <controlPr defaultSize="0" autoFill="0" autoLine="0" autoPict="0">
                <anchor moveWithCells="1">
                  <from>
                    <xdr:col>22</xdr:col>
                    <xdr:colOff>0</xdr:colOff>
                    <xdr:row>121</xdr:row>
                    <xdr:rowOff>28575</xdr:rowOff>
                  </from>
                  <to>
                    <xdr:col>22</xdr:col>
                    <xdr:colOff>228600</xdr:colOff>
                    <xdr:row>122</xdr:row>
                    <xdr:rowOff>9525</xdr:rowOff>
                  </to>
                </anchor>
              </controlPr>
            </control>
          </mc:Choice>
        </mc:AlternateContent>
        <mc:AlternateContent xmlns:mc="http://schemas.openxmlformats.org/markup-compatibility/2006">
          <mc:Choice Requires="x14">
            <control shapeId="14706" r:id="rId52" name="Check Box 370">
              <controlPr defaultSize="0" autoFill="0" autoLine="0" autoPict="0">
                <anchor moveWithCells="1">
                  <from>
                    <xdr:col>22</xdr:col>
                    <xdr:colOff>0</xdr:colOff>
                    <xdr:row>125</xdr:row>
                    <xdr:rowOff>28575</xdr:rowOff>
                  </from>
                  <to>
                    <xdr:col>22</xdr:col>
                    <xdr:colOff>228600</xdr:colOff>
                    <xdr:row>126</xdr:row>
                    <xdr:rowOff>9525</xdr:rowOff>
                  </to>
                </anchor>
              </controlPr>
            </control>
          </mc:Choice>
        </mc:AlternateContent>
        <mc:AlternateContent xmlns:mc="http://schemas.openxmlformats.org/markup-compatibility/2006">
          <mc:Choice Requires="x14">
            <control shapeId="14708" r:id="rId53" name="Check Box 372">
              <controlPr defaultSize="0" autoFill="0" autoLine="0" autoPict="0">
                <anchor moveWithCells="1">
                  <from>
                    <xdr:col>22</xdr:col>
                    <xdr:colOff>0</xdr:colOff>
                    <xdr:row>140</xdr:row>
                    <xdr:rowOff>0</xdr:rowOff>
                  </from>
                  <to>
                    <xdr:col>22</xdr:col>
                    <xdr:colOff>228600</xdr:colOff>
                    <xdr:row>140</xdr:row>
                    <xdr:rowOff>361950</xdr:rowOff>
                  </to>
                </anchor>
              </controlPr>
            </control>
          </mc:Choice>
        </mc:AlternateContent>
        <mc:AlternateContent xmlns:mc="http://schemas.openxmlformats.org/markup-compatibility/2006">
          <mc:Choice Requires="x14">
            <control shapeId="14709" r:id="rId54" name="Check Box 373">
              <controlPr defaultSize="0" autoFill="0" autoLine="0" autoPict="0">
                <anchor moveWithCells="1">
                  <from>
                    <xdr:col>22</xdr:col>
                    <xdr:colOff>0</xdr:colOff>
                    <xdr:row>140</xdr:row>
                    <xdr:rowOff>28575</xdr:rowOff>
                  </from>
                  <to>
                    <xdr:col>22</xdr:col>
                    <xdr:colOff>228600</xdr:colOff>
                    <xdr:row>141</xdr:row>
                    <xdr:rowOff>9525</xdr:rowOff>
                  </to>
                </anchor>
              </controlPr>
            </control>
          </mc:Choice>
        </mc:AlternateContent>
        <mc:AlternateContent xmlns:mc="http://schemas.openxmlformats.org/markup-compatibility/2006">
          <mc:Choice Requires="x14">
            <control shapeId="14710" r:id="rId55" name="Check Box 374">
              <controlPr defaultSize="0" autoFill="0" autoLine="0" autoPict="0">
                <anchor moveWithCells="1">
                  <from>
                    <xdr:col>22</xdr:col>
                    <xdr:colOff>0</xdr:colOff>
                    <xdr:row>144</xdr:row>
                    <xdr:rowOff>28575</xdr:rowOff>
                  </from>
                  <to>
                    <xdr:col>22</xdr:col>
                    <xdr:colOff>228600</xdr:colOff>
                    <xdr:row>145</xdr:row>
                    <xdr:rowOff>9525</xdr:rowOff>
                  </to>
                </anchor>
              </controlPr>
            </control>
          </mc:Choice>
        </mc:AlternateContent>
        <mc:AlternateContent xmlns:mc="http://schemas.openxmlformats.org/markup-compatibility/2006">
          <mc:Choice Requires="x14">
            <control shapeId="14711" r:id="rId56" name="Check Box 375">
              <controlPr defaultSize="0" autoFill="0" autoLine="0" autoPict="0">
                <anchor moveWithCells="1">
                  <from>
                    <xdr:col>22</xdr:col>
                    <xdr:colOff>0</xdr:colOff>
                    <xdr:row>12</xdr:row>
                    <xdr:rowOff>0</xdr:rowOff>
                  </from>
                  <to>
                    <xdr:col>22</xdr:col>
                    <xdr:colOff>295275</xdr:colOff>
                    <xdr:row>12</xdr:row>
                    <xdr:rowOff>352425</xdr:rowOff>
                  </to>
                </anchor>
              </controlPr>
            </control>
          </mc:Choice>
        </mc:AlternateContent>
        <mc:AlternateContent xmlns:mc="http://schemas.openxmlformats.org/markup-compatibility/2006">
          <mc:Choice Requires="x14">
            <control shapeId="14713" r:id="rId57" name="Check Box 377">
              <controlPr defaultSize="0" autoFill="0" autoLine="0" autoPict="0">
                <anchor moveWithCells="1">
                  <from>
                    <xdr:col>22</xdr:col>
                    <xdr:colOff>0</xdr:colOff>
                    <xdr:row>34</xdr:row>
                    <xdr:rowOff>142875</xdr:rowOff>
                  </from>
                  <to>
                    <xdr:col>22</xdr:col>
                    <xdr:colOff>295275</xdr:colOff>
                    <xdr:row>35</xdr:row>
                    <xdr:rowOff>114300</xdr:rowOff>
                  </to>
                </anchor>
              </controlPr>
            </control>
          </mc:Choice>
        </mc:AlternateContent>
        <mc:AlternateContent xmlns:mc="http://schemas.openxmlformats.org/markup-compatibility/2006">
          <mc:Choice Requires="x14">
            <control shapeId="14714" r:id="rId58" name="Check Box 378">
              <controlPr defaultSize="0" autoFill="0" autoLine="0" autoPict="0">
                <anchor moveWithCells="1">
                  <from>
                    <xdr:col>22</xdr:col>
                    <xdr:colOff>0</xdr:colOff>
                    <xdr:row>38</xdr:row>
                    <xdr:rowOff>142875</xdr:rowOff>
                  </from>
                  <to>
                    <xdr:col>22</xdr:col>
                    <xdr:colOff>295275</xdr:colOff>
                    <xdr:row>40</xdr:row>
                    <xdr:rowOff>114300</xdr:rowOff>
                  </to>
                </anchor>
              </controlPr>
            </control>
          </mc:Choice>
        </mc:AlternateContent>
        <mc:AlternateContent xmlns:mc="http://schemas.openxmlformats.org/markup-compatibility/2006">
          <mc:Choice Requires="x14">
            <control shapeId="14715" r:id="rId59" name="Check Box 379">
              <controlPr defaultSize="0" autoFill="0" autoLine="0" autoPict="0">
                <anchor moveWithCells="1">
                  <from>
                    <xdr:col>22</xdr:col>
                    <xdr:colOff>0</xdr:colOff>
                    <xdr:row>99</xdr:row>
                    <xdr:rowOff>142875</xdr:rowOff>
                  </from>
                  <to>
                    <xdr:col>22</xdr:col>
                    <xdr:colOff>295275</xdr:colOff>
                    <xdr:row>99</xdr:row>
                    <xdr:rowOff>495300</xdr:rowOff>
                  </to>
                </anchor>
              </controlPr>
            </control>
          </mc:Choice>
        </mc:AlternateContent>
        <mc:AlternateContent xmlns:mc="http://schemas.openxmlformats.org/markup-compatibility/2006">
          <mc:Choice Requires="x14">
            <control shapeId="14720" r:id="rId60" name="Check Box 384">
              <controlPr defaultSize="0" autoFill="0" autoLine="0" autoPict="0">
                <anchor moveWithCells="1">
                  <from>
                    <xdr:col>22</xdr:col>
                    <xdr:colOff>0</xdr:colOff>
                    <xdr:row>135</xdr:row>
                    <xdr:rowOff>142875</xdr:rowOff>
                  </from>
                  <to>
                    <xdr:col>22</xdr:col>
                    <xdr:colOff>295275</xdr:colOff>
                    <xdr:row>135</xdr:row>
                    <xdr:rowOff>495300</xdr:rowOff>
                  </to>
                </anchor>
              </controlPr>
            </control>
          </mc:Choice>
        </mc:AlternateContent>
        <mc:AlternateContent xmlns:mc="http://schemas.openxmlformats.org/markup-compatibility/2006">
          <mc:Choice Requires="x14">
            <control shapeId="14721" r:id="rId61" name="Check Box 385">
              <controlPr defaultSize="0" autoFill="0" autoLine="0" autoPict="0">
                <anchor moveWithCells="1">
                  <from>
                    <xdr:col>22</xdr:col>
                    <xdr:colOff>0</xdr:colOff>
                    <xdr:row>136</xdr:row>
                    <xdr:rowOff>142875</xdr:rowOff>
                  </from>
                  <to>
                    <xdr:col>22</xdr:col>
                    <xdr:colOff>295275</xdr:colOff>
                    <xdr:row>136</xdr:row>
                    <xdr:rowOff>495300</xdr:rowOff>
                  </to>
                </anchor>
              </controlPr>
            </control>
          </mc:Choice>
        </mc:AlternateContent>
        <mc:AlternateContent xmlns:mc="http://schemas.openxmlformats.org/markup-compatibility/2006">
          <mc:Choice Requires="x14">
            <control shapeId="14723" r:id="rId62" name="Check Box 387">
              <controlPr defaultSize="0" autoFill="0" autoLine="0" autoPict="0">
                <anchor moveWithCells="1">
                  <from>
                    <xdr:col>22</xdr:col>
                    <xdr:colOff>0</xdr:colOff>
                    <xdr:row>138</xdr:row>
                    <xdr:rowOff>142875</xdr:rowOff>
                  </from>
                  <to>
                    <xdr:col>22</xdr:col>
                    <xdr:colOff>295275</xdr:colOff>
                    <xdr:row>138</xdr:row>
                    <xdr:rowOff>495300</xdr:rowOff>
                  </to>
                </anchor>
              </controlPr>
            </control>
          </mc:Choice>
        </mc:AlternateContent>
        <mc:AlternateContent xmlns:mc="http://schemas.openxmlformats.org/markup-compatibility/2006">
          <mc:Choice Requires="x14">
            <control shapeId="14725" r:id="rId63" name="Check Box 389">
              <controlPr defaultSize="0" autoFill="0" autoLine="0" autoPict="0">
                <anchor moveWithCells="1">
                  <from>
                    <xdr:col>22</xdr:col>
                    <xdr:colOff>0</xdr:colOff>
                    <xdr:row>141</xdr:row>
                    <xdr:rowOff>142875</xdr:rowOff>
                  </from>
                  <to>
                    <xdr:col>22</xdr:col>
                    <xdr:colOff>295275</xdr:colOff>
                    <xdr:row>142</xdr:row>
                    <xdr:rowOff>114300</xdr:rowOff>
                  </to>
                </anchor>
              </controlPr>
            </control>
          </mc:Choice>
        </mc:AlternateContent>
        <mc:AlternateContent xmlns:mc="http://schemas.openxmlformats.org/markup-compatibility/2006">
          <mc:Choice Requires="x14">
            <control shapeId="14726" r:id="rId64" name="Check Box 390">
              <controlPr defaultSize="0" autoFill="0" autoLine="0" autoPict="0">
                <anchor moveWithCells="1">
                  <from>
                    <xdr:col>22</xdr:col>
                    <xdr:colOff>0</xdr:colOff>
                    <xdr:row>146</xdr:row>
                    <xdr:rowOff>0</xdr:rowOff>
                  </from>
                  <to>
                    <xdr:col>22</xdr:col>
                    <xdr:colOff>295275</xdr:colOff>
                    <xdr:row>147</xdr:row>
                    <xdr:rowOff>114300</xdr:rowOff>
                  </to>
                </anchor>
              </controlPr>
            </control>
          </mc:Choice>
        </mc:AlternateContent>
        <mc:AlternateContent xmlns:mc="http://schemas.openxmlformats.org/markup-compatibility/2006">
          <mc:Choice Requires="x14">
            <control shapeId="14727" r:id="rId65" name="Check Box 391">
              <controlPr defaultSize="0" autoFill="0" autoLine="0" autoPict="0">
                <anchor moveWithCells="1">
                  <from>
                    <xdr:col>22</xdr:col>
                    <xdr:colOff>0</xdr:colOff>
                    <xdr:row>17</xdr:row>
                    <xdr:rowOff>19050</xdr:rowOff>
                  </from>
                  <to>
                    <xdr:col>22</xdr:col>
                    <xdr:colOff>171450</xdr:colOff>
                    <xdr:row>18</xdr:row>
                    <xdr:rowOff>0</xdr:rowOff>
                  </to>
                </anchor>
              </controlPr>
            </control>
          </mc:Choice>
        </mc:AlternateContent>
        <mc:AlternateContent xmlns:mc="http://schemas.openxmlformats.org/markup-compatibility/2006">
          <mc:Choice Requires="x14">
            <control shapeId="14729" r:id="rId66" name="Check Box 393">
              <controlPr defaultSize="0" autoFill="0" autoLine="0" autoPict="0">
                <anchor moveWithCells="1">
                  <from>
                    <xdr:col>22</xdr:col>
                    <xdr:colOff>0</xdr:colOff>
                    <xdr:row>18</xdr:row>
                    <xdr:rowOff>19050</xdr:rowOff>
                  </from>
                  <to>
                    <xdr:col>22</xdr:col>
                    <xdr:colOff>171450</xdr:colOff>
                    <xdr:row>19</xdr:row>
                    <xdr:rowOff>0</xdr:rowOff>
                  </to>
                </anchor>
              </controlPr>
            </control>
          </mc:Choice>
        </mc:AlternateContent>
        <mc:AlternateContent xmlns:mc="http://schemas.openxmlformats.org/markup-compatibility/2006">
          <mc:Choice Requires="x14">
            <control shapeId="14730" r:id="rId67" name="Check Box 394">
              <controlPr defaultSize="0" autoFill="0" autoLine="0" autoPict="0">
                <anchor moveWithCells="1">
                  <from>
                    <xdr:col>22</xdr:col>
                    <xdr:colOff>0</xdr:colOff>
                    <xdr:row>23</xdr:row>
                    <xdr:rowOff>19050</xdr:rowOff>
                  </from>
                  <to>
                    <xdr:col>22</xdr:col>
                    <xdr:colOff>171450</xdr:colOff>
                    <xdr:row>24</xdr:row>
                    <xdr:rowOff>0</xdr:rowOff>
                  </to>
                </anchor>
              </controlPr>
            </control>
          </mc:Choice>
        </mc:AlternateContent>
        <mc:AlternateContent xmlns:mc="http://schemas.openxmlformats.org/markup-compatibility/2006">
          <mc:Choice Requires="x14">
            <control shapeId="14731" r:id="rId68" name="Check Box 395">
              <controlPr defaultSize="0" autoFill="0" autoLine="0" autoPict="0">
                <anchor moveWithCells="1">
                  <from>
                    <xdr:col>22</xdr:col>
                    <xdr:colOff>0</xdr:colOff>
                    <xdr:row>24</xdr:row>
                    <xdr:rowOff>95250</xdr:rowOff>
                  </from>
                  <to>
                    <xdr:col>22</xdr:col>
                    <xdr:colOff>200025</xdr:colOff>
                    <xdr:row>24</xdr:row>
                    <xdr:rowOff>304800</xdr:rowOff>
                  </to>
                </anchor>
              </controlPr>
            </control>
          </mc:Choice>
        </mc:AlternateContent>
        <mc:AlternateContent xmlns:mc="http://schemas.openxmlformats.org/markup-compatibility/2006">
          <mc:Choice Requires="x14">
            <control shapeId="14732" r:id="rId69" name="Check Box 396">
              <controlPr defaultSize="0" autoFill="0" autoLine="0" autoPict="0">
                <anchor moveWithCells="1">
                  <from>
                    <xdr:col>22</xdr:col>
                    <xdr:colOff>0</xdr:colOff>
                    <xdr:row>25</xdr:row>
                    <xdr:rowOff>95250</xdr:rowOff>
                  </from>
                  <to>
                    <xdr:col>22</xdr:col>
                    <xdr:colOff>200025</xdr:colOff>
                    <xdr:row>25</xdr:row>
                    <xdr:rowOff>304800</xdr:rowOff>
                  </to>
                </anchor>
              </controlPr>
            </control>
          </mc:Choice>
        </mc:AlternateContent>
        <mc:AlternateContent xmlns:mc="http://schemas.openxmlformats.org/markup-compatibility/2006">
          <mc:Choice Requires="x14">
            <control shapeId="14733" r:id="rId70" name="Check Box 397">
              <controlPr defaultSize="0" autoFill="0" autoLine="0" autoPict="0">
                <anchor moveWithCells="1">
                  <from>
                    <xdr:col>22</xdr:col>
                    <xdr:colOff>0</xdr:colOff>
                    <xdr:row>26</xdr:row>
                    <xdr:rowOff>95250</xdr:rowOff>
                  </from>
                  <to>
                    <xdr:col>22</xdr:col>
                    <xdr:colOff>200025</xdr:colOff>
                    <xdr:row>27</xdr:row>
                    <xdr:rowOff>19050</xdr:rowOff>
                  </to>
                </anchor>
              </controlPr>
            </control>
          </mc:Choice>
        </mc:AlternateContent>
        <mc:AlternateContent xmlns:mc="http://schemas.openxmlformats.org/markup-compatibility/2006">
          <mc:Choice Requires="x14">
            <control shapeId="14734" r:id="rId71" name="Check Box 398">
              <controlPr defaultSize="0" autoFill="0" autoLine="0" autoPict="0">
                <anchor moveWithCells="1">
                  <from>
                    <xdr:col>22</xdr:col>
                    <xdr:colOff>0</xdr:colOff>
                    <xdr:row>27</xdr:row>
                    <xdr:rowOff>95250</xdr:rowOff>
                  </from>
                  <to>
                    <xdr:col>22</xdr:col>
                    <xdr:colOff>200025</xdr:colOff>
                    <xdr:row>28</xdr:row>
                    <xdr:rowOff>19050</xdr:rowOff>
                  </to>
                </anchor>
              </controlPr>
            </control>
          </mc:Choice>
        </mc:AlternateContent>
        <mc:AlternateContent xmlns:mc="http://schemas.openxmlformats.org/markup-compatibility/2006">
          <mc:Choice Requires="x14">
            <control shapeId="14735" r:id="rId72" name="Check Box 399">
              <controlPr defaultSize="0" autoFill="0" autoLine="0" autoPict="0">
                <anchor moveWithCells="1">
                  <from>
                    <xdr:col>22</xdr:col>
                    <xdr:colOff>0</xdr:colOff>
                    <xdr:row>29</xdr:row>
                    <xdr:rowOff>95250</xdr:rowOff>
                  </from>
                  <to>
                    <xdr:col>22</xdr:col>
                    <xdr:colOff>200025</xdr:colOff>
                    <xdr:row>29</xdr:row>
                    <xdr:rowOff>304800</xdr:rowOff>
                  </to>
                </anchor>
              </controlPr>
            </control>
          </mc:Choice>
        </mc:AlternateContent>
        <mc:AlternateContent xmlns:mc="http://schemas.openxmlformats.org/markup-compatibility/2006">
          <mc:Choice Requires="x14">
            <control shapeId="14736" r:id="rId73" name="Check Box 400">
              <controlPr defaultSize="0" autoFill="0" autoLine="0" autoPict="0">
                <anchor moveWithCells="1">
                  <from>
                    <xdr:col>22</xdr:col>
                    <xdr:colOff>0</xdr:colOff>
                    <xdr:row>30</xdr:row>
                    <xdr:rowOff>95250</xdr:rowOff>
                  </from>
                  <to>
                    <xdr:col>22</xdr:col>
                    <xdr:colOff>200025</xdr:colOff>
                    <xdr:row>30</xdr:row>
                    <xdr:rowOff>304800</xdr:rowOff>
                  </to>
                </anchor>
              </controlPr>
            </control>
          </mc:Choice>
        </mc:AlternateContent>
        <mc:AlternateContent xmlns:mc="http://schemas.openxmlformats.org/markup-compatibility/2006">
          <mc:Choice Requires="x14">
            <control shapeId="14737" r:id="rId74" name="Check Box 401">
              <controlPr defaultSize="0" autoFill="0" autoLine="0" autoPict="0">
                <anchor moveWithCells="1">
                  <from>
                    <xdr:col>22</xdr:col>
                    <xdr:colOff>0</xdr:colOff>
                    <xdr:row>32</xdr:row>
                    <xdr:rowOff>19050</xdr:rowOff>
                  </from>
                  <to>
                    <xdr:col>22</xdr:col>
                    <xdr:colOff>171450</xdr:colOff>
                    <xdr:row>33</xdr:row>
                    <xdr:rowOff>0</xdr:rowOff>
                  </to>
                </anchor>
              </controlPr>
            </control>
          </mc:Choice>
        </mc:AlternateContent>
        <mc:AlternateContent xmlns:mc="http://schemas.openxmlformats.org/markup-compatibility/2006">
          <mc:Choice Requires="x14">
            <control shapeId="14738" r:id="rId75" name="Check Box 402">
              <controlPr defaultSize="0" autoFill="0" autoLine="0" autoPict="0">
                <anchor moveWithCells="1">
                  <from>
                    <xdr:col>22</xdr:col>
                    <xdr:colOff>0</xdr:colOff>
                    <xdr:row>39</xdr:row>
                    <xdr:rowOff>19050</xdr:rowOff>
                  </from>
                  <to>
                    <xdr:col>22</xdr:col>
                    <xdr:colOff>171450</xdr:colOff>
                    <xdr:row>40</xdr:row>
                    <xdr:rowOff>0</xdr:rowOff>
                  </to>
                </anchor>
              </controlPr>
            </control>
          </mc:Choice>
        </mc:AlternateContent>
        <mc:AlternateContent xmlns:mc="http://schemas.openxmlformats.org/markup-compatibility/2006">
          <mc:Choice Requires="x14">
            <control shapeId="14739" r:id="rId76" name="Check Box 403">
              <controlPr defaultSize="0" autoFill="0" autoLine="0" autoPict="0">
                <anchor moveWithCells="1">
                  <from>
                    <xdr:col>22</xdr:col>
                    <xdr:colOff>0</xdr:colOff>
                    <xdr:row>35</xdr:row>
                    <xdr:rowOff>19050</xdr:rowOff>
                  </from>
                  <to>
                    <xdr:col>22</xdr:col>
                    <xdr:colOff>171450</xdr:colOff>
                    <xdr:row>36</xdr:row>
                    <xdr:rowOff>0</xdr:rowOff>
                  </to>
                </anchor>
              </controlPr>
            </control>
          </mc:Choice>
        </mc:AlternateContent>
        <mc:AlternateContent xmlns:mc="http://schemas.openxmlformats.org/markup-compatibility/2006">
          <mc:Choice Requires="x14">
            <control shapeId="14740" r:id="rId77" name="Check Box 404">
              <controlPr defaultSize="0" autoFill="0" autoLine="0" autoPict="0">
                <anchor moveWithCells="1">
                  <from>
                    <xdr:col>22</xdr:col>
                    <xdr:colOff>0</xdr:colOff>
                    <xdr:row>40</xdr:row>
                    <xdr:rowOff>19050</xdr:rowOff>
                  </from>
                  <to>
                    <xdr:col>22</xdr:col>
                    <xdr:colOff>171450</xdr:colOff>
                    <xdr:row>41</xdr:row>
                    <xdr:rowOff>0</xdr:rowOff>
                  </to>
                </anchor>
              </controlPr>
            </control>
          </mc:Choice>
        </mc:AlternateContent>
        <mc:AlternateContent xmlns:mc="http://schemas.openxmlformats.org/markup-compatibility/2006">
          <mc:Choice Requires="x14">
            <control shapeId="14741" r:id="rId78" name="Check Box 405">
              <controlPr defaultSize="0" autoFill="0" autoLine="0" autoPict="0">
                <anchor moveWithCells="1">
                  <from>
                    <xdr:col>22</xdr:col>
                    <xdr:colOff>0</xdr:colOff>
                    <xdr:row>41</xdr:row>
                    <xdr:rowOff>19050</xdr:rowOff>
                  </from>
                  <to>
                    <xdr:col>22</xdr:col>
                    <xdr:colOff>171450</xdr:colOff>
                    <xdr:row>42</xdr:row>
                    <xdr:rowOff>0</xdr:rowOff>
                  </to>
                </anchor>
              </controlPr>
            </control>
          </mc:Choice>
        </mc:AlternateContent>
        <mc:AlternateContent xmlns:mc="http://schemas.openxmlformats.org/markup-compatibility/2006">
          <mc:Choice Requires="x14">
            <control shapeId="14742" r:id="rId79" name="Check Box 406">
              <controlPr defaultSize="0" autoFill="0" autoLine="0" autoPict="0">
                <anchor moveWithCells="1">
                  <from>
                    <xdr:col>22</xdr:col>
                    <xdr:colOff>0</xdr:colOff>
                    <xdr:row>43</xdr:row>
                    <xdr:rowOff>19050</xdr:rowOff>
                  </from>
                  <to>
                    <xdr:col>22</xdr:col>
                    <xdr:colOff>171450</xdr:colOff>
                    <xdr:row>44</xdr:row>
                    <xdr:rowOff>0</xdr:rowOff>
                  </to>
                </anchor>
              </controlPr>
            </control>
          </mc:Choice>
        </mc:AlternateContent>
        <mc:AlternateContent xmlns:mc="http://schemas.openxmlformats.org/markup-compatibility/2006">
          <mc:Choice Requires="x14">
            <control shapeId="14743" r:id="rId80" name="Check Box 407">
              <controlPr defaultSize="0" autoFill="0" autoLine="0" autoPict="0">
                <anchor moveWithCells="1">
                  <from>
                    <xdr:col>22</xdr:col>
                    <xdr:colOff>0</xdr:colOff>
                    <xdr:row>44</xdr:row>
                    <xdr:rowOff>19050</xdr:rowOff>
                  </from>
                  <to>
                    <xdr:col>22</xdr:col>
                    <xdr:colOff>171450</xdr:colOff>
                    <xdr:row>45</xdr:row>
                    <xdr:rowOff>0</xdr:rowOff>
                  </to>
                </anchor>
              </controlPr>
            </control>
          </mc:Choice>
        </mc:AlternateContent>
        <mc:AlternateContent xmlns:mc="http://schemas.openxmlformats.org/markup-compatibility/2006">
          <mc:Choice Requires="x14">
            <control shapeId="14745" r:id="rId81" name="Check Box 409">
              <controlPr defaultSize="0" autoFill="0" autoLine="0" autoPict="0">
                <anchor moveWithCells="1">
                  <from>
                    <xdr:col>22</xdr:col>
                    <xdr:colOff>0</xdr:colOff>
                    <xdr:row>48</xdr:row>
                    <xdr:rowOff>19050</xdr:rowOff>
                  </from>
                  <to>
                    <xdr:col>22</xdr:col>
                    <xdr:colOff>171450</xdr:colOff>
                    <xdr:row>49</xdr:row>
                    <xdr:rowOff>0</xdr:rowOff>
                  </to>
                </anchor>
              </controlPr>
            </control>
          </mc:Choice>
        </mc:AlternateContent>
        <mc:AlternateContent xmlns:mc="http://schemas.openxmlformats.org/markup-compatibility/2006">
          <mc:Choice Requires="x14">
            <control shapeId="14747" r:id="rId82" name="Check Box 411">
              <controlPr defaultSize="0" autoFill="0" autoLine="0" autoPict="0">
                <anchor moveWithCells="1">
                  <from>
                    <xdr:col>22</xdr:col>
                    <xdr:colOff>0</xdr:colOff>
                    <xdr:row>50</xdr:row>
                    <xdr:rowOff>19050</xdr:rowOff>
                  </from>
                  <to>
                    <xdr:col>22</xdr:col>
                    <xdr:colOff>171450</xdr:colOff>
                    <xdr:row>50</xdr:row>
                    <xdr:rowOff>190500</xdr:rowOff>
                  </to>
                </anchor>
              </controlPr>
            </control>
          </mc:Choice>
        </mc:AlternateContent>
        <mc:AlternateContent xmlns:mc="http://schemas.openxmlformats.org/markup-compatibility/2006">
          <mc:Choice Requires="x14">
            <control shapeId="14748" r:id="rId83" name="Check Box 412">
              <controlPr defaultSize="0" autoFill="0" autoLine="0" autoPict="0">
                <anchor moveWithCells="1">
                  <from>
                    <xdr:col>22</xdr:col>
                    <xdr:colOff>0</xdr:colOff>
                    <xdr:row>51</xdr:row>
                    <xdr:rowOff>19050</xdr:rowOff>
                  </from>
                  <to>
                    <xdr:col>22</xdr:col>
                    <xdr:colOff>171450</xdr:colOff>
                    <xdr:row>52</xdr:row>
                    <xdr:rowOff>0</xdr:rowOff>
                  </to>
                </anchor>
              </controlPr>
            </control>
          </mc:Choice>
        </mc:AlternateContent>
        <mc:AlternateContent xmlns:mc="http://schemas.openxmlformats.org/markup-compatibility/2006">
          <mc:Choice Requires="x14">
            <control shapeId="14749" r:id="rId84" name="Check Box 413">
              <controlPr defaultSize="0" autoFill="0" autoLine="0" autoPict="0">
                <anchor moveWithCells="1">
                  <from>
                    <xdr:col>22</xdr:col>
                    <xdr:colOff>0</xdr:colOff>
                    <xdr:row>53</xdr:row>
                    <xdr:rowOff>19050</xdr:rowOff>
                  </from>
                  <to>
                    <xdr:col>22</xdr:col>
                    <xdr:colOff>171450</xdr:colOff>
                    <xdr:row>54</xdr:row>
                    <xdr:rowOff>0</xdr:rowOff>
                  </to>
                </anchor>
              </controlPr>
            </control>
          </mc:Choice>
        </mc:AlternateContent>
        <mc:AlternateContent xmlns:mc="http://schemas.openxmlformats.org/markup-compatibility/2006">
          <mc:Choice Requires="x14">
            <control shapeId="14750" r:id="rId85" name="Check Box 414">
              <controlPr defaultSize="0" autoFill="0" autoLine="0" autoPict="0">
                <anchor moveWithCells="1">
                  <from>
                    <xdr:col>22</xdr:col>
                    <xdr:colOff>0</xdr:colOff>
                    <xdr:row>54</xdr:row>
                    <xdr:rowOff>19050</xdr:rowOff>
                  </from>
                  <to>
                    <xdr:col>22</xdr:col>
                    <xdr:colOff>171450</xdr:colOff>
                    <xdr:row>55</xdr:row>
                    <xdr:rowOff>0</xdr:rowOff>
                  </to>
                </anchor>
              </controlPr>
            </control>
          </mc:Choice>
        </mc:AlternateContent>
        <mc:AlternateContent xmlns:mc="http://schemas.openxmlformats.org/markup-compatibility/2006">
          <mc:Choice Requires="x14">
            <control shapeId="14751" r:id="rId86" name="Check Box 415">
              <controlPr defaultSize="0" autoFill="0" autoLine="0" autoPict="0">
                <anchor moveWithCells="1">
                  <from>
                    <xdr:col>22</xdr:col>
                    <xdr:colOff>0</xdr:colOff>
                    <xdr:row>58</xdr:row>
                    <xdr:rowOff>19050</xdr:rowOff>
                  </from>
                  <to>
                    <xdr:col>22</xdr:col>
                    <xdr:colOff>171450</xdr:colOff>
                    <xdr:row>59</xdr:row>
                    <xdr:rowOff>0</xdr:rowOff>
                  </to>
                </anchor>
              </controlPr>
            </control>
          </mc:Choice>
        </mc:AlternateContent>
        <mc:AlternateContent xmlns:mc="http://schemas.openxmlformats.org/markup-compatibility/2006">
          <mc:Choice Requires="x14">
            <control shapeId="14752" r:id="rId87" name="Check Box 416">
              <controlPr defaultSize="0" autoFill="0" autoLine="0" autoPict="0">
                <anchor moveWithCells="1">
                  <from>
                    <xdr:col>22</xdr:col>
                    <xdr:colOff>0</xdr:colOff>
                    <xdr:row>59</xdr:row>
                    <xdr:rowOff>19050</xdr:rowOff>
                  </from>
                  <to>
                    <xdr:col>22</xdr:col>
                    <xdr:colOff>171450</xdr:colOff>
                    <xdr:row>60</xdr:row>
                    <xdr:rowOff>0</xdr:rowOff>
                  </to>
                </anchor>
              </controlPr>
            </control>
          </mc:Choice>
        </mc:AlternateContent>
        <mc:AlternateContent xmlns:mc="http://schemas.openxmlformats.org/markup-compatibility/2006">
          <mc:Choice Requires="x14">
            <control shapeId="14753" r:id="rId88" name="Check Box 417">
              <controlPr defaultSize="0" autoFill="0" autoLine="0" autoPict="0">
                <anchor moveWithCells="1">
                  <from>
                    <xdr:col>22</xdr:col>
                    <xdr:colOff>0</xdr:colOff>
                    <xdr:row>62</xdr:row>
                    <xdr:rowOff>19050</xdr:rowOff>
                  </from>
                  <to>
                    <xdr:col>22</xdr:col>
                    <xdr:colOff>171450</xdr:colOff>
                    <xdr:row>63</xdr:row>
                    <xdr:rowOff>0</xdr:rowOff>
                  </to>
                </anchor>
              </controlPr>
            </control>
          </mc:Choice>
        </mc:AlternateContent>
        <mc:AlternateContent xmlns:mc="http://schemas.openxmlformats.org/markup-compatibility/2006">
          <mc:Choice Requires="x14">
            <control shapeId="14754" r:id="rId89" name="Check Box 418">
              <controlPr defaultSize="0" autoFill="0" autoLine="0" autoPict="0">
                <anchor moveWithCells="1">
                  <from>
                    <xdr:col>22</xdr:col>
                    <xdr:colOff>0</xdr:colOff>
                    <xdr:row>64</xdr:row>
                    <xdr:rowOff>19050</xdr:rowOff>
                  </from>
                  <to>
                    <xdr:col>22</xdr:col>
                    <xdr:colOff>171450</xdr:colOff>
                    <xdr:row>64</xdr:row>
                    <xdr:rowOff>190500</xdr:rowOff>
                  </to>
                </anchor>
              </controlPr>
            </control>
          </mc:Choice>
        </mc:AlternateContent>
        <mc:AlternateContent xmlns:mc="http://schemas.openxmlformats.org/markup-compatibility/2006">
          <mc:Choice Requires="x14">
            <control shapeId="14755" r:id="rId90" name="Check Box 419">
              <controlPr defaultSize="0" autoFill="0" autoLine="0" autoPict="0">
                <anchor moveWithCells="1">
                  <from>
                    <xdr:col>22</xdr:col>
                    <xdr:colOff>0</xdr:colOff>
                    <xdr:row>65</xdr:row>
                    <xdr:rowOff>19050</xdr:rowOff>
                  </from>
                  <to>
                    <xdr:col>22</xdr:col>
                    <xdr:colOff>171450</xdr:colOff>
                    <xdr:row>66</xdr:row>
                    <xdr:rowOff>0</xdr:rowOff>
                  </to>
                </anchor>
              </controlPr>
            </control>
          </mc:Choice>
        </mc:AlternateContent>
        <mc:AlternateContent xmlns:mc="http://schemas.openxmlformats.org/markup-compatibility/2006">
          <mc:Choice Requires="x14">
            <control shapeId="14756" r:id="rId91" name="Check Box 420">
              <controlPr defaultSize="0" autoFill="0" autoLine="0" autoPict="0">
                <anchor moveWithCells="1">
                  <from>
                    <xdr:col>22</xdr:col>
                    <xdr:colOff>0</xdr:colOff>
                    <xdr:row>67</xdr:row>
                    <xdr:rowOff>19050</xdr:rowOff>
                  </from>
                  <to>
                    <xdr:col>22</xdr:col>
                    <xdr:colOff>171450</xdr:colOff>
                    <xdr:row>68</xdr:row>
                    <xdr:rowOff>0</xdr:rowOff>
                  </to>
                </anchor>
              </controlPr>
            </control>
          </mc:Choice>
        </mc:AlternateContent>
        <mc:AlternateContent xmlns:mc="http://schemas.openxmlformats.org/markup-compatibility/2006">
          <mc:Choice Requires="x14">
            <control shapeId="14757" r:id="rId92" name="Check Box 421">
              <controlPr defaultSize="0" autoFill="0" autoLine="0" autoPict="0">
                <anchor moveWithCells="1">
                  <from>
                    <xdr:col>22</xdr:col>
                    <xdr:colOff>0</xdr:colOff>
                    <xdr:row>68</xdr:row>
                    <xdr:rowOff>19050</xdr:rowOff>
                  </from>
                  <to>
                    <xdr:col>22</xdr:col>
                    <xdr:colOff>171450</xdr:colOff>
                    <xdr:row>69</xdr:row>
                    <xdr:rowOff>0</xdr:rowOff>
                  </to>
                </anchor>
              </controlPr>
            </control>
          </mc:Choice>
        </mc:AlternateContent>
        <mc:AlternateContent xmlns:mc="http://schemas.openxmlformats.org/markup-compatibility/2006">
          <mc:Choice Requires="x14">
            <control shapeId="14759" r:id="rId93" name="Check Box 423">
              <controlPr defaultSize="0" autoFill="0" autoLine="0" autoPict="0">
                <anchor moveWithCells="1">
                  <from>
                    <xdr:col>22</xdr:col>
                    <xdr:colOff>0</xdr:colOff>
                    <xdr:row>71</xdr:row>
                    <xdr:rowOff>19050</xdr:rowOff>
                  </from>
                  <to>
                    <xdr:col>22</xdr:col>
                    <xdr:colOff>171450</xdr:colOff>
                    <xdr:row>72</xdr:row>
                    <xdr:rowOff>0</xdr:rowOff>
                  </to>
                </anchor>
              </controlPr>
            </control>
          </mc:Choice>
        </mc:AlternateContent>
        <mc:AlternateContent xmlns:mc="http://schemas.openxmlformats.org/markup-compatibility/2006">
          <mc:Choice Requires="x14">
            <control shapeId="14760" r:id="rId94" name="Check Box 424">
              <controlPr defaultSize="0" autoFill="0" autoLine="0" autoPict="0">
                <anchor moveWithCells="1">
                  <from>
                    <xdr:col>22</xdr:col>
                    <xdr:colOff>0</xdr:colOff>
                    <xdr:row>72</xdr:row>
                    <xdr:rowOff>19050</xdr:rowOff>
                  </from>
                  <to>
                    <xdr:col>22</xdr:col>
                    <xdr:colOff>171450</xdr:colOff>
                    <xdr:row>73</xdr:row>
                    <xdr:rowOff>0</xdr:rowOff>
                  </to>
                </anchor>
              </controlPr>
            </control>
          </mc:Choice>
        </mc:AlternateContent>
        <mc:AlternateContent xmlns:mc="http://schemas.openxmlformats.org/markup-compatibility/2006">
          <mc:Choice Requires="x14">
            <control shapeId="14761" r:id="rId95" name="Check Box 425">
              <controlPr defaultSize="0" autoFill="0" autoLine="0" autoPict="0">
                <anchor moveWithCells="1">
                  <from>
                    <xdr:col>22</xdr:col>
                    <xdr:colOff>0</xdr:colOff>
                    <xdr:row>75</xdr:row>
                    <xdr:rowOff>19050</xdr:rowOff>
                  </from>
                  <to>
                    <xdr:col>22</xdr:col>
                    <xdr:colOff>171450</xdr:colOff>
                    <xdr:row>76</xdr:row>
                    <xdr:rowOff>0</xdr:rowOff>
                  </to>
                </anchor>
              </controlPr>
            </control>
          </mc:Choice>
        </mc:AlternateContent>
        <mc:AlternateContent xmlns:mc="http://schemas.openxmlformats.org/markup-compatibility/2006">
          <mc:Choice Requires="x14">
            <control shapeId="14762" r:id="rId96" name="Check Box 426">
              <controlPr defaultSize="0" autoFill="0" autoLine="0" autoPict="0">
                <anchor moveWithCells="1">
                  <from>
                    <xdr:col>22</xdr:col>
                    <xdr:colOff>0</xdr:colOff>
                    <xdr:row>78</xdr:row>
                    <xdr:rowOff>19050</xdr:rowOff>
                  </from>
                  <to>
                    <xdr:col>22</xdr:col>
                    <xdr:colOff>171450</xdr:colOff>
                    <xdr:row>79</xdr:row>
                    <xdr:rowOff>0</xdr:rowOff>
                  </to>
                </anchor>
              </controlPr>
            </control>
          </mc:Choice>
        </mc:AlternateContent>
        <mc:AlternateContent xmlns:mc="http://schemas.openxmlformats.org/markup-compatibility/2006">
          <mc:Choice Requires="x14">
            <control shapeId="14764" r:id="rId97" name="Check Box 428">
              <controlPr defaultSize="0" autoFill="0" autoLine="0" autoPict="0">
                <anchor moveWithCells="1">
                  <from>
                    <xdr:col>22</xdr:col>
                    <xdr:colOff>0</xdr:colOff>
                    <xdr:row>80</xdr:row>
                    <xdr:rowOff>19050</xdr:rowOff>
                  </from>
                  <to>
                    <xdr:col>22</xdr:col>
                    <xdr:colOff>171450</xdr:colOff>
                    <xdr:row>81</xdr:row>
                    <xdr:rowOff>0</xdr:rowOff>
                  </to>
                </anchor>
              </controlPr>
            </control>
          </mc:Choice>
        </mc:AlternateContent>
        <mc:AlternateContent xmlns:mc="http://schemas.openxmlformats.org/markup-compatibility/2006">
          <mc:Choice Requires="x14">
            <control shapeId="14765" r:id="rId98" name="Check Box 429">
              <controlPr defaultSize="0" autoFill="0" autoLine="0" autoPict="0">
                <anchor moveWithCells="1">
                  <from>
                    <xdr:col>22</xdr:col>
                    <xdr:colOff>0</xdr:colOff>
                    <xdr:row>81</xdr:row>
                    <xdr:rowOff>19050</xdr:rowOff>
                  </from>
                  <to>
                    <xdr:col>22</xdr:col>
                    <xdr:colOff>171450</xdr:colOff>
                    <xdr:row>82</xdr:row>
                    <xdr:rowOff>0</xdr:rowOff>
                  </to>
                </anchor>
              </controlPr>
            </control>
          </mc:Choice>
        </mc:AlternateContent>
        <mc:AlternateContent xmlns:mc="http://schemas.openxmlformats.org/markup-compatibility/2006">
          <mc:Choice Requires="x14">
            <control shapeId="14766" r:id="rId99" name="Check Box 430">
              <controlPr defaultSize="0" autoFill="0" autoLine="0" autoPict="0">
                <anchor moveWithCells="1">
                  <from>
                    <xdr:col>22</xdr:col>
                    <xdr:colOff>0</xdr:colOff>
                    <xdr:row>85</xdr:row>
                    <xdr:rowOff>19050</xdr:rowOff>
                  </from>
                  <to>
                    <xdr:col>22</xdr:col>
                    <xdr:colOff>171450</xdr:colOff>
                    <xdr:row>86</xdr:row>
                    <xdr:rowOff>0</xdr:rowOff>
                  </to>
                </anchor>
              </controlPr>
            </control>
          </mc:Choice>
        </mc:AlternateContent>
        <mc:AlternateContent xmlns:mc="http://schemas.openxmlformats.org/markup-compatibility/2006">
          <mc:Choice Requires="x14">
            <control shapeId="14767" r:id="rId100" name="Check Box 431">
              <controlPr defaultSize="0" autoFill="0" autoLine="0" autoPict="0">
                <anchor moveWithCells="1">
                  <from>
                    <xdr:col>22</xdr:col>
                    <xdr:colOff>0</xdr:colOff>
                    <xdr:row>86</xdr:row>
                    <xdr:rowOff>19050</xdr:rowOff>
                  </from>
                  <to>
                    <xdr:col>22</xdr:col>
                    <xdr:colOff>171450</xdr:colOff>
                    <xdr:row>87</xdr:row>
                    <xdr:rowOff>0</xdr:rowOff>
                  </to>
                </anchor>
              </controlPr>
            </control>
          </mc:Choice>
        </mc:AlternateContent>
        <mc:AlternateContent xmlns:mc="http://schemas.openxmlformats.org/markup-compatibility/2006">
          <mc:Choice Requires="x14">
            <control shapeId="14768" r:id="rId101" name="Check Box 432">
              <controlPr defaultSize="0" autoFill="0" autoLine="0" autoPict="0">
                <anchor moveWithCells="1">
                  <from>
                    <xdr:col>22</xdr:col>
                    <xdr:colOff>0</xdr:colOff>
                    <xdr:row>87</xdr:row>
                    <xdr:rowOff>19050</xdr:rowOff>
                  </from>
                  <to>
                    <xdr:col>22</xdr:col>
                    <xdr:colOff>171450</xdr:colOff>
                    <xdr:row>88</xdr:row>
                    <xdr:rowOff>0</xdr:rowOff>
                  </to>
                </anchor>
              </controlPr>
            </control>
          </mc:Choice>
        </mc:AlternateContent>
        <mc:AlternateContent xmlns:mc="http://schemas.openxmlformats.org/markup-compatibility/2006">
          <mc:Choice Requires="x14">
            <control shapeId="14769" r:id="rId102" name="Check Box 433">
              <controlPr defaultSize="0" autoFill="0" autoLine="0" autoPict="0">
                <anchor moveWithCells="1">
                  <from>
                    <xdr:col>22</xdr:col>
                    <xdr:colOff>0</xdr:colOff>
                    <xdr:row>90</xdr:row>
                    <xdr:rowOff>19050</xdr:rowOff>
                  </from>
                  <to>
                    <xdr:col>22</xdr:col>
                    <xdr:colOff>171450</xdr:colOff>
                    <xdr:row>91</xdr:row>
                    <xdr:rowOff>0</xdr:rowOff>
                  </to>
                </anchor>
              </controlPr>
            </control>
          </mc:Choice>
        </mc:AlternateContent>
        <mc:AlternateContent xmlns:mc="http://schemas.openxmlformats.org/markup-compatibility/2006">
          <mc:Choice Requires="x14">
            <control shapeId="14770" r:id="rId103" name="Check Box 434">
              <controlPr defaultSize="0" autoFill="0" autoLine="0" autoPict="0">
                <anchor moveWithCells="1">
                  <from>
                    <xdr:col>22</xdr:col>
                    <xdr:colOff>0</xdr:colOff>
                    <xdr:row>92</xdr:row>
                    <xdr:rowOff>19050</xdr:rowOff>
                  </from>
                  <to>
                    <xdr:col>22</xdr:col>
                    <xdr:colOff>171450</xdr:colOff>
                    <xdr:row>92</xdr:row>
                    <xdr:rowOff>190500</xdr:rowOff>
                  </to>
                </anchor>
              </controlPr>
            </control>
          </mc:Choice>
        </mc:AlternateContent>
        <mc:AlternateContent xmlns:mc="http://schemas.openxmlformats.org/markup-compatibility/2006">
          <mc:Choice Requires="x14">
            <control shapeId="14771" r:id="rId104" name="Check Box 435">
              <controlPr defaultSize="0" autoFill="0" autoLine="0" autoPict="0">
                <anchor moveWithCells="1">
                  <from>
                    <xdr:col>22</xdr:col>
                    <xdr:colOff>0</xdr:colOff>
                    <xdr:row>93</xdr:row>
                    <xdr:rowOff>19050</xdr:rowOff>
                  </from>
                  <to>
                    <xdr:col>22</xdr:col>
                    <xdr:colOff>171450</xdr:colOff>
                    <xdr:row>94</xdr:row>
                    <xdr:rowOff>0</xdr:rowOff>
                  </to>
                </anchor>
              </controlPr>
            </control>
          </mc:Choice>
        </mc:AlternateContent>
        <mc:AlternateContent xmlns:mc="http://schemas.openxmlformats.org/markup-compatibility/2006">
          <mc:Choice Requires="x14">
            <control shapeId="14773" r:id="rId105" name="Check Box 437">
              <controlPr defaultSize="0" autoFill="0" autoLine="0" autoPict="0">
                <anchor moveWithCells="1">
                  <from>
                    <xdr:col>22</xdr:col>
                    <xdr:colOff>0</xdr:colOff>
                    <xdr:row>96</xdr:row>
                    <xdr:rowOff>19050</xdr:rowOff>
                  </from>
                  <to>
                    <xdr:col>22</xdr:col>
                    <xdr:colOff>171450</xdr:colOff>
                    <xdr:row>96</xdr:row>
                    <xdr:rowOff>190500</xdr:rowOff>
                  </to>
                </anchor>
              </controlPr>
            </control>
          </mc:Choice>
        </mc:AlternateContent>
        <mc:AlternateContent xmlns:mc="http://schemas.openxmlformats.org/markup-compatibility/2006">
          <mc:Choice Requires="x14">
            <control shapeId="14774" r:id="rId106" name="Check Box 438">
              <controlPr defaultSize="0" autoFill="0" autoLine="0" autoPict="0">
                <anchor moveWithCells="1">
                  <from>
                    <xdr:col>22</xdr:col>
                    <xdr:colOff>0</xdr:colOff>
                    <xdr:row>101</xdr:row>
                    <xdr:rowOff>19050</xdr:rowOff>
                  </from>
                  <to>
                    <xdr:col>22</xdr:col>
                    <xdr:colOff>171450</xdr:colOff>
                    <xdr:row>102</xdr:row>
                    <xdr:rowOff>0</xdr:rowOff>
                  </to>
                </anchor>
              </controlPr>
            </control>
          </mc:Choice>
        </mc:AlternateContent>
        <mc:AlternateContent xmlns:mc="http://schemas.openxmlformats.org/markup-compatibility/2006">
          <mc:Choice Requires="x14">
            <control shapeId="14775" r:id="rId107" name="Check Box 439">
              <controlPr defaultSize="0" autoFill="0" autoLine="0" autoPict="0">
                <anchor moveWithCells="1">
                  <from>
                    <xdr:col>22</xdr:col>
                    <xdr:colOff>0</xdr:colOff>
                    <xdr:row>102</xdr:row>
                    <xdr:rowOff>19050</xdr:rowOff>
                  </from>
                  <to>
                    <xdr:col>22</xdr:col>
                    <xdr:colOff>171450</xdr:colOff>
                    <xdr:row>102</xdr:row>
                    <xdr:rowOff>190500</xdr:rowOff>
                  </to>
                </anchor>
              </controlPr>
            </control>
          </mc:Choice>
        </mc:AlternateContent>
        <mc:AlternateContent xmlns:mc="http://schemas.openxmlformats.org/markup-compatibility/2006">
          <mc:Choice Requires="x14">
            <control shapeId="14776" r:id="rId108" name="Check Box 440">
              <controlPr defaultSize="0" autoFill="0" autoLine="0" autoPict="0">
                <anchor moveWithCells="1">
                  <from>
                    <xdr:col>22</xdr:col>
                    <xdr:colOff>0</xdr:colOff>
                    <xdr:row>113</xdr:row>
                    <xdr:rowOff>19050</xdr:rowOff>
                  </from>
                  <to>
                    <xdr:col>22</xdr:col>
                    <xdr:colOff>171450</xdr:colOff>
                    <xdr:row>114</xdr:row>
                    <xdr:rowOff>0</xdr:rowOff>
                  </to>
                </anchor>
              </controlPr>
            </control>
          </mc:Choice>
        </mc:AlternateContent>
        <mc:AlternateContent xmlns:mc="http://schemas.openxmlformats.org/markup-compatibility/2006">
          <mc:Choice Requires="x14">
            <control shapeId="14777" r:id="rId109" name="Check Box 441">
              <controlPr defaultSize="0" autoFill="0" autoLine="0" autoPict="0">
                <anchor moveWithCells="1">
                  <from>
                    <xdr:col>22</xdr:col>
                    <xdr:colOff>0</xdr:colOff>
                    <xdr:row>117</xdr:row>
                    <xdr:rowOff>19050</xdr:rowOff>
                  </from>
                  <to>
                    <xdr:col>22</xdr:col>
                    <xdr:colOff>171450</xdr:colOff>
                    <xdr:row>118</xdr:row>
                    <xdr:rowOff>0</xdr:rowOff>
                  </to>
                </anchor>
              </controlPr>
            </control>
          </mc:Choice>
        </mc:AlternateContent>
        <mc:AlternateContent xmlns:mc="http://schemas.openxmlformats.org/markup-compatibility/2006">
          <mc:Choice Requires="x14">
            <control shapeId="14779" r:id="rId110" name="Check Box 443">
              <controlPr defaultSize="0" autoFill="0" autoLine="0" autoPict="0">
                <anchor moveWithCells="1">
                  <from>
                    <xdr:col>22</xdr:col>
                    <xdr:colOff>0</xdr:colOff>
                    <xdr:row>120</xdr:row>
                    <xdr:rowOff>19050</xdr:rowOff>
                  </from>
                  <to>
                    <xdr:col>22</xdr:col>
                    <xdr:colOff>171450</xdr:colOff>
                    <xdr:row>121</xdr:row>
                    <xdr:rowOff>0</xdr:rowOff>
                  </to>
                </anchor>
              </controlPr>
            </control>
          </mc:Choice>
        </mc:AlternateContent>
        <mc:AlternateContent xmlns:mc="http://schemas.openxmlformats.org/markup-compatibility/2006">
          <mc:Choice Requires="x14">
            <control shapeId="14780" r:id="rId111" name="Check Box 444">
              <controlPr defaultSize="0" autoFill="0" autoLine="0" autoPict="0">
                <anchor moveWithCells="1">
                  <from>
                    <xdr:col>22</xdr:col>
                    <xdr:colOff>0</xdr:colOff>
                    <xdr:row>124</xdr:row>
                    <xdr:rowOff>19050</xdr:rowOff>
                  </from>
                  <to>
                    <xdr:col>22</xdr:col>
                    <xdr:colOff>171450</xdr:colOff>
                    <xdr:row>125</xdr:row>
                    <xdr:rowOff>0</xdr:rowOff>
                  </to>
                </anchor>
              </controlPr>
            </control>
          </mc:Choice>
        </mc:AlternateContent>
        <mc:AlternateContent xmlns:mc="http://schemas.openxmlformats.org/markup-compatibility/2006">
          <mc:Choice Requires="x14">
            <control shapeId="14781" r:id="rId112" name="Check Box 445">
              <controlPr defaultSize="0" autoFill="0" autoLine="0" autoPict="0">
                <anchor moveWithCells="1">
                  <from>
                    <xdr:col>22</xdr:col>
                    <xdr:colOff>0</xdr:colOff>
                    <xdr:row>128</xdr:row>
                    <xdr:rowOff>19050</xdr:rowOff>
                  </from>
                  <to>
                    <xdr:col>22</xdr:col>
                    <xdr:colOff>171450</xdr:colOff>
                    <xdr:row>129</xdr:row>
                    <xdr:rowOff>0</xdr:rowOff>
                  </to>
                </anchor>
              </controlPr>
            </control>
          </mc:Choice>
        </mc:AlternateContent>
        <mc:AlternateContent xmlns:mc="http://schemas.openxmlformats.org/markup-compatibility/2006">
          <mc:Choice Requires="x14">
            <control shapeId="14784" r:id="rId113" name="Check Box 448">
              <controlPr defaultSize="0" autoFill="0" autoLine="0" autoPict="0">
                <anchor moveWithCells="1">
                  <from>
                    <xdr:col>22</xdr:col>
                    <xdr:colOff>0</xdr:colOff>
                    <xdr:row>132</xdr:row>
                    <xdr:rowOff>19050</xdr:rowOff>
                  </from>
                  <to>
                    <xdr:col>22</xdr:col>
                    <xdr:colOff>171450</xdr:colOff>
                    <xdr:row>133</xdr:row>
                    <xdr:rowOff>0</xdr:rowOff>
                  </to>
                </anchor>
              </controlPr>
            </control>
          </mc:Choice>
        </mc:AlternateContent>
        <mc:AlternateContent xmlns:mc="http://schemas.openxmlformats.org/markup-compatibility/2006">
          <mc:Choice Requires="x14">
            <control shapeId="14785" r:id="rId114" name="Check Box 449">
              <controlPr defaultSize="0" autoFill="0" autoLine="0" autoPict="0">
                <anchor moveWithCells="1">
                  <from>
                    <xdr:col>22</xdr:col>
                    <xdr:colOff>0</xdr:colOff>
                    <xdr:row>12</xdr:row>
                    <xdr:rowOff>0</xdr:rowOff>
                  </from>
                  <to>
                    <xdr:col>22</xdr:col>
                    <xdr:colOff>295275</xdr:colOff>
                    <xdr:row>12</xdr:row>
                    <xdr:rowOff>352425</xdr:rowOff>
                  </to>
                </anchor>
              </controlPr>
            </control>
          </mc:Choice>
        </mc:AlternateContent>
        <mc:AlternateContent xmlns:mc="http://schemas.openxmlformats.org/markup-compatibility/2006">
          <mc:Choice Requires="x14">
            <control shapeId="14786" r:id="rId115" name="Check Box 450">
              <controlPr defaultSize="0" autoFill="0" autoLine="0" autoPict="0">
                <anchor moveWithCells="1">
                  <from>
                    <xdr:col>22</xdr:col>
                    <xdr:colOff>0</xdr:colOff>
                    <xdr:row>13</xdr:row>
                    <xdr:rowOff>200025</xdr:rowOff>
                  </from>
                  <to>
                    <xdr:col>22</xdr:col>
                    <xdr:colOff>228600</xdr:colOff>
                    <xdr:row>15</xdr:row>
                    <xdr:rowOff>171450</xdr:rowOff>
                  </to>
                </anchor>
              </controlPr>
            </control>
          </mc:Choice>
        </mc:AlternateContent>
        <mc:AlternateContent xmlns:mc="http://schemas.openxmlformats.org/markup-compatibility/2006">
          <mc:Choice Requires="x14">
            <control shapeId="14787" r:id="rId116" name="Check Box 451">
              <controlPr defaultSize="0" autoFill="0" autoLine="0" autoPict="0">
                <anchor moveWithCells="1">
                  <from>
                    <xdr:col>22</xdr:col>
                    <xdr:colOff>0</xdr:colOff>
                    <xdr:row>15</xdr:row>
                    <xdr:rowOff>142875</xdr:rowOff>
                  </from>
                  <to>
                    <xdr:col>22</xdr:col>
                    <xdr:colOff>295275</xdr:colOff>
                    <xdr:row>16</xdr:row>
                    <xdr:rowOff>114300</xdr:rowOff>
                  </to>
                </anchor>
              </controlPr>
            </control>
          </mc:Choice>
        </mc:AlternateContent>
        <mc:AlternateContent xmlns:mc="http://schemas.openxmlformats.org/markup-compatibility/2006">
          <mc:Choice Requires="x14">
            <control shapeId="14788" r:id="rId117" name="Check Box 452">
              <controlPr defaultSize="0" autoFill="0" autoLine="0" autoPict="0">
                <anchor moveWithCells="1">
                  <from>
                    <xdr:col>22</xdr:col>
                    <xdr:colOff>0</xdr:colOff>
                    <xdr:row>42</xdr:row>
                    <xdr:rowOff>19050</xdr:rowOff>
                  </from>
                  <to>
                    <xdr:col>22</xdr:col>
                    <xdr:colOff>171450</xdr:colOff>
                    <xdr:row>43</xdr:row>
                    <xdr:rowOff>0</xdr:rowOff>
                  </to>
                </anchor>
              </controlPr>
            </control>
          </mc:Choice>
        </mc:AlternateContent>
        <mc:AlternateContent xmlns:mc="http://schemas.openxmlformats.org/markup-compatibility/2006">
          <mc:Choice Requires="x14">
            <control shapeId="14789" r:id="rId118" name="Check Box 453">
              <controlPr defaultSize="0" autoFill="0" autoLine="0" autoPict="0">
                <anchor moveWithCells="1">
                  <from>
                    <xdr:col>22</xdr:col>
                    <xdr:colOff>0</xdr:colOff>
                    <xdr:row>145</xdr:row>
                    <xdr:rowOff>142875</xdr:rowOff>
                  </from>
                  <to>
                    <xdr:col>22</xdr:col>
                    <xdr:colOff>295275</xdr:colOff>
                    <xdr:row>145</xdr:row>
                    <xdr:rowOff>495300</xdr:rowOff>
                  </to>
                </anchor>
              </controlPr>
            </control>
          </mc:Choice>
        </mc:AlternateContent>
        <mc:AlternateContent xmlns:mc="http://schemas.openxmlformats.org/markup-compatibility/2006">
          <mc:Choice Requires="x14">
            <control shapeId="14790" r:id="rId119" name="Check Box 454">
              <controlPr defaultSize="0" autoFill="0" autoLine="0" autoPict="0">
                <anchor moveWithCells="1">
                  <from>
                    <xdr:col>22</xdr:col>
                    <xdr:colOff>0</xdr:colOff>
                    <xdr:row>37</xdr:row>
                    <xdr:rowOff>28575</xdr:rowOff>
                  </from>
                  <to>
                    <xdr:col>22</xdr:col>
                    <xdr:colOff>228600</xdr:colOff>
                    <xdr:row>38</xdr:row>
                    <xdr:rowOff>9525</xdr:rowOff>
                  </to>
                </anchor>
              </controlPr>
            </control>
          </mc:Choice>
        </mc:AlternateContent>
        <mc:AlternateContent xmlns:mc="http://schemas.openxmlformats.org/markup-compatibility/2006">
          <mc:Choice Requires="x14">
            <control shapeId="14792" r:id="rId120" name="Check Box 456">
              <controlPr defaultSize="0" autoFill="0" autoLine="0" autoPict="0">
                <anchor moveWithCells="1">
                  <from>
                    <xdr:col>22</xdr:col>
                    <xdr:colOff>0</xdr:colOff>
                    <xdr:row>128</xdr:row>
                    <xdr:rowOff>28575</xdr:rowOff>
                  </from>
                  <to>
                    <xdr:col>22</xdr:col>
                    <xdr:colOff>228600</xdr:colOff>
                    <xdr:row>129</xdr:row>
                    <xdr:rowOff>200025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表紙</vt:lpstr>
      <vt:lpstr>２頁 </vt:lpstr>
      <vt:lpstr>勤務形態一覧表</vt:lpstr>
      <vt:lpstr>記入方法(勤務形態一覧表)</vt:lpstr>
      <vt:lpstr>プルダウン・リスト(勤務形態一覧表)</vt:lpstr>
      <vt:lpstr>自主点検表(居宅)</vt:lpstr>
      <vt:lpstr>加算等自己点検表(居宅)</vt:lpstr>
      <vt:lpstr>'加算等自己点検表(居宅)'!Print_Area</vt:lpstr>
      <vt:lpstr>'記入方法(勤務形態一覧表)'!Print_Area</vt:lpstr>
      <vt:lpstr>勤務形態一覧表!Print_Area</vt:lpstr>
      <vt:lpstr>'自主点検表(居宅)'!Print_Area</vt:lpstr>
      <vt:lpstr>勤務形態一覧表!Print_Titles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2025-09-01T01:15:45Z</dcterms:modified>
</cp:coreProperties>
</file>