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上下水道総務課\会計係\会計係長\上下　県等照会文書\R06県等照会文書\財務課提出\0204【0205〆】公営企業に係る経営比較分析表（令和５年度決算）の分析等について\【経営比較分析表】2023_242047_46_1718\"/>
    </mc:Choice>
  </mc:AlternateContent>
  <workbookProtection workbookAlgorithmName="SHA-512" workbookHashValue="LjO05meNz88Qo89te6CU9FsQgEKjJciN+TCScw0nWdj1X0kqO8sxVwdPqvQz68WjvIjAujRZQgIkbT6wTbawSg==" workbookSaltValue="5OZNP78TKGCWaWdWwYAoyA=="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<sst xmlns="http://schemas.openxmlformats.org/spreadsheetml/2006/main" count="319" uniqueCount="116">
  <si>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</si>
  <si>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</si>
  <si>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</si>
  <si>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</si>
  <si>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</si>
  <si>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</si>
  <si>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</si>
  <si>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</si>
  <si>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</si>
  <si>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</si>
  <si>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</si>
  <si>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</si>
  <si>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</si>
  <si>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</si>
  <si>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</si>
  <si>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</si>
  <si>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</si>
  <si>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</si>
  <si>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</si>
  <si>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</si>
  <si>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</si>
  <si>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</si>
  <si>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</si>
  <si>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</si>
  <si>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</si>
  <si>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</si>
  <si>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</si>
  <si>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</si>
  <si>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</si>
  <si>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</si>
  <si>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</si>
  <si>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</si>
  <si>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</si>
  <si>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</si>
  <si>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</si>
  <si>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</si>
  <si>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</si>
  <si>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</si>
  <si>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</si>
  <si>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</si>
  <si>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</si>
  <si>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</si>
  <si>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</si>
  <si>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</si>
  <si>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</si>
  <si>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</si>
  <si>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</si>
  <si>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</si>
  <si>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</si>
  <si>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</si>
  <si>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</si>
  <si>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</si>
  <si>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</si>
  <si>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</si>
  <si>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</si>
  <si>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</si>
  <si>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</si>
  <si>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</si>
  <si>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</si>
  <si>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</si>
  <si>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</si>
  <si>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</si>
  <si>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</si>
  <si>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</si>
  <si>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</si>
  <si>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</si>
  <si>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</si>
  <si>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</si>
  <si>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</si>
  <si>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</si>
  <si>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</si>
  <si>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</si>
  <si>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</si>
  <si>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</si>
  <si>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</si>
  <si>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</si>
  <si>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</si>
  <si>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</si>
  <si>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</si>
  <si>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</si>
  <si>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</si>
  <si>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</si>
  <si>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</si>
  <si>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</si>
  <si>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</si>
  <si>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</si>
  <si>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</si>
  <si>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</si>
  <si>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</si>
  <si>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</si>
  <si>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</si>
  <si>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</si>
  <si>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</si>
  <si>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</si>
  <si>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</si>
  <si>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</si>
  <si>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</si>
  <si>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</si>
  <si>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</si>
  <si>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</si>
  <si>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</si>
  <si>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</si>
  <si>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</si>
  <si>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</si>
  <si>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</si>
  <si>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</si>
  <si>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</si>
  <si>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</si>
  <si>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</si>
  <si>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</si>
  <si>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</si>
  <si>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</si>
  <si>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</si>
  <si>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令和５年度から地方公営企業法を全部適用し公営企業会計となった初年度の決算になります。経常収支比率は100％を上回り累積欠損比率も発生していません。しかし、経費回収率が全国平均、類似団体平均を下回り、料金収入のみでは経費を賄えず、一般会計からの繰入金（基準外を含む）に依存しています。同様に企業債残高対事業規模比率は、繰入金である一般会計負担額が多額なため当該値は０となっています。施設利用率は全国平均、類似団体平均を上回っていますが、汚水処理原価は全国平均、類似団体平均よりも高く維持管理費の低減に努める必要があります。整備が終了していることから水洗化率が高く新規接続による使用料収入の増加が困難な状況です。</t>
    <rPh sb="1" eb="3">
      <t>レイワ</t>
    </rPh>
    <rPh sb="4" eb="6">
      <t>ネンド</t>
    </rPh>
    <rPh sb="8" eb="10">
      <t>チホウ</t>
    </rPh>
    <rPh sb="10" eb="12">
      <t>コウエイ</t>
    </rPh>
    <rPh sb="12" eb="14">
      <t>キギョウ</t>
    </rPh>
    <rPh sb="14" eb="15">
      <t>ホウ</t>
    </rPh>
    <rPh sb="16" eb="18">
      <t>ゼンブ</t>
    </rPh>
    <rPh sb="18" eb="20">
      <t>テキヨウ</t>
    </rPh>
    <rPh sb="21" eb="23">
      <t>コウエイ</t>
    </rPh>
    <rPh sb="23" eb="25">
      <t>キギョウ</t>
    </rPh>
    <rPh sb="25" eb="27">
      <t>カイケイ</t>
    </rPh>
    <rPh sb="31" eb="34">
      <t>ショネンド</t>
    </rPh>
    <rPh sb="35" eb="37">
      <t>ケッサン</t>
    </rPh>
    <rPh sb="43" eb="45">
      <t>ケイジョウ</t>
    </rPh>
    <rPh sb="45" eb="47">
      <t>シュウシ</t>
    </rPh>
    <rPh sb="47" eb="49">
      <t>ヒリツ</t>
    </rPh>
    <rPh sb="55" eb="57">
      <t>ウワマワ</t>
    </rPh>
    <rPh sb="58" eb="60">
      <t>ルイセキ</t>
    </rPh>
    <rPh sb="60" eb="62">
      <t>ケッソン</t>
    </rPh>
    <rPh sb="62" eb="64">
      <t>ヒリツ</t>
    </rPh>
    <rPh sb="65" eb="67">
      <t>ハッセイ</t>
    </rPh>
    <rPh sb="78" eb="80">
      <t>ケイヒ</t>
    </rPh>
    <rPh sb="80" eb="82">
      <t>カイシュウ</t>
    </rPh>
    <rPh sb="82" eb="83">
      <t>リツ</t>
    </rPh>
    <rPh sb="84" eb="86">
      <t>ゼンコク</t>
    </rPh>
    <rPh sb="86" eb="88">
      <t>ヘイキン</t>
    </rPh>
    <rPh sb="89" eb="91">
      <t>ルイジ</t>
    </rPh>
    <rPh sb="91" eb="93">
      <t>ダンタイ</t>
    </rPh>
    <rPh sb="93" eb="95">
      <t>ヘイキン</t>
    </rPh>
    <rPh sb="96" eb="98">
      <t>シタマワ</t>
    </rPh>
    <rPh sb="100" eb="102">
      <t>リョウキン</t>
    </rPh>
    <rPh sb="102" eb="104">
      <t>シュウニュウ</t>
    </rPh>
    <rPh sb="108" eb="110">
      <t>ケイヒ</t>
    </rPh>
    <rPh sb="111" eb="112">
      <t>マカナ</t>
    </rPh>
    <rPh sb="115" eb="117">
      <t>イッパン</t>
    </rPh>
    <rPh sb="117" eb="119">
      <t>カイケイ</t>
    </rPh>
    <rPh sb="122" eb="124">
      <t>クリイレ</t>
    </rPh>
    <rPh sb="124" eb="125">
      <t>キン</t>
    </rPh>
    <rPh sb="126" eb="128">
      <t>キジュン</t>
    </rPh>
    <rPh sb="128" eb="129">
      <t>ガイ</t>
    </rPh>
    <rPh sb="130" eb="131">
      <t>フク</t>
    </rPh>
    <rPh sb="134" eb="136">
      <t>イゾン</t>
    </rPh>
    <rPh sb="142" eb="144">
      <t>ドウヨウ</t>
    </rPh>
    <rPh sb="145" eb="147">
      <t>キギョウ</t>
    </rPh>
    <rPh sb="147" eb="148">
      <t>サイ</t>
    </rPh>
    <rPh sb="148" eb="150">
      <t>ザンダカ</t>
    </rPh>
    <rPh sb="150" eb="151">
      <t>タイ</t>
    </rPh>
    <rPh sb="159" eb="161">
      <t>クリイレ</t>
    </rPh>
    <rPh sb="161" eb="162">
      <t>キン</t>
    </rPh>
    <rPh sb="165" eb="167">
      <t>イッパン</t>
    </rPh>
    <rPh sb="167" eb="169">
      <t>カイケイ</t>
    </rPh>
    <rPh sb="169" eb="171">
      <t>フタン</t>
    </rPh>
    <rPh sb="171" eb="172">
      <t>ガク</t>
    </rPh>
    <rPh sb="173" eb="175">
      <t>タガク</t>
    </rPh>
    <rPh sb="178" eb="180">
      <t>トウガイ</t>
    </rPh>
    <rPh sb="180" eb="181">
      <t>アタイ</t>
    </rPh>
    <rPh sb="191" eb="193">
      <t>シセツ</t>
    </rPh>
    <rPh sb="193" eb="195">
      <t>リヨウ</t>
    </rPh>
    <rPh sb="195" eb="196">
      <t>リツ</t>
    </rPh>
    <rPh sb="197" eb="199">
      <t>ゼンコク</t>
    </rPh>
    <rPh sb="199" eb="201">
      <t>ヘイキン</t>
    </rPh>
    <rPh sb="202" eb="204">
      <t>ルイジ</t>
    </rPh>
    <rPh sb="204" eb="206">
      <t>ダンタイ</t>
    </rPh>
    <rPh sb="206" eb="208">
      <t>ヘイキン</t>
    </rPh>
    <rPh sb="209" eb="211">
      <t>ウワマワ</t>
    </rPh>
    <rPh sb="218" eb="220">
      <t>オスイ</t>
    </rPh>
    <rPh sb="220" eb="222">
      <t>ショリ</t>
    </rPh>
    <rPh sb="222" eb="224">
      <t>ゲンカ</t>
    </rPh>
    <rPh sb="225" eb="227">
      <t>ゼンコク</t>
    </rPh>
    <rPh sb="227" eb="229">
      <t>ヘイキン</t>
    </rPh>
    <rPh sb="230" eb="232">
      <t>ルイジ</t>
    </rPh>
    <rPh sb="232" eb="234">
      <t>ダンタイ</t>
    </rPh>
    <rPh sb="234" eb="236">
      <t>ヘイキン</t>
    </rPh>
    <rPh sb="239" eb="240">
      <t>タカ</t>
    </rPh>
    <rPh sb="241" eb="243">
      <t>イジ</t>
    </rPh>
    <rPh sb="243" eb="246">
      <t>カンリヒ</t>
    </rPh>
    <rPh sb="247" eb="249">
      <t>テイゲン</t>
    </rPh>
    <rPh sb="250" eb="251">
      <t>ツト</t>
    </rPh>
    <rPh sb="253" eb="255">
      <t>ヒツヨウ</t>
    </rPh>
    <rPh sb="261" eb="263">
      <t>セイビ</t>
    </rPh>
    <rPh sb="264" eb="266">
      <t>シュウリョウ</t>
    </rPh>
    <rPh sb="274" eb="277">
      <t>スイセンカ</t>
    </rPh>
    <rPh sb="277" eb="278">
      <t>リツ</t>
    </rPh>
    <rPh sb="279" eb="280">
      <t>タカ</t>
    </rPh>
    <rPh sb="281" eb="283">
      <t>シンキ</t>
    </rPh>
    <rPh sb="283" eb="285">
      <t>セツゾク</t>
    </rPh>
    <rPh sb="288" eb="291">
      <t>シヨウリョウ</t>
    </rPh>
    <rPh sb="291" eb="293">
      <t>シュウニュウ</t>
    </rPh>
    <rPh sb="294" eb="296">
      <t>ゾウカ</t>
    </rPh>
    <rPh sb="297" eb="299">
      <t>コンナン</t>
    </rPh>
    <rPh sb="300" eb="302">
      <t>ジョウキョウ</t>
    </rPh>
    <phoneticPr fontId="4"/>
  </si>
  <si>
    <t>　農業集落排水施設は３施設あり、平成９年から供用を開始し25年以上経過しています。管渠についての更新は検討しておりませんが、今後は処理場の機器について更新を予定しています。</t>
    <rPh sb="19" eb="20">
      <t>ネン</t>
    </rPh>
    <rPh sb="62" eb="64">
      <t>コンゴ</t>
    </rPh>
    <rPh sb="65" eb="68">
      <t>ショリジョウ</t>
    </rPh>
    <rPh sb="69" eb="71">
      <t>キキ</t>
    </rPh>
    <rPh sb="75" eb="77">
      <t>コウシン</t>
    </rPh>
    <rPh sb="78" eb="80">
      <t>ヨテイ</t>
    </rPh>
    <phoneticPr fontId="4"/>
  </si>
  <si>
    <t>　平成28年度に「松阪市下水道事業経営戦略」の策定に伴い、この計画に沿って事業を進めていくことになりました。令和元年度に農業集落排水施設機能診断業務委託を行い、最適整備構想計画を策定しました。今後も最適整備構想計画に基づき、適正な施設の維持管理に努めていきます。また、地方公営企業法を適用し公営企業会計に移行したことにより経営状態や資産の状況等が正確に把握できるようになったため健全で持続可能な経営に努めていきます。</t>
    <rPh sb="134" eb="136">
      <t>チホウ</t>
    </rPh>
    <rPh sb="136" eb="138">
      <t>コウエイ</t>
    </rPh>
    <rPh sb="138" eb="140">
      <t>キギョウ</t>
    </rPh>
    <rPh sb="140" eb="141">
      <t>ホウ</t>
    </rPh>
    <rPh sb="142" eb="144">
      <t>テキヨウ</t>
    </rPh>
    <rPh sb="145" eb="147">
      <t>コウエイ</t>
    </rPh>
    <rPh sb="147" eb="149">
      <t>キギョウ</t>
    </rPh>
    <rPh sb="149" eb="151">
      <t>カイケイ</t>
    </rPh>
    <rPh sb="152" eb="154">
      <t>イコウ</t>
    </rPh>
    <rPh sb="161" eb="163">
      <t>ケイエイ</t>
    </rPh>
    <rPh sb="163" eb="165">
      <t>ジョウタイ</t>
    </rPh>
    <rPh sb="166" eb="168">
      <t>シサン</t>
    </rPh>
    <rPh sb="169" eb="171">
      <t>ジョウキョウ</t>
    </rPh>
    <rPh sb="171" eb="172">
      <t>トウ</t>
    </rPh>
    <rPh sb="173" eb="175">
      <t>セイカク</t>
    </rPh>
    <rPh sb="176" eb="178">
      <t>ハアク</t>
    </rPh>
    <rPh sb="189" eb="191">
      <t>ケンゼン</t>
    </rPh>
    <rPh sb="192" eb="194">
      <t>ジゾク</t>
    </rPh>
    <rPh sb="194" eb="196">
      <t>カノウ</t>
    </rPh>
    <rPh sb="197" eb="199">
      <t>ケイエイ</t>
    </rPh>
    <rPh sb="200" eb="20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</si>
</sst>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D27-4CD7-9F71-89645915F29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5D27-4CD7-9F71-89645915F29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57.4</c:v>
                </c:pt>
              </c:numCache>
            </c:numRef>
          </c:val>
          <c:extLst>
            <c:ext xmlns:c16="http://schemas.microsoft.com/office/drawing/2014/chart" uri="{C3380CC4-5D6E-409C-BE32-E72D297353CC}">
              <c16:uniqueId val="{00000000-2EAB-495A-B1A5-39A0C4AD179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46.25</c:v>
                </c:pt>
              </c:numCache>
            </c:numRef>
          </c:val>
          <c:smooth val="0"/>
          <c:extLst>
            <c:ext xmlns:c16="http://schemas.microsoft.com/office/drawing/2014/chart" uri="{C3380CC4-5D6E-409C-BE32-E72D297353CC}">
              <c16:uniqueId val="{00000001-2EAB-495A-B1A5-39A0C4AD179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3A3E-413E-882E-7C6C26BAFC8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83.96</c:v>
                </c:pt>
              </c:numCache>
            </c:numRef>
          </c:val>
          <c:smooth val="0"/>
          <c:extLst>
            <c:ext xmlns:c16="http://schemas.microsoft.com/office/drawing/2014/chart" uri="{C3380CC4-5D6E-409C-BE32-E72D297353CC}">
              <c16:uniqueId val="{00000001-3A3E-413E-882E-7C6C26BAFC8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133.72999999999999</c:v>
                </c:pt>
              </c:numCache>
            </c:numRef>
          </c:val>
          <c:extLst>
            <c:ext xmlns:c16="http://schemas.microsoft.com/office/drawing/2014/chart" uri="{C3380CC4-5D6E-409C-BE32-E72D297353CC}">
              <c16:uniqueId val="{00000000-EA58-42E4-B78D-BBCDC87F242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106.35</c:v>
                </c:pt>
              </c:numCache>
            </c:numRef>
          </c:val>
          <c:smooth val="0"/>
          <c:extLst>
            <c:ext xmlns:c16="http://schemas.microsoft.com/office/drawing/2014/chart" uri="{C3380CC4-5D6E-409C-BE32-E72D297353CC}">
              <c16:uniqueId val="{00000001-EA58-42E4-B78D-BBCDC87F242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4.6500000000000004</c:v>
                </c:pt>
              </c:numCache>
            </c:numRef>
          </c:val>
          <c:extLst>
            <c:ext xmlns:c16="http://schemas.microsoft.com/office/drawing/2014/chart" uri="{C3380CC4-5D6E-409C-BE32-E72D297353CC}">
              <c16:uniqueId val="{00000000-F90E-476D-9CD6-646F4C7239D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25.46</c:v>
                </c:pt>
              </c:numCache>
            </c:numRef>
          </c:val>
          <c:smooth val="0"/>
          <c:extLst>
            <c:ext xmlns:c16="http://schemas.microsoft.com/office/drawing/2014/chart" uri="{C3380CC4-5D6E-409C-BE32-E72D297353CC}">
              <c16:uniqueId val="{00000001-F90E-476D-9CD6-646F4C7239D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FA1-4658-9649-1E2A274E37B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3FA1-4658-9649-1E2A274E37B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37A-4159-A0D9-E38F8B9E961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129.88999999999999</c:v>
                </c:pt>
              </c:numCache>
            </c:numRef>
          </c:val>
          <c:smooth val="0"/>
          <c:extLst>
            <c:ext xmlns:c16="http://schemas.microsoft.com/office/drawing/2014/chart" uri="{C3380CC4-5D6E-409C-BE32-E72D297353CC}">
              <c16:uniqueId val="{00000001-E37A-4159-A0D9-E38F8B9E961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82.46</c:v>
                </c:pt>
              </c:numCache>
            </c:numRef>
          </c:val>
          <c:extLst>
            <c:ext xmlns:c16="http://schemas.microsoft.com/office/drawing/2014/chart" uri="{C3380CC4-5D6E-409C-BE32-E72D297353CC}">
              <c16:uniqueId val="{00000000-2515-4370-BFAF-42BA8C3E4BD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44.04</c:v>
                </c:pt>
              </c:numCache>
            </c:numRef>
          </c:val>
          <c:smooth val="0"/>
          <c:extLst>
            <c:ext xmlns:c16="http://schemas.microsoft.com/office/drawing/2014/chart" uri="{C3380CC4-5D6E-409C-BE32-E72D297353CC}">
              <c16:uniqueId val="{00000001-2515-4370-BFAF-42BA8C3E4BD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9D9-4B52-AE47-3D26350785A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839.21</c:v>
                </c:pt>
              </c:numCache>
            </c:numRef>
          </c:val>
          <c:smooth val="0"/>
          <c:extLst>
            <c:ext xmlns:c16="http://schemas.microsoft.com/office/drawing/2014/chart" uri="{C3380CC4-5D6E-409C-BE32-E72D297353CC}">
              <c16:uniqueId val="{00000001-99D9-4B52-AE47-3D26350785A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37.33</c:v>
                </c:pt>
              </c:numCache>
            </c:numRef>
          </c:val>
          <c:extLst>
            <c:ext xmlns:c16="http://schemas.microsoft.com/office/drawing/2014/chart" uri="{C3380CC4-5D6E-409C-BE32-E72D297353CC}">
              <c16:uniqueId val="{00000000-0010-4AD8-9183-9E9A7851815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52.05</c:v>
                </c:pt>
              </c:numCache>
            </c:numRef>
          </c:val>
          <c:smooth val="0"/>
          <c:extLst>
            <c:ext xmlns:c16="http://schemas.microsoft.com/office/drawing/2014/chart" uri="{C3380CC4-5D6E-409C-BE32-E72D297353CC}">
              <c16:uniqueId val="{00000001-0010-4AD8-9183-9E9A7851815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397.59</c:v>
                </c:pt>
              </c:numCache>
            </c:numRef>
          </c:val>
          <c:extLst>
            <c:ext xmlns:c16="http://schemas.microsoft.com/office/drawing/2014/chart" uri="{C3380CC4-5D6E-409C-BE32-E72D297353CC}">
              <c16:uniqueId val="{00000000-D964-42FA-8052-C498BE4C802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301.86</c:v>
                </c:pt>
              </c:numCache>
            </c:numRef>
          </c:val>
          <c:smooth val="0"/>
          <c:extLst>
            <c:ext xmlns:c16="http://schemas.microsoft.com/office/drawing/2014/chart" uri="{C3380CC4-5D6E-409C-BE32-E72D297353CC}">
              <c16:uniqueId val="{00000001-D964-42FA-8052-C498BE4C802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J3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三重県　松阪市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自治体職員</v>
      </c>
      <c r="AE8" s="66"/>
      <c r="AF8" s="66"/>
      <c r="AG8" s="66"/>
      <c r="AH8" s="66"/>
      <c r="AI8" s="66"/>
      <c r="AJ8" s="66"/>
      <c r="AK8" s="3"/>
      <c r="AL8" s="54">
        <f>データ!S6</f>
        <v>157316</v>
      </c>
      <c r="AM8" s="54"/>
      <c r="AN8" s="54"/>
      <c r="AO8" s="54"/>
      <c r="AP8" s="54"/>
      <c r="AQ8" s="54"/>
      <c r="AR8" s="54"/>
      <c r="AS8" s="54"/>
      <c r="AT8" s="53">
        <f>データ!T6</f>
        <v>623.58000000000004</v>
      </c>
      <c r="AU8" s="53"/>
      <c r="AV8" s="53"/>
      <c r="AW8" s="53"/>
      <c r="AX8" s="53"/>
      <c r="AY8" s="53"/>
      <c r="AZ8" s="53"/>
      <c r="BA8" s="53"/>
      <c r="BB8" s="53">
        <f>データ!U6</f>
        <v>252.28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85.59</v>
      </c>
      <c r="J10" s="53"/>
      <c r="K10" s="53"/>
      <c r="L10" s="53"/>
      <c r="M10" s="53"/>
      <c r="N10" s="53"/>
      <c r="O10" s="53"/>
      <c r="P10" s="53">
        <f>データ!P6</f>
        <v>0.62</v>
      </c>
      <c r="Q10" s="53"/>
      <c r="R10" s="53"/>
      <c r="S10" s="53"/>
      <c r="T10" s="53"/>
      <c r="U10" s="53"/>
      <c r="V10" s="53"/>
      <c r="W10" s="53">
        <f>データ!Q6</f>
        <v>100</v>
      </c>
      <c r="X10" s="53"/>
      <c r="Y10" s="53"/>
      <c r="Z10" s="53"/>
      <c r="AA10" s="53"/>
      <c r="AB10" s="53"/>
      <c r="AC10" s="53"/>
      <c r="AD10" s="54">
        <f>データ!R6</f>
        <v>4950</v>
      </c>
      <c r="AE10" s="54"/>
      <c r="AF10" s="54"/>
      <c r="AG10" s="54"/>
      <c r="AH10" s="54"/>
      <c r="AI10" s="54"/>
      <c r="AJ10" s="54"/>
      <c r="AK10" s="2"/>
      <c r="AL10" s="54">
        <f>データ!V6</f>
        <v>977</v>
      </c>
      <c r="AM10" s="54"/>
      <c r="AN10" s="54"/>
      <c r="AO10" s="54"/>
      <c r="AP10" s="54"/>
      <c r="AQ10" s="54"/>
      <c r="AR10" s="54"/>
      <c r="AS10" s="54"/>
      <c r="AT10" s="53">
        <f>データ!W6</f>
        <v>0.5</v>
      </c>
      <c r="AU10" s="53"/>
      <c r="AV10" s="53"/>
      <c r="AW10" s="53"/>
      <c r="AX10" s="53"/>
      <c r="AY10" s="53"/>
      <c r="AZ10" s="53"/>
      <c r="BA10" s="53"/>
      <c r="BB10" s="53">
        <f>データ!X6</f>
        <v>1954</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HCedcWF6C9TMve3VGSm8AXr2iNUwmw3ksGUMU3HJ8Ea/e3PYonXmd9ZRXflGcDZi+vHzpwrZLkd6ISb2X1DQmw==" saltValue="tAwr9T+0WuFBR/mbZwOMG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242047</v>
      </c>
      <c r="D6" s="19">
        <f t="shared" si="3"/>
        <v>46</v>
      </c>
      <c r="E6" s="19">
        <f t="shared" si="3"/>
        <v>17</v>
      </c>
      <c r="F6" s="19">
        <f t="shared" si="3"/>
        <v>5</v>
      </c>
      <c r="G6" s="19">
        <f t="shared" si="3"/>
        <v>0</v>
      </c>
      <c r="H6" s="19" t="str">
        <f t="shared" si="3"/>
        <v>三重県　松阪市</v>
      </c>
      <c r="I6" s="19" t="str">
        <f t="shared" si="3"/>
        <v>法適用</v>
      </c>
      <c r="J6" s="19" t="str">
        <f t="shared" si="3"/>
        <v>下水道事業</v>
      </c>
      <c r="K6" s="19" t="str">
        <f t="shared" si="3"/>
        <v>農業集落排水</v>
      </c>
      <c r="L6" s="19" t="str">
        <f t="shared" si="3"/>
        <v>F2</v>
      </c>
      <c r="M6" s="19" t="str">
        <f t="shared" si="3"/>
        <v>自治体職員</v>
      </c>
      <c r="N6" s="20" t="str">
        <f t="shared" si="3"/>
        <v>-</v>
      </c>
      <c r="O6" s="20">
        <f t="shared" si="3"/>
        <v>85.59</v>
      </c>
      <c r="P6" s="20">
        <f t="shared" si="3"/>
        <v>0.62</v>
      </c>
      <c r="Q6" s="20">
        <f t="shared" si="3"/>
        <v>100</v>
      </c>
      <c r="R6" s="20">
        <f t="shared" si="3"/>
        <v>4950</v>
      </c>
      <c r="S6" s="20">
        <f t="shared" si="3"/>
        <v>157316</v>
      </c>
      <c r="T6" s="20">
        <f t="shared" si="3"/>
        <v>623.58000000000004</v>
      </c>
      <c r="U6" s="20">
        <f t="shared" si="3"/>
        <v>252.28</v>
      </c>
      <c r="V6" s="20">
        <f t="shared" si="3"/>
        <v>977</v>
      </c>
      <c r="W6" s="20">
        <f t="shared" si="3"/>
        <v>0.5</v>
      </c>
      <c r="X6" s="20">
        <f t="shared" si="3"/>
        <v>1954</v>
      </c>
      <c r="Y6" s="21" t="str">
        <f>IF(Y7="",NA(),Y7)</f>
        <v>-</v>
      </c>
      <c r="Z6" s="21" t="str">
        <f t="shared" ref="Z6:AH6" si="4">IF(Z7="",NA(),Z7)</f>
        <v>-</v>
      </c>
      <c r="AA6" s="21" t="str">
        <f t="shared" si="4"/>
        <v>-</v>
      </c>
      <c r="AB6" s="21" t="str">
        <f t="shared" si="4"/>
        <v>-</v>
      </c>
      <c r="AC6" s="21">
        <f t="shared" si="4"/>
        <v>133.72999999999999</v>
      </c>
      <c r="AD6" s="21" t="str">
        <f t="shared" si="4"/>
        <v>-</v>
      </c>
      <c r="AE6" s="21" t="str">
        <f t="shared" si="4"/>
        <v>-</v>
      </c>
      <c r="AF6" s="21" t="str">
        <f t="shared" si="4"/>
        <v>-</v>
      </c>
      <c r="AG6" s="21" t="str">
        <f t="shared" si="4"/>
        <v>-</v>
      </c>
      <c r="AH6" s="21">
        <f t="shared" si="4"/>
        <v>106.35</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129.88999999999999</v>
      </c>
      <c r="AT6" s="20" t="str">
        <f>IF(AT7="","",IF(AT7="-","【-】","【"&amp;SUBSTITUTE(TEXT(AT7,"#,##0.00"),"-","△")&amp;"】"))</f>
        <v>【124.06】</v>
      </c>
      <c r="AU6" s="21" t="str">
        <f>IF(AU7="",NA(),AU7)</f>
        <v>-</v>
      </c>
      <c r="AV6" s="21" t="str">
        <f t="shared" ref="AV6:BD6" si="6">IF(AV7="",NA(),AV7)</f>
        <v>-</v>
      </c>
      <c r="AW6" s="21" t="str">
        <f t="shared" si="6"/>
        <v>-</v>
      </c>
      <c r="AX6" s="21" t="str">
        <f t="shared" si="6"/>
        <v>-</v>
      </c>
      <c r="AY6" s="21">
        <f t="shared" si="6"/>
        <v>82.46</v>
      </c>
      <c r="AZ6" s="21" t="str">
        <f t="shared" si="6"/>
        <v>-</v>
      </c>
      <c r="BA6" s="21" t="str">
        <f t="shared" si="6"/>
        <v>-</v>
      </c>
      <c r="BB6" s="21" t="str">
        <f t="shared" si="6"/>
        <v>-</v>
      </c>
      <c r="BC6" s="21" t="str">
        <f t="shared" si="6"/>
        <v>-</v>
      </c>
      <c r="BD6" s="21">
        <f t="shared" si="6"/>
        <v>44.04</v>
      </c>
      <c r="BE6" s="20" t="str">
        <f>IF(BE7="","",IF(BE7="-","【-】","【"&amp;SUBSTITUTE(TEXT(BE7,"#,##0.00"),"-","△")&amp;"】"))</f>
        <v>【42.02】</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839.21</v>
      </c>
      <c r="BP6" s="20" t="str">
        <f>IF(BP7="","",IF(BP7="-","【-】","【"&amp;SUBSTITUTE(TEXT(BP7,"#,##0.00"),"-","△")&amp;"】"))</f>
        <v>【785.10】</v>
      </c>
      <c r="BQ6" s="21" t="str">
        <f>IF(BQ7="",NA(),BQ7)</f>
        <v>-</v>
      </c>
      <c r="BR6" s="21" t="str">
        <f t="shared" ref="BR6:BZ6" si="8">IF(BR7="",NA(),BR7)</f>
        <v>-</v>
      </c>
      <c r="BS6" s="21" t="str">
        <f t="shared" si="8"/>
        <v>-</v>
      </c>
      <c r="BT6" s="21" t="str">
        <f t="shared" si="8"/>
        <v>-</v>
      </c>
      <c r="BU6" s="21">
        <f t="shared" si="8"/>
        <v>37.33</v>
      </c>
      <c r="BV6" s="21" t="str">
        <f t="shared" si="8"/>
        <v>-</v>
      </c>
      <c r="BW6" s="21" t="str">
        <f t="shared" si="8"/>
        <v>-</v>
      </c>
      <c r="BX6" s="21" t="str">
        <f t="shared" si="8"/>
        <v>-</v>
      </c>
      <c r="BY6" s="21" t="str">
        <f t="shared" si="8"/>
        <v>-</v>
      </c>
      <c r="BZ6" s="21">
        <f t="shared" si="8"/>
        <v>52.05</v>
      </c>
      <c r="CA6" s="20" t="str">
        <f>IF(CA7="","",IF(CA7="-","【-】","【"&amp;SUBSTITUTE(TEXT(CA7,"#,##0.00"),"-","△")&amp;"】"))</f>
        <v>【56.93】</v>
      </c>
      <c r="CB6" s="21" t="str">
        <f>IF(CB7="",NA(),CB7)</f>
        <v>-</v>
      </c>
      <c r="CC6" s="21" t="str">
        <f t="shared" ref="CC6:CK6" si="9">IF(CC7="",NA(),CC7)</f>
        <v>-</v>
      </c>
      <c r="CD6" s="21" t="str">
        <f t="shared" si="9"/>
        <v>-</v>
      </c>
      <c r="CE6" s="21" t="str">
        <f t="shared" si="9"/>
        <v>-</v>
      </c>
      <c r="CF6" s="21">
        <f t="shared" si="9"/>
        <v>397.59</v>
      </c>
      <c r="CG6" s="21" t="str">
        <f t="shared" si="9"/>
        <v>-</v>
      </c>
      <c r="CH6" s="21" t="str">
        <f t="shared" si="9"/>
        <v>-</v>
      </c>
      <c r="CI6" s="21" t="str">
        <f t="shared" si="9"/>
        <v>-</v>
      </c>
      <c r="CJ6" s="21" t="str">
        <f t="shared" si="9"/>
        <v>-</v>
      </c>
      <c r="CK6" s="21">
        <f t="shared" si="9"/>
        <v>301.86</v>
      </c>
      <c r="CL6" s="20" t="str">
        <f>IF(CL7="","",IF(CL7="-","【-】","【"&amp;SUBSTITUTE(TEXT(CL7,"#,##0.00"),"-","△")&amp;"】"))</f>
        <v>【271.15】</v>
      </c>
      <c r="CM6" s="21" t="str">
        <f>IF(CM7="",NA(),CM7)</f>
        <v>-</v>
      </c>
      <c r="CN6" s="21" t="str">
        <f t="shared" ref="CN6:CV6" si="10">IF(CN7="",NA(),CN7)</f>
        <v>-</v>
      </c>
      <c r="CO6" s="21" t="str">
        <f t="shared" si="10"/>
        <v>-</v>
      </c>
      <c r="CP6" s="21" t="str">
        <f t="shared" si="10"/>
        <v>-</v>
      </c>
      <c r="CQ6" s="21">
        <f t="shared" si="10"/>
        <v>57.4</v>
      </c>
      <c r="CR6" s="21" t="str">
        <f t="shared" si="10"/>
        <v>-</v>
      </c>
      <c r="CS6" s="21" t="str">
        <f t="shared" si="10"/>
        <v>-</v>
      </c>
      <c r="CT6" s="21" t="str">
        <f t="shared" si="10"/>
        <v>-</v>
      </c>
      <c r="CU6" s="21" t="str">
        <f t="shared" si="10"/>
        <v>-</v>
      </c>
      <c r="CV6" s="21">
        <f t="shared" si="10"/>
        <v>46.25</v>
      </c>
      <c r="CW6" s="20" t="str">
        <f>IF(CW7="","",IF(CW7="-","【-】","【"&amp;SUBSTITUTE(TEXT(CW7,"#,##0.00"),"-","△")&amp;"】"))</f>
        <v>【49.87】</v>
      </c>
      <c r="CX6" s="21" t="str">
        <f>IF(CX7="",NA(),CX7)</f>
        <v>-</v>
      </c>
      <c r="CY6" s="21" t="str">
        <f t="shared" ref="CY6:DG6" si="11">IF(CY7="",NA(),CY7)</f>
        <v>-</v>
      </c>
      <c r="CZ6" s="21" t="str">
        <f t="shared" si="11"/>
        <v>-</v>
      </c>
      <c r="DA6" s="21" t="str">
        <f t="shared" si="11"/>
        <v>-</v>
      </c>
      <c r="DB6" s="21">
        <f t="shared" si="11"/>
        <v>100</v>
      </c>
      <c r="DC6" s="21" t="str">
        <f t="shared" si="11"/>
        <v>-</v>
      </c>
      <c r="DD6" s="21" t="str">
        <f t="shared" si="11"/>
        <v>-</v>
      </c>
      <c r="DE6" s="21" t="str">
        <f t="shared" si="11"/>
        <v>-</v>
      </c>
      <c r="DF6" s="21" t="str">
        <f t="shared" si="11"/>
        <v>-</v>
      </c>
      <c r="DG6" s="21">
        <f t="shared" si="11"/>
        <v>83.96</v>
      </c>
      <c r="DH6" s="20" t="str">
        <f>IF(DH7="","",IF(DH7="-","【-】","【"&amp;SUBSTITUTE(TEXT(DH7,"#,##0.00"),"-","△")&amp;"】"))</f>
        <v>【87.54】</v>
      </c>
      <c r="DI6" s="21" t="str">
        <f>IF(DI7="",NA(),DI7)</f>
        <v>-</v>
      </c>
      <c r="DJ6" s="21" t="str">
        <f t="shared" ref="DJ6:DR6" si="12">IF(DJ7="",NA(),DJ7)</f>
        <v>-</v>
      </c>
      <c r="DK6" s="21" t="str">
        <f t="shared" si="12"/>
        <v>-</v>
      </c>
      <c r="DL6" s="21" t="str">
        <f t="shared" si="12"/>
        <v>-</v>
      </c>
      <c r="DM6" s="21">
        <f t="shared" si="12"/>
        <v>4.6500000000000004</v>
      </c>
      <c r="DN6" s="21" t="str">
        <f t="shared" si="12"/>
        <v>-</v>
      </c>
      <c r="DO6" s="21" t="str">
        <f t="shared" si="12"/>
        <v>-</v>
      </c>
      <c r="DP6" s="21" t="str">
        <f t="shared" si="12"/>
        <v>-</v>
      </c>
      <c r="DQ6" s="21" t="str">
        <f t="shared" si="12"/>
        <v>-</v>
      </c>
      <c r="DR6" s="21">
        <f t="shared" si="12"/>
        <v>25.46</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0.19</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15">
      <c r="A7" s="14"/>
      <c r="B7" s="23">
        <v>2023</v>
      </c>
      <c r="C7" s="23">
        <v>242047</v>
      </c>
      <c r="D7" s="23">
        <v>46</v>
      </c>
      <c r="E7" s="23">
        <v>17</v>
      </c>
      <c r="F7" s="23">
        <v>5</v>
      </c>
      <c r="G7" s="23">
        <v>0</v>
      </c>
      <c r="H7" s="23" t="s">
        <v>96</v>
      </c>
      <c r="I7" s="23" t="s">
        <v>97</v>
      </c>
      <c r="J7" s="23" t="s">
        <v>98</v>
      </c>
      <c r="K7" s="23" t="s">
        <v>99</v>
      </c>
      <c r="L7" s="23" t="s">
        <v>100</v>
      </c>
      <c r="M7" s="23" t="s">
        <v>101</v>
      </c>
      <c r="N7" s="24" t="s">
        <v>102</v>
      </c>
      <c r="O7" s="24">
        <v>85.59</v>
      </c>
      <c r="P7" s="24">
        <v>0.62</v>
      </c>
      <c r="Q7" s="24">
        <v>100</v>
      </c>
      <c r="R7" s="24">
        <v>4950</v>
      </c>
      <c r="S7" s="24">
        <v>157316</v>
      </c>
      <c r="T7" s="24">
        <v>623.58000000000004</v>
      </c>
      <c r="U7" s="24">
        <v>252.28</v>
      </c>
      <c r="V7" s="24">
        <v>977</v>
      </c>
      <c r="W7" s="24">
        <v>0.5</v>
      </c>
      <c r="X7" s="24">
        <v>1954</v>
      </c>
      <c r="Y7" s="24" t="s">
        <v>102</v>
      </c>
      <c r="Z7" s="24" t="s">
        <v>102</v>
      </c>
      <c r="AA7" s="24" t="s">
        <v>102</v>
      </c>
      <c r="AB7" s="24" t="s">
        <v>102</v>
      </c>
      <c r="AC7" s="24">
        <v>133.72999999999999</v>
      </c>
      <c r="AD7" s="24" t="s">
        <v>102</v>
      </c>
      <c r="AE7" s="24" t="s">
        <v>102</v>
      </c>
      <c r="AF7" s="24" t="s">
        <v>102</v>
      </c>
      <c r="AG7" s="24" t="s">
        <v>102</v>
      </c>
      <c r="AH7" s="24">
        <v>106.35</v>
      </c>
      <c r="AI7" s="24">
        <v>104.44</v>
      </c>
      <c r="AJ7" s="24" t="s">
        <v>102</v>
      </c>
      <c r="AK7" s="24" t="s">
        <v>102</v>
      </c>
      <c r="AL7" s="24" t="s">
        <v>102</v>
      </c>
      <c r="AM7" s="24" t="s">
        <v>102</v>
      </c>
      <c r="AN7" s="24">
        <v>0</v>
      </c>
      <c r="AO7" s="24" t="s">
        <v>102</v>
      </c>
      <c r="AP7" s="24" t="s">
        <v>102</v>
      </c>
      <c r="AQ7" s="24" t="s">
        <v>102</v>
      </c>
      <c r="AR7" s="24" t="s">
        <v>102</v>
      </c>
      <c r="AS7" s="24">
        <v>129.88999999999999</v>
      </c>
      <c r="AT7" s="24">
        <v>124.06</v>
      </c>
      <c r="AU7" s="24" t="s">
        <v>102</v>
      </c>
      <c r="AV7" s="24" t="s">
        <v>102</v>
      </c>
      <c r="AW7" s="24" t="s">
        <v>102</v>
      </c>
      <c r="AX7" s="24" t="s">
        <v>102</v>
      </c>
      <c r="AY7" s="24">
        <v>82.46</v>
      </c>
      <c r="AZ7" s="24" t="s">
        <v>102</v>
      </c>
      <c r="BA7" s="24" t="s">
        <v>102</v>
      </c>
      <c r="BB7" s="24" t="s">
        <v>102</v>
      </c>
      <c r="BC7" s="24" t="s">
        <v>102</v>
      </c>
      <c r="BD7" s="24">
        <v>44.04</v>
      </c>
      <c r="BE7" s="24">
        <v>42.02</v>
      </c>
      <c r="BF7" s="24" t="s">
        <v>102</v>
      </c>
      <c r="BG7" s="24" t="s">
        <v>102</v>
      </c>
      <c r="BH7" s="24" t="s">
        <v>102</v>
      </c>
      <c r="BI7" s="24" t="s">
        <v>102</v>
      </c>
      <c r="BJ7" s="24">
        <v>0</v>
      </c>
      <c r="BK7" s="24" t="s">
        <v>102</v>
      </c>
      <c r="BL7" s="24" t="s">
        <v>102</v>
      </c>
      <c r="BM7" s="24" t="s">
        <v>102</v>
      </c>
      <c r="BN7" s="24" t="s">
        <v>102</v>
      </c>
      <c r="BO7" s="24">
        <v>839.21</v>
      </c>
      <c r="BP7" s="24">
        <v>785.1</v>
      </c>
      <c r="BQ7" s="24" t="s">
        <v>102</v>
      </c>
      <c r="BR7" s="24" t="s">
        <v>102</v>
      </c>
      <c r="BS7" s="24" t="s">
        <v>102</v>
      </c>
      <c r="BT7" s="24" t="s">
        <v>102</v>
      </c>
      <c r="BU7" s="24">
        <v>37.33</v>
      </c>
      <c r="BV7" s="24" t="s">
        <v>102</v>
      </c>
      <c r="BW7" s="24" t="s">
        <v>102</v>
      </c>
      <c r="BX7" s="24" t="s">
        <v>102</v>
      </c>
      <c r="BY7" s="24" t="s">
        <v>102</v>
      </c>
      <c r="BZ7" s="24">
        <v>52.05</v>
      </c>
      <c r="CA7" s="24">
        <v>56.93</v>
      </c>
      <c r="CB7" s="24" t="s">
        <v>102</v>
      </c>
      <c r="CC7" s="24" t="s">
        <v>102</v>
      </c>
      <c r="CD7" s="24" t="s">
        <v>102</v>
      </c>
      <c r="CE7" s="24" t="s">
        <v>102</v>
      </c>
      <c r="CF7" s="24">
        <v>397.59</v>
      </c>
      <c r="CG7" s="24" t="s">
        <v>102</v>
      </c>
      <c r="CH7" s="24" t="s">
        <v>102</v>
      </c>
      <c r="CI7" s="24" t="s">
        <v>102</v>
      </c>
      <c r="CJ7" s="24" t="s">
        <v>102</v>
      </c>
      <c r="CK7" s="24">
        <v>301.86</v>
      </c>
      <c r="CL7" s="24">
        <v>271.14999999999998</v>
      </c>
      <c r="CM7" s="24" t="s">
        <v>102</v>
      </c>
      <c r="CN7" s="24" t="s">
        <v>102</v>
      </c>
      <c r="CO7" s="24" t="s">
        <v>102</v>
      </c>
      <c r="CP7" s="24" t="s">
        <v>102</v>
      </c>
      <c r="CQ7" s="24">
        <v>57.4</v>
      </c>
      <c r="CR7" s="24" t="s">
        <v>102</v>
      </c>
      <c r="CS7" s="24" t="s">
        <v>102</v>
      </c>
      <c r="CT7" s="24" t="s">
        <v>102</v>
      </c>
      <c r="CU7" s="24" t="s">
        <v>102</v>
      </c>
      <c r="CV7" s="24">
        <v>46.25</v>
      </c>
      <c r="CW7" s="24">
        <v>49.87</v>
      </c>
      <c r="CX7" s="24" t="s">
        <v>102</v>
      </c>
      <c r="CY7" s="24" t="s">
        <v>102</v>
      </c>
      <c r="CZ7" s="24" t="s">
        <v>102</v>
      </c>
      <c r="DA7" s="24" t="s">
        <v>102</v>
      </c>
      <c r="DB7" s="24">
        <v>100</v>
      </c>
      <c r="DC7" s="24" t="s">
        <v>102</v>
      </c>
      <c r="DD7" s="24" t="s">
        <v>102</v>
      </c>
      <c r="DE7" s="24" t="s">
        <v>102</v>
      </c>
      <c r="DF7" s="24" t="s">
        <v>102</v>
      </c>
      <c r="DG7" s="24">
        <v>83.96</v>
      </c>
      <c r="DH7" s="24">
        <v>87.54</v>
      </c>
      <c r="DI7" s="24" t="s">
        <v>102</v>
      </c>
      <c r="DJ7" s="24" t="s">
        <v>102</v>
      </c>
      <c r="DK7" s="24" t="s">
        <v>102</v>
      </c>
      <c r="DL7" s="24" t="s">
        <v>102</v>
      </c>
      <c r="DM7" s="24">
        <v>4.6500000000000004</v>
      </c>
      <c r="DN7" s="24" t="s">
        <v>102</v>
      </c>
      <c r="DO7" s="24" t="s">
        <v>102</v>
      </c>
      <c r="DP7" s="24" t="s">
        <v>102</v>
      </c>
      <c r="DQ7" s="24" t="s">
        <v>102</v>
      </c>
      <c r="DR7" s="24">
        <v>25.46</v>
      </c>
      <c r="DS7" s="24">
        <v>28.42</v>
      </c>
      <c r="DT7" s="24" t="s">
        <v>102</v>
      </c>
      <c r="DU7" s="24" t="s">
        <v>102</v>
      </c>
      <c r="DV7" s="24" t="s">
        <v>102</v>
      </c>
      <c r="DW7" s="24" t="s">
        <v>102</v>
      </c>
      <c r="DX7" s="24">
        <v>0</v>
      </c>
      <c r="DY7" s="24" t="s">
        <v>102</v>
      </c>
      <c r="DZ7" s="24" t="s">
        <v>102</v>
      </c>
      <c r="EA7" s="24" t="s">
        <v>102</v>
      </c>
      <c r="EB7" s="24" t="s">
        <v>102</v>
      </c>
      <c r="EC7" s="24">
        <v>0.19</v>
      </c>
      <c r="ED7" s="24">
        <v>0.08</v>
      </c>
      <c r="EE7" s="24" t="s">
        <v>102</v>
      </c>
      <c r="EF7" s="24" t="s">
        <v>102</v>
      </c>
      <c r="EG7" s="24" t="s">
        <v>102</v>
      </c>
      <c r="EH7" s="24" t="s">
        <v>102</v>
      </c>
      <c r="EI7" s="24">
        <v>0</v>
      </c>
      <c r="EJ7" s="24" t="s">
        <v>102</v>
      </c>
      <c r="EK7" s="24" t="s">
        <v>102</v>
      </c>
      <c r="EL7" s="24" t="s">
        <v>102</v>
      </c>
      <c r="EM7" s="24" t="s">
        <v>102</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dcterms:created xsi:type="dcterms:W3CDTF">2025-01-24T07:18:45Z</dcterms:created>
  <dcterms:modified xsi:type="dcterms:W3CDTF">2025-02-04T05:00:28Z</dcterms:modified>
  <cp:category/>
</cp:coreProperties>
</file>