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04_松阪市\"/>
    </mc:Choice>
  </mc:AlternateContent>
  <workbookProtection workbookAlgorithmName="SHA-512" workbookHashValue="RM/AeyHE0IO6Ey1GuV34DdVlkWve0nHu3kAzY+B3a9bJkIyKDXS+gw897e1/b9ko+XqHRqRBFtBhVa6NkzZKRg==" workbookSaltValue="273CauTOJRz3K3OXimZGS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<sst xmlns="http://schemas.openxmlformats.org/spreadsheetml/2006/main" count="228" uniqueCount="114">
  <si>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</si>
  <si>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</si>
  <si>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</si>
  <si>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</si>
  <si>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</si>
  <si>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</si>
  <si>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</si>
  <si>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</si>
  <si>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</si>
  <si>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</si>
  <si>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</si>
  <si>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</si>
  <si>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</si>
  <si>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</si>
  <si>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</si>
  <si>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</si>
  <si>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</si>
  <si>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</si>
  <si>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</si>
  <si>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</si>
  <si>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</si>
  <si>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</si>
  <si>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</si>
  <si>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</si>
  <si>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</si>
  <si>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</si>
  <si>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</si>
  <si>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</si>
  <si>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</si>
  <si>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</si>
  <si>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</si>
  <si>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</si>
  <si>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</si>
  <si>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</si>
  <si>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</si>
  <si>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</si>
  <si>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</si>
  <si>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</si>
  <si>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</si>
  <si>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</si>
  <si>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</si>
  <si>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</si>
  <si>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</si>
  <si>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</si>
  <si>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</si>
  <si>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</si>
  <si>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</si>
  <si>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</si>
  <si>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</si>
  <si>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</si>
  <si>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</si>
  <si>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</si>
  <si>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</si>
  <si>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</si>
  <si>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</si>
  <si>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</si>
  <si>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</si>
  <si>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</si>
  <si>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</si>
  <si>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</si>
  <si>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</si>
  <si>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</si>
  <si>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</si>
  <si>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</si>
  <si>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</si>
  <si>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</si>
  <si>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</si>
  <si>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</si>
  <si>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</si>
  <si>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</si>
  <si>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</si>
  <si>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</si>
  <si>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</si>
  <si>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</si>
  <si>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</si>
  <si>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</si>
  <si>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</si>
  <si>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</si>
  <si>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</si>
  <si>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</si>
  <si>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</si>
  <si>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</si>
  <si>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</si>
  <si>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</si>
  <si>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</si>
  <si>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</si>
  <si>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</si>
  <si>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</si>
  <si>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</si>
  <si>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</si>
  <si>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</si>
  <si>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</si>
  <si>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</si>
  <si>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</si>
  <si>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</si>
  <si>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</si>
  <si>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</si>
  <si>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</si>
  <si>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</si>
  <si>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</si>
  <si>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</si>
  <si>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</si>
  <si>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</si>
  <si>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</si>
  <si>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</si>
  <si>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</si>
  <si>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</si>
  <si>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</si>
  <si>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</si>
  <si>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</si>
  <si>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</si>
  <si>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配水池等の基幹水道施設の耐震化を早期に実施した結果、有形固定資産減価償却率は類似団体、全国平均と比較して低い数値であります。
　管路経年化率は22.52％と類似団体、全国平均を下回っています。管路更新率は、類似団体、全国平均をわずかに下回っています。</t>
    <rPh sb="104" eb="106">
      <t>ルイジ</t>
    </rPh>
    <rPh sb="106" eb="108">
      <t>ダンタイ</t>
    </rPh>
    <rPh sb="118" eb="120">
      <t>シタマワ</t>
    </rPh>
    <phoneticPr fontId="4"/>
  </si>
  <si>
    <t>　人口減少、節水意識の定着により給水収益が年々減少する中、将来にわたり安全、安心な水の供給のため、老朽施設、老朽管の更新が急務となってきております。
　給水人口が減少し料金収入の増加が見込めない事から、水道事業ビジョン、経営戦略、アセットマネジメントに基づき、収益の動向を踏まえながら事業運営を進めていきます。</t>
    <phoneticPr fontId="4"/>
  </si>
  <si>
    <t>　経常収支は類似団体、全国平均を下回りましたが100％を超えており、累積欠損金も生じていません。また、支払能力を示す流動比率は、前年より低下しましたが、類似団体、全国平均を上回り経営の健全性は保たれています。
　給水収益に対する企業債残高の比率は前年と同様の水準ですが、給水量が減少傾向にあるため今後増加していくものと考えられます。
　料金回収率は前年比3.14ポイント減少しましたが類似団体、全国平均ともに上回っています。給水原価は増加しましたが、類似団体、全国平均を下回っています。
　施設利用率は前年と比較して0.62ポイント減少し、類似団体、全国平均を下回っています。配水量は毎年減少していることから、施設利用率は今後も減少していくと考えられます。</t>
    <rPh sb="68" eb="70">
      <t>テイカ</t>
    </rPh>
    <rPh sb="219" eb="221">
      <t>ゾウカ</t>
    </rPh>
    <rPh sb="232" eb="234">
      <t>ゼンコク</t>
    </rPh>
    <rPh sb="234" eb="236">
      <t>ヘイキン</t>
    </rPh>
    <rPh sb="237" eb="238">
      <t>シタ</t>
    </rPh>
    <rPh sb="272" eb="274">
      <t>ルイジ</t>
    </rPh>
    <rPh sb="274" eb="276">
      <t>ダンタイ</t>
    </rPh>
    <rPh sb="277" eb="279">
      <t>ゼンコク</t>
    </rPh>
    <rPh sb="279" eb="281">
      <t>ヘイキン</t>
    </rPh>
    <rPh sb="282" eb="28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</si>
</sst>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worksheets/sheet2.xml" Type="http://schemas.openxmlformats.org/officeDocument/2006/relationships/worksheet"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 Id="rId6" Target="calcChain.xml" Type="http://schemas.openxmlformats.org/officeDocument/2006/relationships/calcChain"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1.01</c:v>
                </c:pt>
                <c:pt idx="1">
                  <c:v>0.88</c:v>
                </c:pt>
                <c:pt idx="2">
                  <c:v>0.69</c:v>
                </c:pt>
                <c:pt idx="3">
                  <c:v>0.66</c:v>
                </c:pt>
                <c:pt idx="4">
                  <c:v>0.62</c:v>
                </c:pt>
              </c:numCache>
            </c:numRef>
          </c:val>
          <c:extLst>
            <c:ext xmlns:c16="http://schemas.microsoft.com/office/drawing/2014/chart" uri="{C3380CC4-5D6E-409C-BE32-E72D297353CC}">
              <c16:uniqueId val="{00000000-5CBF-43B4-8A36-43DBE7411C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5CBF-43B4-8A36-43DBE7411C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60.49</c:v>
                </c:pt>
                <c:pt idx="1">
                  <c:v>59.42</c:v>
                </c:pt>
                <c:pt idx="2">
                  <c:v>60.21</c:v>
                </c:pt>
                <c:pt idx="3">
                  <c:v>58.92</c:v>
                </c:pt>
                <c:pt idx="4">
                  <c:v>58.3</c:v>
                </c:pt>
              </c:numCache>
            </c:numRef>
          </c:val>
          <c:extLst>
            <c:ext xmlns:c16="http://schemas.microsoft.com/office/drawing/2014/chart" uri="{C3380CC4-5D6E-409C-BE32-E72D297353CC}">
              <c16:uniqueId val="{00000000-B7F3-4BBD-BE8E-1FB1790E86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B7F3-4BBD-BE8E-1FB1790E86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85.88</c:v>
                </c:pt>
                <c:pt idx="1">
                  <c:v>89.53</c:v>
                </c:pt>
                <c:pt idx="2">
                  <c:v>89.35</c:v>
                </c:pt>
                <c:pt idx="3">
                  <c:v>90.02</c:v>
                </c:pt>
                <c:pt idx="4">
                  <c:v>89.09</c:v>
                </c:pt>
              </c:numCache>
            </c:numRef>
          </c:val>
          <c:extLst>
            <c:ext xmlns:c16="http://schemas.microsoft.com/office/drawing/2014/chart" uri="{C3380CC4-5D6E-409C-BE32-E72D297353CC}">
              <c16:uniqueId val="{00000000-490D-41B4-B609-317CFC3972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490D-41B4-B609-317CFC3972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104.31</c:v>
                </c:pt>
                <c:pt idx="1">
                  <c:v>110.19</c:v>
                </c:pt>
                <c:pt idx="2">
                  <c:v>109.49</c:v>
                </c:pt>
                <c:pt idx="3">
                  <c:v>109.33</c:v>
                </c:pt>
                <c:pt idx="4">
                  <c:v>106.26</c:v>
                </c:pt>
              </c:numCache>
            </c:numRef>
          </c:val>
          <c:extLst>
            <c:ext xmlns:c16="http://schemas.microsoft.com/office/drawing/2014/chart" uri="{C3380CC4-5D6E-409C-BE32-E72D297353CC}">
              <c16:uniqueId val="{00000000-FDFE-491D-92AC-CF02F8F7FA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FDFE-491D-92AC-CF02F8F7FA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45.3</c:v>
                </c:pt>
                <c:pt idx="1">
                  <c:v>46.78</c:v>
                </c:pt>
                <c:pt idx="2">
                  <c:v>47.86</c:v>
                </c:pt>
                <c:pt idx="3">
                  <c:v>49.14</c:v>
                </c:pt>
                <c:pt idx="4">
                  <c:v>50.24</c:v>
                </c:pt>
              </c:numCache>
            </c:numRef>
          </c:val>
          <c:extLst>
            <c:ext xmlns:c16="http://schemas.microsoft.com/office/drawing/2014/chart" uri="{C3380CC4-5D6E-409C-BE32-E72D297353CC}">
              <c16:uniqueId val="{00000000-DEB4-4C18-A3CC-8AA868330E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DEB4-4C18-A3CC-8AA868330E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15.32</c:v>
                </c:pt>
                <c:pt idx="1">
                  <c:v>16.670000000000002</c:v>
                </c:pt>
                <c:pt idx="2">
                  <c:v>18.86</c:v>
                </c:pt>
                <c:pt idx="3">
                  <c:v>21.21</c:v>
                </c:pt>
                <c:pt idx="4">
                  <c:v>22.52</c:v>
                </c:pt>
              </c:numCache>
            </c:numRef>
          </c:val>
          <c:extLst>
            <c:ext xmlns:c16="http://schemas.microsoft.com/office/drawing/2014/chart" uri="{C3380CC4-5D6E-409C-BE32-E72D297353CC}">
              <c16:uniqueId val="{00000000-6884-4963-8106-8A868B00C9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6884-4963-8106-8A868B00C9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B2-4AB4-96F8-2E17B3CAEF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1BB2-4AB4-96F8-2E17B3CAEF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355.31</c:v>
                </c:pt>
                <c:pt idx="1">
                  <c:v>356.02</c:v>
                </c:pt>
                <c:pt idx="2">
                  <c:v>357.95</c:v>
                </c:pt>
                <c:pt idx="3">
                  <c:v>400.27</c:v>
                </c:pt>
                <c:pt idx="4">
                  <c:v>373.1</c:v>
                </c:pt>
              </c:numCache>
            </c:numRef>
          </c:val>
          <c:extLst>
            <c:ext xmlns:c16="http://schemas.microsoft.com/office/drawing/2014/chart" uri="{C3380CC4-5D6E-409C-BE32-E72D297353CC}">
              <c16:uniqueId val="{00000000-A321-4CEA-9127-3D91B829DC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A321-4CEA-9127-3D91B829DC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414.67</c:v>
                </c:pt>
                <c:pt idx="1">
                  <c:v>395.2</c:v>
                </c:pt>
                <c:pt idx="2">
                  <c:v>395.14</c:v>
                </c:pt>
                <c:pt idx="3">
                  <c:v>393.37</c:v>
                </c:pt>
                <c:pt idx="4">
                  <c:v>393.78</c:v>
                </c:pt>
              </c:numCache>
            </c:numRef>
          </c:val>
          <c:extLst>
            <c:ext xmlns:c16="http://schemas.microsoft.com/office/drawing/2014/chart" uri="{C3380CC4-5D6E-409C-BE32-E72D297353CC}">
              <c16:uniqueId val="{00000000-5986-4F3D-9B20-AE15FDB526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5986-4F3D-9B20-AE15FDB526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100.78</c:v>
                </c:pt>
                <c:pt idx="1">
                  <c:v>107.59</c:v>
                </c:pt>
                <c:pt idx="2">
                  <c:v>107</c:v>
                </c:pt>
                <c:pt idx="3">
                  <c:v>106.68</c:v>
                </c:pt>
                <c:pt idx="4">
                  <c:v>103.54</c:v>
                </c:pt>
              </c:numCache>
            </c:numRef>
          </c:val>
          <c:extLst>
            <c:ext xmlns:c16="http://schemas.microsoft.com/office/drawing/2014/chart" uri="{C3380CC4-5D6E-409C-BE32-E72D297353CC}">
              <c16:uniqueId val="{00000000-F1A5-452A-B08A-FB4ED9AB9C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F1A5-452A-B08A-FB4ED9AB9C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172.53</c:v>
                </c:pt>
                <c:pt idx="1">
                  <c:v>161.88</c:v>
                </c:pt>
                <c:pt idx="2">
                  <c:v>162.04</c:v>
                </c:pt>
                <c:pt idx="3">
                  <c:v>163.02000000000001</c:v>
                </c:pt>
                <c:pt idx="4">
                  <c:v>167.33</c:v>
                </c:pt>
              </c:numCache>
            </c:numRef>
          </c:val>
          <c:extLst>
            <c:ext xmlns:c16="http://schemas.microsoft.com/office/drawing/2014/chart" uri="{C3380CC4-5D6E-409C-BE32-E72D297353CC}">
              <c16:uniqueId val="{00000000-BA8E-4BBC-A68D-D29D233FFD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BA8E-4BBC-A68D-D29D233FFD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arget="../drawings/drawing1.xml" Type="http://schemas.openxmlformats.org/officeDocument/2006/relationships/drawing" /></Relationships>
</file>

<file path=xl/worksheets/_rels/sheet2.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松阪市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159000</v>
      </c>
      <c r="AM8" s="66"/>
      <c r="AN8" s="66"/>
      <c r="AO8" s="66"/>
      <c r="AP8" s="66"/>
      <c r="AQ8" s="66"/>
      <c r="AR8" s="66"/>
      <c r="AS8" s="66"/>
      <c r="AT8" s="37">
        <f>データ!$S$6</f>
        <v>623.58000000000004</v>
      </c>
      <c r="AU8" s="38"/>
      <c r="AV8" s="38"/>
      <c r="AW8" s="38"/>
      <c r="AX8" s="38"/>
      <c r="AY8" s="38"/>
      <c r="AZ8" s="38"/>
      <c r="BA8" s="38"/>
      <c r="BB8" s="55">
        <f>データ!$T$6</f>
        <v>254.98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60.72</v>
      </c>
      <c r="J10" s="38"/>
      <c r="K10" s="38"/>
      <c r="L10" s="38"/>
      <c r="M10" s="38"/>
      <c r="N10" s="38"/>
      <c r="O10" s="65"/>
      <c r="P10" s="55">
        <f>データ!$P$6</f>
        <v>99.19</v>
      </c>
      <c r="Q10" s="55"/>
      <c r="R10" s="55"/>
      <c r="S10" s="55"/>
      <c r="T10" s="55"/>
      <c r="U10" s="55"/>
      <c r="V10" s="55"/>
      <c r="W10" s="66">
        <f>データ!$Q$6</f>
        <v>3014</v>
      </c>
      <c r="X10" s="66"/>
      <c r="Y10" s="66"/>
      <c r="Z10" s="66"/>
      <c r="AA10" s="66"/>
      <c r="AB10" s="66"/>
      <c r="AC10" s="66"/>
      <c r="AD10" s="2"/>
      <c r="AE10" s="2"/>
      <c r="AF10" s="2"/>
      <c r="AG10" s="2"/>
      <c r="AH10" s="2"/>
      <c r="AI10" s="2"/>
      <c r="AJ10" s="2"/>
      <c r="AK10" s="2"/>
      <c r="AL10" s="66">
        <f>データ!$U$6</f>
        <v>156936</v>
      </c>
      <c r="AM10" s="66"/>
      <c r="AN10" s="66"/>
      <c r="AO10" s="66"/>
      <c r="AP10" s="66"/>
      <c r="AQ10" s="66"/>
      <c r="AR10" s="66"/>
      <c r="AS10" s="66"/>
      <c r="AT10" s="37">
        <f>データ!$V$6</f>
        <v>271.92</v>
      </c>
      <c r="AU10" s="38"/>
      <c r="AV10" s="38"/>
      <c r="AW10" s="38"/>
      <c r="AX10" s="38"/>
      <c r="AY10" s="38"/>
      <c r="AZ10" s="38"/>
      <c r="BA10" s="38"/>
      <c r="BB10" s="55">
        <f>データ!$W$6</f>
        <v>577.14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LD5qj9lYniFQJCNz6gGCDNbRQhGiQ7FzF5UvZDdsuMgfkQXzO6uiE2jjff6tNRCzk3eYCPe94846XP9zIgKVg==" saltValue="L7FxpE4lGQ5sIGToKEQs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242047</v>
      </c>
      <c r="D6" s="20">
        <f t="shared" si="3"/>
        <v>46</v>
      </c>
      <c r="E6" s="20">
        <f t="shared" si="3"/>
        <v>1</v>
      </c>
      <c r="F6" s="20">
        <f t="shared" si="3"/>
        <v>0</v>
      </c>
      <c r="G6" s="20">
        <f t="shared" si="3"/>
        <v>1</v>
      </c>
      <c r="H6" s="20" t="str">
        <f t="shared" si="3"/>
        <v>三重県　松阪市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60.72</v>
      </c>
      <c r="P6" s="21">
        <f t="shared" si="3"/>
        <v>99.19</v>
      </c>
      <c r="Q6" s="21">
        <f t="shared" si="3"/>
        <v>3014</v>
      </c>
      <c r="R6" s="21">
        <f t="shared" si="3"/>
        <v>159000</v>
      </c>
      <c r="S6" s="21">
        <f t="shared" si="3"/>
        <v>623.58000000000004</v>
      </c>
      <c r="T6" s="21">
        <f t="shared" si="3"/>
        <v>254.98</v>
      </c>
      <c r="U6" s="21">
        <f t="shared" si="3"/>
        <v>156936</v>
      </c>
      <c r="V6" s="21">
        <f t="shared" si="3"/>
        <v>271.92</v>
      </c>
      <c r="W6" s="21">
        <f t="shared" si="3"/>
        <v>577.14</v>
      </c>
      <c r="X6" s="22">
        <f>IF(X7="",NA(),X7)</f>
        <v>104.31</v>
      </c>
      <c r="Y6" s="22">
        <f t="shared" ref="Y6:AG6" si="4">IF(Y7="",NA(),Y7)</f>
        <v>110.19</v>
      </c>
      <c r="Z6" s="22">
        <f t="shared" si="4"/>
        <v>109.49</v>
      </c>
      <c r="AA6" s="22">
        <f t="shared" si="4"/>
        <v>109.33</v>
      </c>
      <c r="AB6" s="22">
        <f t="shared" si="4"/>
        <v>106.26</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355.31</v>
      </c>
      <c r="AU6" s="22">
        <f t="shared" ref="AU6:BC6" si="6">IF(AU7="",NA(),AU7)</f>
        <v>356.02</v>
      </c>
      <c r="AV6" s="22">
        <f t="shared" si="6"/>
        <v>357.95</v>
      </c>
      <c r="AW6" s="22">
        <f t="shared" si="6"/>
        <v>400.27</v>
      </c>
      <c r="AX6" s="22">
        <f t="shared" si="6"/>
        <v>373.1</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414.67</v>
      </c>
      <c r="BF6" s="22">
        <f t="shared" ref="BF6:BN6" si="7">IF(BF7="",NA(),BF7)</f>
        <v>395.2</v>
      </c>
      <c r="BG6" s="22">
        <f t="shared" si="7"/>
        <v>395.14</v>
      </c>
      <c r="BH6" s="22">
        <f t="shared" si="7"/>
        <v>393.37</v>
      </c>
      <c r="BI6" s="22">
        <f t="shared" si="7"/>
        <v>393.78</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100.78</v>
      </c>
      <c r="BQ6" s="22">
        <f t="shared" ref="BQ6:BY6" si="8">IF(BQ7="",NA(),BQ7)</f>
        <v>107.59</v>
      </c>
      <c r="BR6" s="22">
        <f t="shared" si="8"/>
        <v>107</v>
      </c>
      <c r="BS6" s="22">
        <f t="shared" si="8"/>
        <v>106.68</v>
      </c>
      <c r="BT6" s="22">
        <f t="shared" si="8"/>
        <v>103.54</v>
      </c>
      <c r="BU6" s="22">
        <f t="shared" si="8"/>
        <v>104.84</v>
      </c>
      <c r="BV6" s="22">
        <f t="shared" si="8"/>
        <v>106.11</v>
      </c>
      <c r="BW6" s="22">
        <f t="shared" si="8"/>
        <v>103.75</v>
      </c>
      <c r="BX6" s="22">
        <f t="shared" si="8"/>
        <v>105.3</v>
      </c>
      <c r="BY6" s="22">
        <f t="shared" si="8"/>
        <v>99.41</v>
      </c>
      <c r="BZ6" s="21" t="str">
        <f>IF(BZ7="","",IF(BZ7="-","【-】","【"&amp;SUBSTITUTE(TEXT(BZ7,"#,##0.00"),"-","△")&amp;"】"))</f>
        <v>【97.47】</v>
      </c>
      <c r="CA6" s="22">
        <f>IF(CA7="",NA(),CA7)</f>
        <v>172.53</v>
      </c>
      <c r="CB6" s="22">
        <f t="shared" ref="CB6:CJ6" si="9">IF(CB7="",NA(),CB7)</f>
        <v>161.88</v>
      </c>
      <c r="CC6" s="22">
        <f t="shared" si="9"/>
        <v>162.04</v>
      </c>
      <c r="CD6" s="22">
        <f t="shared" si="9"/>
        <v>163.02000000000001</v>
      </c>
      <c r="CE6" s="22">
        <f t="shared" si="9"/>
        <v>167.33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60.49</v>
      </c>
      <c r="CM6" s="22">
        <f t="shared" ref="CM6:CU6" si="10">IF(CM7="",NA(),CM7)</f>
        <v>59.42</v>
      </c>
      <c r="CN6" s="22">
        <f t="shared" si="10"/>
        <v>60.21</v>
      </c>
      <c r="CO6" s="22">
        <f t="shared" si="10"/>
        <v>58.92</v>
      </c>
      <c r="CP6" s="22">
        <f t="shared" si="10"/>
        <v>58.3</v>
      </c>
      <c r="CQ6" s="22">
        <f t="shared" si="10"/>
        <v>62.32</v>
      </c>
      <c r="CR6" s="22">
        <f t="shared" si="10"/>
        <v>61.71</v>
      </c>
      <c r="CS6" s="22">
        <f t="shared" si="10"/>
        <v>63.12</v>
      </c>
      <c r="CT6" s="22">
        <f t="shared" si="10"/>
        <v>62.57</v>
      </c>
      <c r="CU6" s="22">
        <f t="shared" si="10"/>
        <v>61.56</v>
      </c>
      <c r="CV6" s="21" t="str">
        <f>IF(CV7="","",IF(CV7="-","【-】","【"&amp;SUBSTITUTE(TEXT(CV7,"#,##0.00"),"-","△")&amp;"】"))</f>
        <v>【59.97】</v>
      </c>
      <c r="CW6" s="22">
        <f>IF(CW7="",NA(),CW7)</f>
        <v>85.88</v>
      </c>
      <c r="CX6" s="22">
        <f t="shared" ref="CX6:DF6" si="11">IF(CX7="",NA(),CX7)</f>
        <v>89.53</v>
      </c>
      <c r="CY6" s="22">
        <f t="shared" si="11"/>
        <v>89.35</v>
      </c>
      <c r="CZ6" s="22">
        <f t="shared" si="11"/>
        <v>90.02</v>
      </c>
      <c r="DA6" s="22">
        <f t="shared" si="11"/>
        <v>89.09</v>
      </c>
      <c r="DB6" s="22">
        <f t="shared" si="11"/>
        <v>90.19</v>
      </c>
      <c r="DC6" s="22">
        <f t="shared" si="11"/>
        <v>90.03</v>
      </c>
      <c r="DD6" s="22">
        <f t="shared" si="11"/>
        <v>90.09</v>
      </c>
      <c r="DE6" s="22">
        <f t="shared" si="11"/>
        <v>90.21</v>
      </c>
      <c r="DF6" s="22">
        <f t="shared" si="11"/>
        <v>90.11</v>
      </c>
      <c r="DG6" s="21" t="str">
        <f>IF(DG7="","",IF(DG7="-","【-】","【"&amp;SUBSTITUTE(TEXT(DG7,"#,##0.00"),"-","△")&amp;"】"))</f>
        <v>【89.76】</v>
      </c>
      <c r="DH6" s="22">
        <f>IF(DH7="",NA(),DH7)</f>
        <v>45.3</v>
      </c>
      <c r="DI6" s="22">
        <f t="shared" ref="DI6:DQ6" si="12">IF(DI7="",NA(),DI7)</f>
        <v>46.78</v>
      </c>
      <c r="DJ6" s="22">
        <f t="shared" si="12"/>
        <v>47.86</v>
      </c>
      <c r="DK6" s="22">
        <f t="shared" si="12"/>
        <v>49.14</v>
      </c>
      <c r="DL6" s="22">
        <f t="shared" si="12"/>
        <v>50.24</v>
      </c>
      <c r="DM6" s="22">
        <f t="shared" si="12"/>
        <v>48.86</v>
      </c>
      <c r="DN6" s="22">
        <f t="shared" si="12"/>
        <v>49.6</v>
      </c>
      <c r="DO6" s="22">
        <f t="shared" si="12"/>
        <v>50.31</v>
      </c>
      <c r="DP6" s="22">
        <f t="shared" si="12"/>
        <v>50.74</v>
      </c>
      <c r="DQ6" s="22">
        <f t="shared" si="12"/>
        <v>51.49</v>
      </c>
      <c r="DR6" s="21" t="str">
        <f>IF(DR7="","",IF(DR7="-","【-】","【"&amp;SUBSTITUTE(TEXT(DR7,"#,##0.00"),"-","△")&amp;"】"))</f>
        <v>【51.51】</v>
      </c>
      <c r="DS6" s="22">
        <f>IF(DS7="",NA(),DS7)</f>
        <v>15.32</v>
      </c>
      <c r="DT6" s="22">
        <f t="shared" ref="DT6:EB6" si="13">IF(DT7="",NA(),DT7)</f>
        <v>16.670000000000002</v>
      </c>
      <c r="DU6" s="22">
        <f t="shared" si="13"/>
        <v>18.86</v>
      </c>
      <c r="DV6" s="22">
        <f t="shared" si="13"/>
        <v>21.21</v>
      </c>
      <c r="DW6" s="22">
        <f t="shared" si="13"/>
        <v>22.52</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1.01</v>
      </c>
      <c r="EE6" s="22">
        <f t="shared" ref="EE6:EM6" si="14">IF(EE7="",NA(),EE7)</f>
        <v>0.88</v>
      </c>
      <c r="EF6" s="22">
        <f t="shared" si="14"/>
        <v>0.69</v>
      </c>
      <c r="EG6" s="22">
        <f t="shared" si="14"/>
        <v>0.66</v>
      </c>
      <c r="EH6" s="22">
        <f t="shared" si="14"/>
        <v>0.62</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242047</v>
      </c>
      <c r="D7" s="24">
        <v>46</v>
      </c>
      <c r="E7" s="24">
        <v>1</v>
      </c>
      <c r="F7" s="24">
        <v>0</v>
      </c>
      <c r="G7" s="24">
        <v>1</v>
      </c>
      <c r="H7" s="24" t="s">
        <v>93</v>
      </c>
      <c r="I7" s="24" t="s">
        <v>94</v>
      </c>
      <c r="J7" s="24" t="s">
        <v>95</v>
      </c>
      <c r="K7" s="24" t="s">
        <v>96</v>
      </c>
      <c r="L7" s="24" t="s">
        <v>97</v>
      </c>
      <c r="M7" s="24" t="s">
        <v>98</v>
      </c>
      <c r="N7" s="25" t="s">
        <v>99</v>
      </c>
      <c r="O7" s="25">
        <v>60.72</v>
      </c>
      <c r="P7" s="25">
        <v>99.19</v>
      </c>
      <c r="Q7" s="25">
        <v>3014</v>
      </c>
      <c r="R7" s="25">
        <v>159000</v>
      </c>
      <c r="S7" s="25">
        <v>623.58000000000004</v>
      </c>
      <c r="T7" s="25">
        <v>254.98</v>
      </c>
      <c r="U7" s="25">
        <v>156936</v>
      </c>
      <c r="V7" s="25">
        <v>271.92</v>
      </c>
      <c r="W7" s="25">
        <v>577.14</v>
      </c>
      <c r="X7" s="25">
        <v>104.31</v>
      </c>
      <c r="Y7" s="25">
        <v>110.19</v>
      </c>
      <c r="Z7" s="25">
        <v>109.49</v>
      </c>
      <c r="AA7" s="25">
        <v>109.33</v>
      </c>
      <c r="AB7" s="25">
        <v>106.26</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355.31</v>
      </c>
      <c r="AU7" s="25">
        <v>356.02</v>
      </c>
      <c r="AV7" s="25">
        <v>357.95</v>
      </c>
      <c r="AW7" s="25">
        <v>400.27</v>
      </c>
      <c r="AX7" s="25">
        <v>373.1</v>
      </c>
      <c r="AY7" s="25">
        <v>318.89</v>
      </c>
      <c r="AZ7" s="25">
        <v>309.10000000000002</v>
      </c>
      <c r="BA7" s="25">
        <v>306.08</v>
      </c>
      <c r="BB7" s="25">
        <v>306.14999999999998</v>
      </c>
      <c r="BC7" s="25">
        <v>297.54000000000002</v>
      </c>
      <c r="BD7" s="25">
        <v>252.29</v>
      </c>
      <c r="BE7" s="25">
        <v>414.67</v>
      </c>
      <c r="BF7" s="25">
        <v>395.2</v>
      </c>
      <c r="BG7" s="25">
        <v>395.14</v>
      </c>
      <c r="BH7" s="25">
        <v>393.37</v>
      </c>
      <c r="BI7" s="25">
        <v>393.78</v>
      </c>
      <c r="BJ7" s="25">
        <v>290.07</v>
      </c>
      <c r="BK7" s="25">
        <v>290.42</v>
      </c>
      <c r="BL7" s="25">
        <v>294.66000000000003</v>
      </c>
      <c r="BM7" s="25">
        <v>285.27</v>
      </c>
      <c r="BN7" s="25">
        <v>294.73</v>
      </c>
      <c r="BO7" s="25">
        <v>268.07</v>
      </c>
      <c r="BP7" s="25">
        <v>100.78</v>
      </c>
      <c r="BQ7" s="25">
        <v>107.59</v>
      </c>
      <c r="BR7" s="25">
        <v>107</v>
      </c>
      <c r="BS7" s="25">
        <v>106.68</v>
      </c>
      <c r="BT7" s="25">
        <v>103.54</v>
      </c>
      <c r="BU7" s="25">
        <v>104.84</v>
      </c>
      <c r="BV7" s="25">
        <v>106.11</v>
      </c>
      <c r="BW7" s="25">
        <v>103.75</v>
      </c>
      <c r="BX7" s="25">
        <v>105.3</v>
      </c>
      <c r="BY7" s="25">
        <v>99.41</v>
      </c>
      <c r="BZ7" s="25">
        <v>97.47</v>
      </c>
      <c r="CA7" s="25">
        <v>172.53</v>
      </c>
      <c r="CB7" s="25">
        <v>161.88</v>
      </c>
      <c r="CC7" s="25">
        <v>162.04</v>
      </c>
      <c r="CD7" s="25">
        <v>163.02000000000001</v>
      </c>
      <c r="CE7" s="25">
        <v>167.33</v>
      </c>
      <c r="CF7" s="25">
        <v>161.82</v>
      </c>
      <c r="CG7" s="25">
        <v>161.03</v>
      </c>
      <c r="CH7" s="25">
        <v>159.93</v>
      </c>
      <c r="CI7" s="25">
        <v>162.77000000000001</v>
      </c>
      <c r="CJ7" s="25">
        <v>170.87</v>
      </c>
      <c r="CK7" s="25">
        <v>174.75</v>
      </c>
      <c r="CL7" s="25">
        <v>60.49</v>
      </c>
      <c r="CM7" s="25">
        <v>59.42</v>
      </c>
      <c r="CN7" s="25">
        <v>60.21</v>
      </c>
      <c r="CO7" s="25">
        <v>58.92</v>
      </c>
      <c r="CP7" s="25">
        <v>58.3</v>
      </c>
      <c r="CQ7" s="25">
        <v>62.32</v>
      </c>
      <c r="CR7" s="25">
        <v>61.71</v>
      </c>
      <c r="CS7" s="25">
        <v>63.12</v>
      </c>
      <c r="CT7" s="25">
        <v>62.57</v>
      </c>
      <c r="CU7" s="25">
        <v>61.56</v>
      </c>
      <c r="CV7" s="25">
        <v>59.97</v>
      </c>
      <c r="CW7" s="25">
        <v>85.88</v>
      </c>
      <c r="CX7" s="25">
        <v>89.53</v>
      </c>
      <c r="CY7" s="25">
        <v>89.35</v>
      </c>
      <c r="CZ7" s="25">
        <v>90.02</v>
      </c>
      <c r="DA7" s="25">
        <v>89.09</v>
      </c>
      <c r="DB7" s="25">
        <v>90.19</v>
      </c>
      <c r="DC7" s="25">
        <v>90.03</v>
      </c>
      <c r="DD7" s="25">
        <v>90.09</v>
      </c>
      <c r="DE7" s="25">
        <v>90.21</v>
      </c>
      <c r="DF7" s="25">
        <v>90.11</v>
      </c>
      <c r="DG7" s="25">
        <v>89.76</v>
      </c>
      <c r="DH7" s="25">
        <v>45.3</v>
      </c>
      <c r="DI7" s="25">
        <v>46.78</v>
      </c>
      <c r="DJ7" s="25">
        <v>47.86</v>
      </c>
      <c r="DK7" s="25">
        <v>49.14</v>
      </c>
      <c r="DL7" s="25">
        <v>50.24</v>
      </c>
      <c r="DM7" s="25">
        <v>48.86</v>
      </c>
      <c r="DN7" s="25">
        <v>49.6</v>
      </c>
      <c r="DO7" s="25">
        <v>50.31</v>
      </c>
      <c r="DP7" s="25">
        <v>50.74</v>
      </c>
      <c r="DQ7" s="25">
        <v>51.49</v>
      </c>
      <c r="DR7" s="25">
        <v>51.51</v>
      </c>
      <c r="DS7" s="25">
        <v>15.32</v>
      </c>
      <c r="DT7" s="25">
        <v>16.670000000000002</v>
      </c>
      <c r="DU7" s="25">
        <v>18.86</v>
      </c>
      <c r="DV7" s="25">
        <v>21.21</v>
      </c>
      <c r="DW7" s="25">
        <v>22.52</v>
      </c>
      <c r="DX7" s="25">
        <v>18.510000000000002</v>
      </c>
      <c r="DY7" s="25">
        <v>20.49</v>
      </c>
      <c r="DZ7" s="25">
        <v>21.34</v>
      </c>
      <c r="EA7" s="25">
        <v>23.27</v>
      </c>
      <c r="EB7" s="25">
        <v>25.18</v>
      </c>
      <c r="EC7" s="25">
        <v>23.75</v>
      </c>
      <c r="ED7" s="25">
        <v>1.01</v>
      </c>
      <c r="EE7" s="25">
        <v>0.88</v>
      </c>
      <c r="EF7" s="25">
        <v>0.69</v>
      </c>
      <c r="EG7" s="25">
        <v>0.66</v>
      </c>
      <c r="EH7" s="25">
        <v>0.62</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