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〇財政係（共有フォルダ）\県照会文書\地方公営企業関係\経営比較分析\R05年度\各課回答\"/>
    </mc:Choice>
  </mc:AlternateContent>
  <workbookProtection workbookAlgorithmName="SHA-512" workbookHashValue="oN5U3bOePKvugTNnbya06QWprOcZuRrBzTjSk01xCqrkq/B7c7fuK9xL0IFaWSvsELRkvyl1NxNrO90df9NfbA==" workbookSaltValue="lu2BxLy6kFlmXmKf7zKB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<sst xmlns="http://schemas.openxmlformats.org/spreadsheetml/2006/main" count="247" uniqueCount="120">
  <si>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</si>
  <si>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</si>
  <si>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</si>
  <si>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</si>
  <si>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</si>
  <si>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</si>
  <si>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</si>
  <si>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</si>
  <si>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</si>
  <si>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</si>
  <si>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</si>
  <si>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</si>
  <si>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</si>
  <si>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</si>
  <si>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</si>
  <si>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</si>
  <si>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</si>
  <si>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</si>
  <si>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</si>
  <si>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</si>
  <si>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</si>
  <si>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</si>
  <si>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</si>
  <si>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</si>
  <si>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</si>
  <si>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</si>
  <si>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</si>
  <si>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</si>
  <si>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</si>
  <si>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</si>
  <si>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</si>
  <si>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</si>
  <si>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</si>
  <si>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</si>
  <si>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</si>
  <si>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</si>
  <si>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</si>
  <si>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</si>
  <si>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</si>
  <si>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</si>
  <si>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</si>
  <si>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</si>
  <si>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</si>
  <si>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</si>
  <si>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</si>
  <si>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</si>
  <si>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</si>
  <si>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</si>
  <si>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</si>
  <si>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</si>
  <si>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</si>
  <si>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</si>
  <si>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</si>
  <si>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</si>
  <si>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</si>
  <si>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</si>
  <si>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</si>
  <si>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</si>
  <si>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</si>
  <si>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</si>
  <si>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</si>
  <si>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</si>
  <si>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</si>
  <si>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</si>
  <si>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</si>
  <si>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</si>
  <si>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</si>
  <si>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</si>
  <si>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</si>
  <si>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</si>
  <si>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</si>
  <si>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</si>
  <si>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</si>
  <si>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</si>
  <si>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</si>
  <si>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</si>
  <si>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</si>
  <si>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</si>
  <si>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</si>
  <si>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</si>
  <si>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</si>
  <si>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</si>
  <si>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</si>
  <si>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</si>
  <si>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</si>
  <si>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</si>
  <si>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</si>
  <si>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</si>
  <si>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</si>
  <si>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</si>
  <si>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</si>
  <si>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</si>
  <si>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</si>
  <si>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</si>
  <si>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</si>
  <si>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</si>
  <si>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</si>
  <si>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</si>
  <si>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</si>
  <si>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</si>
  <si>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</si>
  <si>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</si>
  <si>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</si>
  <si>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</si>
  <si>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</si>
  <si>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</si>
  <si>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</si>
  <si>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</si>
  <si>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</si>
  <si>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</si>
  <si>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</si>
  <si>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</si>
  <si>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</si>
  <si>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</si>
  <si>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</si>
  <si>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</si>
  <si>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</si>
  <si>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</si>
  <si>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91.54％となった。維持管理費の削減や制度の見直しの検討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類似団体と比較するとかなりの隔たりがあるが、当事業区域が過疎地域であることから人口減少と密接に関りがあり今後も横ばいか減少傾向が続くと思われる。
⑧水洗化率
　100％で類似団体と比較すると高くなっている。
</t>
    <rPh sb="125" eb="127">
      <t>ケントウ</t>
    </rPh>
    <rPh sb="352" eb="353">
      <t>ヘダ</t>
    </rPh>
    <rPh sb="360" eb="361">
      <t>トウ</t>
    </rPh>
    <rPh sb="361" eb="363">
      <t>ジギョウ</t>
    </rPh>
    <rPh sb="363" eb="365">
      <t>クイキ</t>
    </rPh>
    <rPh sb="366" eb="368">
      <t>カソ</t>
    </rPh>
    <rPh sb="368" eb="370">
      <t>チイキ</t>
    </rPh>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</si>
  <si>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下水道事業会計として公営企業会計に移行した。今後、経営状況を的確に把握し課題抽出や経営分析をおこない健全な財政運営を行っていきたい。</t>
    <rPh sb="235" eb="238">
      <t>ゲスイドウ</t>
    </rPh>
    <rPh sb="238" eb="240">
      <t>ジギョウ</t>
    </rPh>
    <rPh sb="240" eb="242">
      <t>カイケイ</t>
    </rPh>
    <rPh sb="257" eb="25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</si>
</sst>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46-432F-8548-D6DF6DEE80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46-432F-8548-D6DF6DEE80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57.02</c:v>
                </c:pt>
                <c:pt idx="1">
                  <c:v>57.85</c:v>
                </c:pt>
                <c:pt idx="2">
                  <c:v>57.74</c:v>
                </c:pt>
                <c:pt idx="3">
                  <c:v>57.58</c:v>
                </c:pt>
                <c:pt idx="4">
                  <c:v>57.5</c:v>
                </c:pt>
              </c:numCache>
            </c:numRef>
          </c:val>
          <c:extLst>
            <c:ext xmlns:c16="http://schemas.microsoft.com/office/drawing/2014/chart" uri="{C3380CC4-5D6E-409C-BE32-E72D297353CC}">
              <c16:uniqueId val="{00000000-D8DD-4D14-83BE-2E1318A58A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D8DD-4D14-83BE-2E1318A58A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B7-4D3C-BE53-3C14AB0627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B8B7-4D3C-BE53-3C14AB0627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96.5</c:v>
                </c:pt>
                <c:pt idx="1">
                  <c:v>95.17</c:v>
                </c:pt>
                <c:pt idx="2">
                  <c:v>94.15</c:v>
                </c:pt>
                <c:pt idx="3">
                  <c:v>91.49</c:v>
                </c:pt>
                <c:pt idx="4">
                  <c:v>91.54</c:v>
                </c:pt>
              </c:numCache>
            </c:numRef>
          </c:val>
          <c:extLst>
            <c:ext xmlns:c16="http://schemas.microsoft.com/office/drawing/2014/chart" uri="{C3380CC4-5D6E-409C-BE32-E72D297353CC}">
              <c16:uniqueId val="{00000000-E966-417C-8E37-E99A72189E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66-417C-8E37-E99A72189E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A0-4093-9F4B-04DA370384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A0-4093-9F4B-04DA370384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6-412F-9DBF-A4950761BC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6-412F-9DBF-A4950761BC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9-4B0D-B50D-109A210D66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9-4B0D-B50D-109A210D66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5D-4DF1-8E46-036B4A210E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5D-4DF1-8E46-036B4A210E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8-4794-8D6E-0E28C6EBED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DC08-4794-8D6E-0E28C6EBED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92.71</c:v>
                </c:pt>
                <c:pt idx="1">
                  <c:v>91.17</c:v>
                </c:pt>
                <c:pt idx="2">
                  <c:v>86.91</c:v>
                </c:pt>
                <c:pt idx="3">
                  <c:v>87.01</c:v>
                </c:pt>
                <c:pt idx="4">
                  <c:v>88.29</c:v>
                </c:pt>
              </c:numCache>
            </c:numRef>
          </c:val>
          <c:extLst>
            <c:ext xmlns:c16="http://schemas.microsoft.com/office/drawing/2014/chart" uri="{C3380CC4-5D6E-409C-BE32-E72D297353CC}">
              <c16:uniqueId val="{00000000-A154-4EA8-B4EE-B47D911F70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A154-4EA8-B4EE-B47D911F70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223.34</c:v>
                </c:pt>
                <c:pt idx="1">
                  <c:v>226.44</c:v>
                </c:pt>
                <c:pt idx="2">
                  <c:v>239.21</c:v>
                </c:pt>
                <c:pt idx="3">
                  <c:v>238.94</c:v>
                </c:pt>
                <c:pt idx="4">
                  <c:v>216.54</c:v>
                </c:pt>
              </c:numCache>
            </c:numRef>
          </c:val>
          <c:extLst>
            <c:ext xmlns:c16="http://schemas.microsoft.com/office/drawing/2014/chart" uri="{C3380CC4-5D6E-409C-BE32-E72D297353CC}">
              <c16:uniqueId val="{00000000-9D52-485F-BD3E-143A1C7FF8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D52-485F-BD3E-143A1C7FF8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松阪市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159000</v>
      </c>
      <c r="AM8" s="45"/>
      <c r="AN8" s="45"/>
      <c r="AO8" s="45"/>
      <c r="AP8" s="45"/>
      <c r="AQ8" s="45"/>
      <c r="AR8" s="45"/>
      <c r="AS8" s="45"/>
      <c r="AT8" s="46">
        <f>データ!T6</f>
        <v>623.58000000000004</v>
      </c>
      <c r="AU8" s="46"/>
      <c r="AV8" s="46"/>
      <c r="AW8" s="46"/>
      <c r="AX8" s="46"/>
      <c r="AY8" s="46"/>
      <c r="AZ8" s="46"/>
      <c r="BA8" s="46"/>
      <c r="BB8" s="46">
        <f>データ!U6</f>
        <v>254.98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5.44</v>
      </c>
      <c r="Q10" s="46"/>
      <c r="R10" s="46"/>
      <c r="S10" s="46"/>
      <c r="T10" s="46"/>
      <c r="U10" s="46"/>
      <c r="V10" s="46"/>
      <c r="W10" s="46">
        <f>データ!Q6</f>
        <v>100</v>
      </c>
      <c r="X10" s="46"/>
      <c r="Y10" s="46"/>
      <c r="Z10" s="46"/>
      <c r="AA10" s="46"/>
      <c r="AB10" s="46"/>
      <c r="AC10" s="46"/>
      <c r="AD10" s="45">
        <f>データ!R6</f>
        <v>4400</v>
      </c>
      <c r="AE10" s="45"/>
      <c r="AF10" s="45"/>
      <c r="AG10" s="45"/>
      <c r="AH10" s="45"/>
      <c r="AI10" s="45"/>
      <c r="AJ10" s="45"/>
      <c r="AK10" s="2"/>
      <c r="AL10" s="45">
        <f>データ!V6</f>
        <v>8604</v>
      </c>
      <c r="AM10" s="45"/>
      <c r="AN10" s="45"/>
      <c r="AO10" s="45"/>
      <c r="AP10" s="45"/>
      <c r="AQ10" s="45"/>
      <c r="AR10" s="45"/>
      <c r="AS10" s="45"/>
      <c r="AT10" s="46">
        <f>データ!W6</f>
        <v>217.91</v>
      </c>
      <c r="AU10" s="46"/>
      <c r="AV10" s="46"/>
      <c r="AW10" s="46"/>
      <c r="AX10" s="46"/>
      <c r="AY10" s="46"/>
      <c r="AZ10" s="46"/>
      <c r="BA10" s="46"/>
      <c r="BB10" s="46">
        <f>データ!X6</f>
        <v>39.479999999999997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45</v>
      </c>
      <c r="O86" s="12" t="str">
        <f>データ!EO6</f>
        <v>【-】</v>
      </c>
    </row>
  </sheetData>
  <sheetProtection algorithmName="SHA-512" hashValue="7hsdwsdxmT+3FEB+k1/1OUFM/IuQZUVc7TibVANX7aIDD4Fs472Ey6xGC3mPH12kuIWljAYalCF1cc0cQgpswQ==" saltValue="zkFbmQ4i3EvxtcgN2uCD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242047</v>
      </c>
      <c r="D6" s="19">
        <f t="shared" si="3"/>
        <v>47</v>
      </c>
      <c r="E6" s="19">
        <f t="shared" si="3"/>
        <v>18</v>
      </c>
      <c r="F6" s="19">
        <f t="shared" si="3"/>
        <v>0</v>
      </c>
      <c r="G6" s="19">
        <f t="shared" si="3"/>
        <v>0</v>
      </c>
      <c r="H6" s="19" t="str">
        <f t="shared" si="3"/>
        <v>三重県　松阪市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5.44</v>
      </c>
      <c r="Q6" s="20">
        <f t="shared" si="3"/>
        <v>100</v>
      </c>
      <c r="R6" s="20">
        <f t="shared" si="3"/>
        <v>4400</v>
      </c>
      <c r="S6" s="20">
        <f t="shared" si="3"/>
        <v>159000</v>
      </c>
      <c r="T6" s="20">
        <f t="shared" si="3"/>
        <v>623.58000000000004</v>
      </c>
      <c r="U6" s="20">
        <f t="shared" si="3"/>
        <v>254.98</v>
      </c>
      <c r="V6" s="20">
        <f t="shared" si="3"/>
        <v>8604</v>
      </c>
      <c r="W6" s="20">
        <f t="shared" si="3"/>
        <v>217.91</v>
      </c>
      <c r="X6" s="20">
        <f t="shared" si="3"/>
        <v>39.479999999999997</v>
      </c>
      <c r="Y6" s="21">
        <f>IF(Y7="",NA(),Y7)</f>
        <v>96.5</v>
      </c>
      <c r="Z6" s="21">
        <f t="shared" ref="Z6:AH6" si="4">IF(Z7="",NA(),Z7)</f>
        <v>95.17</v>
      </c>
      <c r="AA6" s="21">
        <f t="shared" si="4"/>
        <v>94.15</v>
      </c>
      <c r="AB6" s="21">
        <f t="shared" si="4"/>
        <v>91.49</v>
      </c>
      <c r="AC6" s="21">
        <f t="shared" si="4"/>
        <v>91.54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92.71</v>
      </c>
      <c r="BR6" s="21">
        <f t="shared" ref="BR6:BZ6" si="8">IF(BR7="",NA(),BR7)</f>
        <v>91.17</v>
      </c>
      <c r="BS6" s="21">
        <f t="shared" si="8"/>
        <v>86.91</v>
      </c>
      <c r="BT6" s="21">
        <f t="shared" si="8"/>
        <v>87.01</v>
      </c>
      <c r="BU6" s="21">
        <f t="shared" si="8"/>
        <v>88.29</v>
      </c>
      <c r="BV6" s="21">
        <f t="shared" si="8"/>
        <v>63.06</v>
      </c>
      <c r="BW6" s="21">
        <f t="shared" si="8"/>
        <v>62.5</v>
      </c>
      <c r="BX6" s="21">
        <f t="shared" si="8"/>
        <v>60.59</v>
      </c>
      <c r="BY6" s="21">
        <f t="shared" si="8"/>
        <v>60</v>
      </c>
      <c r="BZ6" s="21">
        <f t="shared" si="8"/>
        <v>59.01</v>
      </c>
      <c r="CA6" s="20" t="str">
        <f>IF(CA7="","",IF(CA7="-","【-】","【"&amp;SUBSTITUTE(TEXT(CA7,"#,##0.00"),"-","△")&amp;"】"))</f>
        <v>【57.03】</v>
      </c>
      <c r="CB6" s="21">
        <f>IF(CB7="",NA(),CB7)</f>
        <v>223.34</v>
      </c>
      <c r="CC6" s="21">
        <f t="shared" ref="CC6:CK6" si="9">IF(CC7="",NA(),CC7)</f>
        <v>226.44</v>
      </c>
      <c r="CD6" s="21">
        <f t="shared" si="9"/>
        <v>239.21</v>
      </c>
      <c r="CE6" s="21">
        <f t="shared" si="9"/>
        <v>238.94</v>
      </c>
      <c r="CF6" s="21">
        <f t="shared" si="9"/>
        <v>216.54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57.02</v>
      </c>
      <c r="CN6" s="21">
        <f t="shared" ref="CN6:CV6" si="10">IF(CN7="",NA(),CN7)</f>
        <v>57.85</v>
      </c>
      <c r="CO6" s="21">
        <f t="shared" si="10"/>
        <v>57.74</v>
      </c>
      <c r="CP6" s="21">
        <f t="shared" si="10"/>
        <v>57.58</v>
      </c>
      <c r="CQ6" s="21">
        <f t="shared" si="10"/>
        <v>57.5</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242047</v>
      </c>
      <c r="D7" s="23">
        <v>47</v>
      </c>
      <c r="E7" s="23">
        <v>18</v>
      </c>
      <c r="F7" s="23">
        <v>0</v>
      </c>
      <c r="G7" s="23">
        <v>0</v>
      </c>
      <c r="H7" s="23" t="s">
        <v>99</v>
      </c>
      <c r="I7" s="23" t="s">
        <v>100</v>
      </c>
      <c r="J7" s="23" t="s">
        <v>101</v>
      </c>
      <c r="K7" s="23" t="s">
        <v>102</v>
      </c>
      <c r="L7" s="23" t="s">
        <v>103</v>
      </c>
      <c r="M7" s="23" t="s">
        <v>104</v>
      </c>
      <c r="N7" s="24" t="s">
        <v>105</v>
      </c>
      <c r="O7" s="24" t="s">
        <v>106</v>
      </c>
      <c r="P7" s="24">
        <v>5.44</v>
      </c>
      <c r="Q7" s="24">
        <v>100</v>
      </c>
      <c r="R7" s="24">
        <v>4400</v>
      </c>
      <c r="S7" s="24">
        <v>159000</v>
      </c>
      <c r="T7" s="24">
        <v>623.58000000000004</v>
      </c>
      <c r="U7" s="24">
        <v>254.98</v>
      </c>
      <c r="V7" s="24">
        <v>8604</v>
      </c>
      <c r="W7" s="24">
        <v>217.91</v>
      </c>
      <c r="X7" s="24">
        <v>39.479999999999997</v>
      </c>
      <c r="Y7" s="24">
        <v>96.5</v>
      </c>
      <c r="Z7" s="24">
        <v>95.17</v>
      </c>
      <c r="AA7" s="24">
        <v>94.15</v>
      </c>
      <c r="AB7" s="24">
        <v>91.49</v>
      </c>
      <c r="AC7" s="24">
        <v>91.54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92.71</v>
      </c>
      <c r="BR7" s="24">
        <v>91.17</v>
      </c>
      <c r="BS7" s="24">
        <v>86.91</v>
      </c>
      <c r="BT7" s="24">
        <v>87.01</v>
      </c>
      <c r="BU7" s="24">
        <v>88.29</v>
      </c>
      <c r="BV7" s="24">
        <v>63.06</v>
      </c>
      <c r="BW7" s="24">
        <v>62.5</v>
      </c>
      <c r="BX7" s="24">
        <v>60.59</v>
      </c>
      <c r="BY7" s="24">
        <v>60</v>
      </c>
      <c r="BZ7" s="24">
        <v>59.01</v>
      </c>
      <c r="CA7" s="24">
        <v>57.03</v>
      </c>
      <c r="CB7" s="24">
        <v>223.34</v>
      </c>
      <c r="CC7" s="24">
        <v>226.44</v>
      </c>
      <c r="CD7" s="24">
        <v>239.21</v>
      </c>
      <c r="CE7" s="24">
        <v>238.94</v>
      </c>
      <c r="CF7" s="24">
        <v>216.54</v>
      </c>
      <c r="CG7" s="24">
        <v>264.77</v>
      </c>
      <c r="CH7" s="24">
        <v>269.33</v>
      </c>
      <c r="CI7" s="24">
        <v>280.23</v>
      </c>
      <c r="CJ7" s="24">
        <v>282.70999999999998</v>
      </c>
      <c r="CK7" s="24">
        <v>291.82</v>
      </c>
      <c r="CL7" s="24">
        <v>294.83</v>
      </c>
      <c r="CM7" s="24">
        <v>57.02</v>
      </c>
      <c r="CN7" s="24">
        <v>57.85</v>
      </c>
      <c r="CO7" s="24">
        <v>57.74</v>
      </c>
      <c r="CP7" s="24">
        <v>57.58</v>
      </c>
      <c r="CQ7" s="24">
        <v>57.5</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2024-02-02T01:43:16Z</cp:lastPrinted>
  <dcterms:created xsi:type="dcterms:W3CDTF">2023-12-12T03:00:22Z</dcterms:created>
  <dcterms:modified xsi:type="dcterms:W3CDTF">2024-03-11T06:07:37Z</dcterms:modified>
  <cp:category/>
</cp:coreProperties>
</file>