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V+ElN/Q7QBruPJN1AzHXXinzFdP4CWHtqy00eL64IFWLZ6O4EAMchTrw2hw3d0cRZ+8ii34DpL6v95BDxDD5oQ==" workbookSaltValue="GorhWi4FzSpVz7PS6/CVH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<sst xmlns="http://schemas.openxmlformats.org/spreadsheetml/2006/main" count="233" uniqueCount="115">
  <si>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</si>
  <si>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</si>
  <si>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</si>
  <si>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</si>
  <si>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</si>
  <si>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</si>
  <si>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</si>
  <si>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</si>
  <si>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</si>
  <si>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</si>
  <si>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</si>
  <si>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</si>
  <si>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</si>
  <si>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</si>
  <si>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</si>
  <si>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</si>
  <si>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</si>
  <si>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</si>
  <si>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</si>
  <si>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</si>
  <si>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</si>
  <si>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</si>
  <si>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</si>
  <si>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</si>
  <si>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</si>
  <si>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</si>
  <si>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</si>
  <si>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</si>
  <si>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</si>
  <si>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</si>
  <si>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</si>
  <si>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</si>
  <si>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</si>
  <si>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</si>
  <si>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</si>
  <si>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</si>
  <si>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</si>
  <si>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</si>
  <si>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</si>
  <si>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</si>
  <si>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</si>
  <si>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</si>
  <si>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</si>
  <si>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</si>
  <si>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</si>
  <si>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</si>
  <si>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</si>
  <si>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</si>
  <si>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</si>
  <si>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</si>
  <si>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</si>
  <si>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</si>
  <si>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</si>
  <si>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</si>
  <si>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</si>
  <si>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</si>
  <si>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</si>
  <si>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</si>
  <si>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</si>
  <si>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</si>
  <si>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</si>
  <si>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</si>
  <si>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</si>
  <si>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</si>
  <si>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</si>
  <si>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</si>
  <si>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</si>
  <si>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</si>
  <si>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</si>
  <si>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</si>
  <si>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</si>
  <si>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</si>
  <si>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</si>
  <si>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</si>
  <si>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</si>
  <si>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</si>
  <si>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</si>
  <si>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</si>
  <si>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</si>
  <si>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</si>
  <si>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</si>
  <si>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</si>
  <si>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</si>
  <si>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</si>
  <si>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</si>
  <si>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</si>
  <si>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</si>
  <si>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</si>
  <si>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</si>
  <si>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</si>
  <si>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</si>
  <si>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</si>
  <si>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</si>
  <si>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</si>
  <si>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</si>
  <si>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</si>
  <si>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</si>
  <si>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</si>
  <si>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</si>
  <si>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</si>
  <si>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</si>
  <si>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</si>
  <si>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</si>
  <si>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</si>
  <si>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</si>
  <si>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</si>
  <si>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</si>
  <si>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</si>
  <si>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</si>
  <si>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</si>
  <si>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</si>
  <si>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</si>
  <si>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100％を超え、類似団体、全国平均を上回っています。料金回収率も類似団体、全国平均を上回る64.61％となっており、給水収益で賄われていない部分については地元の負担金で賄っています。給水原価30.04円は類似団体、全国平均の10％程度と低い数値ですが、簡易水道施設が地元水道組合の所有であり地方債の償還がないためだと考えられます。
　また、施設利用率と有収率はともには類似団体、全国平均を上回っていますが今後の給水人口の減少などにより年々減少傾向になることが予想されます。</t>
    <phoneticPr fontId="4"/>
  </si>
  <si>
    <t>　簡易水道施設は地元水道組合の所有物で有る事から、市としては更新を考えておりません。</t>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</si>
  <si>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
　令和４年度から簡易水道事業に公営企業会計を適用し、水道事業との会計統合を行いました。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</si>
</sst>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9-4F11-A205-DEA1180B01A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299-4F11-A205-DEA1180B01A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69.180000000000007</c:v>
                </c:pt>
                <c:pt idx="1">
                  <c:v>68.53</c:v>
                </c:pt>
                <c:pt idx="2">
                  <c:v>67.319999999999993</c:v>
                </c:pt>
                <c:pt idx="3">
                  <c:v>68.22</c:v>
                </c:pt>
                <c:pt idx="4">
                  <c:v>66.75</c:v>
                </c:pt>
              </c:numCache>
            </c:numRef>
          </c:val>
          <c:extLst>
            <c:ext xmlns:c16="http://schemas.microsoft.com/office/drawing/2014/chart" uri="{C3380CC4-5D6E-409C-BE32-E72D297353CC}">
              <c16:uniqueId val="{00000000-67C2-4F2D-AEA4-DEF29B16E4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67C2-4F2D-AEA4-DEF29B16E4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88.39</c:v>
                </c:pt>
                <c:pt idx="1">
                  <c:v>90.86</c:v>
                </c:pt>
                <c:pt idx="2">
                  <c:v>91.37</c:v>
                </c:pt>
                <c:pt idx="3">
                  <c:v>90</c:v>
                </c:pt>
                <c:pt idx="4">
                  <c:v>90</c:v>
                </c:pt>
              </c:numCache>
            </c:numRef>
          </c:val>
          <c:extLst>
            <c:ext xmlns:c16="http://schemas.microsoft.com/office/drawing/2014/chart" uri="{C3380CC4-5D6E-409C-BE32-E72D297353CC}">
              <c16:uniqueId val="{00000000-43E3-4D9A-ACE1-C37A4DD5C93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43E3-4D9A-ACE1-C37A4DD5C93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34.19</c:v>
                </c:pt>
                <c:pt idx="1">
                  <c:v>98.35</c:v>
                </c:pt>
                <c:pt idx="2">
                  <c:v>99.38</c:v>
                </c:pt>
                <c:pt idx="3">
                  <c:v>101.96</c:v>
                </c:pt>
                <c:pt idx="4">
                  <c:v>114.86</c:v>
                </c:pt>
              </c:numCache>
            </c:numRef>
          </c:val>
          <c:extLst>
            <c:ext xmlns:c16="http://schemas.microsoft.com/office/drawing/2014/chart" uri="{C3380CC4-5D6E-409C-BE32-E72D297353CC}">
              <c16:uniqueId val="{00000000-8FE5-47F7-95A4-54141934834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8FE5-47F7-95A4-54141934834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7-4A53-82BD-66EE184AAE2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7-4A53-82BD-66EE184AAE2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2-464A-AB59-EAF294724F7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2-464A-AB59-EAF294724F7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5-401E-8BAD-0DA8E941AB5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5-401E-8BAD-0DA8E941AB5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6-49CF-AB28-BC37E9D9FAC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6-49CF-AB28-BC37E9D9FAC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BF-48DB-96A0-B1389E5E058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FBF-48DB-96A0-B1389E5E058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19.72</c:v>
                </c:pt>
                <c:pt idx="1">
                  <c:v>57</c:v>
                </c:pt>
                <c:pt idx="2">
                  <c:v>55.67</c:v>
                </c:pt>
                <c:pt idx="3">
                  <c:v>55.58</c:v>
                </c:pt>
                <c:pt idx="4">
                  <c:v>64.61</c:v>
                </c:pt>
              </c:numCache>
            </c:numRef>
          </c:val>
          <c:extLst>
            <c:ext xmlns:c16="http://schemas.microsoft.com/office/drawing/2014/chart" uri="{C3380CC4-5D6E-409C-BE32-E72D297353CC}">
              <c16:uniqueId val="{00000000-6943-4697-ADED-E9F36F0EE66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943-4697-ADED-E9F36F0EE66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95</c:v>
                </c:pt>
                <c:pt idx="1">
                  <c:v>32.28</c:v>
                </c:pt>
                <c:pt idx="2">
                  <c:v>33.659999999999997</c:v>
                </c:pt>
                <c:pt idx="3">
                  <c:v>34.17</c:v>
                </c:pt>
                <c:pt idx="4">
                  <c:v>30.04</c:v>
                </c:pt>
              </c:numCache>
            </c:numRef>
          </c:val>
          <c:extLst>
            <c:ext xmlns:c16="http://schemas.microsoft.com/office/drawing/2014/chart" uri="{C3380CC4-5D6E-409C-BE32-E72D297353CC}">
              <c16:uniqueId val="{00000000-4F77-4A70-9252-FE894F223C2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F77-4A70-9252-FE894F223C2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三重県　松阪市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160624</v>
      </c>
      <c r="AM8" s="37"/>
      <c r="AN8" s="37"/>
      <c r="AO8" s="37"/>
      <c r="AP8" s="37"/>
      <c r="AQ8" s="37"/>
      <c r="AR8" s="37"/>
      <c r="AS8" s="37"/>
      <c r="AT8" s="38">
        <f>データ!$S$6</f>
        <v>623.58000000000004</v>
      </c>
      <c r="AU8" s="38"/>
      <c r="AV8" s="38"/>
      <c r="AW8" s="38"/>
      <c r="AX8" s="38"/>
      <c r="AY8" s="38"/>
      <c r="AZ8" s="38"/>
      <c r="BA8" s="38"/>
      <c r="BB8" s="38">
        <f>データ!$T$6</f>
        <v>257.58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0.67</v>
      </c>
      <c r="Q10" s="38"/>
      <c r="R10" s="38"/>
      <c r="S10" s="38"/>
      <c r="T10" s="38"/>
      <c r="U10" s="38"/>
      <c r="V10" s="38"/>
      <c r="W10" s="37">
        <f>データ!$Q$6</f>
        <v>733</v>
      </c>
      <c r="X10" s="37"/>
      <c r="Y10" s="37"/>
      <c r="Z10" s="37"/>
      <c r="AA10" s="37"/>
      <c r="AB10" s="37"/>
      <c r="AC10" s="37"/>
      <c r="AD10" s="2"/>
      <c r="AE10" s="2"/>
      <c r="AF10" s="2"/>
      <c r="AG10" s="2"/>
      <c r="AH10" s="2"/>
      <c r="AI10" s="2"/>
      <c r="AJ10" s="2"/>
      <c r="AK10" s="2"/>
      <c r="AL10" s="37">
        <f>データ!$U$6</f>
        <v>1077</v>
      </c>
      <c r="AM10" s="37"/>
      <c r="AN10" s="37"/>
      <c r="AO10" s="37"/>
      <c r="AP10" s="37"/>
      <c r="AQ10" s="37"/>
      <c r="AR10" s="37"/>
      <c r="AS10" s="37"/>
      <c r="AT10" s="38">
        <f>データ!$V$6</f>
        <v>1</v>
      </c>
      <c r="AU10" s="38"/>
      <c r="AV10" s="38"/>
      <c r="AW10" s="38"/>
      <c r="AX10" s="38"/>
      <c r="AY10" s="38"/>
      <c r="AZ10" s="38"/>
      <c r="BA10" s="38"/>
      <c r="BB10" s="38">
        <f>データ!$W$6</f>
        <v>1077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112</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h4hyidFeSA7vMwOK7SE0goLLZAYZ35MhVJ0m7xiChRAkg/0m+OhtI3gL3bpMpSGj1ERxXyjq62A+dMU1UwH4Eg==" saltValue="qZGmBKHmrGBPyKLqsqPw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242047</v>
      </c>
      <c r="D6" s="20">
        <f t="shared" si="3"/>
        <v>47</v>
      </c>
      <c r="E6" s="20">
        <f t="shared" si="3"/>
        <v>1</v>
      </c>
      <c r="F6" s="20">
        <f t="shared" si="3"/>
        <v>0</v>
      </c>
      <c r="G6" s="20">
        <f t="shared" si="3"/>
        <v>0</v>
      </c>
      <c r="H6" s="20" t="str">
        <f t="shared" si="3"/>
        <v>三重県　松阪市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0.67</v>
      </c>
      <c r="Q6" s="21">
        <f t="shared" si="3"/>
        <v>733</v>
      </c>
      <c r="R6" s="21">
        <f t="shared" si="3"/>
        <v>160624</v>
      </c>
      <c r="S6" s="21">
        <f t="shared" si="3"/>
        <v>623.58000000000004</v>
      </c>
      <c r="T6" s="21">
        <f t="shared" si="3"/>
        <v>257.58</v>
      </c>
      <c r="U6" s="21">
        <f t="shared" si="3"/>
        <v>1077</v>
      </c>
      <c r="V6" s="21">
        <f t="shared" si="3"/>
        <v>1</v>
      </c>
      <c r="W6" s="21">
        <f t="shared" si="3"/>
        <v>1077</v>
      </c>
      <c r="X6" s="22">
        <f>IF(X7="",NA(),X7)</f>
        <v>34.19</v>
      </c>
      <c r="Y6" s="22">
        <f t="shared" ref="Y6:AG6" si="4">IF(Y7="",NA(),Y7)</f>
        <v>98.35</v>
      </c>
      <c r="Z6" s="22">
        <f t="shared" si="4"/>
        <v>99.38</v>
      </c>
      <c r="AA6" s="22">
        <f t="shared" si="4"/>
        <v>101.96</v>
      </c>
      <c r="AB6" s="22">
        <f t="shared" si="4"/>
        <v>114.86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19.72</v>
      </c>
      <c r="BQ6" s="22">
        <f t="shared" ref="BQ6:BY6" si="8">IF(BQ7="",NA(),BQ7)</f>
        <v>57</v>
      </c>
      <c r="BR6" s="22">
        <f t="shared" si="8"/>
        <v>55.67</v>
      </c>
      <c r="BS6" s="22">
        <f t="shared" si="8"/>
        <v>55.58</v>
      </c>
      <c r="BT6" s="22">
        <f t="shared" si="8"/>
        <v>64.61</v>
      </c>
      <c r="BU6" s="22">
        <f t="shared" si="8"/>
        <v>40.89</v>
      </c>
      <c r="BV6" s="22">
        <f t="shared" si="8"/>
        <v>41.25</v>
      </c>
      <c r="BW6" s="22">
        <f t="shared" si="8"/>
        <v>42.5</v>
      </c>
      <c r="BX6" s="22">
        <f t="shared" si="8"/>
        <v>41.84</v>
      </c>
      <c r="BY6" s="22">
        <f t="shared" si="8"/>
        <v>41.44</v>
      </c>
      <c r="BZ6" s="21" t="str">
        <f>IF(BZ7="","",IF(BZ7="-","【-】","【"&amp;SUBSTITUTE(TEXT(BZ7,"#,##0.00"),"-","△")&amp;"】"))</f>
        <v>【54.59】</v>
      </c>
      <c r="CA6" s="22">
        <f>IF(CA7="",NA(),CA7)</f>
        <v>95</v>
      </c>
      <c r="CB6" s="22">
        <f t="shared" ref="CB6:CJ6" si="9">IF(CB7="",NA(),CB7)</f>
        <v>32.28</v>
      </c>
      <c r="CC6" s="22">
        <f t="shared" si="9"/>
        <v>33.659999999999997</v>
      </c>
      <c r="CD6" s="22">
        <f t="shared" si="9"/>
        <v>34.17</v>
      </c>
      <c r="CE6" s="22">
        <f t="shared" si="9"/>
        <v>30.04</v>
      </c>
      <c r="CF6" s="22">
        <f t="shared" si="9"/>
        <v>383.2</v>
      </c>
      <c r="CG6" s="22">
        <f t="shared" si="9"/>
        <v>383.25</v>
      </c>
      <c r="CH6" s="22">
        <f t="shared" si="9"/>
        <v>377.72</v>
      </c>
      <c r="CI6" s="22">
        <f t="shared" si="9"/>
        <v>390.47</v>
      </c>
      <c r="CJ6" s="22">
        <f t="shared" si="9"/>
        <v>403.61</v>
      </c>
      <c r="CK6" s="21" t="str">
        <f>IF(CK7="","",IF(CK7="-","【-】","【"&amp;SUBSTITUTE(TEXT(CK7,"#,##0.00"),"-","△")&amp;"】"))</f>
        <v>【301.20】</v>
      </c>
      <c r="CL6" s="22">
        <f>IF(CL7="",NA(),CL7)</f>
        <v>69.180000000000007</v>
      </c>
      <c r="CM6" s="22">
        <f t="shared" ref="CM6:CU6" si="10">IF(CM7="",NA(),CM7)</f>
        <v>68.53</v>
      </c>
      <c r="CN6" s="22">
        <f t="shared" si="10"/>
        <v>67.319999999999993</v>
      </c>
      <c r="CO6" s="22">
        <f t="shared" si="10"/>
        <v>68.22</v>
      </c>
      <c r="CP6" s="22">
        <f t="shared" si="10"/>
        <v>66.75</v>
      </c>
      <c r="CQ6" s="22">
        <f t="shared" si="10"/>
        <v>47.95</v>
      </c>
      <c r="CR6" s="22">
        <f t="shared" si="10"/>
        <v>48.26</v>
      </c>
      <c r="CS6" s="22">
        <f t="shared" si="10"/>
        <v>48.01</v>
      </c>
      <c r="CT6" s="22">
        <f t="shared" si="10"/>
        <v>49.08</v>
      </c>
      <c r="CU6" s="22">
        <f t="shared" si="10"/>
        <v>51.46</v>
      </c>
      <c r="CV6" s="21" t="str">
        <f>IF(CV7="","",IF(CV7="-","【-】","【"&amp;SUBSTITUTE(TEXT(CV7,"#,##0.00"),"-","△")&amp;"】"))</f>
        <v>【56.42】</v>
      </c>
      <c r="CW6" s="22">
        <f>IF(CW7="",NA(),CW7)</f>
        <v>88.39</v>
      </c>
      <c r="CX6" s="22">
        <f t="shared" ref="CX6:DF6" si="11">IF(CX7="",NA(),CX7)</f>
        <v>90.86</v>
      </c>
      <c r="CY6" s="22">
        <f t="shared" si="11"/>
        <v>91.37</v>
      </c>
      <c r="CZ6" s="22">
        <f t="shared" si="11"/>
        <v>90</v>
      </c>
      <c r="DA6" s="22">
        <f t="shared" si="11"/>
        <v>90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242047</v>
      </c>
      <c r="D7" s="24">
        <v>47</v>
      </c>
      <c r="E7" s="24">
        <v>1</v>
      </c>
      <c r="F7" s="24">
        <v>0</v>
      </c>
      <c r="G7" s="24">
        <v>0</v>
      </c>
      <c r="H7" s="24" t="s">
        <v>94</v>
      </c>
      <c r="I7" s="24" t="s">
        <v>95</v>
      </c>
      <c r="J7" s="24" t="s">
        <v>96</v>
      </c>
      <c r="K7" s="24" t="s">
        <v>97</v>
      </c>
      <c r="L7" s="24" t="s">
        <v>98</v>
      </c>
      <c r="M7" s="24" t="s">
        <v>99</v>
      </c>
      <c r="N7" s="25" t="s">
        <v>100</v>
      </c>
      <c r="O7" s="25" t="s">
        <v>101</v>
      </c>
      <c r="P7" s="25">
        <v>0.67</v>
      </c>
      <c r="Q7" s="25">
        <v>733</v>
      </c>
      <c r="R7" s="25">
        <v>160624</v>
      </c>
      <c r="S7" s="25">
        <v>623.58000000000004</v>
      </c>
      <c r="T7" s="25">
        <v>257.58</v>
      </c>
      <c r="U7" s="25">
        <v>1077</v>
      </c>
      <c r="V7" s="25">
        <v>1</v>
      </c>
      <c r="W7" s="25">
        <v>1077</v>
      </c>
      <c r="X7" s="25">
        <v>34.19</v>
      </c>
      <c r="Y7" s="25">
        <v>98.35</v>
      </c>
      <c r="Z7" s="25">
        <v>99.38</v>
      </c>
      <c r="AA7" s="25">
        <v>101.96</v>
      </c>
      <c r="AB7" s="25">
        <v>114.86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1302.33</v>
      </c>
      <c r="BK7" s="25">
        <v>1274.21</v>
      </c>
      <c r="BL7" s="25">
        <v>1183.92</v>
      </c>
      <c r="BM7" s="25">
        <v>1128.72</v>
      </c>
      <c r="BN7" s="25">
        <v>1125.25</v>
      </c>
      <c r="BO7" s="25">
        <v>940.88</v>
      </c>
      <c r="BP7" s="25">
        <v>19.72</v>
      </c>
      <c r="BQ7" s="25">
        <v>57</v>
      </c>
      <c r="BR7" s="25">
        <v>55.67</v>
      </c>
      <c r="BS7" s="25">
        <v>55.58</v>
      </c>
      <c r="BT7" s="25">
        <v>64.61</v>
      </c>
      <c r="BU7" s="25">
        <v>40.89</v>
      </c>
      <c r="BV7" s="25">
        <v>41.25</v>
      </c>
      <c r="BW7" s="25">
        <v>42.5</v>
      </c>
      <c r="BX7" s="25">
        <v>41.84</v>
      </c>
      <c r="BY7" s="25">
        <v>41.44</v>
      </c>
      <c r="BZ7" s="25">
        <v>54.59</v>
      </c>
      <c r="CA7" s="25">
        <v>95</v>
      </c>
      <c r="CB7" s="25">
        <v>32.28</v>
      </c>
      <c r="CC7" s="25">
        <v>33.659999999999997</v>
      </c>
      <c r="CD7" s="25">
        <v>34.17</v>
      </c>
      <c r="CE7" s="25">
        <v>30.04</v>
      </c>
      <c r="CF7" s="25">
        <v>383.2</v>
      </c>
      <c r="CG7" s="25">
        <v>383.25</v>
      </c>
      <c r="CH7" s="25">
        <v>377.72</v>
      </c>
      <c r="CI7" s="25">
        <v>390.47</v>
      </c>
      <c r="CJ7" s="25">
        <v>403.61</v>
      </c>
      <c r="CK7" s="25">
        <v>301.2</v>
      </c>
      <c r="CL7" s="25">
        <v>69.180000000000007</v>
      </c>
      <c r="CM7" s="25">
        <v>68.53</v>
      </c>
      <c r="CN7" s="25">
        <v>67.319999999999993</v>
      </c>
      <c r="CO7" s="25">
        <v>68.22</v>
      </c>
      <c r="CP7" s="25">
        <v>66.75</v>
      </c>
      <c r="CQ7" s="25">
        <v>47.95</v>
      </c>
      <c r="CR7" s="25">
        <v>48.26</v>
      </c>
      <c r="CS7" s="25">
        <v>48.01</v>
      </c>
      <c r="CT7" s="25">
        <v>49.08</v>
      </c>
      <c r="CU7" s="25">
        <v>51.46</v>
      </c>
      <c r="CV7" s="25">
        <v>56.42</v>
      </c>
      <c r="CW7" s="25">
        <v>88.39</v>
      </c>
      <c r="CX7" s="25">
        <v>90.86</v>
      </c>
      <c r="CY7" s="25">
        <v>91.37</v>
      </c>
      <c r="CZ7" s="25">
        <v>90</v>
      </c>
      <c r="DA7" s="25">
        <v>90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2022-12-01T01:10:35Z</dcterms:created>
  <dcterms:modified xsi:type="dcterms:W3CDTF">2023-11-08T08:07:29Z</dcterms:modified>
  <cp:category/>
</cp:coreProperties>
</file>