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60396\移行データ60396\HP作成\H28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I10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<sst xmlns="http://schemas.openxmlformats.org/spreadsheetml/2006/main" count="251" uniqueCount="128">
  <si>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</si>
  <si>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</si>
  <si>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</si>
  <si>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</si>
  <si>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</si>
  <si>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</si>
  <si>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</si>
  <si>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</si>
  <si>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</si>
  <si>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</si>
  <si>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</si>
  <si>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</si>
  <si>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</si>
  <si>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</si>
  <si>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</si>
  <si>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</si>
  <si>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</si>
  <si>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</si>
  <si>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</si>
  <si>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</si>
  <si>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</si>
  <si>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</si>
  <si>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</si>
  <si>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</si>
  <si>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</si>
  <si>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</si>
  <si>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</si>
  <si>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</si>
  <si>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</si>
  <si>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</si>
  <si>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</si>
  <si>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</si>
  <si>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</si>
  <si>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</si>
  <si>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</si>
  <si>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</si>
  <si>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</si>
  <si>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</si>
  <si>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</si>
  <si>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</si>
  <si>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</si>
  <si>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</si>
  <si>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</si>
  <si>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</si>
  <si>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</si>
  <si>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</si>
  <si>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</si>
  <si>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</si>
  <si>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</si>
  <si>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</si>
  <si>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</si>
  <si>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</si>
  <si>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</si>
  <si>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</si>
  <si>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</si>
  <si>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</si>
  <si>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</si>
  <si>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</si>
  <si>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</si>
  <si>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</si>
  <si>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</si>
  <si>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</si>
  <si>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</si>
  <si>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</si>
  <si>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</si>
  <si>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</si>
  <si>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</si>
  <si>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</si>
  <si>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</si>
  <si>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</si>
  <si>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</si>
  <si>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</si>
  <si>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</si>
  <si>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</si>
  <si>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</si>
  <si>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</si>
  <si>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</si>
  <si>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</si>
  <si>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</si>
  <si>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</si>
  <si>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</si>
  <si>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</si>
  <si>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</si>
  <si>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</si>
  <si>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</si>
  <si>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</si>
  <si>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</si>
  <si>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</si>
  <si>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</si>
  <si>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</si>
  <si>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</si>
  <si>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</si>
  <si>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</si>
  <si>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</si>
  <si>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</si>
  <si>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</si>
  <si>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</si>
  <si>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</si>
  <si>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</si>
  <si>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</si>
  <si>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</si>
  <si>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</si>
  <si>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</si>
  <si>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</si>
  <si>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</si>
  <si>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</si>
  <si>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</si>
  <si>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</si>
  <si>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</si>
  <si>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</si>
  <si>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</si>
  <si>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</si>
  <si>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松阪市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</si>
  <si>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</si>
  <si>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</si>
  <si>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</si>
  <si>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</si>
  <si>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</si>
  <si>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</si>
  <si>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</si>
  <si>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</si>
  <si>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</si>
  <si>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</si>
  <si>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</si>
  <si>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飯南管内では平成8年度、飯高管内では平成10年度より浄化槽を設置しており、浄化槽本体の老朽化
は少ないものの、浄化槽内の部品やブロアの老朽
化よる修繕費用が年々増える状況である。</t>
    <rPh sb="0" eb="2">
      <t>イイナン</t>
    </rPh>
    <rPh sb="2" eb="4">
      <t>カンナイ</t>
    </rPh>
    <rPh sb="6" eb="8">
      <t>ヘイセイ</t>
    </rPh>
    <rPh sb="9" eb="11">
      <t>ネンド</t>
    </rPh>
    <rPh sb="12" eb="14">
      <t>イイタカ</t>
    </rPh>
    <rPh sb="14" eb="16">
      <t>カンナイ</t>
    </rPh>
    <rPh sb="18" eb="20">
      <t>ヘイセイ</t>
    </rPh>
    <rPh sb="22" eb="24">
      <t>ネンド</t>
    </rPh>
    <rPh sb="26" eb="29">
      <t>ジョウカソウ</t>
    </rPh>
    <rPh sb="30" eb="32">
      <t>セッチ</t>
    </rPh>
    <rPh sb="37" eb="40">
      <t>ジョウカソウ</t>
    </rPh>
    <rPh sb="40" eb="42">
      <t>ホンタイ</t>
    </rPh>
    <rPh sb="43" eb="46">
      <t>ロウキュウカ</t>
    </rPh>
    <rPh sb="48" eb="49">
      <t>スク</t>
    </rPh>
    <rPh sb="55" eb="58">
      <t>ジョウカソウ</t>
    </rPh>
    <rPh sb="58" eb="59">
      <t>ナイ</t>
    </rPh>
    <rPh sb="60" eb="62">
      <t>ブヒン</t>
    </rPh>
    <rPh sb="67" eb="69">
      <t>ロウキュウ</t>
    </rPh>
    <rPh sb="70" eb="71">
      <t>カ</t>
    </rPh>
    <rPh sb="73" eb="75">
      <t>シュウゼン</t>
    </rPh>
    <rPh sb="75" eb="77">
      <t>ヒヨウ</t>
    </rPh>
    <rPh sb="78" eb="80">
      <t>ネンネン</t>
    </rPh>
    <rPh sb="80" eb="81">
      <t>フ</t>
    </rPh>
    <rPh sb="83" eb="85">
      <t>ジョウキョウ</t>
    </rPh>
    <phoneticPr fontId="7"/>
  </si>
  <si>
    <t>今後も市町村整備型浄化槽の設置を進めていく予定であるが、飯南・飯高管内は高齢化率が高く、新たな浄化槽の設置が年々減少傾向になりつつある中で、老朽化に伴う修繕費用の増加が見込まれるため、今後の事業の必要性、運営方法を検討する段階にきていると考える。</t>
    <rPh sb="0" eb="2">
      <t>コンゴ</t>
    </rPh>
    <rPh sb="3" eb="6">
      <t>シチョウソン</t>
    </rPh>
    <rPh sb="6" eb="9">
      <t>セイビガタ</t>
    </rPh>
    <rPh sb="9" eb="12">
      <t>ジョウカソウ</t>
    </rPh>
    <rPh sb="13" eb="15">
      <t>セッチ</t>
    </rPh>
    <rPh sb="16" eb="17">
      <t>スス</t>
    </rPh>
    <rPh sb="21" eb="23">
      <t>ヨテイ</t>
    </rPh>
    <rPh sb="28" eb="30">
      <t>イイナン</t>
    </rPh>
    <rPh sb="31" eb="33">
      <t>イイタカ</t>
    </rPh>
    <rPh sb="33" eb="35">
      <t>カンナイ</t>
    </rPh>
    <rPh sb="36" eb="39">
      <t>コウレイカ</t>
    </rPh>
    <rPh sb="39" eb="40">
      <t>リツ</t>
    </rPh>
    <rPh sb="41" eb="42">
      <t>タカ</t>
    </rPh>
    <rPh sb="44" eb="45">
      <t>アラ</t>
    </rPh>
    <rPh sb="47" eb="50">
      <t>ジョウカソウ</t>
    </rPh>
    <rPh sb="51" eb="53">
      <t>セッチ</t>
    </rPh>
    <rPh sb="54" eb="56">
      <t>ネンネン</t>
    </rPh>
    <rPh sb="56" eb="58">
      <t>ゲンショウ</t>
    </rPh>
    <rPh sb="58" eb="60">
      <t>ケイコウ</t>
    </rPh>
    <rPh sb="67" eb="68">
      <t>ナカ</t>
    </rPh>
    <rPh sb="70" eb="73">
      <t>ロウキュウカ</t>
    </rPh>
    <rPh sb="74" eb="75">
      <t>トモナ</t>
    </rPh>
    <rPh sb="76" eb="78">
      <t>シュウゼン</t>
    </rPh>
    <rPh sb="78" eb="80">
      <t>ヒヨウ</t>
    </rPh>
    <rPh sb="81" eb="83">
      <t>ゾウカ</t>
    </rPh>
    <rPh sb="84" eb="86">
      <t>ミコ</t>
    </rPh>
    <rPh sb="92" eb="94">
      <t>コンゴ</t>
    </rPh>
    <rPh sb="95" eb="97">
      <t>ジギョウ</t>
    </rPh>
    <rPh sb="98" eb="101">
      <t>ヒツヨウセイ</t>
    </rPh>
    <rPh sb="102" eb="104">
      <t>ウンエイ</t>
    </rPh>
    <rPh sb="104" eb="106">
      <t>ホウホウ</t>
    </rPh>
    <rPh sb="107" eb="109">
      <t>ケントウ</t>
    </rPh>
    <rPh sb="111" eb="113">
      <t>ダンカイ</t>
    </rPh>
    <rPh sb="119" eb="120">
      <t>カンガ</t>
    </rPh>
    <phoneticPr fontId="7"/>
  </si>
  <si>
    <t>非設置</t>
    <rPh sb="0" eb="1">
      <t>ヒ</t>
    </rPh>
    <rPh sb="1" eb="3">
      <t>セッチ</t>
    </rPh>
    <phoneticPr fontId="4"/>
  </si>
  <si>
    <t xml:space="preserve">①収益的収支比率については、維持管理費や償還
金を使用料だけではなく一般会計からの繰入金で賄っており、毎年度100％未満が続いてる状況で
ある。
④企業債残高対事業規模比率については、0.00％
となっているが、これは償還金を県補助金、基金
繰入金、及び一般会計からの繰入金で賄っている
ためである。
⑤経費回収率については、類似団体平均値と比較
すると高い状況ではあるが、設置後20年を経過す
る老朽化した浄化槽が増え、維持管理にかかる費
用の増加により年々低下する状況である。
⑥汚水処理原価については、類似団体と比較する
と低くなっている。
⑦施設利用率については、類似団体平均値と比較
して、平成26年は高い状況であったが、平成27年度、平成28年度は類似団体平均値が上昇しとことにより、低い状況となった。
⑧水洗化率については、類似団体平均値と比較す
ると高くなっており、100％の状況である。
</t>
    <rPh sb="1" eb="3">
      <t>シュウエキ</t>
    </rPh>
    <rPh sb="3" eb="4">
      <t>テキ</t>
    </rPh>
    <rPh sb="4" eb="6">
      <t>シュウシ</t>
    </rPh>
    <rPh sb="6" eb="8">
      <t>ヒリツ</t>
    </rPh>
    <rPh sb="14" eb="16">
      <t>イジ</t>
    </rPh>
    <rPh sb="16" eb="19">
      <t>カンリヒ</t>
    </rPh>
    <rPh sb="20" eb="22">
      <t>ショウカン</t>
    </rPh>
    <rPh sb="23" eb="24">
      <t>カネ</t>
    </rPh>
    <rPh sb="25" eb="28">
      <t>シヨウリョウ</t>
    </rPh>
    <rPh sb="34" eb="36">
      <t>イッパン</t>
    </rPh>
    <rPh sb="36" eb="38">
      <t>カイケイ</t>
    </rPh>
    <rPh sb="41" eb="43">
      <t>クリイレ</t>
    </rPh>
    <rPh sb="43" eb="44">
      <t>キン</t>
    </rPh>
    <rPh sb="45" eb="46">
      <t>マカナ</t>
    </rPh>
    <rPh sb="51" eb="54">
      <t>マイネンド</t>
    </rPh>
    <rPh sb="58" eb="60">
      <t>ミマン</t>
    </rPh>
    <rPh sb="61" eb="62">
      <t>ツヅ</t>
    </rPh>
    <rPh sb="65" eb="67">
      <t>ジョウキョウ</t>
    </rPh>
    <rPh sb="74" eb="76">
      <t>キギョウ</t>
    </rPh>
    <rPh sb="76" eb="77">
      <t>サイ</t>
    </rPh>
    <rPh sb="77" eb="79">
      <t>ザンダカ</t>
    </rPh>
    <rPh sb="79" eb="80">
      <t>タイ</t>
    </rPh>
    <rPh sb="80" eb="82">
      <t>ジギョウ</t>
    </rPh>
    <rPh sb="82" eb="84">
      <t>キボ</t>
    </rPh>
    <rPh sb="84" eb="86">
      <t>ヒリツ</t>
    </rPh>
    <rPh sb="109" eb="112">
      <t>ショウカンキン</t>
    </rPh>
    <rPh sb="113" eb="114">
      <t>ケン</t>
    </rPh>
    <rPh sb="114" eb="117">
      <t>ホジョキン</t>
    </rPh>
    <rPh sb="118" eb="120">
      <t>キキン</t>
    </rPh>
    <rPh sb="121" eb="123">
      <t>クリイレ</t>
    </rPh>
    <rPh sb="123" eb="124">
      <t>キン</t>
    </rPh>
    <rPh sb="125" eb="126">
      <t>オヨ</t>
    </rPh>
    <rPh sb="127" eb="129">
      <t>イッパン</t>
    </rPh>
    <rPh sb="129" eb="131">
      <t>カイケイ</t>
    </rPh>
    <rPh sb="134" eb="136">
      <t>クリイレ</t>
    </rPh>
    <rPh sb="136" eb="137">
      <t>キン</t>
    </rPh>
    <rPh sb="138" eb="139">
      <t>マカナ</t>
    </rPh>
    <rPh sb="152" eb="154">
      <t>ケイヒ</t>
    </rPh>
    <rPh sb="154" eb="156">
      <t>カイシュウ</t>
    </rPh>
    <rPh sb="156" eb="157">
      <t>リツ</t>
    </rPh>
    <rPh sb="163" eb="165">
      <t>ルイジ</t>
    </rPh>
    <rPh sb="165" eb="167">
      <t>ダンタイ</t>
    </rPh>
    <rPh sb="167" eb="169">
      <t>ヘイキン</t>
    </rPh>
    <rPh sb="169" eb="170">
      <t>チ</t>
    </rPh>
    <rPh sb="171" eb="173">
      <t>ヒカク</t>
    </rPh>
    <rPh sb="177" eb="178">
      <t>タカ</t>
    </rPh>
    <rPh sb="179" eb="181">
      <t>ジョウキョウ</t>
    </rPh>
    <rPh sb="187" eb="189">
      <t>セッチ</t>
    </rPh>
    <rPh sb="189" eb="190">
      <t>ゴ</t>
    </rPh>
    <rPh sb="192" eb="193">
      <t>ネン</t>
    </rPh>
    <rPh sb="194" eb="196">
      <t>ケイカ</t>
    </rPh>
    <rPh sb="204" eb="207">
      <t>ジョウカソウ</t>
    </rPh>
    <rPh sb="208" eb="209">
      <t>フ</t>
    </rPh>
    <rPh sb="211" eb="213">
      <t>イジ</t>
    </rPh>
    <rPh sb="214" eb="215">
      <t>リ</t>
    </rPh>
    <rPh sb="223" eb="225">
      <t>ゾウカ</t>
    </rPh>
    <rPh sb="228" eb="230">
      <t>ネンネン</t>
    </rPh>
    <rPh sb="230" eb="232">
      <t>テイカ</t>
    </rPh>
    <rPh sb="242" eb="244">
      <t>オスイ</t>
    </rPh>
    <rPh sb="244" eb="246">
      <t>ショリ</t>
    </rPh>
    <rPh sb="246" eb="248">
      <t>ゲンカ</t>
    </rPh>
    <rPh sb="254" eb="256">
      <t>ルイジ</t>
    </rPh>
    <rPh sb="256" eb="258">
      <t>ダンタイ</t>
    </rPh>
    <rPh sb="259" eb="261">
      <t>ヒカク</t>
    </rPh>
    <rPh sb="265" eb="266">
      <t>ヒク</t>
    </rPh>
    <rPh sb="275" eb="277">
      <t>シセツ</t>
    </rPh>
    <rPh sb="277" eb="279">
      <t>リヨウ</t>
    </rPh>
    <rPh sb="279" eb="280">
      <t>リツ</t>
    </rPh>
    <rPh sb="286" eb="288">
      <t>ルイジ</t>
    </rPh>
    <rPh sb="288" eb="290">
      <t>ダンタイ</t>
    </rPh>
    <rPh sb="290" eb="293">
      <t>ヘイキンチ</t>
    </rPh>
    <rPh sb="294" eb="296">
      <t>ヒカク</t>
    </rPh>
    <rPh sb="300" eb="302">
      <t>ヘイセイ</t>
    </rPh>
    <rPh sb="304" eb="305">
      <t>ネン</t>
    </rPh>
    <rPh sb="306" eb="307">
      <t>タカ</t>
    </rPh>
    <rPh sb="308" eb="310">
      <t>ジョウキョウ</t>
    </rPh>
    <rPh sb="316" eb="318">
      <t>ヘイセイ</t>
    </rPh>
    <rPh sb="320" eb="322">
      <t>ネンド</t>
    </rPh>
    <rPh sb="323" eb="325">
      <t>ヘイセイ</t>
    </rPh>
    <rPh sb="330" eb="332">
      <t>ルイジ</t>
    </rPh>
    <rPh sb="332" eb="334">
      <t>ダンタイ</t>
    </rPh>
    <rPh sb="334" eb="336">
      <t>ヘイキン</t>
    </rPh>
    <rPh sb="336" eb="337">
      <t>チ</t>
    </rPh>
    <rPh sb="338" eb="340">
      <t>ジョウショウ</t>
    </rPh>
    <rPh sb="348" eb="349">
      <t>ヒク</t>
    </rPh>
    <rPh sb="350" eb="352">
      <t>ジョウキョウ</t>
    </rPh>
    <rPh sb="359" eb="362">
      <t>スイセンカ</t>
    </rPh>
    <rPh sb="362" eb="363">
      <t>リツ</t>
    </rPh>
    <rPh sb="369" eb="371">
      <t>ルイジ</t>
    </rPh>
    <rPh sb="371" eb="373">
      <t>ダンタイ</t>
    </rPh>
    <rPh sb="373" eb="376">
      <t>ヘイキンチ</t>
    </rPh>
    <rPh sb="377" eb="379">
      <t>ヒカク</t>
    </rPh>
    <rPh sb="383" eb="384">
      <t>タカ</t>
    </rPh>
    <rPh sb="396" eb="398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</si>
</sst>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D-4A0B-8D47-56CF1E7E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35936"/>
        <c:axId val="8520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D-4A0B-8D47-56CF1E7E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35936"/>
        <c:axId val="85205760"/>
      </c:lineChart>
      <c:dateAx>
        <c:axId val="8453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05760"/>
        <c:crosses val="autoZero"/>
        <c:auto val="1"/>
        <c:lblOffset val="100"/>
        <c:baseTimeUnit val="years"/>
      </c:dateAx>
      <c:valAx>
        <c:axId val="8520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3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58.74</c:v>
                </c:pt>
                <c:pt idx="1">
                  <c:v>58.08</c:v>
                </c:pt>
                <c:pt idx="2">
                  <c:v>57.75</c:v>
                </c:pt>
                <c:pt idx="3">
                  <c:v>57.35</c:v>
                </c:pt>
                <c:pt idx="4">
                  <c:v>57.31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5-498F-8B2D-9198BB9C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45120"/>
        <c:axId val="8784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51.83</c:v>
                </c:pt>
                <c:pt idx="1">
                  <c:v>59.5</c:v>
                </c:pt>
                <c:pt idx="2">
                  <c:v>53.84</c:v>
                </c:pt>
                <c:pt idx="3">
                  <c:v>60.25</c:v>
                </c:pt>
                <c:pt idx="4">
                  <c:v>61.94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5-498F-8B2D-9198BB9C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45120"/>
        <c:axId val="87847296"/>
      </c:lineChart>
      <c:dateAx>
        <c:axId val="8784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47296"/>
        <c:crosses val="autoZero"/>
        <c:auto val="1"/>
        <c:lblOffset val="100"/>
        <c:baseTimeUnit val="years"/>
      </c:dateAx>
      <c:valAx>
        <c:axId val="8784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4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C-4B74-B575-399769AB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04672"/>
        <c:axId val="8901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97.64</c:v>
                </c:pt>
                <c:pt idx="1">
                  <c:v>92.37</c:v>
                </c:pt>
                <c:pt idx="2">
                  <c:v>95.04</c:v>
                </c:pt>
                <c:pt idx="3">
                  <c:v>95.26</c:v>
                </c:pt>
                <c:pt idx="4">
                  <c:v>94.14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C-4B74-B575-399769AB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04672"/>
        <c:axId val="89010944"/>
      </c:lineChart>
      <c:dateAx>
        <c:axId val="8900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10944"/>
        <c:crosses val="autoZero"/>
        <c:auto val="1"/>
        <c:lblOffset val="100"/>
        <c:baseTimeUnit val="years"/>
      </c:dateAx>
      <c:valAx>
        <c:axId val="8901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0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99.13</c:v>
                </c:pt>
                <c:pt idx="1">
                  <c:v>99.07</c:v>
                </c:pt>
                <c:pt idx="2">
                  <c:v>98.29</c:v>
                </c:pt>
                <c:pt idx="3">
                  <c:v>96.97</c:v>
                </c:pt>
                <c:pt idx="4">
                  <c:v>97.34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8-4FB1-970B-37A140847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40832"/>
        <c:axId val="8524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8-4FB1-970B-37A140847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40832"/>
        <c:axId val="85243008"/>
      </c:lineChart>
      <c:dateAx>
        <c:axId val="8524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43008"/>
        <c:crosses val="autoZero"/>
        <c:auto val="1"/>
        <c:lblOffset val="100"/>
        <c:baseTimeUnit val="years"/>
      </c:dateAx>
      <c:valAx>
        <c:axId val="8524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4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2-4700-9B7C-38E23B3D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45440"/>
        <c:axId val="8647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2-4700-9B7C-38E23B3D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45440"/>
        <c:axId val="86472192"/>
      </c:lineChart>
      <c:dateAx>
        <c:axId val="8644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72192"/>
        <c:crosses val="autoZero"/>
        <c:auto val="1"/>
        <c:lblOffset val="100"/>
        <c:baseTimeUnit val="years"/>
      </c:dateAx>
      <c:valAx>
        <c:axId val="8647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4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1-49BB-9D7A-4D1A41938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36448"/>
        <c:axId val="8893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1-49BB-9D7A-4D1A41938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36448"/>
        <c:axId val="88938368"/>
      </c:lineChart>
      <c:dateAx>
        <c:axId val="8893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38368"/>
        <c:crosses val="autoZero"/>
        <c:auto val="1"/>
        <c:lblOffset val="100"/>
        <c:baseTimeUnit val="years"/>
      </c:dateAx>
      <c:valAx>
        <c:axId val="8893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3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B-4DB4-A23F-5AB406A3F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75616"/>
        <c:axId val="8898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BB-4DB4-A23F-5AB406A3F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75616"/>
        <c:axId val="88981888"/>
      </c:lineChart>
      <c:dateAx>
        <c:axId val="8897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81888"/>
        <c:crosses val="autoZero"/>
        <c:auto val="1"/>
        <c:lblOffset val="100"/>
        <c:baseTimeUnit val="years"/>
      </c:dateAx>
      <c:valAx>
        <c:axId val="8898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7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9-4B27-AF33-9AB95B05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41088"/>
        <c:axId val="8764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9-4B27-AF33-9AB95B05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41088"/>
        <c:axId val="87643264"/>
      </c:lineChart>
      <c:dateAx>
        <c:axId val="8764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43264"/>
        <c:crosses val="autoZero"/>
        <c:auto val="1"/>
        <c:lblOffset val="100"/>
        <c:baseTimeUnit val="years"/>
      </c:dateAx>
      <c:valAx>
        <c:axId val="8764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4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2-40DE-9640-C5959FEA3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78336"/>
        <c:axId val="8768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202.91</c:v>
                </c:pt>
                <c:pt idx="1">
                  <c:v>232.83</c:v>
                </c:pt>
                <c:pt idx="2">
                  <c:v>261.08</c:v>
                </c:pt>
                <c:pt idx="3">
                  <c:v>241.49</c:v>
                </c:pt>
                <c:pt idx="4">
                  <c:v>248.44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2-40DE-9640-C5959FEA3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78336"/>
        <c:axId val="87688704"/>
      </c:lineChart>
      <c:dateAx>
        <c:axId val="8767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88704"/>
        <c:crosses val="autoZero"/>
        <c:auto val="1"/>
        <c:lblOffset val="100"/>
        <c:baseTimeUnit val="years"/>
      </c:dateAx>
      <c:valAx>
        <c:axId val="8768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7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95.21</c:v>
                </c:pt>
                <c:pt idx="1">
                  <c:v>95.33</c:v>
                </c:pt>
                <c:pt idx="2">
                  <c:v>94.61</c:v>
                </c:pt>
                <c:pt idx="3">
                  <c:v>92.87</c:v>
                </c:pt>
                <c:pt idx="4">
                  <c:v>93.55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2-4FF5-BCA0-86D12D9CB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24032"/>
        <c:axId val="877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72.77</c:v>
                </c:pt>
                <c:pt idx="1">
                  <c:v>67.92</c:v>
                </c:pt>
                <c:pt idx="2">
                  <c:v>68.61</c:v>
                </c:pt>
                <c:pt idx="3">
                  <c:v>65.7</c:v>
                </c:pt>
                <c:pt idx="4">
                  <c:v>66.73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2-4FF5-BCA0-86D12D9CB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24032"/>
        <c:axId val="87725952"/>
      </c:lineChart>
      <c:dateAx>
        <c:axId val="877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25952"/>
        <c:crosses val="autoZero"/>
        <c:auto val="1"/>
        <c:lblOffset val="100"/>
        <c:baseTimeUnit val="years"/>
      </c:dateAx>
      <c:valAx>
        <c:axId val="877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2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217.51</c:v>
                </c:pt>
                <c:pt idx="1">
                  <c:v>217.03</c:v>
                </c:pt>
                <c:pt idx="2">
                  <c:v>224</c:v>
                </c:pt>
                <c:pt idx="3">
                  <c:v>227.34</c:v>
                </c:pt>
                <c:pt idx="4">
                  <c:v>222.85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A-48C3-BD5B-43EB369B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42336"/>
        <c:axId val="8774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243.06</c:v>
                </c:pt>
                <c:pt idx="1">
                  <c:v>229.12</c:v>
                </c:pt>
                <c:pt idx="2">
                  <c:v>241.18</c:v>
                </c:pt>
                <c:pt idx="3">
                  <c:v>247.94</c:v>
                </c:pt>
                <c:pt idx="4">
                  <c:v>241.29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A-48C3-BD5B-43EB369B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2336"/>
        <c:axId val="87748608"/>
      </c:lineChart>
      <c:dateAx>
        <c:axId val="8774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48608"/>
        <c:crosses val="autoZero"/>
        <c:auto val="1"/>
        <c:lblOffset val="100"/>
        <c:baseTimeUnit val="years"/>
      </c:dateAx>
      <c:valAx>
        <c:axId val="8774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4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1" t="str">
        <f>データ!H6</f>
        <v>三重県　松阪市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69" t="s">
        <v>5</v>
      </c>
      <c r="AE7" s="69"/>
      <c r="AF7" s="69"/>
      <c r="AG7" s="69"/>
      <c r="AH7" s="69"/>
      <c r="AI7" s="69"/>
      <c r="AJ7" s="69"/>
      <c r="AK7" s="4"/>
      <c r="AL7" s="69" t="s">
        <v>6</v>
      </c>
      <c r="AM7" s="69"/>
      <c r="AN7" s="69"/>
      <c r="AO7" s="69"/>
      <c r="AP7" s="69"/>
      <c r="AQ7" s="69"/>
      <c r="AR7" s="69"/>
      <c r="AS7" s="69"/>
      <c r="AT7" s="69" t="s">
        <v>7</v>
      </c>
      <c r="AU7" s="69"/>
      <c r="AV7" s="69"/>
      <c r="AW7" s="69"/>
      <c r="AX7" s="69"/>
      <c r="AY7" s="69"/>
      <c r="AZ7" s="69"/>
      <c r="BA7" s="69"/>
      <c r="BB7" s="69" t="s">
        <v>8</v>
      </c>
      <c r="BC7" s="69"/>
      <c r="BD7" s="69"/>
      <c r="BE7" s="69"/>
      <c r="BF7" s="69"/>
      <c r="BG7" s="69"/>
      <c r="BH7" s="69"/>
      <c r="BI7" s="69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特定地域生活排水処理</v>
      </c>
      <c r="Q8" s="78"/>
      <c r="R8" s="78"/>
      <c r="S8" s="78"/>
      <c r="T8" s="78"/>
      <c r="U8" s="78"/>
      <c r="V8" s="78"/>
      <c r="W8" s="78" t="str">
        <f>データ!L6</f>
        <v>K2</v>
      </c>
      <c r="X8" s="78"/>
      <c r="Y8" s="78"/>
      <c r="Z8" s="78"/>
      <c r="AA8" s="78"/>
      <c r="AB8" s="78"/>
      <c r="AC8" s="78"/>
      <c r="AD8" s="79" t="s">
        <v>126</v>
      </c>
      <c r="AE8" s="79"/>
      <c r="AF8" s="79"/>
      <c r="AG8" s="79"/>
      <c r="AH8" s="79"/>
      <c r="AI8" s="79"/>
      <c r="AJ8" s="79"/>
      <c r="AK8" s="4"/>
      <c r="AL8" s="73">
        <f>データ!S6</f>
        <v>166577</v>
      </c>
      <c r="AM8" s="73"/>
      <c r="AN8" s="73"/>
      <c r="AO8" s="73"/>
      <c r="AP8" s="73"/>
      <c r="AQ8" s="73"/>
      <c r="AR8" s="73"/>
      <c r="AS8" s="73"/>
      <c r="AT8" s="72">
        <f>データ!T6</f>
        <v>623.66</v>
      </c>
      <c r="AU8" s="72"/>
      <c r="AV8" s="72"/>
      <c r="AW8" s="72"/>
      <c r="AX8" s="72"/>
      <c r="AY8" s="72"/>
      <c r="AZ8" s="72"/>
      <c r="BA8" s="72"/>
      <c r="BB8" s="72">
        <f>データ!U6</f>
        <v>267.10000000000002</v>
      </c>
      <c r="BC8" s="72"/>
      <c r="BD8" s="72"/>
      <c r="BE8" s="72"/>
      <c r="BF8" s="72"/>
      <c r="BG8" s="72"/>
      <c r="BH8" s="72"/>
      <c r="BI8" s="72"/>
      <c r="BJ8" s="4"/>
      <c r="BK8" s="4"/>
      <c r="BL8" s="76" t="s">
        <v>10</v>
      </c>
      <c r="BM8" s="7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9" t="s">
        <v>12</v>
      </c>
      <c r="C9" s="69"/>
      <c r="D9" s="69"/>
      <c r="E9" s="69"/>
      <c r="F9" s="69"/>
      <c r="G9" s="69"/>
      <c r="H9" s="69"/>
      <c r="I9" s="69" t="s">
        <v>13</v>
      </c>
      <c r="J9" s="69"/>
      <c r="K9" s="69"/>
      <c r="L9" s="69"/>
      <c r="M9" s="69"/>
      <c r="N9" s="69"/>
      <c r="O9" s="69"/>
      <c r="P9" s="69" t="s">
        <v>14</v>
      </c>
      <c r="Q9" s="69"/>
      <c r="R9" s="69"/>
      <c r="S9" s="69"/>
      <c r="T9" s="69"/>
      <c r="U9" s="69"/>
      <c r="V9" s="69"/>
      <c r="W9" s="69" t="s">
        <v>15</v>
      </c>
      <c r="X9" s="69"/>
      <c r="Y9" s="69"/>
      <c r="Z9" s="69"/>
      <c r="AA9" s="69"/>
      <c r="AB9" s="69"/>
      <c r="AC9" s="69"/>
      <c r="AD9" s="69" t="s">
        <v>16</v>
      </c>
      <c r="AE9" s="69"/>
      <c r="AF9" s="69"/>
      <c r="AG9" s="69"/>
      <c r="AH9" s="69"/>
      <c r="AI9" s="69"/>
      <c r="AJ9" s="69"/>
      <c r="AK9" s="4"/>
      <c r="AL9" s="69" t="s">
        <v>17</v>
      </c>
      <c r="AM9" s="69"/>
      <c r="AN9" s="69"/>
      <c r="AO9" s="69"/>
      <c r="AP9" s="69"/>
      <c r="AQ9" s="69"/>
      <c r="AR9" s="69"/>
      <c r="AS9" s="69"/>
      <c r="AT9" s="69" t="s">
        <v>18</v>
      </c>
      <c r="AU9" s="69"/>
      <c r="AV9" s="69"/>
      <c r="AW9" s="69"/>
      <c r="AX9" s="69"/>
      <c r="AY9" s="69"/>
      <c r="AZ9" s="69"/>
      <c r="BA9" s="69"/>
      <c r="BB9" s="69" t="s">
        <v>19</v>
      </c>
      <c r="BC9" s="69"/>
      <c r="BD9" s="69"/>
      <c r="BE9" s="69"/>
      <c r="BF9" s="69"/>
      <c r="BG9" s="69"/>
      <c r="BH9" s="69"/>
      <c r="BI9" s="69"/>
      <c r="BJ9" s="4"/>
      <c r="BK9" s="4"/>
      <c r="BL9" s="70" t="s">
        <v>20</v>
      </c>
      <c r="BM9" s="7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2" t="str">
        <f>データ!N6</f>
        <v>-</v>
      </c>
      <c r="C10" s="72"/>
      <c r="D10" s="72"/>
      <c r="E10" s="72"/>
      <c r="F10" s="72"/>
      <c r="G10" s="72"/>
      <c r="H10" s="72"/>
      <c r="I10" s="72" t="str">
        <f>データ!O6</f>
        <v>該当数値なし</v>
      </c>
      <c r="J10" s="72"/>
      <c r="K10" s="72"/>
      <c r="L10" s="72"/>
      <c r="M10" s="72"/>
      <c r="N10" s="72"/>
      <c r="O10" s="72"/>
      <c r="P10" s="72">
        <f>データ!P6</f>
        <v>4.78</v>
      </c>
      <c r="Q10" s="72"/>
      <c r="R10" s="72"/>
      <c r="S10" s="72"/>
      <c r="T10" s="72"/>
      <c r="U10" s="72"/>
      <c r="V10" s="72"/>
      <c r="W10" s="72">
        <f>データ!Q6</f>
        <v>100</v>
      </c>
      <c r="X10" s="72"/>
      <c r="Y10" s="72"/>
      <c r="Z10" s="72"/>
      <c r="AA10" s="72"/>
      <c r="AB10" s="72"/>
      <c r="AC10" s="72"/>
      <c r="AD10" s="73">
        <f>データ!R6</f>
        <v>4320</v>
      </c>
      <c r="AE10" s="73"/>
      <c r="AF10" s="73"/>
      <c r="AG10" s="73"/>
      <c r="AH10" s="73"/>
      <c r="AI10" s="73"/>
      <c r="AJ10" s="73"/>
      <c r="AK10" s="2"/>
      <c r="AL10" s="73">
        <f>データ!V6</f>
        <v>7933</v>
      </c>
      <c r="AM10" s="73"/>
      <c r="AN10" s="73"/>
      <c r="AO10" s="73"/>
      <c r="AP10" s="73"/>
      <c r="AQ10" s="73"/>
      <c r="AR10" s="73"/>
      <c r="AS10" s="73"/>
      <c r="AT10" s="72">
        <f>データ!W6</f>
        <v>201.38</v>
      </c>
      <c r="AU10" s="72"/>
      <c r="AV10" s="72"/>
      <c r="AW10" s="72"/>
      <c r="AX10" s="72"/>
      <c r="AY10" s="72"/>
      <c r="AZ10" s="72"/>
      <c r="BA10" s="72"/>
      <c r="BB10" s="72">
        <f>データ!X6</f>
        <v>39.39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22</v>
      </c>
      <c r="BM10" s="7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3" t="s">
        <v>127</v>
      </c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5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3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5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3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5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3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5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3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5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3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5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3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5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3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5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3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5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3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5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3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5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3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5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3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5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3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5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3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5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3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5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3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5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3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5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63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5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63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5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3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5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3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5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3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5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3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5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3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5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3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5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3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5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3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5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66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8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56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57</v>
      </c>
      <c r="N86" s="26" t="s">
        <v>58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60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61</v>
      </c>
      <c r="B3" s="29" t="s">
        <v>62</v>
      </c>
      <c r="C3" s="29" t="s">
        <v>63</v>
      </c>
      <c r="D3" s="29" t="s">
        <v>64</v>
      </c>
      <c r="E3" s="29" t="s">
        <v>65</v>
      </c>
      <c r="F3" s="29" t="s">
        <v>66</v>
      </c>
      <c r="G3" s="29" t="s">
        <v>67</v>
      </c>
      <c r="H3" s="83" t="s">
        <v>68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69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70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71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72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73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74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75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76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77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78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79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80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81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82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83</v>
      </c>
      <c r="B5" s="31"/>
      <c r="C5" s="31"/>
      <c r="D5" s="31"/>
      <c r="E5" s="31"/>
      <c r="F5" s="31"/>
      <c r="G5" s="31"/>
      <c r="H5" s="32" t="s">
        <v>84</v>
      </c>
      <c r="I5" s="32" t="s">
        <v>85</v>
      </c>
      <c r="J5" s="32" t="s">
        <v>86</v>
      </c>
      <c r="K5" s="32" t="s">
        <v>87</v>
      </c>
      <c r="L5" s="32" t="s">
        <v>88</v>
      </c>
      <c r="M5" s="32" t="s">
        <v>5</v>
      </c>
      <c r="N5" s="32" t="s">
        <v>89</v>
      </c>
      <c r="O5" s="32" t="s">
        <v>90</v>
      </c>
      <c r="P5" s="32" t="s">
        <v>91</v>
      </c>
      <c r="Q5" s="32" t="s">
        <v>92</v>
      </c>
      <c r="R5" s="32" t="s">
        <v>93</v>
      </c>
      <c r="S5" s="32" t="s">
        <v>94</v>
      </c>
      <c r="T5" s="32" t="s">
        <v>95</v>
      </c>
      <c r="U5" s="32" t="s">
        <v>96</v>
      </c>
      <c r="V5" s="32" t="s">
        <v>97</v>
      </c>
      <c r="W5" s="32" t="s">
        <v>98</v>
      </c>
      <c r="X5" s="32" t="s">
        <v>99</v>
      </c>
      <c r="Y5" s="32" t="s">
        <v>100</v>
      </c>
      <c r="Z5" s="32" t="s">
        <v>101</v>
      </c>
      <c r="AA5" s="32" t="s">
        <v>102</v>
      </c>
      <c r="AB5" s="32" t="s">
        <v>103</v>
      </c>
      <c r="AC5" s="32" t="s">
        <v>104</v>
      </c>
      <c r="AD5" s="32" t="s">
        <v>105</v>
      </c>
      <c r="AE5" s="32" t="s">
        <v>106</v>
      </c>
      <c r="AF5" s="32" t="s">
        <v>107</v>
      </c>
      <c r="AG5" s="32" t="s">
        <v>108</v>
      </c>
      <c r="AH5" s="32" t="s">
        <v>109</v>
      </c>
      <c r="AI5" s="32" t="s">
        <v>43</v>
      </c>
      <c r="AJ5" s="32" t="s">
        <v>100</v>
      </c>
      <c r="AK5" s="32" t="s">
        <v>101</v>
      </c>
      <c r="AL5" s="32" t="s">
        <v>102</v>
      </c>
      <c r="AM5" s="32" t="s">
        <v>103</v>
      </c>
      <c r="AN5" s="32" t="s">
        <v>104</v>
      </c>
      <c r="AO5" s="32" t="s">
        <v>105</v>
      </c>
      <c r="AP5" s="32" t="s">
        <v>106</v>
      </c>
      <c r="AQ5" s="32" t="s">
        <v>107</v>
      </c>
      <c r="AR5" s="32" t="s">
        <v>108</v>
      </c>
      <c r="AS5" s="32" t="s">
        <v>109</v>
      </c>
      <c r="AT5" s="32" t="s">
        <v>110</v>
      </c>
      <c r="AU5" s="32" t="s">
        <v>100</v>
      </c>
      <c r="AV5" s="32" t="s">
        <v>101</v>
      </c>
      <c r="AW5" s="32" t="s">
        <v>102</v>
      </c>
      <c r="AX5" s="32" t="s">
        <v>103</v>
      </c>
      <c r="AY5" s="32" t="s">
        <v>104</v>
      </c>
      <c r="AZ5" s="32" t="s">
        <v>105</v>
      </c>
      <c r="BA5" s="32" t="s">
        <v>106</v>
      </c>
      <c r="BB5" s="32" t="s">
        <v>107</v>
      </c>
      <c r="BC5" s="32" t="s">
        <v>108</v>
      </c>
      <c r="BD5" s="32" t="s">
        <v>109</v>
      </c>
      <c r="BE5" s="32" t="s">
        <v>110</v>
      </c>
      <c r="BF5" s="32" t="s">
        <v>100</v>
      </c>
      <c r="BG5" s="32" t="s">
        <v>101</v>
      </c>
      <c r="BH5" s="32" t="s">
        <v>102</v>
      </c>
      <c r="BI5" s="32" t="s">
        <v>103</v>
      </c>
      <c r="BJ5" s="32" t="s">
        <v>104</v>
      </c>
      <c r="BK5" s="32" t="s">
        <v>105</v>
      </c>
      <c r="BL5" s="32" t="s">
        <v>106</v>
      </c>
      <c r="BM5" s="32" t="s">
        <v>107</v>
      </c>
      <c r="BN5" s="32" t="s">
        <v>108</v>
      </c>
      <c r="BO5" s="32" t="s">
        <v>109</v>
      </c>
      <c r="BP5" s="32" t="s">
        <v>110</v>
      </c>
      <c r="BQ5" s="32" t="s">
        <v>100</v>
      </c>
      <c r="BR5" s="32" t="s">
        <v>101</v>
      </c>
      <c r="BS5" s="32" t="s">
        <v>102</v>
      </c>
      <c r="BT5" s="32" t="s">
        <v>103</v>
      </c>
      <c r="BU5" s="32" t="s">
        <v>104</v>
      </c>
      <c r="BV5" s="32" t="s">
        <v>105</v>
      </c>
      <c r="BW5" s="32" t="s">
        <v>106</v>
      </c>
      <c r="BX5" s="32" t="s">
        <v>107</v>
      </c>
      <c r="BY5" s="32" t="s">
        <v>108</v>
      </c>
      <c r="BZ5" s="32" t="s">
        <v>109</v>
      </c>
      <c r="CA5" s="32" t="s">
        <v>110</v>
      </c>
      <c r="CB5" s="32" t="s">
        <v>100</v>
      </c>
      <c r="CC5" s="32" t="s">
        <v>101</v>
      </c>
      <c r="CD5" s="32" t="s">
        <v>102</v>
      </c>
      <c r="CE5" s="32" t="s">
        <v>103</v>
      </c>
      <c r="CF5" s="32" t="s">
        <v>104</v>
      </c>
      <c r="CG5" s="32" t="s">
        <v>105</v>
      </c>
      <c r="CH5" s="32" t="s">
        <v>106</v>
      </c>
      <c r="CI5" s="32" t="s">
        <v>107</v>
      </c>
      <c r="CJ5" s="32" t="s">
        <v>108</v>
      </c>
      <c r="CK5" s="32" t="s">
        <v>109</v>
      </c>
      <c r="CL5" s="32" t="s">
        <v>110</v>
      </c>
      <c r="CM5" s="32" t="s">
        <v>100</v>
      </c>
      <c r="CN5" s="32" t="s">
        <v>101</v>
      </c>
      <c r="CO5" s="32" t="s">
        <v>102</v>
      </c>
      <c r="CP5" s="32" t="s">
        <v>103</v>
      </c>
      <c r="CQ5" s="32" t="s">
        <v>104</v>
      </c>
      <c r="CR5" s="32" t="s">
        <v>105</v>
      </c>
      <c r="CS5" s="32" t="s">
        <v>106</v>
      </c>
      <c r="CT5" s="32" t="s">
        <v>107</v>
      </c>
      <c r="CU5" s="32" t="s">
        <v>108</v>
      </c>
      <c r="CV5" s="32" t="s">
        <v>109</v>
      </c>
      <c r="CW5" s="32" t="s">
        <v>110</v>
      </c>
      <c r="CX5" s="32" t="s">
        <v>100</v>
      </c>
      <c r="CY5" s="32" t="s">
        <v>101</v>
      </c>
      <c r="CZ5" s="32" t="s">
        <v>102</v>
      </c>
      <c r="DA5" s="32" t="s">
        <v>103</v>
      </c>
      <c r="DB5" s="32" t="s">
        <v>104</v>
      </c>
      <c r="DC5" s="32" t="s">
        <v>105</v>
      </c>
      <c r="DD5" s="32" t="s">
        <v>106</v>
      </c>
      <c r="DE5" s="32" t="s">
        <v>107</v>
      </c>
      <c r="DF5" s="32" t="s">
        <v>108</v>
      </c>
      <c r="DG5" s="32" t="s">
        <v>109</v>
      </c>
      <c r="DH5" s="32" t="s">
        <v>110</v>
      </c>
      <c r="DI5" s="32" t="s">
        <v>100</v>
      </c>
      <c r="DJ5" s="32" t="s">
        <v>101</v>
      </c>
      <c r="DK5" s="32" t="s">
        <v>102</v>
      </c>
      <c r="DL5" s="32" t="s">
        <v>103</v>
      </c>
      <c r="DM5" s="32" t="s">
        <v>104</v>
      </c>
      <c r="DN5" s="32" t="s">
        <v>105</v>
      </c>
      <c r="DO5" s="32" t="s">
        <v>106</v>
      </c>
      <c r="DP5" s="32" t="s">
        <v>107</v>
      </c>
      <c r="DQ5" s="32" t="s">
        <v>108</v>
      </c>
      <c r="DR5" s="32" t="s">
        <v>109</v>
      </c>
      <c r="DS5" s="32" t="s">
        <v>110</v>
      </c>
      <c r="DT5" s="32" t="s">
        <v>100</v>
      </c>
      <c r="DU5" s="32" t="s">
        <v>101</v>
      </c>
      <c r="DV5" s="32" t="s">
        <v>102</v>
      </c>
      <c r="DW5" s="32" t="s">
        <v>103</v>
      </c>
      <c r="DX5" s="32" t="s">
        <v>104</v>
      </c>
      <c r="DY5" s="32" t="s">
        <v>105</v>
      </c>
      <c r="DZ5" s="32" t="s">
        <v>106</v>
      </c>
      <c r="EA5" s="32" t="s">
        <v>107</v>
      </c>
      <c r="EB5" s="32" t="s">
        <v>108</v>
      </c>
      <c r="EC5" s="32" t="s">
        <v>109</v>
      </c>
      <c r="ED5" s="32" t="s">
        <v>110</v>
      </c>
      <c r="EE5" s="32" t="s">
        <v>100</v>
      </c>
      <c r="EF5" s="32" t="s">
        <v>101</v>
      </c>
      <c r="EG5" s="32" t="s">
        <v>102</v>
      </c>
      <c r="EH5" s="32" t="s">
        <v>103</v>
      </c>
      <c r="EI5" s="32" t="s">
        <v>104</v>
      </c>
      <c r="EJ5" s="32" t="s">
        <v>105</v>
      </c>
      <c r="EK5" s="32" t="s">
        <v>106</v>
      </c>
      <c r="EL5" s="32" t="s">
        <v>107</v>
      </c>
      <c r="EM5" s="32" t="s">
        <v>108</v>
      </c>
      <c r="EN5" s="32" t="s">
        <v>109</v>
      </c>
      <c r="EO5" s="32" t="s">
        <v>110</v>
      </c>
    </row>
    <row r="6" spans="1:145" s="36" customFormat="1" x14ac:dyDescent="0.15">
      <c r="A6" s="28" t="s">
        <v>111</v>
      </c>
      <c r="B6" s="33">
        <f>B7</f>
        <v>2016</v>
      </c>
      <c r="C6" s="33">
        <f t="shared" ref="C6:X6" si="3">C7</f>
        <v>242047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三重県　松阪市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4.78</v>
      </c>
      <c r="Q6" s="34">
        <f t="shared" si="3"/>
        <v>100</v>
      </c>
      <c r="R6" s="34">
        <f t="shared" si="3"/>
        <v>4320</v>
      </c>
      <c r="S6" s="34">
        <f t="shared" si="3"/>
        <v>166577</v>
      </c>
      <c r="T6" s="34">
        <f t="shared" si="3"/>
        <v>623.66</v>
      </c>
      <c r="U6" s="34">
        <f t="shared" si="3"/>
        <v>267.10000000000002</v>
      </c>
      <c r="V6" s="34">
        <f t="shared" si="3"/>
        <v>7933</v>
      </c>
      <c r="W6" s="34">
        <f t="shared" si="3"/>
        <v>201.38</v>
      </c>
      <c r="X6" s="34">
        <f t="shared" si="3"/>
        <v>39.39</v>
      </c>
      <c r="Y6" s="35">
        <f>IF(Y7="",NA(),Y7)</f>
        <v>99.13</v>
      </c>
      <c r="Z6" s="35">
        <f t="shared" ref="Z6:AH6" si="4">IF(Z7="",NA(),Z7)</f>
        <v>99.07</v>
      </c>
      <c r="AA6" s="35">
        <f t="shared" si="4"/>
        <v>98.29</v>
      </c>
      <c r="AB6" s="35">
        <f t="shared" si="4"/>
        <v>96.97</v>
      </c>
      <c r="AC6" s="35">
        <f t="shared" si="4"/>
        <v>97.34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202.91</v>
      </c>
      <c r="BL6" s="35">
        <f t="shared" si="7"/>
        <v>232.83</v>
      </c>
      <c r="BM6" s="35">
        <f t="shared" si="7"/>
        <v>261.08</v>
      </c>
      <c r="BN6" s="35">
        <f t="shared" si="7"/>
        <v>241.49</v>
      </c>
      <c r="BO6" s="35">
        <f t="shared" si="7"/>
        <v>248.44</v>
      </c>
      <c r="BP6" s="34" t="str">
        <f>IF(BP7="","",IF(BP7="-","【-】","【"&amp;SUBSTITUTE(TEXT(BP7,"#,##0.00"),"-","△")&amp;"】"))</f>
        <v>【346.13】</v>
      </c>
      <c r="BQ6" s="35">
        <f>IF(BQ7="",NA(),BQ7)</f>
        <v>95.21</v>
      </c>
      <c r="BR6" s="35">
        <f t="shared" ref="BR6:BZ6" si="8">IF(BR7="",NA(),BR7)</f>
        <v>95.33</v>
      </c>
      <c r="BS6" s="35">
        <f t="shared" si="8"/>
        <v>94.61</v>
      </c>
      <c r="BT6" s="35">
        <f t="shared" si="8"/>
        <v>92.87</v>
      </c>
      <c r="BU6" s="35">
        <f t="shared" si="8"/>
        <v>93.55</v>
      </c>
      <c r="BV6" s="35">
        <f t="shared" si="8"/>
        <v>72.77</v>
      </c>
      <c r="BW6" s="35">
        <f t="shared" si="8"/>
        <v>67.92</v>
      </c>
      <c r="BX6" s="35">
        <f t="shared" si="8"/>
        <v>68.61</v>
      </c>
      <c r="BY6" s="35">
        <f t="shared" si="8"/>
        <v>65.7</v>
      </c>
      <c r="BZ6" s="35">
        <f t="shared" si="8"/>
        <v>66.73</v>
      </c>
      <c r="CA6" s="34" t="str">
        <f>IF(CA7="","",IF(CA7="-","【-】","【"&amp;SUBSTITUTE(TEXT(CA7,"#,##0.00"),"-","△")&amp;"】"))</f>
        <v>【59.83】</v>
      </c>
      <c r="CB6" s="35">
        <f>IF(CB7="",NA(),CB7)</f>
        <v>217.51</v>
      </c>
      <c r="CC6" s="35">
        <f t="shared" ref="CC6:CK6" si="9">IF(CC7="",NA(),CC7)</f>
        <v>217.03</v>
      </c>
      <c r="CD6" s="35">
        <f t="shared" si="9"/>
        <v>224</v>
      </c>
      <c r="CE6" s="35">
        <f t="shared" si="9"/>
        <v>227.34</v>
      </c>
      <c r="CF6" s="35">
        <f t="shared" si="9"/>
        <v>222.85</v>
      </c>
      <c r="CG6" s="35">
        <f t="shared" si="9"/>
        <v>243.06</v>
      </c>
      <c r="CH6" s="35">
        <f t="shared" si="9"/>
        <v>229.12</v>
      </c>
      <c r="CI6" s="35">
        <f t="shared" si="9"/>
        <v>241.18</v>
      </c>
      <c r="CJ6" s="35">
        <f t="shared" si="9"/>
        <v>247.94</v>
      </c>
      <c r="CK6" s="35">
        <f t="shared" si="9"/>
        <v>241.29</v>
      </c>
      <c r="CL6" s="34" t="str">
        <f>IF(CL7="","",IF(CL7="-","【-】","【"&amp;SUBSTITUTE(TEXT(CL7,"#,##0.00"),"-","△")&amp;"】"))</f>
        <v>【268.69】</v>
      </c>
      <c r="CM6" s="35">
        <f>IF(CM7="",NA(),CM7)</f>
        <v>58.74</v>
      </c>
      <c r="CN6" s="35">
        <f t="shared" ref="CN6:CV6" si="10">IF(CN7="",NA(),CN7)</f>
        <v>58.08</v>
      </c>
      <c r="CO6" s="35">
        <f t="shared" si="10"/>
        <v>57.75</v>
      </c>
      <c r="CP6" s="35">
        <f t="shared" si="10"/>
        <v>57.35</v>
      </c>
      <c r="CQ6" s="35">
        <f t="shared" si="10"/>
        <v>57.31</v>
      </c>
      <c r="CR6" s="35">
        <f t="shared" si="10"/>
        <v>51.83</v>
      </c>
      <c r="CS6" s="35">
        <f t="shared" si="10"/>
        <v>59.5</v>
      </c>
      <c r="CT6" s="35">
        <f t="shared" si="10"/>
        <v>53.84</v>
      </c>
      <c r="CU6" s="35">
        <f t="shared" si="10"/>
        <v>60.25</v>
      </c>
      <c r="CV6" s="35">
        <f t="shared" si="10"/>
        <v>61.94</v>
      </c>
      <c r="CW6" s="34" t="str">
        <f>IF(CW7="","",IF(CW7="-","【-】","【"&amp;SUBSTITUTE(TEXT(CW7,"#,##0.00"),"-","△")&amp;"】"))</f>
        <v>【61.71】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97.64</v>
      </c>
      <c r="DD6" s="35">
        <f t="shared" si="11"/>
        <v>92.37</v>
      </c>
      <c r="DE6" s="35">
        <f t="shared" si="11"/>
        <v>95.04</v>
      </c>
      <c r="DF6" s="35">
        <f t="shared" si="11"/>
        <v>95.26</v>
      </c>
      <c r="DG6" s="35">
        <f t="shared" si="11"/>
        <v>94.14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242047</v>
      </c>
      <c r="D7" s="37">
        <v>47</v>
      </c>
      <c r="E7" s="37">
        <v>18</v>
      </c>
      <c r="F7" s="37">
        <v>0</v>
      </c>
      <c r="G7" s="37">
        <v>0</v>
      </c>
      <c r="H7" s="37" t="s">
        <v>112</v>
      </c>
      <c r="I7" s="37" t="s">
        <v>113</v>
      </c>
      <c r="J7" s="37" t="s">
        <v>114</v>
      </c>
      <c r="K7" s="37" t="s">
        <v>115</v>
      </c>
      <c r="L7" s="37" t="s">
        <v>116</v>
      </c>
      <c r="M7" s="37"/>
      <c r="N7" s="38" t="s">
        <v>117</v>
      </c>
      <c r="O7" s="38" t="s">
        <v>118</v>
      </c>
      <c r="P7" s="38">
        <v>4.78</v>
      </c>
      <c r="Q7" s="38">
        <v>100</v>
      </c>
      <c r="R7" s="38">
        <v>4320</v>
      </c>
      <c r="S7" s="38">
        <v>166577</v>
      </c>
      <c r="T7" s="38">
        <v>623.66</v>
      </c>
      <c r="U7" s="38">
        <v>267.10000000000002</v>
      </c>
      <c r="V7" s="38">
        <v>7933</v>
      </c>
      <c r="W7" s="38">
        <v>201.38</v>
      </c>
      <c r="X7" s="38">
        <v>39.39</v>
      </c>
      <c r="Y7" s="38">
        <v>99.13</v>
      </c>
      <c r="Z7" s="38">
        <v>99.07</v>
      </c>
      <c r="AA7" s="38">
        <v>98.29</v>
      </c>
      <c r="AB7" s="38">
        <v>96.97</v>
      </c>
      <c r="AC7" s="38">
        <v>97.34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202.91</v>
      </c>
      <c r="BL7" s="38">
        <v>232.83</v>
      </c>
      <c r="BM7" s="38">
        <v>261.08</v>
      </c>
      <c r="BN7" s="38">
        <v>241.49</v>
      </c>
      <c r="BO7" s="38">
        <v>248.44</v>
      </c>
      <c r="BP7" s="38">
        <v>346.13</v>
      </c>
      <c r="BQ7" s="38">
        <v>95.21</v>
      </c>
      <c r="BR7" s="38">
        <v>95.33</v>
      </c>
      <c r="BS7" s="38">
        <v>94.61</v>
      </c>
      <c r="BT7" s="38">
        <v>92.87</v>
      </c>
      <c r="BU7" s="38">
        <v>93.55</v>
      </c>
      <c r="BV7" s="38">
        <v>72.77</v>
      </c>
      <c r="BW7" s="38">
        <v>67.92</v>
      </c>
      <c r="BX7" s="38">
        <v>68.61</v>
      </c>
      <c r="BY7" s="38">
        <v>65.7</v>
      </c>
      <c r="BZ7" s="38">
        <v>66.73</v>
      </c>
      <c r="CA7" s="38">
        <v>59.83</v>
      </c>
      <c r="CB7" s="38">
        <v>217.51</v>
      </c>
      <c r="CC7" s="38">
        <v>217.03</v>
      </c>
      <c r="CD7" s="38">
        <v>224</v>
      </c>
      <c r="CE7" s="38">
        <v>227.34</v>
      </c>
      <c r="CF7" s="38">
        <v>222.85</v>
      </c>
      <c r="CG7" s="38">
        <v>243.06</v>
      </c>
      <c r="CH7" s="38">
        <v>229.12</v>
      </c>
      <c r="CI7" s="38">
        <v>241.18</v>
      </c>
      <c r="CJ7" s="38">
        <v>247.94</v>
      </c>
      <c r="CK7" s="38">
        <v>241.29</v>
      </c>
      <c r="CL7" s="38">
        <v>268.69</v>
      </c>
      <c r="CM7" s="38">
        <v>58.74</v>
      </c>
      <c r="CN7" s="38">
        <v>58.08</v>
      </c>
      <c r="CO7" s="38">
        <v>57.75</v>
      </c>
      <c r="CP7" s="38">
        <v>57.35</v>
      </c>
      <c r="CQ7" s="38">
        <v>57.31</v>
      </c>
      <c r="CR7" s="38">
        <v>51.83</v>
      </c>
      <c r="CS7" s="38">
        <v>59.5</v>
      </c>
      <c r="CT7" s="38">
        <v>53.84</v>
      </c>
      <c r="CU7" s="38">
        <v>60.25</v>
      </c>
      <c r="CV7" s="38">
        <v>61.94</v>
      </c>
      <c r="CW7" s="38">
        <v>61.71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97.64</v>
      </c>
      <c r="DD7" s="38">
        <v>92.37</v>
      </c>
      <c r="DE7" s="38">
        <v>95.04</v>
      </c>
      <c r="DF7" s="38">
        <v>95.26</v>
      </c>
      <c r="DG7" s="38">
        <v>94.14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117</v>
      </c>
      <c r="EF7" s="38" t="s">
        <v>117</v>
      </c>
      <c r="EG7" s="38" t="s">
        <v>117</v>
      </c>
      <c r="EH7" s="38" t="s">
        <v>117</v>
      </c>
      <c r="EI7" s="38" t="s">
        <v>117</v>
      </c>
      <c r="EJ7" s="38" t="s">
        <v>117</v>
      </c>
      <c r="EK7" s="38" t="s">
        <v>117</v>
      </c>
      <c r="EL7" s="38" t="s">
        <v>117</v>
      </c>
      <c r="EM7" s="38" t="s">
        <v>117</v>
      </c>
      <c r="EN7" s="38" t="s">
        <v>117</v>
      </c>
      <c r="EO7" s="38" t="s">
        <v>117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119</v>
      </c>
      <c r="C9" s="40" t="s">
        <v>120</v>
      </c>
      <c r="D9" s="40" t="s">
        <v>121</v>
      </c>
      <c r="E9" s="40" t="s">
        <v>122</v>
      </c>
      <c r="F9" s="40" t="s">
        <v>123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62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2017-12-25T02:40:53Z</dcterms:created>
  <dcterms:modified xsi:type="dcterms:W3CDTF">2023-10-30T05:59:14Z</dcterms:modified>
  <cp:category/>
</cp:coreProperties>
</file>