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4年度\R5.3.27 決算状況・経営比較分析表の公表について\"/>
    </mc:Choice>
  </mc:AlternateContent>
  <workbookProtection workbookAlgorithmName="SHA-512" workbookHashValue="FJJ1uniqYJAz/s7b4hgrr/NQ/J0dkhErUdG1xGWgycSK4g0rvm9cNmd90dRXIPaBsM1WsFAzDS/WNL/AWRIDRw==" workbookSaltValue="PR0fPoLRvUF3R5KygEPD8w==" workbookSpinCount="100000" lockStructure="1"/>
  <bookViews>
    <workbookView xWindow="1455"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<sst xmlns="http://schemas.openxmlformats.org/spreadsheetml/2006/main" count="247" uniqueCount="121">
  <si>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</si>
  <si>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</si>
  <si>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</si>
  <si>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</si>
  <si>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</si>
  <si>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</si>
  <si>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</si>
  <si>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</si>
  <si>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</si>
  <si>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</si>
  <si>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</si>
  <si>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</si>
  <si>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</si>
  <si>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</si>
  <si>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</si>
  <si>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</si>
  <si>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</si>
  <si>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</si>
  <si>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</si>
  <si>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</si>
  <si>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</si>
  <si>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</si>
  <si>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</si>
  <si>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</si>
  <si>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</si>
  <si>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</si>
  <si>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</si>
  <si>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</si>
  <si>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</si>
  <si>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</si>
  <si>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</si>
  <si>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</si>
  <si>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</si>
  <si>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</si>
  <si>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</si>
  <si>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</si>
  <si>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</si>
  <si>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</si>
  <si>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</si>
  <si>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</si>
  <si>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</si>
  <si>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</si>
  <si>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</si>
  <si>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</si>
  <si>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</si>
  <si>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</si>
  <si>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</si>
  <si>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</si>
  <si>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</si>
  <si>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</si>
  <si>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</si>
  <si>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</si>
  <si>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</si>
  <si>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</si>
  <si>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</si>
  <si>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</si>
  <si>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</si>
  <si>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</si>
  <si>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</si>
  <si>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</si>
  <si>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</si>
  <si>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</si>
  <si>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</si>
  <si>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</si>
  <si>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</si>
  <si>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</si>
  <si>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</si>
  <si>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</si>
  <si>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</si>
  <si>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</si>
  <si>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</si>
  <si>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</si>
  <si>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</si>
  <si>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</si>
  <si>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</si>
  <si>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</si>
  <si>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</si>
  <si>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</si>
  <si>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</si>
  <si>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</si>
  <si>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</si>
  <si>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</si>
  <si>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</si>
  <si>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</si>
  <si>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</si>
  <si>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</si>
  <si>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</si>
  <si>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</si>
  <si>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</si>
  <si>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</si>
  <si>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</si>
  <si>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</si>
  <si>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</si>
  <si>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</si>
  <si>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</si>
  <si>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</si>
  <si>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</si>
  <si>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</si>
  <si>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</si>
  <si>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</si>
  <si>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</si>
  <si>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</si>
  <si>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</si>
  <si>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</si>
  <si>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</si>
  <si>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</si>
  <si>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</si>
  <si>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</si>
  <si>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</si>
  <si>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</si>
  <si>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</si>
  <si>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</si>
  <si>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</si>
  <si>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</si>
  <si>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</si>
  <si>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</si>
  <si>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</si>
  <si>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</si>
  <si>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91.49％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類似団体と比較すると若干高くなっているが、人口減少と密接に関りがあり今後も横ばいか減少傾向が続くと思われる。
⑧水洗化率
　100％で類似団体と比較すると高くなっている。
</t>
    <rPh sb="345" eb="347">
      <t>ジャッカン</t>
    </rPh>
    <rPh sb="347" eb="348">
      <t>タカ</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</si>
  <si>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</si>
  <si>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公営企業会計に移行する予定である。公営企業化により経営状況を的確に把握し課題抽出や経営分析をおこない健全な財政運営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</si>
</sst>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D-430E-9A12-3B17D9605B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FD-430E-9A12-3B17D9605B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57.18</c:v>
                </c:pt>
                <c:pt idx="1">
                  <c:v>57.02</c:v>
                </c:pt>
                <c:pt idx="2">
                  <c:v>57.85</c:v>
                </c:pt>
                <c:pt idx="3">
                  <c:v>57.74</c:v>
                </c:pt>
                <c:pt idx="4">
                  <c:v>57.58</c:v>
                </c:pt>
              </c:numCache>
            </c:numRef>
          </c:val>
          <c:extLst>
            <c:ext xmlns:c16="http://schemas.microsoft.com/office/drawing/2014/chart" uri="{C3380CC4-5D6E-409C-BE32-E72D297353CC}">
              <c16:uniqueId val="{00000000-C774-427E-9BC9-B9A2639812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774-427E-9BC9-B9A2639812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B9-4790-9195-782973C3CF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1AB9-4790-9195-782973C3CF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96.52</c:v>
                </c:pt>
                <c:pt idx="1">
                  <c:v>96.5</c:v>
                </c:pt>
                <c:pt idx="2">
                  <c:v>95.17</c:v>
                </c:pt>
                <c:pt idx="3">
                  <c:v>94.15</c:v>
                </c:pt>
                <c:pt idx="4">
                  <c:v>91.49</c:v>
                </c:pt>
              </c:numCache>
            </c:numRef>
          </c:val>
          <c:extLst>
            <c:ext xmlns:c16="http://schemas.microsoft.com/office/drawing/2014/chart" uri="{C3380CC4-5D6E-409C-BE32-E72D297353CC}">
              <c16:uniqueId val="{00000000-60CE-42E0-8DAD-3B6B02BC25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E-42E0-8DAD-3B6B02BC25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D-4FA2-9BE0-586155E6B3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D-4FA2-9BE0-586155E6B3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B-4BD5-A2F9-4932CAE4A7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B-4BD5-A2F9-4932CAE4A7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5-4F6F-AF90-9B968EBDD3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5-4F6F-AF90-9B968EBDD3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F-4016-9A99-A5B179D9E9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F-4016-9A99-A5B179D9E9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E-4053-BC88-357A5CE6E1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18E-4053-BC88-357A5CE6E1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92.58</c:v>
                </c:pt>
                <c:pt idx="1">
                  <c:v>92.71</c:v>
                </c:pt>
                <c:pt idx="2">
                  <c:v>91.17</c:v>
                </c:pt>
                <c:pt idx="3">
                  <c:v>86.91</c:v>
                </c:pt>
                <c:pt idx="4">
                  <c:v>87.01</c:v>
                </c:pt>
              </c:numCache>
            </c:numRef>
          </c:val>
          <c:extLst>
            <c:ext xmlns:c16="http://schemas.microsoft.com/office/drawing/2014/chart" uri="{C3380CC4-5D6E-409C-BE32-E72D297353CC}">
              <c16:uniqueId val="{00000000-431A-4074-BFE5-470614C0F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431A-4074-BFE5-470614C0F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222.95</c:v>
                </c:pt>
                <c:pt idx="1">
                  <c:v>223.34</c:v>
                </c:pt>
                <c:pt idx="2">
                  <c:v>226.44</c:v>
                </c:pt>
                <c:pt idx="3">
                  <c:v>239.21</c:v>
                </c:pt>
                <c:pt idx="4">
                  <c:v>238.94</c:v>
                </c:pt>
              </c:numCache>
            </c:numRef>
          </c:val>
          <c:extLst>
            <c:ext xmlns:c16="http://schemas.microsoft.com/office/drawing/2014/chart" uri="{C3380CC4-5D6E-409C-BE32-E72D297353CC}">
              <c16:uniqueId val="{00000000-C0C6-4BB4-9011-C4D54D8487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C0C6-4BB4-9011-C4D54D8487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160624</v>
      </c>
      <c r="AM8" s="37"/>
      <c r="AN8" s="37"/>
      <c r="AO8" s="37"/>
      <c r="AP8" s="37"/>
      <c r="AQ8" s="37"/>
      <c r="AR8" s="37"/>
      <c r="AS8" s="37"/>
      <c r="AT8" s="38">
        <f>データ!T6</f>
        <v>623.58000000000004</v>
      </c>
      <c r="AU8" s="38"/>
      <c r="AV8" s="38"/>
      <c r="AW8" s="38"/>
      <c r="AX8" s="38"/>
      <c r="AY8" s="38"/>
      <c r="AZ8" s="38"/>
      <c r="BA8" s="38"/>
      <c r="BB8" s="38">
        <f>データ!U6</f>
        <v>257.58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5.34</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8545</v>
      </c>
      <c r="AM10" s="37"/>
      <c r="AN10" s="37"/>
      <c r="AO10" s="37"/>
      <c r="AP10" s="37"/>
      <c r="AQ10" s="37"/>
      <c r="AR10" s="37"/>
      <c r="AS10" s="37"/>
      <c r="AT10" s="38">
        <f>データ!W6</f>
        <v>216.41</v>
      </c>
      <c r="AU10" s="38"/>
      <c r="AV10" s="38"/>
      <c r="AW10" s="38"/>
      <c r="AX10" s="38"/>
      <c r="AY10" s="38"/>
      <c r="AZ10" s="38"/>
      <c r="BA10" s="38"/>
      <c r="BB10" s="38">
        <f>データ!X6</f>
        <v>39.49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FxV2W2vjBHKex8sj08YzQT8Sl3biC2Xzmy12+Ir+Ryuaycg/L61bT2bCs5nw6PIZtP/7QuSHIsCxvZJMVW2tZA==" saltValue="eOYVoRlDfg8F7PSl/7Kc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5.34</v>
      </c>
      <c r="Q6" s="20">
        <f t="shared" si="3"/>
        <v>100</v>
      </c>
      <c r="R6" s="20">
        <f t="shared" si="3"/>
        <v>4400</v>
      </c>
      <c r="S6" s="20">
        <f t="shared" si="3"/>
        <v>160624</v>
      </c>
      <c r="T6" s="20">
        <f t="shared" si="3"/>
        <v>623.58000000000004</v>
      </c>
      <c r="U6" s="20">
        <f t="shared" si="3"/>
        <v>257.58</v>
      </c>
      <c r="V6" s="20">
        <f t="shared" si="3"/>
        <v>8545</v>
      </c>
      <c r="W6" s="20">
        <f t="shared" si="3"/>
        <v>216.41</v>
      </c>
      <c r="X6" s="20">
        <f t="shared" si="3"/>
        <v>39.49</v>
      </c>
      <c r="Y6" s="21">
        <f>IF(Y7="",NA(),Y7)</f>
        <v>96.52</v>
      </c>
      <c r="Z6" s="21">
        <f t="shared" ref="Z6:AH6" si="4">IF(Z7="",NA(),Z7)</f>
        <v>96.5</v>
      </c>
      <c r="AA6" s="21">
        <f t="shared" si="4"/>
        <v>95.17</v>
      </c>
      <c r="AB6" s="21">
        <f t="shared" si="4"/>
        <v>94.15</v>
      </c>
      <c r="AC6" s="21">
        <f t="shared" si="4"/>
        <v>91.49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92.58</v>
      </c>
      <c r="BR6" s="21">
        <f t="shared" ref="BR6:BZ6" si="8">IF(BR7="",NA(),BR7)</f>
        <v>92.71</v>
      </c>
      <c r="BS6" s="21">
        <f t="shared" si="8"/>
        <v>91.17</v>
      </c>
      <c r="BT6" s="21">
        <f t="shared" si="8"/>
        <v>86.91</v>
      </c>
      <c r="BU6" s="21">
        <f t="shared" si="8"/>
        <v>87.01</v>
      </c>
      <c r="BV6" s="21">
        <f t="shared" si="8"/>
        <v>64.78</v>
      </c>
      <c r="BW6" s="21">
        <f t="shared" si="8"/>
        <v>63.06</v>
      </c>
      <c r="BX6" s="21">
        <f t="shared" si="8"/>
        <v>62.5</v>
      </c>
      <c r="BY6" s="21">
        <f t="shared" si="8"/>
        <v>60.59</v>
      </c>
      <c r="BZ6" s="21">
        <f t="shared" si="8"/>
        <v>60</v>
      </c>
      <c r="CA6" s="20" t="str">
        <f>IF(CA7="","",IF(CA7="-","【-】","【"&amp;SUBSTITUTE(TEXT(CA7,"#,##0.00"),"-","△")&amp;"】"))</f>
        <v>【57.71】</v>
      </c>
      <c r="CB6" s="21">
        <f>IF(CB7="",NA(),CB7)</f>
        <v>222.95</v>
      </c>
      <c r="CC6" s="21">
        <f t="shared" ref="CC6:CK6" si="9">IF(CC7="",NA(),CC7)</f>
        <v>223.34</v>
      </c>
      <c r="CD6" s="21">
        <f t="shared" si="9"/>
        <v>226.44</v>
      </c>
      <c r="CE6" s="21">
        <f t="shared" si="9"/>
        <v>239.21</v>
      </c>
      <c r="CF6" s="21">
        <f t="shared" si="9"/>
        <v>238.94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57.18</v>
      </c>
      <c r="CN6" s="21">
        <f t="shared" ref="CN6:CV6" si="10">IF(CN7="",NA(),CN7)</f>
        <v>57.02</v>
      </c>
      <c r="CO6" s="21">
        <f t="shared" si="10"/>
        <v>57.85</v>
      </c>
      <c r="CP6" s="21">
        <f t="shared" si="10"/>
        <v>57.74</v>
      </c>
      <c r="CQ6" s="21">
        <f t="shared" si="10"/>
        <v>57.58</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242047</v>
      </c>
      <c r="D7" s="23">
        <v>47</v>
      </c>
      <c r="E7" s="23">
        <v>18</v>
      </c>
      <c r="F7" s="23">
        <v>0</v>
      </c>
      <c r="G7" s="23">
        <v>0</v>
      </c>
      <c r="H7" s="23" t="s">
        <v>98</v>
      </c>
      <c r="I7" s="23" t="s">
        <v>99</v>
      </c>
      <c r="J7" s="23" t="s">
        <v>100</v>
      </c>
      <c r="K7" s="23" t="s">
        <v>101</v>
      </c>
      <c r="L7" s="23" t="s">
        <v>102</v>
      </c>
      <c r="M7" s="23" t="s">
        <v>103</v>
      </c>
      <c r="N7" s="24" t="s">
        <v>104</v>
      </c>
      <c r="O7" s="24" t="s">
        <v>105</v>
      </c>
      <c r="P7" s="24">
        <v>5.34</v>
      </c>
      <c r="Q7" s="24">
        <v>100</v>
      </c>
      <c r="R7" s="24">
        <v>4400</v>
      </c>
      <c r="S7" s="24">
        <v>160624</v>
      </c>
      <c r="T7" s="24">
        <v>623.58000000000004</v>
      </c>
      <c r="U7" s="24">
        <v>257.58</v>
      </c>
      <c r="V7" s="24">
        <v>8545</v>
      </c>
      <c r="W7" s="24">
        <v>216.41</v>
      </c>
      <c r="X7" s="24">
        <v>39.49</v>
      </c>
      <c r="Y7" s="24">
        <v>96.52</v>
      </c>
      <c r="Z7" s="24">
        <v>96.5</v>
      </c>
      <c r="AA7" s="24">
        <v>95.17</v>
      </c>
      <c r="AB7" s="24">
        <v>94.15</v>
      </c>
      <c r="AC7" s="24">
        <v>91.49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92.58</v>
      </c>
      <c r="BR7" s="24">
        <v>92.71</v>
      </c>
      <c r="BS7" s="24">
        <v>91.17</v>
      </c>
      <c r="BT7" s="24">
        <v>86.91</v>
      </c>
      <c r="BU7" s="24">
        <v>87.01</v>
      </c>
      <c r="BV7" s="24">
        <v>64.78</v>
      </c>
      <c r="BW7" s="24">
        <v>63.06</v>
      </c>
      <c r="BX7" s="24">
        <v>62.5</v>
      </c>
      <c r="BY7" s="24">
        <v>60.59</v>
      </c>
      <c r="BZ7" s="24">
        <v>60</v>
      </c>
      <c r="CA7" s="24">
        <v>57.71</v>
      </c>
      <c r="CB7" s="24">
        <v>222.95</v>
      </c>
      <c r="CC7" s="24">
        <v>223.34</v>
      </c>
      <c r="CD7" s="24">
        <v>226.44</v>
      </c>
      <c r="CE7" s="24">
        <v>239.21</v>
      </c>
      <c r="CF7" s="24">
        <v>238.94</v>
      </c>
      <c r="CG7" s="24">
        <v>250.21</v>
      </c>
      <c r="CH7" s="24">
        <v>264.77</v>
      </c>
      <c r="CI7" s="24">
        <v>269.33</v>
      </c>
      <c r="CJ7" s="24">
        <v>280.23</v>
      </c>
      <c r="CK7" s="24">
        <v>282.70999999999998</v>
      </c>
      <c r="CL7" s="24">
        <v>286.17</v>
      </c>
      <c r="CM7" s="24">
        <v>57.18</v>
      </c>
      <c r="CN7" s="24">
        <v>57.02</v>
      </c>
      <c r="CO7" s="24">
        <v>57.85</v>
      </c>
      <c r="CP7" s="24">
        <v>57.74</v>
      </c>
      <c r="CQ7" s="24">
        <v>57.58</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2023-01-17T09:14:17Z</cp:lastPrinted>
  <dcterms:created xsi:type="dcterms:W3CDTF">2023-01-13T00:09:13Z</dcterms:created>
  <dcterms:modified xsi:type="dcterms:W3CDTF">2023-03-27T10:11:15Z</dcterms:modified>
  <cp:category/>
</cp:coreProperties>
</file>