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上下水道総務課\総務係\総務業務　（水道業務から名前を変えました）\7ホームページ\R03年度\R4.3.24\"/>
    </mc:Choice>
  </mc:AlternateContent>
  <workbookProtection workbookAlgorithmName="SHA-512" workbookHashValue="QSnyFpeyaggO8/2A3frkwYpc+OIMkK3PKD0ELqRWCobgFMgpW2Pi+QrizzHNk1gcpmGpm4oKkJFQRfelFCJMdg==" workbookSaltValue="u+D1lJHeiUpP4cGSKQDkkg==" workbookSpinCount="100000" lockStructure="1"/>
  <bookViews>
    <workbookView xWindow="0" yWindow="0" windowWidth="15360" windowHeight="7635"/>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I85" i="4"/>
  <c r="E85" i="4"/>
  <c r="BB10" i="4"/>
  <c r="AT10" i="4"/>
  <c r="AL10" i="4"/>
  <c r="W10" i="4"/>
  <c r="P10" i="4"/>
  <c r="BB8" i="4"/>
  <c r="AT8" i="4"/>
  <c r="AL8" i="4"/>
  <c r="AD8" i="4"/>
  <c r="W8" i="4"/>
  <c r="P8" i="4"/>
  <c r="I8" i="4"/>
  <c r="B8" i="4"/>
  <c r="B6" i="4"/>
</calcChain>
</file>

<file path=xl/sharedStrings.xml><?xml version="1.0" encoding="utf-8"?>
<sst xmlns="http://schemas.openxmlformats.org/spreadsheetml/2006/main" count="233" uniqueCount="116">
  <si>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</si>
  <si>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</si>
  <si>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</si>
  <si>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</si>
  <si>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</si>
  <si>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</si>
  <si>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</si>
  <si>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</si>
  <si>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</si>
  <si>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</si>
  <si>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</si>
  <si>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</si>
  <si>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</si>
  <si>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</si>
  <si>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</si>
  <si>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</si>
  <si>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</si>
  <si>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</si>
  <si>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</si>
  <si>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</si>
  <si>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</si>
  <si>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</si>
  <si>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</si>
  <si>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</si>
  <si>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</si>
  <si>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</si>
  <si>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</si>
  <si>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</si>
  <si>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</si>
  <si>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</si>
  <si>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</si>
  <si>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</si>
  <si>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</si>
  <si>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</si>
  <si>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</si>
  <si>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</si>
  <si>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</si>
  <si>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</si>
  <si>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</si>
  <si>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</si>
  <si>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</si>
  <si>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</si>
  <si>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</si>
  <si>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</si>
  <si>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</si>
  <si>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</si>
  <si>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</si>
  <si>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</si>
  <si>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</si>
  <si>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</si>
  <si>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</si>
  <si>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</si>
  <si>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</si>
  <si>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</si>
  <si>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</si>
  <si>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</si>
  <si>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</si>
  <si>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</si>
  <si>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</si>
  <si>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</si>
  <si>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</si>
  <si>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</si>
  <si>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</si>
  <si>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</si>
  <si>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</si>
  <si>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</si>
  <si>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</si>
  <si>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</si>
  <si>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</si>
  <si>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</si>
  <si>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</si>
  <si>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</si>
  <si>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</si>
  <si>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</si>
  <si>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</si>
  <si>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</si>
  <si>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</si>
  <si>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</si>
  <si>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</si>
  <si>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</si>
  <si>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</si>
  <si>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</si>
  <si>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</si>
  <si>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</si>
  <si>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</si>
  <si>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</si>
  <si>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</si>
  <si>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</si>
  <si>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</si>
  <si>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</si>
  <si>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</si>
  <si>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</si>
  <si>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</si>
  <si>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</si>
  <si>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</si>
  <si>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松阪市</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</si>
  <si>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</si>
  <si>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</si>
  <si>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</si>
  <si>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</si>
  <si>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</si>
  <si>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</si>
  <si>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</si>
  <si>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</si>
  <si>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</si>
  <si>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</si>
  <si>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</si>
  <si>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</si>
  <si>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</si>
  <si>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</si>
  <si>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</si>
  <si>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</si>
  <si>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</si>
  <si>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簡易水道施設は地元水道組合の所有物で有る事から、市としては更新を考えておりません。</t>
    <phoneticPr fontId="4"/>
  </si>
  <si>
    <t xml:space="preserve">　一般会計からの繰入金を廃止して事業運営を進めており、維持管理費についてはすべて地元負担になっておりますが、引き続き、上水道事業への切り替えに向けた地元協議も実施してまいります。
　令和４年度から簡易水道事業に公営企業会計の適用を行うことを進めており、水道事業との会計統合を行う予定です。
</t>
    <rPh sb="105" eb="107">
      <t>コウエイ</t>
    </rPh>
    <rPh sb="107" eb="109">
      <t>キギョウ</t>
    </rPh>
    <rPh sb="109" eb="111">
      <t>カイケイ</t>
    </rPh>
    <rPh sb="115" eb="116">
      <t>オコナ</t>
    </rPh>
    <rPh sb="120" eb="121">
      <t>スス</t>
    </rPh>
    <rPh sb="126" eb="128">
      <t>スイドウ</t>
    </rPh>
    <rPh sb="128" eb="130">
      <t>ジギョウ</t>
    </rPh>
    <rPh sb="132" eb="134">
      <t>カイケイ</t>
    </rPh>
    <rPh sb="134" eb="136">
      <t>トウゴウ</t>
    </rPh>
    <rPh sb="137" eb="138">
      <t>オコナ</t>
    </rPh>
    <rPh sb="139" eb="141">
      <t>ヨテイ</t>
    </rPh>
    <phoneticPr fontId="4"/>
  </si>
  <si>
    <t xml:space="preserve">　収益的収支比率は類似団体平均を上回っており、今回100％を超え、黒字になりました。料金回収率は類似団体平均値を上回る55.58％となっており、給水収益で賄われていない部分については地元の負担金で賄っています。給水原価34.17円は類似団体、全国平均値の10％程度と低い数値ですが、簡易水道施設が地元水道組合所有の所有であり地方債の償還がないためだと考えられます。
　また、施設利用率と有収率はともには類似団体平均値を上回っていますが今後の給水人口の減少などにより年々減少傾向になることが予想されます。
</t>
    <rPh sb="23" eb="25">
      <t>コンカイ</t>
    </rPh>
    <rPh sb="33" eb="35">
      <t>クロジ</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</si>
</sst>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formatCode="#,##0.00;&quot;△&quot;#,##0.00;&quot;-&quot;">
                  <c:v>0.09</c:v>
                </c:pt>
                <c:pt idx="1">
                  <c:v>0</c:v>
                </c:pt>
                <c:pt idx="2">
                  <c:v>0</c:v>
                </c:pt>
                <c:pt idx="3">
                  <c:v>0</c:v>
                </c:pt>
                <c:pt idx="4">
                  <c:v>0</c:v>
                </c:pt>
              </c:numCache>
            </c:numRef>
          </c:val>
          <c:extLst>
            <c:ext xmlns:c16="http://schemas.microsoft.com/office/drawing/2014/chart" uri="{C3380CC4-5D6E-409C-BE32-E72D297353CC}">
              <c16:uniqueId val="{00000000-D3CA-42C6-A043-45258E47428A}"/>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0.53</c:v>
                </c:pt>
                <c:pt idx="1">
                  <c:v>0.56999999999999995</c:v>
                </c:pt>
                <c:pt idx="2">
                  <c:v>0.62</c:v>
                </c:pt>
                <c:pt idx="3">
                  <c:v>0.39</c:v>
                </c:pt>
                <c:pt idx="4">
                  <c:v>0.61</c:v>
                </c:pt>
              </c:numCache>
            </c:numRef>
          </c:val>
          <c:smooth val="0"/>
          <c:extLst>
            <c:ext xmlns:c16="http://schemas.microsoft.com/office/drawing/2014/chart" uri="{C3380CC4-5D6E-409C-BE32-E72D297353CC}">
              <c16:uniqueId val="{00000001-D3CA-42C6-A043-45258E47428A}"/>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59.44</c:v>
                </c:pt>
                <c:pt idx="1">
                  <c:v>69.180000000000007</c:v>
                </c:pt>
                <c:pt idx="2">
                  <c:v>68.53</c:v>
                </c:pt>
                <c:pt idx="3">
                  <c:v>67.319999999999993</c:v>
                </c:pt>
                <c:pt idx="4">
                  <c:v>68.22</c:v>
                </c:pt>
              </c:numCache>
            </c:numRef>
          </c:val>
          <c:extLst>
            <c:ext xmlns:c16="http://schemas.microsoft.com/office/drawing/2014/chart" uri="{C3380CC4-5D6E-409C-BE32-E72D297353CC}">
              <c16:uniqueId val="{00000000-B3EE-40E1-9719-C02BA1A63D3A}"/>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55.9</c:v>
                </c:pt>
                <c:pt idx="1">
                  <c:v>47.95</c:v>
                </c:pt>
                <c:pt idx="2">
                  <c:v>48.26</c:v>
                </c:pt>
                <c:pt idx="3">
                  <c:v>48.01</c:v>
                </c:pt>
                <c:pt idx="4">
                  <c:v>49.08</c:v>
                </c:pt>
              </c:numCache>
            </c:numRef>
          </c:val>
          <c:smooth val="0"/>
          <c:extLst>
            <c:ext xmlns:c16="http://schemas.microsoft.com/office/drawing/2014/chart" uri="{C3380CC4-5D6E-409C-BE32-E72D297353CC}">
              <c16:uniqueId val="{00000001-B3EE-40E1-9719-C02BA1A63D3A}"/>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67.33</c:v>
                </c:pt>
                <c:pt idx="1">
                  <c:v>88.39</c:v>
                </c:pt>
                <c:pt idx="2">
                  <c:v>90.86</c:v>
                </c:pt>
                <c:pt idx="3">
                  <c:v>91.37</c:v>
                </c:pt>
                <c:pt idx="4">
                  <c:v>90</c:v>
                </c:pt>
              </c:numCache>
            </c:numRef>
          </c:val>
          <c:extLst>
            <c:ext xmlns:c16="http://schemas.microsoft.com/office/drawing/2014/chart" uri="{C3380CC4-5D6E-409C-BE32-E72D297353CC}">
              <c16:uniqueId val="{00000000-E64F-4DF3-B16B-178B4AF47447}"/>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73.28</c:v>
                </c:pt>
                <c:pt idx="1">
                  <c:v>74.900000000000006</c:v>
                </c:pt>
                <c:pt idx="2">
                  <c:v>72.72</c:v>
                </c:pt>
                <c:pt idx="3">
                  <c:v>72.75</c:v>
                </c:pt>
                <c:pt idx="4">
                  <c:v>71.27</c:v>
                </c:pt>
              </c:numCache>
            </c:numRef>
          </c:val>
          <c:smooth val="0"/>
          <c:extLst>
            <c:ext xmlns:c16="http://schemas.microsoft.com/office/drawing/2014/chart" uri="{C3380CC4-5D6E-409C-BE32-E72D297353CC}">
              <c16:uniqueId val="{00000001-E64F-4DF3-B16B-178B4AF47447}"/>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48.19</c:v>
                </c:pt>
                <c:pt idx="1">
                  <c:v>34.19</c:v>
                </c:pt>
                <c:pt idx="2">
                  <c:v>98.35</c:v>
                </c:pt>
                <c:pt idx="3">
                  <c:v>99.38</c:v>
                </c:pt>
                <c:pt idx="4">
                  <c:v>101.96</c:v>
                </c:pt>
              </c:numCache>
            </c:numRef>
          </c:val>
          <c:extLst>
            <c:ext xmlns:c16="http://schemas.microsoft.com/office/drawing/2014/chart" uri="{C3380CC4-5D6E-409C-BE32-E72D297353CC}">
              <c16:uniqueId val="{00000000-8CDD-4E2B-8828-BD387FC90E86}"/>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77.56</c:v>
                </c:pt>
                <c:pt idx="1">
                  <c:v>74.05</c:v>
                </c:pt>
                <c:pt idx="2">
                  <c:v>73.25</c:v>
                </c:pt>
                <c:pt idx="3">
                  <c:v>75.06</c:v>
                </c:pt>
                <c:pt idx="4">
                  <c:v>73.22</c:v>
                </c:pt>
              </c:numCache>
            </c:numRef>
          </c:val>
          <c:smooth val="0"/>
          <c:extLst>
            <c:ext xmlns:c16="http://schemas.microsoft.com/office/drawing/2014/chart" uri="{C3380CC4-5D6E-409C-BE32-E72D297353CC}">
              <c16:uniqueId val="{00000001-8CDD-4E2B-8828-BD387FC90E86}"/>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97A-4506-841F-1EF19EEAE9B2}"/>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97A-4506-841F-1EF19EEAE9B2}"/>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FB6-438F-ADD5-561D40A700AC}"/>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FB6-438F-ADD5-561D40A700AC}"/>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2EE-4B3E-83C8-6C29B204F021}"/>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2EE-4B3E-83C8-6C29B204F021}"/>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FC9-4F74-9BB1-5713CD559084}"/>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FC9-4F74-9BB1-5713CD559084}"/>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formatCode="#,##0.00;&quot;△&quot;#,##0.00;&quot;-&quot;">
                  <c:v>3640.92</c:v>
                </c:pt>
                <c:pt idx="1">
                  <c:v>0</c:v>
                </c:pt>
                <c:pt idx="2">
                  <c:v>0</c:v>
                </c:pt>
                <c:pt idx="3">
                  <c:v>0</c:v>
                </c:pt>
                <c:pt idx="4">
                  <c:v>0</c:v>
                </c:pt>
              </c:numCache>
            </c:numRef>
          </c:val>
          <c:extLst>
            <c:ext xmlns:c16="http://schemas.microsoft.com/office/drawing/2014/chart" uri="{C3380CC4-5D6E-409C-BE32-E72D297353CC}">
              <c16:uniqueId val="{00000000-0107-40EB-BA9F-F6FEB922CA1A}"/>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1144.79</c:v>
                </c:pt>
                <c:pt idx="1">
                  <c:v>1302.33</c:v>
                </c:pt>
                <c:pt idx="2">
                  <c:v>1274.21</c:v>
                </c:pt>
                <c:pt idx="3">
                  <c:v>1183.92</c:v>
                </c:pt>
                <c:pt idx="4">
                  <c:v>1128.72</c:v>
                </c:pt>
              </c:numCache>
            </c:numRef>
          </c:val>
          <c:smooth val="0"/>
          <c:extLst>
            <c:ext xmlns:c16="http://schemas.microsoft.com/office/drawing/2014/chart" uri="{C3380CC4-5D6E-409C-BE32-E72D297353CC}">
              <c16:uniqueId val="{00000001-0107-40EB-BA9F-F6FEB922CA1A}"/>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24.85</c:v>
                </c:pt>
                <c:pt idx="1">
                  <c:v>19.72</c:v>
                </c:pt>
                <c:pt idx="2">
                  <c:v>57</c:v>
                </c:pt>
                <c:pt idx="3">
                  <c:v>55.67</c:v>
                </c:pt>
                <c:pt idx="4">
                  <c:v>55.58</c:v>
                </c:pt>
              </c:numCache>
            </c:numRef>
          </c:val>
          <c:extLst>
            <c:ext xmlns:c16="http://schemas.microsoft.com/office/drawing/2014/chart" uri="{C3380CC4-5D6E-409C-BE32-E72D297353CC}">
              <c16:uniqueId val="{00000000-36F5-4EBD-A6ED-C2F2EAB37DA1}"/>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56.04</c:v>
                </c:pt>
                <c:pt idx="1">
                  <c:v>40.89</c:v>
                </c:pt>
                <c:pt idx="2">
                  <c:v>41.25</c:v>
                </c:pt>
                <c:pt idx="3">
                  <c:v>42.5</c:v>
                </c:pt>
                <c:pt idx="4">
                  <c:v>41.84</c:v>
                </c:pt>
              </c:numCache>
            </c:numRef>
          </c:val>
          <c:smooth val="0"/>
          <c:extLst>
            <c:ext xmlns:c16="http://schemas.microsoft.com/office/drawing/2014/chart" uri="{C3380CC4-5D6E-409C-BE32-E72D297353CC}">
              <c16:uniqueId val="{00000001-36F5-4EBD-A6ED-C2F2EAB37DA1}"/>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278.73</c:v>
                </c:pt>
                <c:pt idx="1">
                  <c:v>95</c:v>
                </c:pt>
                <c:pt idx="2">
                  <c:v>32.28</c:v>
                </c:pt>
                <c:pt idx="3">
                  <c:v>33.659999999999997</c:v>
                </c:pt>
                <c:pt idx="4">
                  <c:v>34.17</c:v>
                </c:pt>
              </c:numCache>
            </c:numRef>
          </c:val>
          <c:extLst>
            <c:ext xmlns:c16="http://schemas.microsoft.com/office/drawing/2014/chart" uri="{C3380CC4-5D6E-409C-BE32-E72D297353CC}">
              <c16:uniqueId val="{00000000-0A81-44D4-ACC2-DA97F2EEAB3B}"/>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304.35000000000002</c:v>
                </c:pt>
                <c:pt idx="1">
                  <c:v>383.2</c:v>
                </c:pt>
                <c:pt idx="2">
                  <c:v>383.25</c:v>
                </c:pt>
                <c:pt idx="3">
                  <c:v>377.72</c:v>
                </c:pt>
                <c:pt idx="4">
                  <c:v>390.47</c:v>
                </c:pt>
              </c:numCache>
            </c:numRef>
          </c:val>
          <c:smooth val="0"/>
          <c:extLst>
            <c:ext xmlns:c16="http://schemas.microsoft.com/office/drawing/2014/chart" uri="{C3380CC4-5D6E-409C-BE32-E72D297353CC}">
              <c16:uniqueId val="{00000001-0A81-44D4-ACC2-DA97F2EEAB3B}"/>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【949.15】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【71.88】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【288.19】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【55.87】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三重県　松阪市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3"/>
      <c r="BK7" s="3"/>
      <c r="BL7" s="4" t="s">
        <v>9</v>
      </c>
      <c r="BM7" s="5"/>
      <c r="BN7" s="5"/>
      <c r="BO7" s="5"/>
      <c r="BP7" s="5"/>
      <c r="BQ7" s="5"/>
      <c r="BR7" s="5"/>
      <c r="BS7" s="5"/>
      <c r="BT7" s="5"/>
      <c r="BU7" s="5"/>
      <c r="BV7" s="5"/>
      <c r="BW7" s="5"/>
      <c r="BX7" s="5"/>
      <c r="BY7" s="6"/>
    </row>
    <row r="8" spans="1:78" ht="18.75" customHeight="1" x14ac:dyDescent="0.15">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D4</v>
      </c>
      <c r="X8" s="73"/>
      <c r="Y8" s="73"/>
      <c r="Z8" s="73"/>
      <c r="AA8" s="73"/>
      <c r="AB8" s="73"/>
      <c r="AC8" s="73"/>
      <c r="AD8" s="73" t="str">
        <f>データ!$M$6</f>
        <v>非設置</v>
      </c>
      <c r="AE8" s="73"/>
      <c r="AF8" s="73"/>
      <c r="AG8" s="73"/>
      <c r="AH8" s="73"/>
      <c r="AI8" s="73"/>
      <c r="AJ8" s="73"/>
      <c r="AK8" s="2"/>
      <c r="AL8" s="67">
        <f>データ!$R$6</f>
        <v>161998</v>
      </c>
      <c r="AM8" s="67"/>
      <c r="AN8" s="67"/>
      <c r="AO8" s="67"/>
      <c r="AP8" s="67"/>
      <c r="AQ8" s="67"/>
      <c r="AR8" s="67"/>
      <c r="AS8" s="67"/>
      <c r="AT8" s="66">
        <f>データ!$S$6</f>
        <v>623.58000000000004</v>
      </c>
      <c r="AU8" s="66"/>
      <c r="AV8" s="66"/>
      <c r="AW8" s="66"/>
      <c r="AX8" s="66"/>
      <c r="AY8" s="66"/>
      <c r="AZ8" s="66"/>
      <c r="BA8" s="66"/>
      <c r="BB8" s="66">
        <f>データ!$T$6</f>
        <v>259.79000000000002</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x14ac:dyDescent="0.15">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3"/>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3"/>
      <c r="BK9" s="3"/>
      <c r="BL9" s="64" t="s">
        <v>19</v>
      </c>
      <c r="BM9" s="65"/>
      <c r="BN9" s="10" t="s">
        <v>20</v>
      </c>
      <c r="BO9" s="11"/>
      <c r="BP9" s="11"/>
      <c r="BQ9" s="11"/>
      <c r="BR9" s="11"/>
      <c r="BS9" s="11"/>
      <c r="BT9" s="11"/>
      <c r="BU9" s="11"/>
      <c r="BV9" s="11"/>
      <c r="BW9" s="11"/>
      <c r="BX9" s="11"/>
      <c r="BY9" s="12"/>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0.67</v>
      </c>
      <c r="Q10" s="66"/>
      <c r="R10" s="66"/>
      <c r="S10" s="66"/>
      <c r="T10" s="66"/>
      <c r="U10" s="66"/>
      <c r="V10" s="66"/>
      <c r="W10" s="67">
        <f>データ!$Q$6</f>
        <v>733</v>
      </c>
      <c r="X10" s="67"/>
      <c r="Y10" s="67"/>
      <c r="Z10" s="67"/>
      <c r="AA10" s="67"/>
      <c r="AB10" s="67"/>
      <c r="AC10" s="67"/>
      <c r="AD10" s="2"/>
      <c r="AE10" s="2"/>
      <c r="AF10" s="2"/>
      <c r="AG10" s="2"/>
      <c r="AH10" s="2"/>
      <c r="AI10" s="2"/>
      <c r="AJ10" s="2"/>
      <c r="AK10" s="2"/>
      <c r="AL10" s="67">
        <f>データ!$U$6</f>
        <v>1079</v>
      </c>
      <c r="AM10" s="67"/>
      <c r="AN10" s="67"/>
      <c r="AO10" s="67"/>
      <c r="AP10" s="67"/>
      <c r="AQ10" s="67"/>
      <c r="AR10" s="67"/>
      <c r="AS10" s="67"/>
      <c r="AT10" s="66">
        <f>データ!$V$6</f>
        <v>1</v>
      </c>
      <c r="AU10" s="66"/>
      <c r="AV10" s="66"/>
      <c r="AW10" s="66"/>
      <c r="AX10" s="66"/>
      <c r="AY10" s="66"/>
      <c r="AZ10" s="66"/>
      <c r="BA10" s="66"/>
      <c r="BB10" s="66">
        <f>データ!$W$6</f>
        <v>1079</v>
      </c>
      <c r="BC10" s="66"/>
      <c r="BD10" s="66"/>
      <c r="BE10" s="66"/>
      <c r="BF10" s="66"/>
      <c r="BG10" s="66"/>
      <c r="BH10" s="66"/>
      <c r="BI10" s="66"/>
      <c r="BJ10" s="2"/>
      <c r="BK10" s="2"/>
      <c r="BL10" s="68" t="s">
        <v>21</v>
      </c>
      <c r="BM10" s="69"/>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0" t="s">
        <v>115</v>
      </c>
      <c r="BM16" s="51"/>
      <c r="BN16" s="51"/>
      <c r="BO16" s="51"/>
      <c r="BP16" s="51"/>
      <c r="BQ16" s="51"/>
      <c r="BR16" s="51"/>
      <c r="BS16" s="51"/>
      <c r="BT16" s="51"/>
      <c r="BU16" s="51"/>
      <c r="BV16" s="51"/>
      <c r="BW16" s="51"/>
      <c r="BX16" s="51"/>
      <c r="BY16" s="51"/>
      <c r="BZ16" s="52"/>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3"/>
      <c r="BM44" s="54"/>
      <c r="BN44" s="54"/>
      <c r="BO44" s="54"/>
      <c r="BP44" s="54"/>
      <c r="BQ44" s="54"/>
      <c r="BR44" s="54"/>
      <c r="BS44" s="54"/>
      <c r="BT44" s="54"/>
      <c r="BU44" s="54"/>
      <c r="BV44" s="54"/>
      <c r="BW44" s="54"/>
      <c r="BX44" s="54"/>
      <c r="BY44" s="54"/>
      <c r="BZ44" s="55"/>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0" t="s">
        <v>113</v>
      </c>
      <c r="BM47" s="51"/>
      <c r="BN47" s="51"/>
      <c r="BO47" s="51"/>
      <c r="BP47" s="51"/>
      <c r="BQ47" s="51"/>
      <c r="BR47" s="51"/>
      <c r="BS47" s="51"/>
      <c r="BT47" s="51"/>
      <c r="BU47" s="51"/>
      <c r="BV47" s="51"/>
      <c r="BW47" s="51"/>
      <c r="BX47" s="51"/>
      <c r="BY47" s="51"/>
      <c r="BZ47" s="52"/>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3"/>
      <c r="BM63" s="54"/>
      <c r="BN63" s="54"/>
      <c r="BO63" s="54"/>
      <c r="BP63" s="54"/>
      <c r="BQ63" s="54"/>
      <c r="BR63" s="54"/>
      <c r="BS63" s="54"/>
      <c r="BT63" s="54"/>
      <c r="BU63" s="54"/>
      <c r="BV63" s="54"/>
      <c r="BW63" s="54"/>
      <c r="BX63" s="54"/>
      <c r="BY63" s="54"/>
      <c r="BZ63" s="55"/>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0" t="s">
        <v>114</v>
      </c>
      <c r="BM66" s="51"/>
      <c r="BN66" s="51"/>
      <c r="BO66" s="51"/>
      <c r="BP66" s="51"/>
      <c r="BQ66" s="51"/>
      <c r="BR66" s="51"/>
      <c r="BS66" s="51"/>
      <c r="BT66" s="51"/>
      <c r="BU66" s="51"/>
      <c r="BV66" s="51"/>
      <c r="BW66" s="51"/>
      <c r="BX66" s="51"/>
      <c r="BY66" s="51"/>
      <c r="BZ66" s="52"/>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【78.36】</v>
      </c>
      <c r="F85" s="27" t="s">
        <v>41</v>
      </c>
      <c r="G85" s="27" t="s">
        <v>41</v>
      </c>
      <c r="H85" s="27" t="str">
        <f>データ!BO6</f>
        <v>【949.15】</v>
      </c>
      <c r="I85" s="27" t="str">
        <f>データ!BZ6</f>
        <v>【55.87】</v>
      </c>
      <c r="J85" s="27" t="str">
        <f>データ!CK6</f>
        <v>【288.19】</v>
      </c>
      <c r="K85" s="27" t="str">
        <f>データ!CV6</f>
        <v>【56.31】</v>
      </c>
      <c r="L85" s="27" t="str">
        <f>データ!DG6</f>
        <v>【71.88】</v>
      </c>
      <c r="M85" s="27" t="s">
        <v>41</v>
      </c>
      <c r="N85" s="27" t="s">
        <v>41</v>
      </c>
      <c r="O85" s="27" t="str">
        <f>データ!EN6</f>
        <v>【0.80】</v>
      </c>
    </row>
  </sheetData>
  <sheetProtection algorithmName="SHA-512" hashValue="/mPO7BPBVKNUf+kjQXTYxiXEvVvL5t5wzXtoKiQWmNfAMcCcmGsfgV/gUpEIReVg6jOkVjcNhSv37KH3syZcrQ==" saltValue="Dcr5kOEtxhSURJhKmvItH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42</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43</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44</v>
      </c>
      <c r="B3" s="30" t="s">
        <v>45</v>
      </c>
      <c r="C3" s="30" t="s">
        <v>46</v>
      </c>
      <c r="D3" s="30" t="s">
        <v>47</v>
      </c>
      <c r="E3" s="30" t="s">
        <v>48</v>
      </c>
      <c r="F3" s="30" t="s">
        <v>49</v>
      </c>
      <c r="G3" s="30" t="s">
        <v>50</v>
      </c>
      <c r="H3" s="77" t="s">
        <v>51</v>
      </c>
      <c r="I3" s="78"/>
      <c r="J3" s="78"/>
      <c r="K3" s="78"/>
      <c r="L3" s="78"/>
      <c r="M3" s="78"/>
      <c r="N3" s="78"/>
      <c r="O3" s="78"/>
      <c r="P3" s="78"/>
      <c r="Q3" s="78"/>
      <c r="R3" s="78"/>
      <c r="S3" s="78"/>
      <c r="T3" s="78"/>
      <c r="U3" s="78"/>
      <c r="V3" s="78"/>
      <c r="W3" s="79"/>
      <c r="X3" s="83" t="s">
        <v>52</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53</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29" t="s">
        <v>54</v>
      </c>
      <c r="B4" s="31"/>
      <c r="C4" s="31"/>
      <c r="D4" s="31"/>
      <c r="E4" s="31"/>
      <c r="F4" s="31"/>
      <c r="G4" s="31"/>
      <c r="H4" s="80"/>
      <c r="I4" s="81"/>
      <c r="J4" s="81"/>
      <c r="K4" s="81"/>
      <c r="L4" s="81"/>
      <c r="M4" s="81"/>
      <c r="N4" s="81"/>
      <c r="O4" s="81"/>
      <c r="P4" s="81"/>
      <c r="Q4" s="81"/>
      <c r="R4" s="81"/>
      <c r="S4" s="81"/>
      <c r="T4" s="81"/>
      <c r="U4" s="81"/>
      <c r="V4" s="81"/>
      <c r="W4" s="82"/>
      <c r="X4" s="76" t="s">
        <v>55</v>
      </c>
      <c r="Y4" s="76"/>
      <c r="Z4" s="76"/>
      <c r="AA4" s="76"/>
      <c r="AB4" s="76"/>
      <c r="AC4" s="76"/>
      <c r="AD4" s="76"/>
      <c r="AE4" s="76"/>
      <c r="AF4" s="76"/>
      <c r="AG4" s="76"/>
      <c r="AH4" s="76"/>
      <c r="AI4" s="76" t="s">
        <v>56</v>
      </c>
      <c r="AJ4" s="76"/>
      <c r="AK4" s="76"/>
      <c r="AL4" s="76"/>
      <c r="AM4" s="76"/>
      <c r="AN4" s="76"/>
      <c r="AO4" s="76"/>
      <c r="AP4" s="76"/>
      <c r="AQ4" s="76"/>
      <c r="AR4" s="76"/>
      <c r="AS4" s="76"/>
      <c r="AT4" s="76" t="s">
        <v>57</v>
      </c>
      <c r="AU4" s="76"/>
      <c r="AV4" s="76"/>
      <c r="AW4" s="76"/>
      <c r="AX4" s="76"/>
      <c r="AY4" s="76"/>
      <c r="AZ4" s="76"/>
      <c r="BA4" s="76"/>
      <c r="BB4" s="76"/>
      <c r="BC4" s="76"/>
      <c r="BD4" s="76"/>
      <c r="BE4" s="76" t="s">
        <v>58</v>
      </c>
      <c r="BF4" s="76"/>
      <c r="BG4" s="76"/>
      <c r="BH4" s="76"/>
      <c r="BI4" s="76"/>
      <c r="BJ4" s="76"/>
      <c r="BK4" s="76"/>
      <c r="BL4" s="76"/>
      <c r="BM4" s="76"/>
      <c r="BN4" s="76"/>
      <c r="BO4" s="76"/>
      <c r="BP4" s="76" t="s">
        <v>59</v>
      </c>
      <c r="BQ4" s="76"/>
      <c r="BR4" s="76"/>
      <c r="BS4" s="76"/>
      <c r="BT4" s="76"/>
      <c r="BU4" s="76"/>
      <c r="BV4" s="76"/>
      <c r="BW4" s="76"/>
      <c r="BX4" s="76"/>
      <c r="BY4" s="76"/>
      <c r="BZ4" s="76"/>
      <c r="CA4" s="76" t="s">
        <v>60</v>
      </c>
      <c r="CB4" s="76"/>
      <c r="CC4" s="76"/>
      <c r="CD4" s="76"/>
      <c r="CE4" s="76"/>
      <c r="CF4" s="76"/>
      <c r="CG4" s="76"/>
      <c r="CH4" s="76"/>
      <c r="CI4" s="76"/>
      <c r="CJ4" s="76"/>
      <c r="CK4" s="76"/>
      <c r="CL4" s="76" t="s">
        <v>61</v>
      </c>
      <c r="CM4" s="76"/>
      <c r="CN4" s="76"/>
      <c r="CO4" s="76"/>
      <c r="CP4" s="76"/>
      <c r="CQ4" s="76"/>
      <c r="CR4" s="76"/>
      <c r="CS4" s="76"/>
      <c r="CT4" s="76"/>
      <c r="CU4" s="76"/>
      <c r="CV4" s="76"/>
      <c r="CW4" s="76" t="s">
        <v>62</v>
      </c>
      <c r="CX4" s="76"/>
      <c r="CY4" s="76"/>
      <c r="CZ4" s="76"/>
      <c r="DA4" s="76"/>
      <c r="DB4" s="76"/>
      <c r="DC4" s="76"/>
      <c r="DD4" s="76"/>
      <c r="DE4" s="76"/>
      <c r="DF4" s="76"/>
      <c r="DG4" s="76"/>
      <c r="DH4" s="76" t="s">
        <v>63</v>
      </c>
      <c r="DI4" s="76"/>
      <c r="DJ4" s="76"/>
      <c r="DK4" s="76"/>
      <c r="DL4" s="76"/>
      <c r="DM4" s="76"/>
      <c r="DN4" s="76"/>
      <c r="DO4" s="76"/>
      <c r="DP4" s="76"/>
      <c r="DQ4" s="76"/>
      <c r="DR4" s="76"/>
      <c r="DS4" s="76" t="s">
        <v>64</v>
      </c>
      <c r="DT4" s="76"/>
      <c r="DU4" s="76"/>
      <c r="DV4" s="76"/>
      <c r="DW4" s="76"/>
      <c r="DX4" s="76"/>
      <c r="DY4" s="76"/>
      <c r="DZ4" s="76"/>
      <c r="EA4" s="76"/>
      <c r="EB4" s="76"/>
      <c r="EC4" s="76"/>
      <c r="ED4" s="76" t="s">
        <v>65</v>
      </c>
      <c r="EE4" s="76"/>
      <c r="EF4" s="76"/>
      <c r="EG4" s="76"/>
      <c r="EH4" s="76"/>
      <c r="EI4" s="76"/>
      <c r="EJ4" s="76"/>
      <c r="EK4" s="76"/>
      <c r="EL4" s="76"/>
      <c r="EM4" s="76"/>
      <c r="EN4" s="76"/>
    </row>
    <row r="5" spans="1:144" x14ac:dyDescent="0.15">
      <c r="A5" s="29" t="s">
        <v>66</v>
      </c>
      <c r="B5" s="32"/>
      <c r="C5" s="32"/>
      <c r="D5" s="32"/>
      <c r="E5" s="32"/>
      <c r="F5" s="32"/>
      <c r="G5" s="32"/>
      <c r="H5" s="33" t="s">
        <v>67</v>
      </c>
      <c r="I5" s="33" t="s">
        <v>68</v>
      </c>
      <c r="J5" s="33" t="s">
        <v>69</v>
      </c>
      <c r="K5" s="33" t="s">
        <v>70</v>
      </c>
      <c r="L5" s="33" t="s">
        <v>71</v>
      </c>
      <c r="M5" s="33" t="s">
        <v>72</v>
      </c>
      <c r="N5" s="33" t="s">
        <v>73</v>
      </c>
      <c r="O5" s="33" t="s">
        <v>74</v>
      </c>
      <c r="P5" s="33" t="s">
        <v>75</v>
      </c>
      <c r="Q5" s="33" t="s">
        <v>76</v>
      </c>
      <c r="R5" s="33" t="s">
        <v>77</v>
      </c>
      <c r="S5" s="33" t="s">
        <v>78</v>
      </c>
      <c r="T5" s="33" t="s">
        <v>79</v>
      </c>
      <c r="U5" s="33" t="s">
        <v>80</v>
      </c>
      <c r="V5" s="33" t="s">
        <v>81</v>
      </c>
      <c r="W5" s="33" t="s">
        <v>82</v>
      </c>
      <c r="X5" s="33" t="s">
        <v>83</v>
      </c>
      <c r="Y5" s="33" t="s">
        <v>84</v>
      </c>
      <c r="Z5" s="33" t="s">
        <v>85</v>
      </c>
      <c r="AA5" s="33" t="s">
        <v>86</v>
      </c>
      <c r="AB5" s="33" t="s">
        <v>87</v>
      </c>
      <c r="AC5" s="33" t="s">
        <v>88</v>
      </c>
      <c r="AD5" s="33" t="s">
        <v>89</v>
      </c>
      <c r="AE5" s="33" t="s">
        <v>90</v>
      </c>
      <c r="AF5" s="33" t="s">
        <v>91</v>
      </c>
      <c r="AG5" s="33" t="s">
        <v>92</v>
      </c>
      <c r="AH5" s="33" t="s">
        <v>29</v>
      </c>
      <c r="AI5" s="33" t="s">
        <v>83</v>
      </c>
      <c r="AJ5" s="33" t="s">
        <v>84</v>
      </c>
      <c r="AK5" s="33" t="s">
        <v>85</v>
      </c>
      <c r="AL5" s="33" t="s">
        <v>86</v>
      </c>
      <c r="AM5" s="33" t="s">
        <v>87</v>
      </c>
      <c r="AN5" s="33" t="s">
        <v>88</v>
      </c>
      <c r="AO5" s="33" t="s">
        <v>89</v>
      </c>
      <c r="AP5" s="33" t="s">
        <v>90</v>
      </c>
      <c r="AQ5" s="33" t="s">
        <v>91</v>
      </c>
      <c r="AR5" s="33" t="s">
        <v>92</v>
      </c>
      <c r="AS5" s="33" t="s">
        <v>93</v>
      </c>
      <c r="AT5" s="33" t="s">
        <v>83</v>
      </c>
      <c r="AU5" s="33" t="s">
        <v>84</v>
      </c>
      <c r="AV5" s="33" t="s">
        <v>85</v>
      </c>
      <c r="AW5" s="33" t="s">
        <v>86</v>
      </c>
      <c r="AX5" s="33" t="s">
        <v>87</v>
      </c>
      <c r="AY5" s="33" t="s">
        <v>88</v>
      </c>
      <c r="AZ5" s="33" t="s">
        <v>89</v>
      </c>
      <c r="BA5" s="33" t="s">
        <v>90</v>
      </c>
      <c r="BB5" s="33" t="s">
        <v>91</v>
      </c>
      <c r="BC5" s="33" t="s">
        <v>92</v>
      </c>
      <c r="BD5" s="33" t="s">
        <v>93</v>
      </c>
      <c r="BE5" s="33" t="s">
        <v>83</v>
      </c>
      <c r="BF5" s="33" t="s">
        <v>84</v>
      </c>
      <c r="BG5" s="33" t="s">
        <v>85</v>
      </c>
      <c r="BH5" s="33" t="s">
        <v>86</v>
      </c>
      <c r="BI5" s="33" t="s">
        <v>87</v>
      </c>
      <c r="BJ5" s="33" t="s">
        <v>88</v>
      </c>
      <c r="BK5" s="33" t="s">
        <v>89</v>
      </c>
      <c r="BL5" s="33" t="s">
        <v>90</v>
      </c>
      <c r="BM5" s="33" t="s">
        <v>91</v>
      </c>
      <c r="BN5" s="33" t="s">
        <v>92</v>
      </c>
      <c r="BO5" s="33" t="s">
        <v>93</v>
      </c>
      <c r="BP5" s="33" t="s">
        <v>83</v>
      </c>
      <c r="BQ5" s="33" t="s">
        <v>84</v>
      </c>
      <c r="BR5" s="33" t="s">
        <v>85</v>
      </c>
      <c r="BS5" s="33" t="s">
        <v>86</v>
      </c>
      <c r="BT5" s="33" t="s">
        <v>87</v>
      </c>
      <c r="BU5" s="33" t="s">
        <v>88</v>
      </c>
      <c r="BV5" s="33" t="s">
        <v>89</v>
      </c>
      <c r="BW5" s="33" t="s">
        <v>90</v>
      </c>
      <c r="BX5" s="33" t="s">
        <v>91</v>
      </c>
      <c r="BY5" s="33" t="s">
        <v>92</v>
      </c>
      <c r="BZ5" s="33" t="s">
        <v>93</v>
      </c>
      <c r="CA5" s="33" t="s">
        <v>83</v>
      </c>
      <c r="CB5" s="33" t="s">
        <v>84</v>
      </c>
      <c r="CC5" s="33" t="s">
        <v>85</v>
      </c>
      <c r="CD5" s="33" t="s">
        <v>86</v>
      </c>
      <c r="CE5" s="33" t="s">
        <v>87</v>
      </c>
      <c r="CF5" s="33" t="s">
        <v>88</v>
      </c>
      <c r="CG5" s="33" t="s">
        <v>89</v>
      </c>
      <c r="CH5" s="33" t="s">
        <v>90</v>
      </c>
      <c r="CI5" s="33" t="s">
        <v>91</v>
      </c>
      <c r="CJ5" s="33" t="s">
        <v>92</v>
      </c>
      <c r="CK5" s="33" t="s">
        <v>93</v>
      </c>
      <c r="CL5" s="33" t="s">
        <v>83</v>
      </c>
      <c r="CM5" s="33" t="s">
        <v>84</v>
      </c>
      <c r="CN5" s="33" t="s">
        <v>85</v>
      </c>
      <c r="CO5" s="33" t="s">
        <v>86</v>
      </c>
      <c r="CP5" s="33" t="s">
        <v>87</v>
      </c>
      <c r="CQ5" s="33" t="s">
        <v>88</v>
      </c>
      <c r="CR5" s="33" t="s">
        <v>89</v>
      </c>
      <c r="CS5" s="33" t="s">
        <v>90</v>
      </c>
      <c r="CT5" s="33" t="s">
        <v>91</v>
      </c>
      <c r="CU5" s="33" t="s">
        <v>92</v>
      </c>
      <c r="CV5" s="33" t="s">
        <v>93</v>
      </c>
      <c r="CW5" s="33" t="s">
        <v>83</v>
      </c>
      <c r="CX5" s="33" t="s">
        <v>84</v>
      </c>
      <c r="CY5" s="33" t="s">
        <v>85</v>
      </c>
      <c r="CZ5" s="33" t="s">
        <v>86</v>
      </c>
      <c r="DA5" s="33" t="s">
        <v>87</v>
      </c>
      <c r="DB5" s="33" t="s">
        <v>88</v>
      </c>
      <c r="DC5" s="33" t="s">
        <v>89</v>
      </c>
      <c r="DD5" s="33" t="s">
        <v>90</v>
      </c>
      <c r="DE5" s="33" t="s">
        <v>91</v>
      </c>
      <c r="DF5" s="33" t="s">
        <v>92</v>
      </c>
      <c r="DG5" s="33" t="s">
        <v>93</v>
      </c>
      <c r="DH5" s="33" t="s">
        <v>83</v>
      </c>
      <c r="DI5" s="33" t="s">
        <v>84</v>
      </c>
      <c r="DJ5" s="33" t="s">
        <v>85</v>
      </c>
      <c r="DK5" s="33" t="s">
        <v>86</v>
      </c>
      <c r="DL5" s="33" t="s">
        <v>87</v>
      </c>
      <c r="DM5" s="33" t="s">
        <v>88</v>
      </c>
      <c r="DN5" s="33" t="s">
        <v>89</v>
      </c>
      <c r="DO5" s="33" t="s">
        <v>90</v>
      </c>
      <c r="DP5" s="33" t="s">
        <v>91</v>
      </c>
      <c r="DQ5" s="33" t="s">
        <v>92</v>
      </c>
      <c r="DR5" s="33" t="s">
        <v>93</v>
      </c>
      <c r="DS5" s="33" t="s">
        <v>83</v>
      </c>
      <c r="DT5" s="33" t="s">
        <v>84</v>
      </c>
      <c r="DU5" s="33" t="s">
        <v>85</v>
      </c>
      <c r="DV5" s="33" t="s">
        <v>86</v>
      </c>
      <c r="DW5" s="33" t="s">
        <v>87</v>
      </c>
      <c r="DX5" s="33" t="s">
        <v>88</v>
      </c>
      <c r="DY5" s="33" t="s">
        <v>89</v>
      </c>
      <c r="DZ5" s="33" t="s">
        <v>90</v>
      </c>
      <c r="EA5" s="33" t="s">
        <v>91</v>
      </c>
      <c r="EB5" s="33" t="s">
        <v>92</v>
      </c>
      <c r="EC5" s="33" t="s">
        <v>93</v>
      </c>
      <c r="ED5" s="33" t="s">
        <v>83</v>
      </c>
      <c r="EE5" s="33" t="s">
        <v>84</v>
      </c>
      <c r="EF5" s="33" t="s">
        <v>85</v>
      </c>
      <c r="EG5" s="33" t="s">
        <v>86</v>
      </c>
      <c r="EH5" s="33" t="s">
        <v>87</v>
      </c>
      <c r="EI5" s="33" t="s">
        <v>88</v>
      </c>
      <c r="EJ5" s="33" t="s">
        <v>89</v>
      </c>
      <c r="EK5" s="33" t="s">
        <v>90</v>
      </c>
      <c r="EL5" s="33" t="s">
        <v>91</v>
      </c>
      <c r="EM5" s="33" t="s">
        <v>92</v>
      </c>
      <c r="EN5" s="33" t="s">
        <v>93</v>
      </c>
    </row>
    <row r="6" spans="1:144" s="37" customFormat="1" x14ac:dyDescent="0.15">
      <c r="A6" s="29" t="s">
        <v>94</v>
      </c>
      <c r="B6" s="34">
        <f>B7</f>
        <v>2020</v>
      </c>
      <c r="C6" s="34">
        <f t="shared" ref="C6:W6" si="3">C7</f>
        <v>242047</v>
      </c>
      <c r="D6" s="34">
        <f t="shared" si="3"/>
        <v>47</v>
      </c>
      <c r="E6" s="34">
        <f t="shared" si="3"/>
        <v>1</v>
      </c>
      <c r="F6" s="34">
        <f t="shared" si="3"/>
        <v>0</v>
      </c>
      <c r="G6" s="34">
        <f t="shared" si="3"/>
        <v>0</v>
      </c>
      <c r="H6" s="34" t="str">
        <f t="shared" si="3"/>
        <v>三重県　松阪市</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0.67</v>
      </c>
      <c r="Q6" s="35">
        <f t="shared" si="3"/>
        <v>733</v>
      </c>
      <c r="R6" s="35">
        <f t="shared" si="3"/>
        <v>161998</v>
      </c>
      <c r="S6" s="35">
        <f t="shared" si="3"/>
        <v>623.58000000000004</v>
      </c>
      <c r="T6" s="35">
        <f t="shared" si="3"/>
        <v>259.79000000000002</v>
      </c>
      <c r="U6" s="35">
        <f t="shared" si="3"/>
        <v>1079</v>
      </c>
      <c r="V6" s="35">
        <f t="shared" si="3"/>
        <v>1</v>
      </c>
      <c r="W6" s="35">
        <f t="shared" si="3"/>
        <v>1079</v>
      </c>
      <c r="X6" s="36">
        <f>IF(X7="",NA(),X7)</f>
        <v>48.19</v>
      </c>
      <c r="Y6" s="36">
        <f t="shared" ref="Y6:AG6" si="4">IF(Y7="",NA(),Y7)</f>
        <v>34.19</v>
      </c>
      <c r="Z6" s="36">
        <f t="shared" si="4"/>
        <v>98.35</v>
      </c>
      <c r="AA6" s="36">
        <f t="shared" si="4"/>
        <v>99.38</v>
      </c>
      <c r="AB6" s="36">
        <f t="shared" si="4"/>
        <v>101.96</v>
      </c>
      <c r="AC6" s="36">
        <f t="shared" si="4"/>
        <v>77.56</v>
      </c>
      <c r="AD6" s="36">
        <f t="shared" si="4"/>
        <v>74.05</v>
      </c>
      <c r="AE6" s="36">
        <f t="shared" si="4"/>
        <v>73.25</v>
      </c>
      <c r="AF6" s="36">
        <f t="shared" si="4"/>
        <v>75.06</v>
      </c>
      <c r="AG6" s="36">
        <f t="shared" si="4"/>
        <v>73.22</v>
      </c>
      <c r="AH6" s="35" t="str">
        <f>IF(AH7="","",IF(AH7="-","【-】","【"&amp;SUBSTITUTE(TEXT(AH7,"#,##0.00"),"-","△")&amp;"】"))</f>
        <v>【78.36】</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3640.92</v>
      </c>
      <c r="BF6" s="35">
        <f t="shared" ref="BF6:BN6" si="7">IF(BF7="",NA(),BF7)</f>
        <v>0</v>
      </c>
      <c r="BG6" s="35">
        <f t="shared" si="7"/>
        <v>0</v>
      </c>
      <c r="BH6" s="35">
        <f t="shared" si="7"/>
        <v>0</v>
      </c>
      <c r="BI6" s="35">
        <f t="shared" si="7"/>
        <v>0</v>
      </c>
      <c r="BJ6" s="36">
        <f t="shared" si="7"/>
        <v>1144.79</v>
      </c>
      <c r="BK6" s="36">
        <f t="shared" si="7"/>
        <v>1302.33</v>
      </c>
      <c r="BL6" s="36">
        <f t="shared" si="7"/>
        <v>1274.21</v>
      </c>
      <c r="BM6" s="36">
        <f t="shared" si="7"/>
        <v>1183.92</v>
      </c>
      <c r="BN6" s="36">
        <f t="shared" si="7"/>
        <v>1128.72</v>
      </c>
      <c r="BO6" s="35" t="str">
        <f>IF(BO7="","",IF(BO7="-","【-】","【"&amp;SUBSTITUTE(TEXT(BO7,"#,##0.00"),"-","△")&amp;"】"))</f>
        <v>【949.15】</v>
      </c>
      <c r="BP6" s="36">
        <f>IF(BP7="",NA(),BP7)</f>
        <v>24.85</v>
      </c>
      <c r="BQ6" s="36">
        <f t="shared" ref="BQ6:BY6" si="8">IF(BQ7="",NA(),BQ7)</f>
        <v>19.72</v>
      </c>
      <c r="BR6" s="36">
        <f t="shared" si="8"/>
        <v>57</v>
      </c>
      <c r="BS6" s="36">
        <f t="shared" si="8"/>
        <v>55.67</v>
      </c>
      <c r="BT6" s="36">
        <f t="shared" si="8"/>
        <v>55.58</v>
      </c>
      <c r="BU6" s="36">
        <f t="shared" si="8"/>
        <v>56.04</v>
      </c>
      <c r="BV6" s="36">
        <f t="shared" si="8"/>
        <v>40.89</v>
      </c>
      <c r="BW6" s="36">
        <f t="shared" si="8"/>
        <v>41.25</v>
      </c>
      <c r="BX6" s="36">
        <f t="shared" si="8"/>
        <v>42.5</v>
      </c>
      <c r="BY6" s="36">
        <f t="shared" si="8"/>
        <v>41.84</v>
      </c>
      <c r="BZ6" s="35" t="str">
        <f>IF(BZ7="","",IF(BZ7="-","【-】","【"&amp;SUBSTITUTE(TEXT(BZ7,"#,##0.00"),"-","△")&amp;"】"))</f>
        <v>【55.87】</v>
      </c>
      <c r="CA6" s="36">
        <f>IF(CA7="",NA(),CA7)</f>
        <v>278.73</v>
      </c>
      <c r="CB6" s="36">
        <f t="shared" ref="CB6:CJ6" si="9">IF(CB7="",NA(),CB7)</f>
        <v>95</v>
      </c>
      <c r="CC6" s="36">
        <f t="shared" si="9"/>
        <v>32.28</v>
      </c>
      <c r="CD6" s="36">
        <f t="shared" si="9"/>
        <v>33.659999999999997</v>
      </c>
      <c r="CE6" s="36">
        <f t="shared" si="9"/>
        <v>34.17</v>
      </c>
      <c r="CF6" s="36">
        <f t="shared" si="9"/>
        <v>304.35000000000002</v>
      </c>
      <c r="CG6" s="36">
        <f t="shared" si="9"/>
        <v>383.2</v>
      </c>
      <c r="CH6" s="36">
        <f t="shared" si="9"/>
        <v>383.25</v>
      </c>
      <c r="CI6" s="36">
        <f t="shared" si="9"/>
        <v>377.72</v>
      </c>
      <c r="CJ6" s="36">
        <f t="shared" si="9"/>
        <v>390.47</v>
      </c>
      <c r="CK6" s="35" t="str">
        <f>IF(CK7="","",IF(CK7="-","【-】","【"&amp;SUBSTITUTE(TEXT(CK7,"#,##0.00"),"-","△")&amp;"】"))</f>
        <v>【288.19】</v>
      </c>
      <c r="CL6" s="36">
        <f>IF(CL7="",NA(),CL7)</f>
        <v>59.44</v>
      </c>
      <c r="CM6" s="36">
        <f t="shared" ref="CM6:CU6" si="10">IF(CM7="",NA(),CM7)</f>
        <v>69.180000000000007</v>
      </c>
      <c r="CN6" s="36">
        <f t="shared" si="10"/>
        <v>68.53</v>
      </c>
      <c r="CO6" s="36">
        <f t="shared" si="10"/>
        <v>67.319999999999993</v>
      </c>
      <c r="CP6" s="36">
        <f t="shared" si="10"/>
        <v>68.22</v>
      </c>
      <c r="CQ6" s="36">
        <f t="shared" si="10"/>
        <v>55.9</v>
      </c>
      <c r="CR6" s="36">
        <f t="shared" si="10"/>
        <v>47.95</v>
      </c>
      <c r="CS6" s="36">
        <f t="shared" si="10"/>
        <v>48.26</v>
      </c>
      <c r="CT6" s="36">
        <f t="shared" si="10"/>
        <v>48.01</v>
      </c>
      <c r="CU6" s="36">
        <f t="shared" si="10"/>
        <v>49.08</v>
      </c>
      <c r="CV6" s="35" t="str">
        <f>IF(CV7="","",IF(CV7="-","【-】","【"&amp;SUBSTITUTE(TEXT(CV7,"#,##0.00"),"-","△")&amp;"】"))</f>
        <v>【56.31】</v>
      </c>
      <c r="CW6" s="36">
        <f>IF(CW7="",NA(),CW7)</f>
        <v>67.33</v>
      </c>
      <c r="CX6" s="36">
        <f t="shared" ref="CX6:DF6" si="11">IF(CX7="",NA(),CX7)</f>
        <v>88.39</v>
      </c>
      <c r="CY6" s="36">
        <f t="shared" si="11"/>
        <v>90.86</v>
      </c>
      <c r="CZ6" s="36">
        <f t="shared" si="11"/>
        <v>91.37</v>
      </c>
      <c r="DA6" s="36">
        <f t="shared" si="11"/>
        <v>90</v>
      </c>
      <c r="DB6" s="36">
        <f t="shared" si="11"/>
        <v>73.28</v>
      </c>
      <c r="DC6" s="36">
        <f t="shared" si="11"/>
        <v>74.900000000000006</v>
      </c>
      <c r="DD6" s="36">
        <f t="shared" si="11"/>
        <v>72.72</v>
      </c>
      <c r="DE6" s="36">
        <f t="shared" si="11"/>
        <v>72.75</v>
      </c>
      <c r="DF6" s="36">
        <f t="shared" si="11"/>
        <v>71.27</v>
      </c>
      <c r="DG6" s="35" t="str">
        <f>IF(DG7="","",IF(DG7="-","【-】","【"&amp;SUBSTITUTE(TEXT(DG7,"#,##0.00"),"-","△")&amp;"】"))</f>
        <v>【71.88】</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0.09</v>
      </c>
      <c r="EE6" s="35">
        <f t="shared" ref="EE6:EM6" si="14">IF(EE7="",NA(),EE7)</f>
        <v>0</v>
      </c>
      <c r="EF6" s="35">
        <f t="shared" si="14"/>
        <v>0</v>
      </c>
      <c r="EG6" s="35">
        <f t="shared" si="14"/>
        <v>0</v>
      </c>
      <c r="EH6" s="35">
        <f t="shared" si="14"/>
        <v>0</v>
      </c>
      <c r="EI6" s="36">
        <f t="shared" si="14"/>
        <v>0.53</v>
      </c>
      <c r="EJ6" s="36">
        <f t="shared" si="14"/>
        <v>0.56999999999999995</v>
      </c>
      <c r="EK6" s="36">
        <f t="shared" si="14"/>
        <v>0.62</v>
      </c>
      <c r="EL6" s="36">
        <f t="shared" si="14"/>
        <v>0.39</v>
      </c>
      <c r="EM6" s="36">
        <f t="shared" si="14"/>
        <v>0.61</v>
      </c>
      <c r="EN6" s="35" t="str">
        <f>IF(EN7="","",IF(EN7="-","【-】","【"&amp;SUBSTITUTE(TEXT(EN7,"#,##0.00"),"-","△")&amp;"】"))</f>
        <v>【0.80】</v>
      </c>
    </row>
    <row r="7" spans="1:144" s="37" customFormat="1" x14ac:dyDescent="0.15">
      <c r="A7" s="29"/>
      <c r="B7" s="38">
        <v>2020</v>
      </c>
      <c r="C7" s="38">
        <v>242047</v>
      </c>
      <c r="D7" s="38">
        <v>47</v>
      </c>
      <c r="E7" s="38">
        <v>1</v>
      </c>
      <c r="F7" s="38">
        <v>0</v>
      </c>
      <c r="G7" s="38">
        <v>0</v>
      </c>
      <c r="H7" s="38" t="s">
        <v>95</v>
      </c>
      <c r="I7" s="38" t="s">
        <v>96</v>
      </c>
      <c r="J7" s="38" t="s">
        <v>97</v>
      </c>
      <c r="K7" s="38" t="s">
        <v>98</v>
      </c>
      <c r="L7" s="38" t="s">
        <v>99</v>
      </c>
      <c r="M7" s="38" t="s">
        <v>100</v>
      </c>
      <c r="N7" s="39" t="s">
        <v>101</v>
      </c>
      <c r="O7" s="39" t="s">
        <v>102</v>
      </c>
      <c r="P7" s="39">
        <v>0.67</v>
      </c>
      <c r="Q7" s="39">
        <v>733</v>
      </c>
      <c r="R7" s="39">
        <v>161998</v>
      </c>
      <c r="S7" s="39">
        <v>623.58000000000004</v>
      </c>
      <c r="T7" s="39">
        <v>259.79000000000002</v>
      </c>
      <c r="U7" s="39">
        <v>1079</v>
      </c>
      <c r="V7" s="39">
        <v>1</v>
      </c>
      <c r="W7" s="39">
        <v>1079</v>
      </c>
      <c r="X7" s="39">
        <v>48.19</v>
      </c>
      <c r="Y7" s="39">
        <v>34.19</v>
      </c>
      <c r="Z7" s="39">
        <v>98.35</v>
      </c>
      <c r="AA7" s="39">
        <v>99.38</v>
      </c>
      <c r="AB7" s="39">
        <v>101.96</v>
      </c>
      <c r="AC7" s="39">
        <v>77.56</v>
      </c>
      <c r="AD7" s="39">
        <v>74.05</v>
      </c>
      <c r="AE7" s="39">
        <v>73.25</v>
      </c>
      <c r="AF7" s="39">
        <v>75.06</v>
      </c>
      <c r="AG7" s="39">
        <v>73.22</v>
      </c>
      <c r="AH7" s="39">
        <v>78.36</v>
      </c>
      <c r="AI7" s="39"/>
      <c r="AJ7" s="39"/>
      <c r="AK7" s="39"/>
      <c r="AL7" s="39"/>
      <c r="AM7" s="39"/>
      <c r="AN7" s="39"/>
      <c r="AO7" s="39"/>
      <c r="AP7" s="39"/>
      <c r="AQ7" s="39"/>
      <c r="AR7" s="39"/>
      <c r="AS7" s="39"/>
      <c r="AT7" s="39"/>
      <c r="AU7" s="39"/>
      <c r="AV7" s="39"/>
      <c r="AW7" s="39"/>
      <c r="AX7" s="39"/>
      <c r="AY7" s="39"/>
      <c r="AZ7" s="39"/>
      <c r="BA7" s="39"/>
      <c r="BB7" s="39"/>
      <c r="BC7" s="39"/>
      <c r="BD7" s="39"/>
      <c r="BE7" s="39">
        <v>3640.92</v>
      </c>
      <c r="BF7" s="39">
        <v>0</v>
      </c>
      <c r="BG7" s="39">
        <v>0</v>
      </c>
      <c r="BH7" s="39">
        <v>0</v>
      </c>
      <c r="BI7" s="39">
        <v>0</v>
      </c>
      <c r="BJ7" s="39">
        <v>1144.79</v>
      </c>
      <c r="BK7" s="39">
        <v>1302.33</v>
      </c>
      <c r="BL7" s="39">
        <v>1274.21</v>
      </c>
      <c r="BM7" s="39">
        <v>1183.92</v>
      </c>
      <c r="BN7" s="39">
        <v>1128.72</v>
      </c>
      <c r="BO7" s="39">
        <v>949.15</v>
      </c>
      <c r="BP7" s="39">
        <v>24.85</v>
      </c>
      <c r="BQ7" s="39">
        <v>19.72</v>
      </c>
      <c r="BR7" s="39">
        <v>57</v>
      </c>
      <c r="BS7" s="39">
        <v>55.67</v>
      </c>
      <c r="BT7" s="39">
        <v>55.58</v>
      </c>
      <c r="BU7" s="39">
        <v>56.04</v>
      </c>
      <c r="BV7" s="39">
        <v>40.89</v>
      </c>
      <c r="BW7" s="39">
        <v>41.25</v>
      </c>
      <c r="BX7" s="39">
        <v>42.5</v>
      </c>
      <c r="BY7" s="39">
        <v>41.84</v>
      </c>
      <c r="BZ7" s="39">
        <v>55.87</v>
      </c>
      <c r="CA7" s="39">
        <v>278.73</v>
      </c>
      <c r="CB7" s="39">
        <v>95</v>
      </c>
      <c r="CC7" s="39">
        <v>32.28</v>
      </c>
      <c r="CD7" s="39">
        <v>33.659999999999997</v>
      </c>
      <c r="CE7" s="39">
        <v>34.17</v>
      </c>
      <c r="CF7" s="39">
        <v>304.35000000000002</v>
      </c>
      <c r="CG7" s="39">
        <v>383.2</v>
      </c>
      <c r="CH7" s="39">
        <v>383.25</v>
      </c>
      <c r="CI7" s="39">
        <v>377.72</v>
      </c>
      <c r="CJ7" s="39">
        <v>390.47</v>
      </c>
      <c r="CK7" s="39">
        <v>288.19</v>
      </c>
      <c r="CL7" s="39">
        <v>59.44</v>
      </c>
      <c r="CM7" s="39">
        <v>69.180000000000007</v>
      </c>
      <c r="CN7" s="39">
        <v>68.53</v>
      </c>
      <c r="CO7" s="39">
        <v>67.319999999999993</v>
      </c>
      <c r="CP7" s="39">
        <v>68.22</v>
      </c>
      <c r="CQ7" s="39">
        <v>55.9</v>
      </c>
      <c r="CR7" s="39">
        <v>47.95</v>
      </c>
      <c r="CS7" s="39">
        <v>48.26</v>
      </c>
      <c r="CT7" s="39">
        <v>48.01</v>
      </c>
      <c r="CU7" s="39">
        <v>49.08</v>
      </c>
      <c r="CV7" s="39">
        <v>56.31</v>
      </c>
      <c r="CW7" s="39">
        <v>67.33</v>
      </c>
      <c r="CX7" s="39">
        <v>88.39</v>
      </c>
      <c r="CY7" s="39">
        <v>90.86</v>
      </c>
      <c r="CZ7" s="39">
        <v>91.37</v>
      </c>
      <c r="DA7" s="39">
        <v>90</v>
      </c>
      <c r="DB7" s="39">
        <v>73.28</v>
      </c>
      <c r="DC7" s="39">
        <v>74.900000000000006</v>
      </c>
      <c r="DD7" s="39">
        <v>72.72</v>
      </c>
      <c r="DE7" s="39">
        <v>72.75</v>
      </c>
      <c r="DF7" s="39">
        <v>71.27</v>
      </c>
      <c r="DG7" s="39">
        <v>71.88</v>
      </c>
      <c r="DH7" s="39"/>
      <c r="DI7" s="39"/>
      <c r="DJ7" s="39"/>
      <c r="DK7" s="39"/>
      <c r="DL7" s="39"/>
      <c r="DM7" s="39"/>
      <c r="DN7" s="39"/>
      <c r="DO7" s="39"/>
      <c r="DP7" s="39"/>
      <c r="DQ7" s="39"/>
      <c r="DR7" s="39"/>
      <c r="DS7" s="39"/>
      <c r="DT7" s="39"/>
      <c r="DU7" s="39"/>
      <c r="DV7" s="39"/>
      <c r="DW7" s="39"/>
      <c r="DX7" s="39"/>
      <c r="DY7" s="39"/>
      <c r="DZ7" s="39"/>
      <c r="EA7" s="39"/>
      <c r="EB7" s="39"/>
      <c r="EC7" s="39"/>
      <c r="ED7" s="39">
        <v>0.09</v>
      </c>
      <c r="EE7" s="39">
        <v>0</v>
      </c>
      <c r="EF7" s="39">
        <v>0</v>
      </c>
      <c r="EG7" s="39">
        <v>0</v>
      </c>
      <c r="EH7" s="39">
        <v>0</v>
      </c>
      <c r="EI7" s="39">
        <v>0.53</v>
      </c>
      <c r="EJ7" s="39">
        <v>0.56999999999999995</v>
      </c>
      <c r="EK7" s="39">
        <v>0.62</v>
      </c>
      <c r="EL7" s="39">
        <v>0.39</v>
      </c>
      <c r="EM7" s="39">
        <v>0.61</v>
      </c>
      <c r="EN7" s="39">
        <v>0.8</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103</v>
      </c>
      <c r="C9" s="41" t="s">
        <v>104</v>
      </c>
      <c r="D9" s="41" t="s">
        <v>105</v>
      </c>
      <c r="E9" s="41" t="s">
        <v>106</v>
      </c>
      <c r="F9" s="41" t="s">
        <v>107</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45</v>
      </c>
      <c r="B10" s="42">
        <f t="shared" ref="B10:D10" si="15">DATEVALUE($B7+12-B11&amp;"/1/"&amp;B12)</f>
        <v>46753</v>
      </c>
      <c r="C10" s="42">
        <f t="shared" si="15"/>
        <v>47119</v>
      </c>
      <c r="D10" s="42">
        <f t="shared" si="15"/>
        <v>47484</v>
      </c>
      <c r="E10" s="43">
        <f>DATEVALUE($B7+12-E11&amp;"/1/"&amp;E12)</f>
        <v>47849</v>
      </c>
      <c r="F10" s="43">
        <f>DATEVALUE($B7+12-F11&amp;"/1/"&amp;F12)</f>
        <v>48215</v>
      </c>
    </row>
    <row r="11" spans="1:144" x14ac:dyDescent="0.15">
      <c r="B11">
        <v>4</v>
      </c>
      <c r="C11">
        <v>3</v>
      </c>
      <c r="D11">
        <v>2</v>
      </c>
      <c r="E11">
        <v>1</v>
      </c>
      <c r="F11">
        <v>0</v>
      </c>
      <c r="G11" t="s">
        <v>108</v>
      </c>
    </row>
    <row r="12" spans="1:144" x14ac:dyDescent="0.15">
      <c r="B12">
        <v>1</v>
      </c>
      <c r="C12">
        <v>1</v>
      </c>
      <c r="D12">
        <v>1</v>
      </c>
      <c r="E12">
        <v>1</v>
      </c>
      <c r="F12">
        <v>2</v>
      </c>
      <c r="G12" t="s">
        <v>109</v>
      </c>
    </row>
    <row r="13" spans="1:144" x14ac:dyDescent="0.15">
      <c r="B13" t="s">
        <v>110</v>
      </c>
      <c r="C13" t="s">
        <v>110</v>
      </c>
      <c r="D13" t="s">
        <v>110</v>
      </c>
      <c r="E13" t="s">
        <v>111</v>
      </c>
      <c r="F13" t="s">
        <v>111</v>
      </c>
      <c r="G13" t="s">
        <v>112</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cp:lastModifiedBy>
  <cp:lastPrinted>2022-01-17T04:29:32Z</cp:lastPrinted>
  <dcterms:created xsi:type="dcterms:W3CDTF">2021-12-03T07:03:52Z</dcterms:created>
  <dcterms:modified xsi:type="dcterms:W3CDTF">2022-03-24T12:00:21Z</dcterms:modified>
  <cp:category/>
</cp:coreProperties>
</file>