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mortal\flsrv\部署別\介護保険課\◇◆◇介護保険課◇◆◇　\01_保険給付係\01_介護保険事業計画\★第8期事業計画\第8期事業計画に対するモニタリング\"/>
    </mc:Choice>
  </mc:AlternateContent>
  <bookViews>
    <workbookView xWindow="0" yWindow="0" windowWidth="20490" windowHeight="6435" activeTab="1"/>
  </bookViews>
  <sheets>
    <sheet name="認定者数" sheetId="1" r:id="rId1"/>
    <sheet name="介護給付費の推移" sheetId="3" r:id="rId2"/>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J11" i="1"/>
  <c r="E11" i="1"/>
  <c r="E14" i="1" s="1"/>
  <c r="D11" i="1"/>
  <c r="K25" i="1"/>
  <c r="J25" i="1"/>
  <c r="I25" i="1"/>
  <c r="H25" i="1"/>
  <c r="G25" i="1"/>
  <c r="E25" i="1"/>
  <c r="D25" i="1"/>
  <c r="L24" i="1"/>
  <c r="L25" i="1" s="1"/>
  <c r="F24" i="1"/>
  <c r="M24" i="1" s="1"/>
  <c r="M25" i="1" s="1"/>
  <c r="L23" i="1"/>
  <c r="F23" i="1"/>
  <c r="M23" i="1" s="1"/>
  <c r="E15" i="1"/>
  <c r="D15" i="1"/>
  <c r="F13" i="1"/>
  <c r="F12" i="1"/>
  <c r="F10" i="1"/>
  <c r="F11" i="1" l="1"/>
  <c r="D14" i="1"/>
  <c r="F25" i="1"/>
  <c r="F32" i="1"/>
  <c r="L32" i="1"/>
  <c r="F33" i="1"/>
  <c r="L33" i="1"/>
  <c r="D34" i="1"/>
  <c r="E34" i="1"/>
  <c r="G34" i="1"/>
  <c r="H34" i="1"/>
  <c r="I34" i="1"/>
  <c r="J34" i="1"/>
  <c r="K34" i="1"/>
  <c r="M33" i="1" l="1"/>
  <c r="L34" i="1"/>
  <c r="F34" i="1"/>
  <c r="M32" i="1"/>
  <c r="M34" i="1" l="1"/>
  <c r="L11" i="1"/>
  <c r="L12" i="1"/>
  <c r="L13" i="1"/>
  <c r="L10" i="1"/>
  <c r="K14" i="1"/>
  <c r="K15" i="1"/>
  <c r="J15" i="1"/>
  <c r="J14" i="1"/>
  <c r="D65" i="3" l="1"/>
  <c r="E58" i="3"/>
  <c r="D35" i="3" l="1"/>
  <c r="D58" i="3"/>
  <c r="D66" i="3" l="1"/>
  <c r="D67" i="3"/>
  <c r="D68" i="3"/>
  <c r="C68" i="3"/>
  <c r="C67" i="3"/>
  <c r="C66" i="3"/>
  <c r="C65" i="3"/>
  <c r="F57" i="3"/>
  <c r="F55" i="3"/>
  <c r="F46" i="3"/>
  <c r="F49" i="3"/>
  <c r="F50" i="3"/>
  <c r="F51" i="3"/>
  <c r="F52" i="3"/>
  <c r="F45" i="3"/>
  <c r="F41" i="3"/>
  <c r="F42" i="3"/>
  <c r="F43" i="3"/>
  <c r="F34" i="3"/>
  <c r="F31" i="3"/>
  <c r="F30" i="3"/>
  <c r="F22" i="3"/>
  <c r="F23" i="3"/>
  <c r="F24" i="3"/>
  <c r="F26" i="3"/>
  <c r="F28" i="3"/>
  <c r="F20" i="3"/>
  <c r="F6" i="3"/>
  <c r="F7" i="3"/>
  <c r="F8" i="3"/>
  <c r="F9" i="3"/>
  <c r="F10" i="3"/>
  <c r="F11" i="3"/>
  <c r="F12" i="3"/>
  <c r="F13" i="3"/>
  <c r="F15" i="3"/>
  <c r="F16" i="3"/>
  <c r="F17" i="3"/>
  <c r="F18" i="3"/>
  <c r="F5" i="3"/>
  <c r="F58" i="3"/>
  <c r="E35" i="3"/>
  <c r="C69" i="3" l="1"/>
  <c r="D69" i="3"/>
  <c r="F35" i="3"/>
</calcChain>
</file>

<file path=xl/sharedStrings.xml><?xml version="1.0" encoding="utf-8"?>
<sst xmlns="http://schemas.openxmlformats.org/spreadsheetml/2006/main" count="189" uniqueCount="109">
  <si>
    <t>全認定者数</t>
    <rPh sb="0" eb="1">
      <t>ゼン</t>
    </rPh>
    <rPh sb="1" eb="4">
      <t>ニンテイシャ</t>
    </rPh>
    <rPh sb="4" eb="5">
      <t>スウ</t>
    </rPh>
    <phoneticPr fontId="1"/>
  </si>
  <si>
    <t>実績</t>
    <rPh sb="0" eb="2">
      <t>ジッセキ</t>
    </rPh>
    <phoneticPr fontId="1"/>
  </si>
  <si>
    <t>対計画比</t>
    <rPh sb="0" eb="1">
      <t>タイ</t>
    </rPh>
    <rPh sb="1" eb="3">
      <t>ケイカク</t>
    </rPh>
    <rPh sb="3" eb="4">
      <t>ヒ</t>
    </rPh>
    <phoneticPr fontId="1"/>
  </si>
  <si>
    <t>要支援1</t>
    <rPh sb="0" eb="3">
      <t>ヨウシエン</t>
    </rPh>
    <phoneticPr fontId="1"/>
  </si>
  <si>
    <t>要介護1</t>
    <rPh sb="0" eb="1">
      <t>ヨウ</t>
    </rPh>
    <rPh sb="1" eb="3">
      <t>カイゴ</t>
    </rPh>
    <phoneticPr fontId="1"/>
  </si>
  <si>
    <t>要支援計</t>
    <rPh sb="0" eb="3">
      <t>ヨウシエン</t>
    </rPh>
    <rPh sb="3" eb="4">
      <t>ケイ</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</si>
  <si>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</si>
  <si>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</si>
  <si>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</si>
  <si>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要介護５</t>
    <rPh sb="0" eb="1">
      <t>ヨウ</t>
    </rPh>
    <rPh sb="1" eb="3">
      <t>カイゴ</t>
    </rPh>
    <phoneticPr fontId="1"/>
  </si>
  <si>
    <t>要介護計</t>
    <rPh sb="0" eb="1">
      <t>ヨウ</t>
    </rPh>
    <rPh sb="1" eb="3">
      <t>カイゴ</t>
    </rPh>
    <rPh sb="3" eb="4">
      <t>ケイ</t>
    </rPh>
    <phoneticPr fontId="1"/>
  </si>
  <si>
    <t>認定者数計</t>
    <rPh sb="0" eb="3">
      <t>ニンテイシャ</t>
    </rPh>
    <rPh sb="3" eb="4">
      <t>スウ</t>
    </rPh>
    <rPh sb="4" eb="5">
      <t>ケイ</t>
    </rPh>
    <phoneticPr fontId="1"/>
  </si>
  <si>
    <t>要支援2</t>
    <rPh sb="0" eb="3">
      <t>ヨウシエン</t>
    </rPh>
    <phoneticPr fontId="1"/>
  </si>
  <si>
    <t>（１）居宅サービス</t>
    <rPh sb="3" eb="5">
      <t>キョタク</t>
    </rPh>
    <phoneticPr fontId="7"/>
  </si>
  <si>
    <t>訪問介護</t>
    <rPh sb="0" eb="2">
      <t>ホウモン</t>
    </rPh>
    <rPh sb="2" eb="4">
      <t>カイゴ</t>
    </rPh>
    <phoneticPr fontId="7"/>
  </si>
  <si>
    <t>給付費（千円）</t>
    <rPh sb="0" eb="2">
      <t>キュウフ</t>
    </rPh>
    <rPh sb="2" eb="3">
      <t>ヒ</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</si>
  <si>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</si>
  <si>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</si>
  <si>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</si>
  <si>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</si>
  <si>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</si>
  <si>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</si>
  <si>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</si>
  <si>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</si>
  <si>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短期入所療養介護（病院等）</t>
    <rPh sb="0" eb="2">
      <t>タンキ</t>
    </rPh>
    <rPh sb="2" eb="4">
      <t>ニュウショ</t>
    </rPh>
    <rPh sb="4" eb="6">
      <t>リョウヨウ</t>
    </rPh>
    <rPh sb="6" eb="8">
      <t>カイゴ</t>
    </rPh>
    <rPh sb="9" eb="11">
      <t>ビョウイン</t>
    </rPh>
    <rPh sb="11" eb="12">
      <t>トウ</t>
    </rPh>
    <phoneticPr fontId="7"/>
  </si>
  <si>
    <t>福祉用具貸与</t>
    <rPh sb="0" eb="2">
      <t>フクシ</t>
    </rPh>
    <rPh sb="2" eb="4">
      <t>ヨウグ</t>
    </rPh>
    <rPh sb="4" eb="6">
      <t>タイヨ</t>
    </rPh>
    <phoneticPr fontId="7"/>
  </si>
  <si>
    <t>特定福祉用具購入費</t>
    <rPh sb="0" eb="2">
      <t>トクテイ</t>
    </rPh>
    <rPh sb="2" eb="4">
      <t>フクシ</t>
    </rPh>
    <rPh sb="4" eb="6">
      <t>ヨウグ</t>
    </rPh>
    <rPh sb="6" eb="9">
      <t>コウニュウヒ</t>
    </rPh>
    <phoneticPr fontId="7"/>
  </si>
  <si>
    <t>住宅改修費</t>
    <rPh sb="0" eb="2">
      <t>ジュウタク</t>
    </rPh>
    <rPh sb="2" eb="5">
      <t>カイシュウヒ</t>
    </rPh>
    <phoneticPr fontId="7"/>
  </si>
  <si>
    <t>特定施設入居者生活介護</t>
    <rPh sb="0" eb="2">
      <t>トクテイ</t>
    </rPh>
    <rPh sb="2" eb="4">
      <t>シセツ</t>
    </rPh>
    <rPh sb="4" eb="7">
      <t>ニュウキョシャ</t>
    </rPh>
    <rPh sb="7" eb="9">
      <t>セイカツ</t>
    </rPh>
    <rPh sb="9" eb="11">
      <t>カイゴ</t>
    </rPh>
    <phoneticPr fontId="7"/>
  </si>
  <si>
    <t>（２）地域密着型サービス</t>
    <rPh sb="3" eb="5">
      <t>チイキ</t>
    </rPh>
    <rPh sb="5" eb="8">
      <t>ミッチャクガタ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</si>
  <si>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</si>
  <si>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</si>
  <si>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認知症対応型通所介護</t>
    <rPh sb="0" eb="2">
      <t>ニンチ</t>
    </rPh>
    <rPh sb="2" eb="3">
      <t>ショウ</t>
    </rPh>
    <rPh sb="3" eb="6">
      <t>タイオウガタ</t>
    </rPh>
    <rPh sb="6" eb="7">
      <t>ツウ</t>
    </rPh>
    <rPh sb="7" eb="8">
      <t>ショ</t>
    </rPh>
    <rPh sb="8" eb="10">
      <t>カイゴ</t>
    </rPh>
    <phoneticPr fontId="7"/>
  </si>
  <si>
    <t>小規模多機能型居宅介護</t>
    <rPh sb="0" eb="3">
      <t>ショウキボ</t>
    </rPh>
    <rPh sb="3" eb="7">
      <t>タキノウガタ</t>
    </rPh>
    <rPh sb="7" eb="9">
      <t>キョタク</t>
    </rPh>
    <rPh sb="9" eb="11">
      <t>カイゴ</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</si>
  <si>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</si>
  <si>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</si>
  <si>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地域密着型介護老人福祉施設入所者生活介護</t>
  </si>
  <si>
    <t>地域密着型通所介護</t>
    <rPh sb="0" eb="2">
      <t>チイキ</t>
    </rPh>
    <rPh sb="2" eb="5">
      <t>ミッチャクガタ</t>
    </rPh>
    <rPh sb="5" eb="9">
      <t>ツウショカイゴ</t>
    </rPh>
    <phoneticPr fontId="7"/>
  </si>
  <si>
    <t>（３）施設サービス</t>
    <rPh sb="3" eb="5">
      <t>シセツ</t>
    </rPh>
    <phoneticPr fontId="7"/>
  </si>
  <si>
    <t>介護老人福祉施設</t>
    <rPh sb="0" eb="2">
      <t>カイゴ</t>
    </rPh>
    <rPh sb="2" eb="4">
      <t>ロウジン</t>
    </rPh>
    <rPh sb="4" eb="6">
      <t>フクシ</t>
    </rPh>
    <rPh sb="6" eb="8">
      <t>シセツ</t>
    </rPh>
    <phoneticPr fontId="7"/>
  </si>
  <si>
    <t>介護老人保健施設</t>
  </si>
  <si>
    <t>介護医療院</t>
    <phoneticPr fontId="7"/>
  </si>
  <si>
    <t>給付費（千円）</t>
    <phoneticPr fontId="7"/>
  </si>
  <si>
    <t>介護療養型医療施設</t>
    <rPh sb="0" eb="2">
      <t>カイゴ</t>
    </rPh>
    <rPh sb="2" eb="5">
      <t>リョウヨウガタ</t>
    </rPh>
    <rPh sb="5" eb="7">
      <t>イリョウ</t>
    </rPh>
    <rPh sb="7" eb="9">
      <t>シセツ</t>
    </rPh>
    <phoneticPr fontId="7"/>
  </si>
  <si>
    <t>（４）居宅介護支援</t>
  </si>
  <si>
    <t>合計</t>
    <rPh sb="0" eb="2">
      <t>ゴウケイ</t>
    </rPh>
    <phoneticPr fontId="7"/>
  </si>
  <si>
    <t>（１）介護予防サービス</t>
    <rPh sb="3" eb="5">
      <t>カイゴ</t>
    </rPh>
    <rPh sb="5" eb="7">
      <t>ヨボウ</t>
    </rPh>
    <phoneticPr fontId="7"/>
  </si>
  <si>
    <t>介護予防訪問介護</t>
    <rPh sb="0" eb="2">
      <t>カイゴ</t>
    </rPh>
    <rPh sb="2" eb="4">
      <t>ヨボウ</t>
    </rPh>
    <rPh sb="4" eb="6">
      <t>ホウモン</t>
    </rPh>
    <rPh sb="6" eb="8">
      <t>カイゴ</t>
    </rPh>
    <phoneticPr fontId="7"/>
  </si>
  <si>
    <t>介護予防訪問入浴介護</t>
    <rPh sb="4" eb="6">
      <t>ホウモン</t>
    </rPh>
    <rPh sb="6" eb="8">
      <t>ニュウヨク</t>
    </rPh>
    <rPh sb="8" eb="10">
      <t>カイゴ</t>
    </rPh>
    <phoneticPr fontId="7"/>
  </si>
  <si>
    <t>介護予防訪問看護</t>
    <rPh sb="4" eb="6">
      <t>ホウモン</t>
    </rPh>
    <rPh sb="6" eb="8">
      <t>カンゴ</t>
    </rPh>
    <phoneticPr fontId="7"/>
  </si>
  <si>
    <t>介護予防訪問リハビリテーション</t>
    <rPh sb="4" eb="6">
      <t>ホウモン</t>
    </rPh>
    <phoneticPr fontId="7"/>
  </si>
  <si>
    <t>介護予防居宅療養管理指導</t>
    <rPh sb="4" eb="6">
      <t>キョタク</t>
    </rPh>
    <rPh sb="6" eb="8">
      <t>リョウヨウ</t>
    </rPh>
    <rPh sb="8" eb="10">
      <t>カンリ</t>
    </rPh>
    <rPh sb="10" eb="12">
      <t>シドウ</t>
    </rPh>
    <phoneticPr fontId="7"/>
  </si>
  <si>
    <t>介護予防通所介護</t>
    <rPh sb="4" eb="6">
      <t>ツウショ</t>
    </rPh>
    <rPh sb="6" eb="8">
      <t>カイゴ</t>
    </rPh>
    <phoneticPr fontId="7"/>
  </si>
  <si>
    <t>介護予防通所リハビリテーション</t>
    <rPh sb="4" eb="6">
      <t>ツウショ</t>
    </rPh>
    <phoneticPr fontId="7"/>
  </si>
  <si>
    <t>介護予防短期入所生活介護</t>
    <rPh sb="4" eb="6">
      <t>タンキ</t>
    </rPh>
    <rPh sb="6" eb="8">
      <t>ニュウショ</t>
    </rPh>
    <rPh sb="8" eb="10">
      <t>セイカツ</t>
    </rPh>
    <rPh sb="10" eb="12">
      <t>カイゴ</t>
    </rPh>
    <phoneticPr fontId="7"/>
  </si>
  <si>
    <t>介護予防短期入所療養介護（老健）</t>
    <rPh sb="4" eb="6">
      <t>タンキ</t>
    </rPh>
    <rPh sb="6" eb="8">
      <t>ニュウショ</t>
    </rPh>
    <rPh sb="8" eb="10">
      <t>リョウヨウ</t>
    </rPh>
    <rPh sb="10" eb="12">
      <t>カイゴ</t>
    </rPh>
    <rPh sb="13" eb="15">
      <t>ロウケン</t>
    </rPh>
    <phoneticPr fontId="7"/>
  </si>
  <si>
    <t>介護予防短期入所療養介護（病院等）</t>
    <rPh sb="4" eb="6">
      <t>タンキ</t>
    </rPh>
    <rPh sb="6" eb="8">
      <t>ニュウショ</t>
    </rPh>
    <rPh sb="8" eb="10">
      <t>リョウヨウ</t>
    </rPh>
    <rPh sb="10" eb="12">
      <t>カイゴ</t>
    </rPh>
    <rPh sb="13" eb="15">
      <t>ビョウイン</t>
    </rPh>
    <rPh sb="15" eb="16">
      <t>トウ</t>
    </rPh>
    <phoneticPr fontId="7"/>
  </si>
  <si>
    <t>介護予防福祉用具貸与</t>
    <rPh sb="4" eb="6">
      <t>フクシ</t>
    </rPh>
    <rPh sb="6" eb="8">
      <t>ヨウグ</t>
    </rPh>
    <rPh sb="8" eb="10">
      <t>タイヨ</t>
    </rPh>
    <phoneticPr fontId="7"/>
  </si>
  <si>
    <t>特定介護予防福祉用具購入費</t>
    <rPh sb="0" eb="2">
      <t>トクテイ</t>
    </rPh>
    <rPh sb="2" eb="4">
      <t>カイゴ</t>
    </rPh>
    <rPh sb="4" eb="6">
      <t>ヨボウ</t>
    </rPh>
    <rPh sb="6" eb="8">
      <t>フクシ</t>
    </rPh>
    <rPh sb="8" eb="10">
      <t>ヨウグ</t>
    </rPh>
    <rPh sb="10" eb="13">
      <t>コウニュウヒ</t>
    </rPh>
    <phoneticPr fontId="7"/>
  </si>
  <si>
    <t>介護予防住宅改修</t>
    <rPh sb="4" eb="6">
      <t>ジュウタク</t>
    </rPh>
    <rPh sb="6" eb="8">
      <t>カイシュウ</t>
    </rPh>
    <phoneticPr fontId="7"/>
  </si>
  <si>
    <t>介護予防特定施設入居者生活介護</t>
    <rPh sb="4" eb="6">
      <t>トクテイ</t>
    </rPh>
    <rPh sb="6" eb="8">
      <t>シセツ</t>
    </rPh>
    <rPh sb="8" eb="11">
      <t>ニュウキョシャ</t>
    </rPh>
    <rPh sb="11" eb="13">
      <t>セイカツ</t>
    </rPh>
    <rPh sb="13" eb="15">
      <t>カイゴ</t>
    </rPh>
    <phoneticPr fontId="7"/>
  </si>
  <si>
    <t>（２）地域密着型介護予防サービス</t>
    <rPh sb="3" eb="5">
      <t>チイキ</t>
    </rPh>
    <rPh sb="5" eb="8">
      <t>ミッチャクガタ</t>
    </rPh>
    <rPh sb="8" eb="10">
      <t>カイゴ</t>
    </rPh>
    <rPh sb="10" eb="12">
      <t>ヨボウ</t>
    </rPh>
    <phoneticPr fontId="7"/>
  </si>
  <si>
    <t>介護予防認知症対応型通所介護</t>
    <rPh sb="4" eb="6">
      <t>ニンチ</t>
    </rPh>
    <rPh sb="6" eb="7">
      <t>ショウ</t>
    </rPh>
    <rPh sb="7" eb="10">
      <t>タイオウガタ</t>
    </rPh>
    <rPh sb="10" eb="11">
      <t>ツウ</t>
    </rPh>
    <rPh sb="11" eb="12">
      <t>ショ</t>
    </rPh>
    <rPh sb="12" eb="14">
      <t>カイゴ</t>
    </rPh>
    <phoneticPr fontId="7"/>
  </si>
  <si>
    <t>介護予防小規模多機能型居宅介護</t>
    <rPh sb="4" eb="7">
      <t>ショウキボ</t>
    </rPh>
    <rPh sb="7" eb="11">
      <t>タキノウガタ</t>
    </rPh>
    <rPh sb="11" eb="13">
      <t>キョタク</t>
    </rPh>
    <rPh sb="13" eb="15">
      <t>カイゴ</t>
    </rPh>
    <phoneticPr fontId="7"/>
  </si>
  <si>
    <t>介護予防認知症対応型共同生活介護</t>
    <rPh sb="4" eb="6">
      <t>ニンチ</t>
    </rPh>
    <rPh sb="6" eb="7">
      <t>ショウ</t>
    </rPh>
    <rPh sb="7" eb="10">
      <t>タイオウガタ</t>
    </rPh>
    <rPh sb="10" eb="12">
      <t>キョウドウ</t>
    </rPh>
    <rPh sb="12" eb="14">
      <t>セイカツ</t>
    </rPh>
    <rPh sb="14" eb="16">
      <t>カイゴ</t>
    </rPh>
    <phoneticPr fontId="7"/>
  </si>
  <si>
    <t>計画値
（推計値）</t>
    <rPh sb="0" eb="2">
      <t>ケイカク</t>
    </rPh>
    <rPh sb="2" eb="3">
      <t>チ</t>
    </rPh>
    <rPh sb="5" eb="8">
      <t>スイケイチ</t>
    </rPh>
    <phoneticPr fontId="1"/>
  </si>
  <si>
    <t>総人口</t>
    <rPh sb="0" eb="3">
      <t>ソウジンコウ</t>
    </rPh>
    <phoneticPr fontId="1"/>
  </si>
  <si>
    <t>65歳以上人口</t>
    <rPh sb="2" eb="3">
      <t>サイ</t>
    </rPh>
    <rPh sb="3" eb="5">
      <t>イジョウ</t>
    </rPh>
    <rPh sb="5" eb="7">
      <t>ジンコウ</t>
    </rPh>
    <phoneticPr fontId="1"/>
  </si>
  <si>
    <t>計画値
（推計値）</t>
    <rPh sb="0" eb="2">
      <t>ケイカク</t>
    </rPh>
    <rPh sb="2" eb="3">
      <t>チ</t>
    </rPh>
    <rPh sb="5" eb="8">
      <t>スイケイチ</t>
    </rPh>
    <phoneticPr fontId="1"/>
  </si>
  <si>
    <t>65～74歳</t>
    <rPh sb="5" eb="6">
      <t>サイ</t>
    </rPh>
    <phoneticPr fontId="1"/>
  </si>
  <si>
    <t>75歳以上</t>
    <rPh sb="2" eb="5">
      <t>サイイジョウ</t>
    </rPh>
    <phoneticPr fontId="1"/>
  </si>
  <si>
    <t>高齢化率</t>
    <rPh sb="0" eb="3">
      <t>コウレイカ</t>
    </rPh>
    <rPh sb="3" eb="4">
      <t>リツ</t>
    </rPh>
    <phoneticPr fontId="1"/>
  </si>
  <si>
    <t>75歳以上比率</t>
    <rPh sb="2" eb="5">
      <t>サイイジョウ</t>
    </rPh>
    <rPh sb="5" eb="7">
      <t>ヒリツ</t>
    </rPh>
    <phoneticPr fontId="1"/>
  </si>
  <si>
    <t>計画値
(推計値）</t>
    <rPh sb="0" eb="2">
      <t>ケイカク</t>
    </rPh>
    <rPh sb="2" eb="3">
      <t>チ</t>
    </rPh>
    <rPh sb="5" eb="8">
      <t>スイケイチ</t>
    </rPh>
    <phoneticPr fontId="1"/>
  </si>
  <si>
    <t>対（計画値）推計費</t>
    <rPh sb="0" eb="1">
      <t>タイ</t>
    </rPh>
    <rPh sb="2" eb="4">
      <t>ケイカク</t>
    </rPh>
    <rPh sb="4" eb="5">
      <t>チ</t>
    </rPh>
    <rPh sb="6" eb="8">
      <t>スイケイ</t>
    </rPh>
    <rPh sb="8" eb="9">
      <t>ヒ</t>
    </rPh>
    <phoneticPr fontId="1"/>
  </si>
  <si>
    <t>（４）介護予防支援</t>
    <phoneticPr fontId="1"/>
  </si>
  <si>
    <t>給付費合計（１）+（２）+（３）+（４）</t>
    <rPh sb="0" eb="2">
      <t>キュウフ</t>
    </rPh>
    <rPh sb="2" eb="3">
      <t>ヒ</t>
    </rPh>
    <rPh sb="3" eb="5">
      <t>ゴウケイ</t>
    </rPh>
    <phoneticPr fontId="1"/>
  </si>
  <si>
    <t xml:space="preserve">計画値
（推計値）
</t>
    <rPh sb="0" eb="2">
      <t>ケイカク</t>
    </rPh>
    <rPh sb="2" eb="3">
      <t>チ</t>
    </rPh>
    <rPh sb="5" eb="8">
      <t>スイケイチ</t>
    </rPh>
    <phoneticPr fontId="1"/>
  </si>
  <si>
    <t>実績</t>
    <rPh sb="0" eb="2">
      <t>ジッセキ</t>
    </rPh>
    <phoneticPr fontId="1"/>
  </si>
  <si>
    <t>（１）居宅サービス・介護予防サービス</t>
    <rPh sb="3" eb="5">
      <t>キョタク</t>
    </rPh>
    <rPh sb="10" eb="12">
      <t>カイゴ</t>
    </rPh>
    <rPh sb="12" eb="14">
      <t>ヨボウ</t>
    </rPh>
    <phoneticPr fontId="1"/>
  </si>
  <si>
    <t>（２）地域密着型（介護予防）サービス</t>
    <rPh sb="3" eb="5">
      <t>チイキ</t>
    </rPh>
    <rPh sb="5" eb="8">
      <t>ミッチャクガタ</t>
    </rPh>
    <rPh sb="9" eb="11">
      <t>カイゴ</t>
    </rPh>
    <rPh sb="11" eb="13">
      <t>ヨボウ</t>
    </rPh>
    <phoneticPr fontId="1"/>
  </si>
  <si>
    <t>（３）施設サービス</t>
    <rPh sb="3" eb="5">
      <t>シセツ</t>
    </rPh>
    <phoneticPr fontId="1"/>
  </si>
  <si>
    <t>（４）居宅介護支援・介護予防支援</t>
    <rPh sb="3" eb="5">
      <t>キョタク</t>
    </rPh>
    <rPh sb="5" eb="7">
      <t>カイゴ</t>
    </rPh>
    <rPh sb="7" eb="9">
      <t>シエン</t>
    </rPh>
    <rPh sb="10" eb="12">
      <t>カイゴ</t>
    </rPh>
    <rPh sb="12" eb="14">
      <t>ヨボウ</t>
    </rPh>
    <rPh sb="14" eb="16">
      <t>シエン</t>
    </rPh>
    <phoneticPr fontId="1"/>
  </si>
  <si>
    <t>単位：千円</t>
    <rPh sb="0" eb="2">
      <t>タンイ</t>
    </rPh>
    <rPh sb="3" eb="5">
      <t>センエン</t>
    </rPh>
    <phoneticPr fontId="1"/>
  </si>
  <si>
    <t>合計</t>
    <rPh sb="0" eb="2">
      <t>ゴウケイ</t>
    </rPh>
    <phoneticPr fontId="1"/>
  </si>
  <si>
    <t>（単位：人）</t>
    <rPh sb="1" eb="3">
      <t>タンイ</t>
    </rPh>
    <rPh sb="4" eb="5">
      <t>ニン</t>
    </rPh>
    <phoneticPr fontId="1"/>
  </si>
  <si>
    <t>対計画比</t>
    <rPh sb="0" eb="1">
      <t>タイ</t>
    </rPh>
    <rPh sb="1" eb="3">
      <t>ケイカク</t>
    </rPh>
    <rPh sb="3" eb="4">
      <t>ヒ</t>
    </rPh>
    <phoneticPr fontId="1"/>
  </si>
  <si>
    <t>実績値と計画値との乖離が大きいことについて、その要因</t>
    <rPh sb="0" eb="3">
      <t>ジッセキチ</t>
    </rPh>
    <rPh sb="4" eb="6">
      <t>ケイカク</t>
    </rPh>
    <rPh sb="6" eb="7">
      <t>チ</t>
    </rPh>
    <rPh sb="9" eb="11">
      <t>カイリ</t>
    </rPh>
    <rPh sb="12" eb="13">
      <t>オオ</t>
    </rPh>
    <rPh sb="24" eb="26">
      <t>ヨウイン</t>
    </rPh>
    <phoneticPr fontId="1"/>
  </si>
  <si>
    <t>想定以上に、利用者が総合事業の介護予防ケアマネジメントへ移行していることが原因と考えられる。</t>
    <rPh sb="0" eb="2">
      <t>ソウテイ</t>
    </rPh>
    <rPh sb="2" eb="4">
      <t>イジョウ</t>
    </rPh>
    <rPh sb="6" eb="9">
      <t>リヨウシャ</t>
    </rPh>
    <rPh sb="10" eb="12">
      <t>ソウゴウ</t>
    </rPh>
    <rPh sb="12" eb="14">
      <t>ジギョウ</t>
    </rPh>
    <rPh sb="15" eb="17">
      <t>カイゴ</t>
    </rPh>
    <rPh sb="17" eb="19">
      <t>ヨボウ</t>
    </rPh>
    <rPh sb="28" eb="30">
      <t>イコウ</t>
    </rPh>
    <rPh sb="37" eb="39">
      <t>ゲンイン</t>
    </rPh>
    <rPh sb="40" eb="41">
      <t>カンガ</t>
    </rPh>
    <phoneticPr fontId="1"/>
  </si>
  <si>
    <t>第6期を参考にしたが、伸びを見込みすぎていた。</t>
    <rPh sb="0" eb="1">
      <t>ダイ</t>
    </rPh>
    <rPh sb="2" eb="3">
      <t>キ</t>
    </rPh>
    <rPh sb="4" eb="6">
      <t>サンコウ</t>
    </rPh>
    <rPh sb="11" eb="12">
      <t>ノ</t>
    </rPh>
    <rPh sb="14" eb="16">
      <t>ミコ</t>
    </rPh>
    <phoneticPr fontId="1"/>
  </si>
  <si>
    <t>実績値と計画値との乖離が大きいことについて、その要因等</t>
    <rPh sb="0" eb="3">
      <t>ジッセキチ</t>
    </rPh>
    <rPh sb="4" eb="6">
      <t>ケイカク</t>
    </rPh>
    <rPh sb="6" eb="7">
      <t>チ</t>
    </rPh>
    <rPh sb="9" eb="11">
      <t>カイリ</t>
    </rPh>
    <rPh sb="12" eb="13">
      <t>オオ</t>
    </rPh>
    <rPh sb="24" eb="26">
      <t>ヨウイン</t>
    </rPh>
    <rPh sb="26" eb="27">
      <t>トウ</t>
    </rPh>
    <phoneticPr fontId="1"/>
  </si>
  <si>
    <t>住所地特例対象者のサービス利用が想定以上に増加したため。</t>
    <rPh sb="0" eb="2">
      <t>ジュウショ</t>
    </rPh>
    <rPh sb="2" eb="3">
      <t>チ</t>
    </rPh>
    <rPh sb="3" eb="5">
      <t>トクレイ</t>
    </rPh>
    <rPh sb="5" eb="7">
      <t>タイショウ</t>
    </rPh>
    <rPh sb="7" eb="8">
      <t>シャ</t>
    </rPh>
    <rPh sb="13" eb="15">
      <t>リヨウ</t>
    </rPh>
    <rPh sb="16" eb="18">
      <t>ソウテイ</t>
    </rPh>
    <rPh sb="18" eb="20">
      <t>イジョウ</t>
    </rPh>
    <rPh sb="21" eb="23">
      <t>ゾウカ</t>
    </rPh>
    <phoneticPr fontId="1"/>
  </si>
  <si>
    <t>令和元年10月1日現在</t>
    <rPh sb="0" eb="2">
      <t>レイワ</t>
    </rPh>
    <rPh sb="2" eb="4">
      <t>ガンネン</t>
    </rPh>
    <rPh sb="4" eb="5">
      <t>ヘイネン</t>
    </rPh>
    <rPh sb="6" eb="7">
      <t>ツキ</t>
    </rPh>
    <rPh sb="8" eb="9">
      <t>ヒ</t>
    </rPh>
    <rPh sb="9" eb="11">
      <t>ゲンザイ</t>
    </rPh>
    <phoneticPr fontId="1"/>
  </si>
  <si>
    <r>
      <t>看護小規模多機能型居宅介護</t>
    </r>
    <r>
      <rPr>
        <sz val="9"/>
        <color theme="1"/>
        <rFont val="ＭＳ Ｐゴシック"/>
        <family val="3"/>
        <charset val="128"/>
      </rPr>
      <t>（複合型サービス）</t>
    </r>
    <rPh sb="0" eb="2">
      <t>カンゴ</t>
    </rPh>
    <rPh sb="2" eb="5">
      <t>ショウキボ</t>
    </rPh>
    <rPh sb="5" eb="9">
      <t>タキノウガタ</t>
    </rPh>
    <rPh sb="9" eb="11">
      <t>キョタク</t>
    </rPh>
    <rPh sb="11" eb="13">
      <t>カイゴ</t>
    </rPh>
    <rPh sb="14" eb="17">
      <t>フクゴウガタ</t>
    </rPh>
    <phoneticPr fontId="7"/>
  </si>
  <si>
    <t>①第1号被保険者数の見込量と実績の比較(※住民基本台帳の数値より）</t>
    <rPh sb="1" eb="2">
      <t>ダイ</t>
    </rPh>
    <rPh sb="3" eb="4">
      <t>ゴウ</t>
    </rPh>
    <rPh sb="4" eb="8">
      <t>ヒホケンシャ</t>
    </rPh>
    <rPh sb="8" eb="9">
      <t>スウ</t>
    </rPh>
    <rPh sb="10" eb="12">
      <t>ミコミ</t>
    </rPh>
    <rPh sb="12" eb="13">
      <t>リョウ</t>
    </rPh>
    <rPh sb="14" eb="16">
      <t>ジッセキ</t>
    </rPh>
    <rPh sb="17" eb="19">
      <t>ヒカク</t>
    </rPh>
    <rPh sb="21" eb="23">
      <t>ジュウミン</t>
    </rPh>
    <rPh sb="23" eb="25">
      <t>キホン</t>
    </rPh>
    <rPh sb="25" eb="27">
      <t>ダイチョウ</t>
    </rPh>
    <rPh sb="28" eb="30">
      <t>スウチ</t>
    </rPh>
    <phoneticPr fontId="1"/>
  </si>
  <si>
    <t>※介護保険事業報告　令和元年10月分より</t>
    <phoneticPr fontId="1"/>
  </si>
  <si>
    <t>②要介護（要支援）認定者数の見込量と実績の比較（※介護保険事業報告より）</t>
    <rPh sb="1" eb="2">
      <t>ヨウ</t>
    </rPh>
    <rPh sb="2" eb="4">
      <t>カイゴ</t>
    </rPh>
    <rPh sb="5" eb="8">
      <t>ヨウシエン</t>
    </rPh>
    <rPh sb="9" eb="12">
      <t>ニンテイシャ</t>
    </rPh>
    <rPh sb="12" eb="13">
      <t>スウ</t>
    </rPh>
    <rPh sb="14" eb="16">
      <t>ミコミ</t>
    </rPh>
    <rPh sb="16" eb="17">
      <t>リョウ</t>
    </rPh>
    <rPh sb="18" eb="20">
      <t>ジッセキ</t>
    </rPh>
    <rPh sb="21" eb="23">
      <t>ヒカク</t>
    </rPh>
    <rPh sb="25" eb="27">
      <t>カイゴ</t>
    </rPh>
    <rPh sb="27" eb="29">
      <t>ホケン</t>
    </rPh>
    <rPh sb="29" eb="31">
      <t>ジギョウ</t>
    </rPh>
    <rPh sb="31" eb="33">
      <t>ホウコク</t>
    </rPh>
    <phoneticPr fontId="1"/>
  </si>
  <si>
    <t>　令和元年10月時点の認定者数を計画値及び実績値を比較したところ、対計画比割合は98.8％とほぼ計画以内の人数で推移しています。
　高齢者人口は増加傾向にありますが、認定者数はほぼ計画値で推移しています。</t>
    <rPh sb="1" eb="3">
      <t>レイワ</t>
    </rPh>
    <rPh sb="3" eb="4">
      <t>ガン</t>
    </rPh>
    <rPh sb="4" eb="5">
      <t>ネン</t>
    </rPh>
    <rPh sb="7" eb="8">
      <t>ツキ</t>
    </rPh>
    <rPh sb="8" eb="10">
      <t>ジテン</t>
    </rPh>
    <rPh sb="11" eb="14">
      <t>ニンテイシャ</t>
    </rPh>
    <rPh sb="14" eb="15">
      <t>スウ</t>
    </rPh>
    <rPh sb="16" eb="18">
      <t>ケイカク</t>
    </rPh>
    <rPh sb="18" eb="19">
      <t>チ</t>
    </rPh>
    <rPh sb="19" eb="20">
      <t>オヨ</t>
    </rPh>
    <rPh sb="21" eb="23">
      <t>ジッセキ</t>
    </rPh>
    <rPh sb="23" eb="24">
      <t>チ</t>
    </rPh>
    <rPh sb="25" eb="27">
      <t>ヒカク</t>
    </rPh>
    <rPh sb="33" eb="34">
      <t>タイ</t>
    </rPh>
    <rPh sb="34" eb="36">
      <t>ケイカク</t>
    </rPh>
    <rPh sb="36" eb="37">
      <t>ヒ</t>
    </rPh>
    <rPh sb="37" eb="39">
      <t>ワリアイ</t>
    </rPh>
    <rPh sb="48" eb="50">
      <t>ケイカク</t>
    </rPh>
    <rPh sb="50" eb="52">
      <t>イナイ</t>
    </rPh>
    <rPh sb="53" eb="55">
      <t>ニンズウ</t>
    </rPh>
    <rPh sb="56" eb="58">
      <t>スイイ</t>
    </rPh>
    <rPh sb="66" eb="69">
      <t>コウレイシャ</t>
    </rPh>
    <rPh sb="69" eb="71">
      <t>ジンコウ</t>
    </rPh>
    <rPh sb="72" eb="74">
      <t>ゾウカ</t>
    </rPh>
    <rPh sb="74" eb="76">
      <t>ケイコウ</t>
    </rPh>
    <rPh sb="83" eb="85">
      <t>ニンテイ</t>
    </rPh>
    <rPh sb="85" eb="86">
      <t>シャ</t>
    </rPh>
    <rPh sb="86" eb="87">
      <t>スウ</t>
    </rPh>
    <rPh sb="90" eb="92">
      <t>ケイカク</t>
    </rPh>
    <rPh sb="92" eb="93">
      <t>チ</t>
    </rPh>
    <rPh sb="94" eb="96">
      <t>スイイ</t>
    </rPh>
    <phoneticPr fontId="1"/>
  </si>
  <si>
    <t>　令和元年10月1日時点の第1号被保険者数（65歳以上人口）の計画値と実績値を比較したところ、対計画比割合は100.5％と計画を超える人数で推移しています。
　計画値を超えていることから、今後も注視していきます。</t>
    <rPh sb="1" eb="3">
      <t>レイワ</t>
    </rPh>
    <rPh sb="3" eb="5">
      <t>ガンネン</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</si>
  <si>
    <t>令和2年10月1日現在</t>
    <rPh sb="0" eb="2">
      <t>レイワ</t>
    </rPh>
    <rPh sb="3" eb="4">
      <t>ネン</t>
    </rPh>
    <rPh sb="4" eb="5">
      <t>ヘイネン</t>
    </rPh>
    <rPh sb="6" eb="7">
      <t>ツキ</t>
    </rPh>
    <rPh sb="8" eb="9">
      <t>ヒ</t>
    </rPh>
    <rPh sb="9" eb="11">
      <t>ゲンザイ</t>
    </rPh>
    <phoneticPr fontId="1"/>
  </si>
  <si>
    <t>第7期介護保険事業計画の進捗状況（令和2年度の状況）</t>
    <rPh sb="0" eb="1">
      <t>ダイ</t>
    </rPh>
    <rPh sb="2" eb="3">
      <t>キ</t>
    </rPh>
    <rPh sb="3" eb="5">
      <t>カイゴ</t>
    </rPh>
    <rPh sb="5" eb="7">
      <t>ホケン</t>
    </rPh>
    <rPh sb="7" eb="9">
      <t>ジギョウ</t>
    </rPh>
    <rPh sb="9" eb="11">
      <t>ケイカク</t>
    </rPh>
    <rPh sb="12" eb="14">
      <t>シンチョク</t>
    </rPh>
    <rPh sb="14" eb="16">
      <t>ジョウキョウ</t>
    </rPh>
    <rPh sb="17" eb="19">
      <t>レイワ</t>
    </rPh>
    <rPh sb="20" eb="22">
      <t>ネンド</t>
    </rPh>
    <rPh sb="22" eb="24">
      <t>ヘイネンド</t>
    </rPh>
    <rPh sb="23" eb="25">
      <t>ジョウキョウ</t>
    </rPh>
    <phoneticPr fontId="1"/>
  </si>
  <si>
    <t>　令和2年10月1日時点の第1号被保険者数（65歳以上人口）の計画値と実績値を比較したところ、対計画比割合は100.2％と計画を超える人数で推移しています。
　計画値を超えていることから、今後も注視していきます。</t>
    <rPh sb="1" eb="3">
      <t>レイワ</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</si>
  <si>
    <t>※介護保険事業報告　令和2年10月分より</t>
    <phoneticPr fontId="1"/>
  </si>
  <si>
    <t>　令和2年10月時点の認定者数を計画値及び実績値を比較したところ、対計画比割合は99.0％とほぼ計画以内の人数で推移しています。
　高齢者人口は増加傾向にありますが、認定者数はほぼ計画値で推移しています。</t>
    <rPh sb="1" eb="3">
      <t>レイワ</t>
    </rPh>
    <rPh sb="4" eb="5">
      <t>ネン</t>
    </rPh>
    <rPh sb="7" eb="8">
      <t>ツキ</t>
    </rPh>
    <rPh sb="8" eb="10">
      <t>ジテン</t>
    </rPh>
    <rPh sb="11" eb="14">
      <t>ニンテイシャ</t>
    </rPh>
    <rPh sb="14" eb="15">
      <t>スウ</t>
    </rPh>
    <rPh sb="16" eb="18">
      <t>ケイカク</t>
    </rPh>
    <rPh sb="18" eb="19">
      <t>チ</t>
    </rPh>
    <rPh sb="19" eb="20">
      <t>オヨ</t>
    </rPh>
    <rPh sb="21" eb="23">
      <t>ジッセキ</t>
    </rPh>
    <rPh sb="23" eb="24">
      <t>チ</t>
    </rPh>
    <rPh sb="25" eb="27">
      <t>ヒカク</t>
    </rPh>
    <rPh sb="33" eb="34">
      <t>タイ</t>
    </rPh>
    <rPh sb="34" eb="36">
      <t>ケイカク</t>
    </rPh>
    <rPh sb="36" eb="37">
      <t>ヒ</t>
    </rPh>
    <rPh sb="37" eb="39">
      <t>ワリアイ</t>
    </rPh>
    <rPh sb="48" eb="50">
      <t>ケイカク</t>
    </rPh>
    <rPh sb="50" eb="52">
      <t>イナイ</t>
    </rPh>
    <rPh sb="53" eb="55">
      <t>ニンズウ</t>
    </rPh>
    <rPh sb="56" eb="58">
      <t>スイイ</t>
    </rPh>
    <rPh sb="66" eb="69">
      <t>コウレイシャ</t>
    </rPh>
    <rPh sb="69" eb="71">
      <t>ジンコウ</t>
    </rPh>
    <rPh sb="72" eb="74">
      <t>ゾウカ</t>
    </rPh>
    <rPh sb="74" eb="76">
      <t>ケイコウ</t>
    </rPh>
    <rPh sb="83" eb="85">
      <t>ニンテイ</t>
    </rPh>
    <rPh sb="85" eb="86">
      <t>シャ</t>
    </rPh>
    <rPh sb="86" eb="87">
      <t>スウ</t>
    </rPh>
    <rPh sb="90" eb="92">
      <t>ケイカク</t>
    </rPh>
    <rPh sb="92" eb="93">
      <t>チ</t>
    </rPh>
    <rPh sb="94" eb="96">
      <t>スイイ</t>
    </rPh>
    <phoneticPr fontId="1"/>
  </si>
  <si>
    <t>令和2年度　介護給付費の推計と実績の比較</t>
    <rPh sb="0" eb="2">
      <t>レイワ</t>
    </rPh>
    <rPh sb="3" eb="5">
      <t>ネンド</t>
    </rPh>
    <rPh sb="4" eb="5">
      <t>ド</t>
    </rPh>
    <rPh sb="5" eb="7">
      <t>ヘイネンド</t>
    </rPh>
    <rPh sb="6" eb="8">
      <t>カイゴ</t>
    </rPh>
    <rPh sb="8" eb="10">
      <t>キュウフ</t>
    </rPh>
    <rPh sb="10" eb="11">
      <t>ヒ</t>
    </rPh>
    <rPh sb="12" eb="14">
      <t>スイケイ</t>
    </rPh>
    <rPh sb="15" eb="17">
      <t>ジッセキ</t>
    </rPh>
    <rPh sb="18" eb="20">
      <t>ヒカク</t>
    </rPh>
    <phoneticPr fontId="1"/>
  </si>
  <si>
    <t>令和３年１０月</t>
    <rPh sb="0" eb="2">
      <t>レイワ</t>
    </rPh>
    <rPh sb="3" eb="4">
      <t>ネン</t>
    </rPh>
    <rPh sb="6" eb="7">
      <t>ツキ</t>
    </rPh>
    <phoneticPr fontId="1"/>
  </si>
  <si>
    <t>令和２年度実績</t>
    <rPh sb="0" eb="2">
      <t>レイワ</t>
    </rPh>
    <rPh sb="3" eb="5">
      <t>ネンド</t>
    </rPh>
    <rPh sb="5" eb="7">
      <t>ジッセキ</t>
    </rPh>
    <phoneticPr fontId="7"/>
  </si>
  <si>
    <t>新型コロナウイルス感染症拡大によるものと思われる。</t>
    <rPh sb="0" eb="2">
      <t>シンガタ</t>
    </rPh>
    <rPh sb="9" eb="12">
      <t>カンセンショウ</t>
    </rPh>
    <rPh sb="12" eb="14">
      <t>カクダイ</t>
    </rPh>
    <rPh sb="20" eb="21">
      <t>オモ</t>
    </rPh>
    <phoneticPr fontId="1"/>
  </si>
  <si>
    <t>減少傾向の計画に対し、実績は横ばいのため。</t>
    <rPh sb="0" eb="2">
      <t>ゲンショウ</t>
    </rPh>
    <rPh sb="2" eb="4">
      <t>ケイコウ</t>
    </rPh>
    <rPh sb="5" eb="7">
      <t>ケイカク</t>
    </rPh>
    <rPh sb="8" eb="9">
      <t>タイ</t>
    </rPh>
    <rPh sb="11" eb="13">
      <t>ジッセキ</t>
    </rPh>
    <rPh sb="14" eb="15">
      <t>ヨコ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</si>
</sst>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Red]\(0.000\)"/>
    <numFmt numFmtId="178" formatCode="#,##0_ "/>
    <numFmt numFmtId="179" formatCode="0_);\(0\)"/>
    <numFmt numFmtId="180" formatCode="#,##0&quot;人&quot;"/>
  </numFmts>
  <fonts count="19"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游ゴシック"/>
      <family val="3"/>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sz val="9"/>
      <color theme="1"/>
      <name val="ＭＳ Ｐゴシック"/>
      <family val="3"/>
      <charset val="128"/>
    </font>
    <font>
      <sz val="12"/>
      <name val="ＭＳ Ｐゴシック"/>
      <family val="3"/>
      <charset val="128"/>
    </font>
    <font>
      <sz val="14"/>
      <name val="ＭＳ Ｐゴシック"/>
      <family val="3"/>
      <charset val="128"/>
    </font>
    <font>
      <sz val="14"/>
      <color rgb="FFFF0000"/>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5" fillId="5" borderId="0" xfId="2" applyFill="1" applyAlignment="1" applyProtection="1">
      <alignment horizontal="left" vertical="top"/>
    </xf>
    <xf numFmtId="0" fontId="5" fillId="5" borderId="0" xfId="2" applyFill="1" applyProtection="1">
      <alignment vertical="center"/>
    </xf>
    <xf numFmtId="0" fontId="0" fillId="5" borderId="0" xfId="0" applyFill="1">
      <alignment vertical="center"/>
    </xf>
    <xf numFmtId="177" fontId="6" fillId="5" borderId="0" xfId="3" applyNumberFormat="1" applyFont="1" applyFill="1" applyAlignment="1" applyProtection="1">
      <alignment vertical="center"/>
    </xf>
    <xf numFmtId="0" fontId="6" fillId="5" borderId="0" xfId="4" applyFont="1" applyFill="1" applyBorder="1" applyAlignment="1" applyProtection="1">
      <alignment horizontal="right" vertical="center"/>
    </xf>
    <xf numFmtId="0" fontId="5" fillId="5" borderId="4" xfId="2" applyFont="1" applyFill="1" applyBorder="1" applyAlignment="1" applyProtection="1">
      <alignment vertical="center"/>
    </xf>
    <xf numFmtId="0" fontId="8" fillId="5" borderId="9" xfId="4" applyFont="1" applyFill="1" applyBorder="1" applyAlignment="1" applyProtection="1">
      <alignment horizontal="center" vertical="center" wrapText="1"/>
    </xf>
    <xf numFmtId="0" fontId="5" fillId="5" borderId="15" xfId="2" applyFont="1" applyFill="1" applyBorder="1" applyAlignment="1" applyProtection="1">
      <alignment horizontal="left" vertical="top" wrapText="1"/>
    </xf>
    <xf numFmtId="0" fontId="5" fillId="5" borderId="14" xfId="2" applyFont="1" applyFill="1" applyBorder="1" applyAlignment="1" applyProtection="1">
      <alignment vertical="center"/>
    </xf>
    <xf numFmtId="0" fontId="5" fillId="5" borderId="23" xfId="2" applyFont="1" applyFill="1" applyBorder="1" applyAlignment="1" applyProtection="1">
      <alignment vertical="center"/>
    </xf>
    <xf numFmtId="0" fontId="5" fillId="5" borderId="0" xfId="2" applyFont="1" applyFill="1" applyBorder="1" applyAlignment="1" applyProtection="1">
      <alignment vertical="center"/>
    </xf>
    <xf numFmtId="0" fontId="9" fillId="5" borderId="15" xfId="2" applyFont="1" applyFill="1" applyBorder="1" applyAlignment="1" applyProtection="1">
      <alignment horizontal="left" vertical="top" wrapText="1"/>
    </xf>
    <xf numFmtId="0" fontId="9" fillId="5" borderId="20" xfId="2" applyFont="1" applyFill="1" applyBorder="1" applyAlignment="1" applyProtection="1">
      <alignment horizontal="left" vertical="top" wrapText="1"/>
    </xf>
    <xf numFmtId="0" fontId="9" fillId="5" borderId="16" xfId="2" applyFont="1" applyFill="1" applyBorder="1" applyAlignment="1" applyProtection="1">
      <alignment vertical="center"/>
    </xf>
    <xf numFmtId="178" fontId="9" fillId="6" borderId="17" xfId="0" applyNumberFormat="1" applyFont="1" applyFill="1" applyBorder="1" applyAlignment="1">
      <alignment vertical="center" shrinkToFit="1"/>
    </xf>
    <xf numFmtId="178" fontId="9" fillId="6" borderId="1" xfId="0" applyNumberFormat="1" applyFont="1" applyFill="1" applyBorder="1" applyAlignment="1">
      <alignment vertical="center" shrinkToFit="1"/>
    </xf>
    <xf numFmtId="0" fontId="9" fillId="5" borderId="21" xfId="2" applyFont="1" applyFill="1" applyBorder="1" applyAlignment="1" applyProtection="1">
      <alignment vertical="center"/>
    </xf>
    <xf numFmtId="178" fontId="9" fillId="6" borderId="19" xfId="0" applyNumberFormat="1" applyFont="1" applyFill="1" applyBorder="1" applyAlignment="1">
      <alignment vertical="center" shrinkToFit="1"/>
    </xf>
    <xf numFmtId="178" fontId="9" fillId="6" borderId="20" xfId="0" applyNumberFormat="1" applyFont="1" applyFill="1" applyBorder="1" applyAlignment="1">
      <alignment vertical="center" shrinkToFit="1"/>
    </xf>
    <xf numFmtId="0" fontId="5" fillId="5" borderId="22" xfId="2" applyFont="1" applyFill="1" applyBorder="1" applyAlignment="1" applyProtection="1">
      <alignment vertical="center"/>
    </xf>
    <xf numFmtId="178" fontId="9" fillId="5" borderId="22" xfId="0" applyNumberFormat="1" applyFont="1" applyFill="1" applyBorder="1">
      <alignment vertical="center"/>
    </xf>
    <xf numFmtId="0" fontId="9" fillId="5" borderId="24" xfId="2" applyFont="1" applyFill="1" applyBorder="1" applyAlignment="1" applyProtection="1">
      <alignment vertical="center"/>
    </xf>
    <xf numFmtId="178" fontId="9" fillId="6" borderId="3" xfId="0" applyNumberFormat="1" applyFont="1" applyFill="1" applyBorder="1" applyAlignment="1">
      <alignment vertical="center" shrinkToFit="1"/>
    </xf>
    <xf numFmtId="0" fontId="5" fillId="5" borderId="25" xfId="2" applyFont="1" applyFill="1" applyBorder="1" applyAlignment="1" applyProtection="1">
      <alignment vertical="center"/>
    </xf>
    <xf numFmtId="178" fontId="9" fillId="6" borderId="1" xfId="0" applyNumberFormat="1" applyFont="1" applyFill="1" applyBorder="1">
      <alignment vertical="center"/>
    </xf>
    <xf numFmtId="0" fontId="9" fillId="5" borderId="8" xfId="2" applyFont="1" applyFill="1" applyBorder="1" applyAlignment="1" applyProtection="1">
      <alignment vertical="center"/>
    </xf>
    <xf numFmtId="0" fontId="5" fillId="5" borderId="27" xfId="2" applyFont="1" applyFill="1" applyBorder="1" applyAlignment="1" applyProtection="1">
      <alignment vertical="center"/>
    </xf>
    <xf numFmtId="0" fontId="9" fillId="5" borderId="29" xfId="2" applyFont="1" applyFill="1" applyBorder="1" applyAlignment="1" applyProtection="1">
      <alignment vertical="center"/>
    </xf>
    <xf numFmtId="178" fontId="9" fillId="6" borderId="30" xfId="0" applyNumberFormat="1" applyFont="1" applyFill="1" applyBorder="1" applyAlignment="1">
      <alignment vertical="center" shrinkToFit="1"/>
    </xf>
    <xf numFmtId="178" fontId="9" fillId="7" borderId="6" xfId="0" applyNumberFormat="1" applyFont="1" applyFill="1" applyBorder="1" applyAlignment="1">
      <alignment vertical="center" shrinkToFit="1"/>
    </xf>
    <xf numFmtId="178" fontId="9" fillId="6" borderId="17" xfId="0" applyNumberFormat="1" applyFont="1" applyFill="1" applyBorder="1">
      <alignment vertical="center"/>
    </xf>
    <xf numFmtId="178" fontId="9" fillId="5" borderId="25" xfId="0" applyNumberFormat="1" applyFont="1" applyFill="1" applyBorder="1">
      <alignment vertical="center"/>
    </xf>
    <xf numFmtId="0" fontId="9" fillId="5" borderId="1" xfId="2" applyFont="1" applyFill="1" applyBorder="1" applyAlignment="1" applyProtection="1">
      <alignment horizontal="left" vertical="top" wrapText="1"/>
    </xf>
    <xf numFmtId="176" fontId="9" fillId="7" borderId="18" xfId="1" applyNumberFormat="1" applyFont="1" applyFill="1" applyBorder="1" applyAlignment="1">
      <alignment horizontal="right" vertical="center" shrinkToFit="1"/>
    </xf>
    <xf numFmtId="176" fontId="9" fillId="7" borderId="21" xfId="1" applyNumberFormat="1" applyFont="1" applyFill="1" applyBorder="1" applyAlignment="1">
      <alignment horizontal="right" vertical="center" shrinkToFit="1"/>
    </xf>
    <xf numFmtId="176" fontId="9" fillId="5" borderId="22" xfId="1" applyNumberFormat="1" applyFont="1" applyFill="1" applyBorder="1">
      <alignment vertical="center"/>
    </xf>
    <xf numFmtId="176" fontId="9" fillId="5" borderId="31" xfId="1" applyNumberFormat="1" applyFont="1" applyFill="1" applyBorder="1">
      <alignment vertical="center"/>
    </xf>
    <xf numFmtId="176" fontId="9" fillId="7" borderId="9" xfId="1" applyNumberFormat="1" applyFont="1" applyFill="1" applyBorder="1" applyAlignment="1">
      <alignment horizontal="right" vertical="center" shrinkToFit="1"/>
    </xf>
    <xf numFmtId="0" fontId="9" fillId="5" borderId="0" xfId="0" applyFont="1" applyFill="1" applyAlignment="1">
      <alignment horizontal="center" vertical="center"/>
    </xf>
    <xf numFmtId="0" fontId="10" fillId="5" borderId="0" xfId="2" applyFont="1" applyFill="1" applyProtection="1">
      <alignment vertical="center"/>
    </xf>
    <xf numFmtId="0" fontId="9" fillId="5" borderId="10" xfId="2" applyFont="1" applyFill="1" applyBorder="1" applyAlignment="1" applyProtection="1">
      <alignment vertical="center"/>
    </xf>
    <xf numFmtId="0" fontId="9" fillId="5" borderId="4" xfId="2" applyFont="1" applyFill="1" applyBorder="1" applyProtection="1">
      <alignment vertical="center"/>
    </xf>
    <xf numFmtId="0" fontId="5" fillId="5" borderId="16" xfId="2" applyFont="1" applyFill="1" applyBorder="1" applyAlignment="1" applyProtection="1">
      <alignment vertical="center"/>
    </xf>
    <xf numFmtId="0" fontId="5" fillId="5" borderId="10" xfId="2" applyFont="1" applyFill="1" applyBorder="1" applyAlignment="1" applyProtection="1">
      <alignment vertical="center"/>
    </xf>
    <xf numFmtId="0" fontId="9" fillId="5" borderId="14" xfId="2" applyFont="1" applyFill="1" applyBorder="1" applyAlignment="1" applyProtection="1">
      <alignment vertical="center"/>
    </xf>
    <xf numFmtId="0" fontId="5" fillId="5" borderId="32" xfId="2" applyFont="1" applyFill="1" applyBorder="1" applyAlignment="1" applyProtection="1">
      <alignment horizontal="left" vertical="top"/>
    </xf>
    <xf numFmtId="0" fontId="5" fillId="5" borderId="11" xfId="2" applyFont="1" applyFill="1" applyBorder="1" applyAlignment="1" applyProtection="1">
      <alignment horizontal="left" vertical="top"/>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9" fillId="0" borderId="1" xfId="0" applyFont="1" applyBorder="1" applyAlignment="1">
      <alignment horizontal="center" vertical="center" wrapText="1"/>
    </xf>
    <xf numFmtId="178" fontId="9" fillId="5" borderId="39" xfId="0" applyNumberFormat="1" applyFont="1" applyFill="1" applyBorder="1" applyAlignment="1">
      <alignment vertical="center" shrinkToFit="1"/>
    </xf>
    <xf numFmtId="178" fontId="9" fillId="0" borderId="11" xfId="0" applyNumberFormat="1" applyFont="1" applyFill="1" applyBorder="1">
      <alignment vertical="center"/>
    </xf>
    <xf numFmtId="178" fontId="9" fillId="6" borderId="36" xfId="0" applyNumberFormat="1" applyFont="1" applyFill="1" applyBorder="1">
      <alignment vertical="center"/>
    </xf>
    <xf numFmtId="178" fontId="9" fillId="6" borderId="27" xfId="0" applyNumberFormat="1" applyFont="1" applyFill="1" applyBorder="1">
      <alignment vertical="center"/>
    </xf>
    <xf numFmtId="178" fontId="9" fillId="7" borderId="4" xfId="0" applyNumberFormat="1" applyFont="1" applyFill="1" applyBorder="1" applyAlignment="1">
      <alignment vertical="center" shrinkToFit="1"/>
    </xf>
    <xf numFmtId="179" fontId="12" fillId="0" borderId="0" xfId="0" applyNumberFormat="1" applyFont="1">
      <alignment vertical="center"/>
    </xf>
    <xf numFmtId="0" fontId="9" fillId="0" borderId="43" xfId="0" applyFont="1" applyBorder="1">
      <alignment vertical="center"/>
    </xf>
    <xf numFmtId="0" fontId="9" fillId="0" borderId="0" xfId="0" applyFont="1" applyAlignment="1">
      <alignment horizontal="right" vertical="center"/>
    </xf>
    <xf numFmtId="0" fontId="5" fillId="5" borderId="0" xfId="4" applyFont="1" applyFill="1" applyBorder="1" applyAlignment="1" applyProtection="1">
      <alignment horizontal="right" vertical="center"/>
    </xf>
    <xf numFmtId="3" fontId="9" fillId="0" borderId="43" xfId="0" applyNumberFormat="1" applyFont="1" applyBorder="1">
      <alignment vertical="center"/>
    </xf>
    <xf numFmtId="0" fontId="9" fillId="0" borderId="45" xfId="0" applyFont="1" applyBorder="1">
      <alignment vertical="center"/>
    </xf>
    <xf numFmtId="3" fontId="9" fillId="0" borderId="45" xfId="0" applyNumberFormat="1" applyFont="1" applyBorder="1">
      <alignment vertical="center"/>
    </xf>
    <xf numFmtId="0" fontId="9" fillId="0" borderId="47" xfId="0" applyFont="1" applyBorder="1" applyAlignment="1">
      <alignment horizontal="center" vertical="center"/>
    </xf>
    <xf numFmtId="3" fontId="9" fillId="0" borderId="47" xfId="0" applyNumberFormat="1" applyFont="1" applyBorder="1">
      <alignment vertical="center"/>
    </xf>
    <xf numFmtId="0" fontId="13" fillId="0" borderId="0" xfId="0" applyFont="1">
      <alignment vertical="center"/>
    </xf>
    <xf numFmtId="0" fontId="9" fillId="5" borderId="0" xfId="0" applyFont="1" applyFill="1" applyAlignment="1">
      <alignment horizontal="right" vertical="center"/>
    </xf>
    <xf numFmtId="178" fontId="9" fillId="6" borderId="7" xfId="0" applyNumberFormat="1" applyFont="1" applyFill="1" applyBorder="1" applyAlignment="1">
      <alignment vertical="center" shrinkToFit="1"/>
    </xf>
    <xf numFmtId="178" fontId="9" fillId="7" borderId="8" xfId="0" applyNumberFormat="1" applyFont="1" applyFill="1" applyBorder="1" applyAlignment="1">
      <alignment vertical="center" shrinkToFit="1"/>
    </xf>
    <xf numFmtId="176" fontId="9" fillId="7" borderId="60" xfId="1" applyNumberFormat="1" applyFont="1" applyFill="1" applyBorder="1" applyAlignment="1">
      <alignment horizontal="right" vertical="center" shrinkToFit="1"/>
    </xf>
    <xf numFmtId="176" fontId="9" fillId="0" borderId="59" xfId="1" applyNumberFormat="1" applyFont="1" applyFill="1" applyBorder="1" applyAlignment="1">
      <alignment horizontal="right" vertical="center" shrinkToFit="1"/>
    </xf>
    <xf numFmtId="0" fontId="5" fillId="5" borderId="5" xfId="2" applyFont="1" applyFill="1" applyBorder="1" applyAlignment="1" applyProtection="1">
      <alignment horizontal="left" vertical="top"/>
    </xf>
    <xf numFmtId="0" fontId="5" fillId="5" borderId="5" xfId="2" applyFont="1" applyFill="1" applyBorder="1" applyAlignment="1" applyProtection="1">
      <alignment horizontal="center" vertical="center"/>
    </xf>
    <xf numFmtId="0" fontId="5" fillId="5" borderId="7"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xf>
    <xf numFmtId="0" fontId="5" fillId="5" borderId="12" xfId="2" applyFont="1" applyFill="1" applyBorder="1" applyAlignment="1" applyProtection="1">
      <alignment vertical="center"/>
    </xf>
    <xf numFmtId="0" fontId="9" fillId="5" borderId="25" xfId="0" applyFont="1" applyFill="1" applyBorder="1">
      <alignment vertical="center"/>
    </xf>
    <xf numFmtId="0" fontId="9" fillId="5" borderId="31" xfId="0" applyFont="1" applyFill="1" applyBorder="1">
      <alignment vertical="center"/>
    </xf>
    <xf numFmtId="0" fontId="5" fillId="5" borderId="22" xfId="2" applyFont="1" applyFill="1" applyBorder="1" applyAlignment="1" applyProtection="1">
      <alignment horizontal="left" vertical="top"/>
    </xf>
    <xf numFmtId="0" fontId="5" fillId="5" borderId="10" xfId="4" applyFont="1" applyFill="1" applyBorder="1" applyAlignment="1" applyProtection="1">
      <alignment vertical="center"/>
    </xf>
    <xf numFmtId="0" fontId="5" fillId="5" borderId="13" xfId="2" applyFont="1" applyFill="1" applyBorder="1" applyAlignment="1" applyProtection="1">
      <alignment horizontal="left" vertical="top"/>
    </xf>
    <xf numFmtId="0" fontId="9" fillId="5" borderId="28" xfId="2" applyFont="1" applyFill="1" applyBorder="1" applyAlignment="1" applyProtection="1">
      <alignment horizontal="left" vertical="top" wrapText="1"/>
    </xf>
    <xf numFmtId="0" fontId="9" fillId="5" borderId="0" xfId="0" applyFont="1" applyFill="1">
      <alignment vertical="center"/>
    </xf>
    <xf numFmtId="0" fontId="9" fillId="5" borderId="0" xfId="0" applyFont="1" applyFill="1" applyAlignment="1">
      <alignment horizontal="left" vertical="top"/>
    </xf>
    <xf numFmtId="0" fontId="9" fillId="5" borderId="33" xfId="0" applyFont="1" applyFill="1" applyBorder="1">
      <alignment vertical="center"/>
    </xf>
    <xf numFmtId="0" fontId="9" fillId="5" borderId="34" xfId="0" applyFont="1" applyFill="1" applyBorder="1">
      <alignment vertical="center"/>
    </xf>
    <xf numFmtId="0" fontId="9" fillId="5" borderId="35" xfId="0" applyFont="1" applyFill="1" applyBorder="1">
      <alignment vertical="center"/>
    </xf>
    <xf numFmtId="178" fontId="9" fillId="5" borderId="37" xfId="0" applyNumberFormat="1" applyFont="1" applyFill="1" applyBorder="1" applyAlignment="1">
      <alignment vertical="center" shrinkToFit="1"/>
    </xf>
    <xf numFmtId="178" fontId="9" fillId="5" borderId="38" xfId="0" applyNumberFormat="1" applyFont="1" applyFill="1" applyBorder="1" applyAlignment="1">
      <alignment vertical="center" shrinkToFit="1"/>
    </xf>
    <xf numFmtId="178" fontId="9" fillId="5" borderId="26" xfId="0" applyNumberFormat="1" applyFont="1" applyFill="1" applyBorder="1" applyAlignment="1">
      <alignment vertical="center" shrinkToFit="1"/>
    </xf>
    <xf numFmtId="178" fontId="9" fillId="5" borderId="40" xfId="0" applyNumberFormat="1" applyFont="1" applyFill="1" applyBorder="1" applyAlignment="1">
      <alignment vertical="center" shrinkToFit="1"/>
    </xf>
    <xf numFmtId="178" fontId="9" fillId="5" borderId="41" xfId="0" applyNumberFormat="1" applyFont="1" applyFill="1" applyBorder="1" applyAlignment="1">
      <alignment vertical="center" shrinkToFit="1"/>
    </xf>
    <xf numFmtId="178" fontId="9" fillId="0" borderId="34" xfId="0" applyNumberFormat="1" applyFont="1" applyFill="1" applyBorder="1">
      <alignment vertical="center"/>
    </xf>
    <xf numFmtId="178" fontId="9" fillId="0" borderId="31" xfId="0" applyNumberFormat="1" applyFont="1" applyFill="1" applyBorder="1">
      <alignment vertical="center"/>
    </xf>
    <xf numFmtId="0" fontId="9" fillId="5" borderId="28" xfId="2" applyFont="1" applyFill="1" applyBorder="1" applyAlignment="1" applyProtection="1">
      <alignment horizontal="left" vertical="top"/>
    </xf>
    <xf numFmtId="178" fontId="9" fillId="6" borderId="30"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180" fontId="16" fillId="0" borderId="1" xfId="0" applyNumberFormat="1" applyFont="1" applyBorder="1" applyAlignment="1">
      <alignment horizontal="right" vertical="center"/>
    </xf>
    <xf numFmtId="176" fontId="17" fillId="0" borderId="38" xfId="0" applyNumberFormat="1" applyFont="1" applyBorder="1" applyAlignment="1">
      <alignment horizontal="right" vertical="center"/>
    </xf>
    <xf numFmtId="3" fontId="16" fillId="0" borderId="2" xfId="0" applyNumberFormat="1" applyFont="1" applyBorder="1">
      <alignment vertical="center"/>
    </xf>
    <xf numFmtId="3" fontId="16" fillId="0" borderId="62" xfId="0" applyNumberFormat="1" applyFont="1" applyBorder="1">
      <alignment vertical="center"/>
    </xf>
    <xf numFmtId="3" fontId="16" fillId="2" borderId="1" xfId="0" applyNumberFormat="1" applyFont="1" applyFill="1" applyBorder="1">
      <alignment vertical="center"/>
    </xf>
    <xf numFmtId="3" fontId="16" fillId="0" borderId="61" xfId="0" applyNumberFormat="1" applyFont="1" applyBorder="1">
      <alignment vertical="center"/>
    </xf>
    <xf numFmtId="3" fontId="16" fillId="0" borderId="3" xfId="0" applyNumberFormat="1" applyFont="1" applyBorder="1">
      <alignment vertical="center"/>
    </xf>
    <xf numFmtId="3" fontId="16" fillId="3" borderId="1" xfId="0" applyNumberFormat="1" applyFont="1" applyFill="1" applyBorder="1">
      <alignment vertical="center"/>
    </xf>
    <xf numFmtId="3" fontId="16" fillId="4" borderId="1" xfId="0" applyNumberFormat="1" applyFont="1" applyFill="1" applyBorder="1">
      <alignment vertical="center"/>
    </xf>
    <xf numFmtId="176" fontId="16" fillId="0" borderId="2" xfId="0" applyNumberFormat="1" applyFont="1" applyBorder="1">
      <alignment vertical="center"/>
    </xf>
    <xf numFmtId="176" fontId="16" fillId="0" borderId="63" xfId="0" applyNumberFormat="1" applyFont="1" applyBorder="1">
      <alignment vertical="center"/>
    </xf>
    <xf numFmtId="176" fontId="16" fillId="2" borderId="2" xfId="0" applyNumberFormat="1" applyFont="1" applyFill="1" applyBorder="1">
      <alignment vertical="center"/>
    </xf>
    <xf numFmtId="176" fontId="16" fillId="0" borderId="61" xfId="0" applyNumberFormat="1" applyFont="1" applyBorder="1">
      <alignment vertical="center"/>
    </xf>
    <xf numFmtId="176" fontId="16" fillId="0" borderId="48" xfId="0" applyNumberFormat="1" applyFont="1" applyBorder="1">
      <alignment vertical="center"/>
    </xf>
    <xf numFmtId="176" fontId="16" fillId="3" borderId="2" xfId="0" applyNumberFormat="1" applyFont="1" applyFill="1" applyBorder="1">
      <alignment vertical="center"/>
    </xf>
    <xf numFmtId="176" fontId="16" fillId="4" borderId="1" xfId="0" applyNumberFormat="1" applyFont="1" applyFill="1" applyBorder="1">
      <alignment vertical="center"/>
    </xf>
    <xf numFmtId="0" fontId="18" fillId="0" borderId="0" xfId="0" applyFont="1">
      <alignment vertical="center"/>
    </xf>
    <xf numFmtId="0" fontId="9" fillId="0" borderId="0" xfId="0" applyFont="1" applyFill="1" applyBorder="1" applyAlignment="1">
      <alignment horizontal="center" vertical="center"/>
    </xf>
    <xf numFmtId="176" fontId="12" fillId="0" borderId="0" xfId="0" applyNumberFormat="1" applyFont="1" applyFill="1" applyBorder="1">
      <alignment vertical="center"/>
    </xf>
    <xf numFmtId="0" fontId="0" fillId="0" borderId="0" xfId="0" applyFill="1">
      <alignment vertical="center"/>
    </xf>
    <xf numFmtId="0" fontId="0" fillId="0" borderId="0" xfId="0" applyBorder="1">
      <alignment vertical="center"/>
    </xf>
    <xf numFmtId="0" fontId="9" fillId="0" borderId="0" xfId="0" applyFont="1" applyBorder="1">
      <alignment vertical="center"/>
    </xf>
    <xf numFmtId="0" fontId="9" fillId="0" borderId="0" xfId="0" applyFont="1" applyAlignment="1">
      <alignment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80" fontId="16" fillId="8" borderId="1" xfId="0" applyNumberFormat="1" applyFont="1" applyFill="1" applyBorder="1" applyAlignment="1">
      <alignment horizontal="right" vertical="center"/>
    </xf>
    <xf numFmtId="176" fontId="16" fillId="8" borderId="1" xfId="0" applyNumberFormat="1" applyFont="1" applyFill="1" applyBorder="1" applyAlignment="1">
      <alignment horizontal="right" vertical="center"/>
    </xf>
    <xf numFmtId="176" fontId="16" fillId="8" borderId="1" xfId="0" applyNumberFormat="1" applyFont="1" applyFill="1" applyBorder="1">
      <alignment vertical="center"/>
    </xf>
    <xf numFmtId="0" fontId="9" fillId="0" borderId="22" xfId="0" applyFont="1" applyBorder="1" applyAlignment="1">
      <alignment horizontal="right" vertical="center"/>
    </xf>
    <xf numFmtId="0" fontId="15" fillId="0" borderId="0" xfId="0" applyFont="1" applyFill="1" applyAlignment="1">
      <alignment horizontal="left" vertical="center" wrapText="1"/>
    </xf>
    <xf numFmtId="0" fontId="9" fillId="0" borderId="16" xfId="0" applyFont="1" applyBorder="1" applyAlignment="1">
      <alignment horizontal="center" vertical="center" wrapText="1"/>
    </xf>
    <xf numFmtId="0" fontId="9" fillId="0" borderId="42" xfId="0" applyFont="1" applyBorder="1" applyAlignment="1">
      <alignment horizontal="center" vertical="center" wrapText="1"/>
    </xf>
    <xf numFmtId="0" fontId="15" fillId="0" borderId="22"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36"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4"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4" xfId="0" applyFont="1" applyBorder="1" applyAlignment="1">
      <alignment horizontal="center" vertical="center"/>
    </xf>
    <xf numFmtId="0" fontId="9"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64" xfId="0" applyFont="1" applyBorder="1" applyAlignment="1">
      <alignment horizontal="left" vertical="center" wrapText="1"/>
    </xf>
    <xf numFmtId="0" fontId="9" fillId="0" borderId="32" xfId="0" applyFont="1" applyBorder="1" applyAlignment="1">
      <alignment horizontal="left" vertical="center" wrapText="1"/>
    </xf>
    <xf numFmtId="0" fontId="9" fillId="0" borderId="22" xfId="0" applyFont="1" applyBorder="1" applyAlignment="1">
      <alignment horizontal="left" vertical="center" wrapText="1"/>
    </xf>
    <xf numFmtId="0" fontId="9" fillId="0" borderId="65" xfId="0" applyFont="1" applyBorder="1" applyAlignment="1">
      <alignment horizontal="left"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36"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cellXfs>
  <cellStyles count="5">
    <cellStyle name="パーセント" xfId="1" builtinId="5"/>
    <cellStyle name="標準" xfId="0" builtinId="0"/>
    <cellStyle name="標準 2" xfId="4"/>
    <cellStyle name="標準_Book1" xfId="2"/>
    <cellStyle name="標準_サービス見込量WS(Ver.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workbookViewId="0">
      <selection activeCell="B19" sqref="B19:G21"/>
    </sheetView>
  </sheetViews>
  <sheetFormatPr defaultRowHeight="18.75" x14ac:dyDescent="0.4"/>
  <cols>
    <col min="1" max="1" width="5.25" customWidth="1"/>
    <col min="2" max="13" width="13.625" customWidth="1"/>
  </cols>
  <sheetData>
    <row r="1" spans="2:12" ht="21" x14ac:dyDescent="0.4">
      <c r="B1" s="72" t="s">
        <v>100</v>
      </c>
    </row>
    <row r="2" spans="2:12" ht="18" customHeight="1" x14ac:dyDescent="0.4">
      <c r="B2" s="1"/>
      <c r="C2" s="2"/>
    </row>
    <row r="3" spans="2:12" ht="18" customHeight="1" x14ac:dyDescent="0.4">
      <c r="B3" s="123" t="s">
        <v>94</v>
      </c>
      <c r="C3" s="2"/>
    </row>
    <row r="4" spans="2:12" ht="18" customHeight="1" x14ac:dyDescent="0.4">
      <c r="B4" s="136" t="s">
        <v>98</v>
      </c>
      <c r="C4" s="136"/>
      <c r="D4" s="136"/>
      <c r="E4" s="136"/>
      <c r="F4" s="136"/>
      <c r="G4" s="129"/>
      <c r="H4" s="136" t="s">
        <v>101</v>
      </c>
      <c r="I4" s="136"/>
      <c r="J4" s="136"/>
      <c r="K4" s="136"/>
      <c r="L4" s="136"/>
    </row>
    <row r="5" spans="2:12" ht="18" customHeight="1" x14ac:dyDescent="0.4">
      <c r="B5" s="136"/>
      <c r="C5" s="136"/>
      <c r="D5" s="136"/>
      <c r="E5" s="136"/>
      <c r="F5" s="136"/>
      <c r="G5" s="129"/>
      <c r="H5" s="136"/>
      <c r="I5" s="136"/>
      <c r="J5" s="136"/>
      <c r="K5" s="136"/>
      <c r="L5" s="136"/>
    </row>
    <row r="6" spans="2:12" ht="18" customHeight="1" x14ac:dyDescent="0.4">
      <c r="B6" s="136"/>
      <c r="C6" s="136"/>
      <c r="D6" s="136"/>
      <c r="E6" s="136"/>
      <c r="F6" s="136"/>
      <c r="G6" s="129"/>
      <c r="H6" s="136"/>
      <c r="I6" s="136"/>
      <c r="J6" s="136"/>
      <c r="K6" s="136"/>
      <c r="L6" s="136"/>
    </row>
    <row r="7" spans="2:12" ht="18" customHeight="1" x14ac:dyDescent="0.4">
      <c r="B7" s="136"/>
      <c r="C7" s="136"/>
      <c r="D7" s="136"/>
      <c r="E7" s="136"/>
      <c r="F7" s="136"/>
      <c r="G7" s="129"/>
      <c r="H7" s="136"/>
      <c r="I7" s="136"/>
      <c r="J7" s="136"/>
      <c r="K7" s="136"/>
      <c r="L7" s="136"/>
    </row>
    <row r="8" spans="2:12" ht="25.5" x14ac:dyDescent="0.4">
      <c r="B8" s="56"/>
      <c r="C8" s="2"/>
      <c r="D8" s="135" t="s">
        <v>92</v>
      </c>
      <c r="E8" s="135"/>
      <c r="F8" s="135"/>
      <c r="H8" s="56"/>
      <c r="I8" s="2"/>
      <c r="J8" s="135" t="s">
        <v>99</v>
      </c>
      <c r="K8" s="135"/>
      <c r="L8" s="135"/>
    </row>
    <row r="9" spans="2:12" ht="27" customHeight="1" x14ac:dyDescent="0.4">
      <c r="B9" s="140" t="s">
        <v>0</v>
      </c>
      <c r="C9" s="141"/>
      <c r="D9" s="57" t="s">
        <v>65</v>
      </c>
      <c r="E9" s="51" t="s">
        <v>1</v>
      </c>
      <c r="F9" s="51" t="s">
        <v>2</v>
      </c>
      <c r="H9" s="140" t="s">
        <v>0</v>
      </c>
      <c r="I9" s="141"/>
      <c r="J9" s="57" t="s">
        <v>68</v>
      </c>
      <c r="K9" s="51" t="s">
        <v>1</v>
      </c>
      <c r="L9" s="51" t="s">
        <v>86</v>
      </c>
    </row>
    <row r="10" spans="2:12" ht="22.5" customHeight="1" x14ac:dyDescent="0.4">
      <c r="B10" s="142" t="s">
        <v>66</v>
      </c>
      <c r="C10" s="141"/>
      <c r="D10" s="107">
        <v>163424</v>
      </c>
      <c r="E10" s="107">
        <v>163644</v>
      </c>
      <c r="F10" s="133">
        <f>E10/D10</f>
        <v>1.0013461915018602</v>
      </c>
      <c r="H10" s="142" t="s">
        <v>66</v>
      </c>
      <c r="I10" s="141"/>
      <c r="J10" s="107">
        <v>162269</v>
      </c>
      <c r="K10" s="107">
        <v>162244</v>
      </c>
      <c r="L10" s="133">
        <f>K10/J10</f>
        <v>0.99984593483659845</v>
      </c>
    </row>
    <row r="11" spans="2:12" ht="22.5" customHeight="1" x14ac:dyDescent="0.4">
      <c r="B11" s="142" t="s">
        <v>67</v>
      </c>
      <c r="C11" s="143"/>
      <c r="D11" s="132">
        <f>SUM(D12:D13)</f>
        <v>47754</v>
      </c>
      <c r="E11" s="132">
        <f>SUM(E12:E13)</f>
        <v>47992</v>
      </c>
      <c r="F11" s="133">
        <f t="shared" ref="F11:F13" si="0">E11/D11</f>
        <v>1.0049838756962768</v>
      </c>
      <c r="H11" s="142" t="s">
        <v>67</v>
      </c>
      <c r="I11" s="143"/>
      <c r="J11" s="132">
        <f>SUM(J12:J13)</f>
        <v>47877</v>
      </c>
      <c r="K11" s="132">
        <f>SUM(K12:K13)</f>
        <v>48254</v>
      </c>
      <c r="L11" s="133">
        <f t="shared" ref="L11:L13" si="1">K11/J11</f>
        <v>1.0078743446748961</v>
      </c>
    </row>
    <row r="12" spans="2:12" ht="22.5" customHeight="1" x14ac:dyDescent="0.4">
      <c r="B12" s="137"/>
      <c r="C12" s="57" t="s">
        <v>69</v>
      </c>
      <c r="D12" s="107">
        <v>22525</v>
      </c>
      <c r="E12" s="107">
        <v>22489</v>
      </c>
      <c r="F12" s="133">
        <f t="shared" si="0"/>
        <v>0.9984017758046615</v>
      </c>
      <c r="H12" s="137"/>
      <c r="I12" s="57" t="s">
        <v>69</v>
      </c>
      <c r="J12" s="107">
        <v>22705</v>
      </c>
      <c r="K12" s="107">
        <v>22671</v>
      </c>
      <c r="L12" s="133">
        <f t="shared" si="1"/>
        <v>0.99850253248183218</v>
      </c>
    </row>
    <row r="13" spans="2:12" ht="22.5" customHeight="1" x14ac:dyDescent="0.4">
      <c r="B13" s="138"/>
      <c r="C13" s="57" t="s">
        <v>70</v>
      </c>
      <c r="D13" s="107">
        <v>25229</v>
      </c>
      <c r="E13" s="107">
        <v>25503</v>
      </c>
      <c r="F13" s="133">
        <f t="shared" si="0"/>
        <v>1.0108605176582504</v>
      </c>
      <c r="H13" s="138"/>
      <c r="I13" s="57" t="s">
        <v>70</v>
      </c>
      <c r="J13" s="107">
        <v>25172</v>
      </c>
      <c r="K13" s="107">
        <v>25583</v>
      </c>
      <c r="L13" s="133">
        <f t="shared" si="1"/>
        <v>1.0163276656602573</v>
      </c>
    </row>
    <row r="14" spans="2:12" ht="22.5" customHeight="1" x14ac:dyDescent="0.4">
      <c r="B14" s="140" t="s">
        <v>71</v>
      </c>
      <c r="C14" s="141"/>
      <c r="D14" s="134">
        <f>D11/D10</f>
        <v>0.29220922263559818</v>
      </c>
      <c r="E14" s="134">
        <f>E11/E10</f>
        <v>0.2932707584757156</v>
      </c>
      <c r="F14" s="108"/>
      <c r="H14" s="140" t="s">
        <v>71</v>
      </c>
      <c r="I14" s="141"/>
      <c r="J14" s="134">
        <f>J11/J10</f>
        <v>0.29504711312696819</v>
      </c>
      <c r="K14" s="134">
        <f>K11/K10</f>
        <v>0.29741623727225658</v>
      </c>
      <c r="L14" s="108"/>
    </row>
    <row r="15" spans="2:12" ht="22.5" customHeight="1" x14ac:dyDescent="0.4">
      <c r="B15" s="140" t="s">
        <v>72</v>
      </c>
      <c r="C15" s="141"/>
      <c r="D15" s="134">
        <f>D13/D10</f>
        <v>0.15437757000195809</v>
      </c>
      <c r="E15" s="134">
        <f>E13/E10</f>
        <v>0.15584439392828334</v>
      </c>
      <c r="F15" s="108"/>
      <c r="H15" s="140" t="s">
        <v>72</v>
      </c>
      <c r="I15" s="141"/>
      <c r="J15" s="134">
        <f>J13/J10</f>
        <v>0.15512513172571471</v>
      </c>
      <c r="K15" s="134">
        <f>K13/K10</f>
        <v>0.15768225635462638</v>
      </c>
      <c r="L15" s="108"/>
    </row>
    <row r="16" spans="2:12" ht="25.5" x14ac:dyDescent="0.4">
      <c r="B16" s="1"/>
      <c r="C16" s="2"/>
    </row>
    <row r="17" spans="2:13" x14ac:dyDescent="0.4">
      <c r="B17" s="123" t="s">
        <v>96</v>
      </c>
      <c r="C17" s="55"/>
      <c r="D17" s="55"/>
      <c r="E17" s="50"/>
      <c r="F17" s="50"/>
      <c r="G17" s="50"/>
      <c r="H17" s="50"/>
      <c r="I17" s="50"/>
      <c r="J17" s="50"/>
      <c r="K17" s="50"/>
      <c r="L17" s="50"/>
      <c r="M17" s="50"/>
    </row>
    <row r="18" spans="2:13" x14ac:dyDescent="0.4">
      <c r="B18" s="55" t="s">
        <v>95</v>
      </c>
      <c r="C18" s="55"/>
      <c r="D18" s="50"/>
      <c r="E18" s="50"/>
      <c r="F18" s="50"/>
      <c r="G18" s="50"/>
      <c r="H18" s="50"/>
      <c r="I18" s="50"/>
      <c r="J18" s="50"/>
      <c r="K18" s="50"/>
      <c r="L18" s="127"/>
      <c r="M18" s="127"/>
    </row>
    <row r="19" spans="2:13" ht="19.5" customHeight="1" x14ac:dyDescent="0.4">
      <c r="B19" s="136" t="s">
        <v>97</v>
      </c>
      <c r="C19" s="136"/>
      <c r="D19" s="136"/>
      <c r="E19" s="136"/>
      <c r="F19" s="136"/>
      <c r="G19" s="136"/>
      <c r="H19" s="50"/>
      <c r="I19" s="50"/>
      <c r="J19" s="50"/>
      <c r="K19" s="50"/>
      <c r="L19" s="127"/>
      <c r="M19" s="127"/>
    </row>
    <row r="20" spans="2:13" x14ac:dyDescent="0.4">
      <c r="B20" s="136"/>
      <c r="C20" s="136"/>
      <c r="D20" s="136"/>
      <c r="E20" s="136"/>
      <c r="F20" s="136"/>
      <c r="G20" s="136"/>
      <c r="H20" s="50"/>
      <c r="I20" s="50"/>
      <c r="J20" s="50"/>
      <c r="K20" s="50"/>
      <c r="L20" s="128"/>
      <c r="M20" s="128"/>
    </row>
    <row r="21" spans="2:13" x14ac:dyDescent="0.4">
      <c r="B21" s="139"/>
      <c r="C21" s="139"/>
      <c r="D21" s="139"/>
      <c r="E21" s="139"/>
      <c r="F21" s="139"/>
      <c r="G21" s="139"/>
      <c r="H21" s="50"/>
      <c r="I21" s="50"/>
      <c r="J21" s="50"/>
      <c r="K21" s="50"/>
      <c r="L21" s="135" t="s">
        <v>85</v>
      </c>
      <c r="M21" s="135"/>
    </row>
    <row r="22" spans="2:13" x14ac:dyDescent="0.4">
      <c r="B22" s="140" t="s">
        <v>0</v>
      </c>
      <c r="C22" s="141"/>
      <c r="D22" s="130" t="s">
        <v>3</v>
      </c>
      <c r="E22" s="106" t="s">
        <v>12</v>
      </c>
      <c r="F22" s="52" t="s">
        <v>5</v>
      </c>
      <c r="G22" s="130" t="s">
        <v>4</v>
      </c>
      <c r="H22" s="105" t="s">
        <v>6</v>
      </c>
      <c r="I22" s="105" t="s">
        <v>7</v>
      </c>
      <c r="J22" s="105" t="s">
        <v>8</v>
      </c>
      <c r="K22" s="131" t="s">
        <v>9</v>
      </c>
      <c r="L22" s="53" t="s">
        <v>10</v>
      </c>
      <c r="M22" s="54" t="s">
        <v>11</v>
      </c>
    </row>
    <row r="23" spans="2:13" ht="30" customHeight="1" x14ac:dyDescent="0.4">
      <c r="B23" s="142" t="s">
        <v>65</v>
      </c>
      <c r="C23" s="143"/>
      <c r="D23" s="109">
        <v>1054</v>
      </c>
      <c r="E23" s="110">
        <v>1388</v>
      </c>
      <c r="F23" s="111">
        <f>D23+E23</f>
        <v>2442</v>
      </c>
      <c r="G23" s="109">
        <v>2366</v>
      </c>
      <c r="H23" s="112">
        <v>2182</v>
      </c>
      <c r="I23" s="112">
        <v>1743</v>
      </c>
      <c r="J23" s="112">
        <v>1361</v>
      </c>
      <c r="K23" s="113">
        <v>1045</v>
      </c>
      <c r="L23" s="114">
        <f>G23+H23+I23+J23+K23</f>
        <v>8697</v>
      </c>
      <c r="M23" s="115">
        <f>F23+L23</f>
        <v>11139</v>
      </c>
    </row>
    <row r="24" spans="2:13" ht="29.25" customHeight="1" x14ac:dyDescent="0.4">
      <c r="B24" s="140" t="s">
        <v>1</v>
      </c>
      <c r="C24" s="141"/>
      <c r="D24" s="109">
        <v>1228</v>
      </c>
      <c r="E24" s="110">
        <v>1305</v>
      </c>
      <c r="F24" s="111">
        <f>D24+E24</f>
        <v>2533</v>
      </c>
      <c r="G24" s="109">
        <v>2241</v>
      </c>
      <c r="H24" s="112">
        <v>2056</v>
      </c>
      <c r="I24" s="112">
        <v>1738</v>
      </c>
      <c r="J24" s="112">
        <v>1412</v>
      </c>
      <c r="K24" s="113">
        <v>1026</v>
      </c>
      <c r="L24" s="114">
        <f>G24+H24+I24+J24+K24</f>
        <v>8473</v>
      </c>
      <c r="M24" s="115">
        <f>F24+L24</f>
        <v>11006</v>
      </c>
    </row>
    <row r="25" spans="2:13" ht="30" customHeight="1" x14ac:dyDescent="0.4">
      <c r="B25" s="140" t="s">
        <v>2</v>
      </c>
      <c r="C25" s="141"/>
      <c r="D25" s="116">
        <f>D24/D23</f>
        <v>1.1650853889943074</v>
      </c>
      <c r="E25" s="117">
        <f t="shared" ref="E25:M25" si="2">E24/E23</f>
        <v>0.94020172910662825</v>
      </c>
      <c r="F25" s="118">
        <f t="shared" si="2"/>
        <v>1.0372645372645373</v>
      </c>
      <c r="G25" s="116">
        <f t="shared" si="2"/>
        <v>0.94716821639898563</v>
      </c>
      <c r="H25" s="119">
        <f t="shared" si="2"/>
        <v>0.94225481209899176</v>
      </c>
      <c r="I25" s="119">
        <f t="shared" si="2"/>
        <v>0.99713138267355139</v>
      </c>
      <c r="J25" s="119">
        <f t="shared" si="2"/>
        <v>1.0374724467303453</v>
      </c>
      <c r="K25" s="120">
        <f t="shared" si="2"/>
        <v>0.98181818181818181</v>
      </c>
      <c r="L25" s="121">
        <f t="shared" si="2"/>
        <v>0.97424399218121194</v>
      </c>
      <c r="M25" s="122">
        <f t="shared" si="2"/>
        <v>0.98805996947661368</v>
      </c>
    </row>
    <row r="26" spans="2:13" s="126" customFormat="1" x14ac:dyDescent="0.4">
      <c r="B26" s="124"/>
      <c r="C26" s="124"/>
      <c r="D26" s="125"/>
      <c r="E26" s="125"/>
      <c r="F26" s="125"/>
      <c r="G26" s="125"/>
      <c r="H26" s="125"/>
      <c r="I26" s="125"/>
      <c r="J26" s="125"/>
      <c r="K26" s="125"/>
      <c r="L26" s="125"/>
      <c r="M26" s="125"/>
    </row>
    <row r="27" spans="2:13" x14ac:dyDescent="0.4">
      <c r="B27" s="55" t="s">
        <v>102</v>
      </c>
      <c r="C27" s="55"/>
      <c r="D27" s="50"/>
      <c r="E27" s="50"/>
      <c r="F27" s="50"/>
      <c r="G27" s="50"/>
      <c r="H27" s="50"/>
      <c r="I27" s="50"/>
      <c r="J27" s="50"/>
      <c r="K27" s="50"/>
      <c r="L27" s="127"/>
      <c r="M27" s="127"/>
    </row>
    <row r="28" spans="2:13" x14ac:dyDescent="0.4">
      <c r="B28" s="136" t="s">
        <v>103</v>
      </c>
      <c r="C28" s="136"/>
      <c r="D28" s="136"/>
      <c r="E28" s="136"/>
      <c r="F28" s="136"/>
      <c r="G28" s="136"/>
      <c r="H28" s="50"/>
      <c r="I28" s="50"/>
      <c r="J28" s="50"/>
      <c r="K28" s="50"/>
      <c r="L28" s="127"/>
      <c r="M28" s="127"/>
    </row>
    <row r="29" spans="2:13" ht="19.5" customHeight="1" x14ac:dyDescent="0.4">
      <c r="B29" s="136"/>
      <c r="C29" s="136"/>
      <c r="D29" s="136"/>
      <c r="E29" s="136"/>
      <c r="F29" s="136"/>
      <c r="G29" s="136"/>
      <c r="H29" s="50"/>
      <c r="I29" s="50"/>
      <c r="J29" s="50"/>
      <c r="K29" s="50"/>
      <c r="L29" s="128"/>
      <c r="M29" s="128"/>
    </row>
    <row r="30" spans="2:13" x14ac:dyDescent="0.4">
      <c r="B30" s="139"/>
      <c r="C30" s="139"/>
      <c r="D30" s="139"/>
      <c r="E30" s="139"/>
      <c r="F30" s="139"/>
      <c r="G30" s="139"/>
      <c r="H30" s="50"/>
      <c r="I30" s="50"/>
      <c r="J30" s="50"/>
      <c r="K30" s="50"/>
      <c r="L30" s="135" t="s">
        <v>85</v>
      </c>
      <c r="M30" s="135"/>
    </row>
    <row r="31" spans="2:13" x14ac:dyDescent="0.4">
      <c r="B31" s="140" t="s">
        <v>0</v>
      </c>
      <c r="C31" s="141"/>
      <c r="D31" s="103" t="s">
        <v>3</v>
      </c>
      <c r="E31" s="106" t="s">
        <v>12</v>
      </c>
      <c r="F31" s="52" t="s">
        <v>5</v>
      </c>
      <c r="G31" s="103" t="s">
        <v>4</v>
      </c>
      <c r="H31" s="105" t="s">
        <v>6</v>
      </c>
      <c r="I31" s="105" t="s">
        <v>7</v>
      </c>
      <c r="J31" s="105" t="s">
        <v>8</v>
      </c>
      <c r="K31" s="104" t="s">
        <v>9</v>
      </c>
      <c r="L31" s="53" t="s">
        <v>10</v>
      </c>
      <c r="M31" s="54" t="s">
        <v>11</v>
      </c>
    </row>
    <row r="32" spans="2:13" ht="30" customHeight="1" x14ac:dyDescent="0.4">
      <c r="B32" s="142" t="s">
        <v>65</v>
      </c>
      <c r="C32" s="143"/>
      <c r="D32" s="109">
        <v>1061</v>
      </c>
      <c r="E32" s="110">
        <v>1404</v>
      </c>
      <c r="F32" s="111">
        <f>D32+E32</f>
        <v>2465</v>
      </c>
      <c r="G32" s="109">
        <v>2373</v>
      </c>
      <c r="H32" s="112">
        <v>2183</v>
      </c>
      <c r="I32" s="112">
        <v>1753</v>
      </c>
      <c r="J32" s="112">
        <v>1366</v>
      </c>
      <c r="K32" s="113">
        <v>1044</v>
      </c>
      <c r="L32" s="114">
        <f>G32+H32+I32+J32+K32</f>
        <v>8719</v>
      </c>
      <c r="M32" s="115">
        <f>F32+L32</f>
        <v>11184</v>
      </c>
    </row>
    <row r="33" spans="2:13" ht="29.25" customHeight="1" x14ac:dyDescent="0.4">
      <c r="B33" s="140" t="s">
        <v>1</v>
      </c>
      <c r="C33" s="141"/>
      <c r="D33" s="109">
        <v>1250</v>
      </c>
      <c r="E33" s="110">
        <v>1369</v>
      </c>
      <c r="F33" s="111">
        <f>D33+E33</f>
        <v>2619</v>
      </c>
      <c r="G33" s="109">
        <v>2297</v>
      </c>
      <c r="H33" s="112">
        <v>2040</v>
      </c>
      <c r="I33" s="112">
        <v>1684</v>
      </c>
      <c r="J33" s="112">
        <v>1451</v>
      </c>
      <c r="K33" s="113">
        <v>978</v>
      </c>
      <c r="L33" s="114">
        <f>G33+H33+I33+J33+K33</f>
        <v>8450</v>
      </c>
      <c r="M33" s="115">
        <f>F33+L33</f>
        <v>11069</v>
      </c>
    </row>
    <row r="34" spans="2:13" ht="30" customHeight="1" x14ac:dyDescent="0.4">
      <c r="B34" s="140" t="s">
        <v>2</v>
      </c>
      <c r="C34" s="141"/>
      <c r="D34" s="116">
        <f>D33/D32</f>
        <v>1.1781338360037701</v>
      </c>
      <c r="E34" s="117">
        <f t="shared" ref="E34:M34" si="3">E33/E32</f>
        <v>0.97507122507122512</v>
      </c>
      <c r="F34" s="118">
        <f t="shared" si="3"/>
        <v>1.0624746450304259</v>
      </c>
      <c r="G34" s="116">
        <f t="shared" si="3"/>
        <v>0.96797302991993261</v>
      </c>
      <c r="H34" s="119">
        <f t="shared" si="3"/>
        <v>0.934493815849748</v>
      </c>
      <c r="I34" s="119">
        <f t="shared" si="3"/>
        <v>0.96063890473474045</v>
      </c>
      <c r="J34" s="119">
        <f t="shared" si="3"/>
        <v>1.0622254758418741</v>
      </c>
      <c r="K34" s="120">
        <f t="shared" si="3"/>
        <v>0.93678160919540232</v>
      </c>
      <c r="L34" s="121">
        <f t="shared" si="3"/>
        <v>0.96914783805482285</v>
      </c>
      <c r="M34" s="122">
        <f t="shared" si="3"/>
        <v>0.98971745350500717</v>
      </c>
    </row>
  </sheetData>
  <mergeCells count="28">
    <mergeCell ref="B33:C33"/>
    <mergeCell ref="B34:C34"/>
    <mergeCell ref="H9:I9"/>
    <mergeCell ref="H10:I10"/>
    <mergeCell ref="H14:I14"/>
    <mergeCell ref="H15:I15"/>
    <mergeCell ref="H11:I11"/>
    <mergeCell ref="B23:C23"/>
    <mergeCell ref="B24:C24"/>
    <mergeCell ref="B25:C25"/>
    <mergeCell ref="B28:G30"/>
    <mergeCell ref="B31:C31"/>
    <mergeCell ref="B32:C32"/>
    <mergeCell ref="B22:C22"/>
    <mergeCell ref="L30:M30"/>
    <mergeCell ref="H4:L7"/>
    <mergeCell ref="B4:F7"/>
    <mergeCell ref="H12:H13"/>
    <mergeCell ref="J8:L8"/>
    <mergeCell ref="B19:G21"/>
    <mergeCell ref="D8:F8"/>
    <mergeCell ref="B9:C9"/>
    <mergeCell ref="B10:C10"/>
    <mergeCell ref="B11:C11"/>
    <mergeCell ref="B12:B13"/>
    <mergeCell ref="B14:C14"/>
    <mergeCell ref="B15:C15"/>
    <mergeCell ref="L21:M21"/>
  </mergeCells>
  <phoneticPr fontId="1"/>
  <pageMargins left="0.7" right="0.7" top="0.75" bottom="0.75" header="0.3" footer="0.3"/>
  <pageSetup paperSize="9" scale="6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topLeftCell="A7" workbookViewId="0">
      <selection activeCell="F26" sqref="F26"/>
    </sheetView>
  </sheetViews>
  <sheetFormatPr defaultRowHeight="18.75" x14ac:dyDescent="0.4"/>
  <cols>
    <col min="2" max="2" width="38.75" customWidth="1"/>
    <col min="3" max="6" width="18.75" customWidth="1"/>
    <col min="12" max="12" width="40.375" customWidth="1"/>
  </cols>
  <sheetData>
    <row r="1" spans="1:12" x14ac:dyDescent="0.4">
      <c r="A1" s="42" t="s">
        <v>104</v>
      </c>
      <c r="B1" s="3"/>
      <c r="C1" s="4"/>
      <c r="D1" s="5"/>
      <c r="E1" s="5"/>
      <c r="F1" s="41"/>
      <c r="G1" s="147"/>
      <c r="H1" s="147"/>
      <c r="I1" s="147"/>
      <c r="J1" s="147"/>
      <c r="K1" s="147"/>
      <c r="L1" s="73"/>
    </row>
    <row r="2" spans="1:12" ht="19.5" thickBot="1" x14ac:dyDescent="0.45">
      <c r="A2" s="6"/>
      <c r="B2" s="3"/>
      <c r="C2" s="4"/>
      <c r="D2" s="5"/>
      <c r="E2" s="5"/>
      <c r="F2" s="66"/>
      <c r="G2" s="148"/>
      <c r="H2" s="148"/>
      <c r="I2" s="148"/>
      <c r="J2" s="148"/>
      <c r="K2" s="148"/>
      <c r="L2" s="73" t="s">
        <v>105</v>
      </c>
    </row>
    <row r="3" spans="1:12" s="50" customFormat="1" ht="27.75" thickBot="1" x14ac:dyDescent="0.45">
      <c r="A3" s="8"/>
      <c r="B3" s="78"/>
      <c r="C3" s="79"/>
      <c r="D3" s="80" t="s">
        <v>73</v>
      </c>
      <c r="E3" s="81" t="s">
        <v>106</v>
      </c>
      <c r="F3" s="9" t="s">
        <v>74</v>
      </c>
      <c r="G3" s="164" t="s">
        <v>90</v>
      </c>
      <c r="H3" s="165"/>
      <c r="I3" s="165"/>
      <c r="J3" s="165"/>
      <c r="K3" s="165"/>
      <c r="L3" s="166"/>
    </row>
    <row r="4" spans="1:12" s="50" customFormat="1" ht="13.5" x14ac:dyDescent="0.4">
      <c r="A4" s="43" t="s">
        <v>13</v>
      </c>
      <c r="B4" s="49"/>
      <c r="C4" s="82"/>
      <c r="D4" s="83"/>
      <c r="E4" s="83"/>
      <c r="F4" s="84"/>
      <c r="G4" s="149"/>
      <c r="H4" s="150"/>
      <c r="I4" s="150"/>
      <c r="J4" s="150"/>
      <c r="K4" s="150"/>
      <c r="L4" s="151"/>
    </row>
    <row r="5" spans="1:12" s="50" customFormat="1" ht="13.5" x14ac:dyDescent="0.4">
      <c r="A5" s="11"/>
      <c r="B5" s="10" t="s">
        <v>14</v>
      </c>
      <c r="C5" s="16" t="s">
        <v>15</v>
      </c>
      <c r="D5" s="17">
        <v>1904386</v>
      </c>
      <c r="E5" s="18">
        <v>2058129</v>
      </c>
      <c r="F5" s="36">
        <f>E5/D5</f>
        <v>1.0807310072642835</v>
      </c>
      <c r="G5" s="170" t="s">
        <v>107</v>
      </c>
      <c r="H5" s="171"/>
      <c r="I5" s="171"/>
      <c r="J5" s="171"/>
      <c r="K5" s="171"/>
      <c r="L5" s="172"/>
    </row>
    <row r="6" spans="1:12" s="50" customFormat="1" ht="13.5" x14ac:dyDescent="0.4">
      <c r="A6" s="11"/>
      <c r="B6" s="10" t="s">
        <v>16</v>
      </c>
      <c r="C6" s="16" t="s">
        <v>15</v>
      </c>
      <c r="D6" s="17">
        <v>56074</v>
      </c>
      <c r="E6" s="18">
        <v>58823</v>
      </c>
      <c r="F6" s="36">
        <f t="shared" ref="F6:F35" si="0">E6/D6</f>
        <v>1.0490245033348788</v>
      </c>
      <c r="G6" s="173"/>
      <c r="H6" s="174"/>
      <c r="I6" s="174"/>
      <c r="J6" s="174"/>
      <c r="K6" s="174"/>
      <c r="L6" s="175"/>
    </row>
    <row r="7" spans="1:12" s="50" customFormat="1" ht="13.5" x14ac:dyDescent="0.4">
      <c r="A7" s="11"/>
      <c r="B7" s="10" t="s">
        <v>17</v>
      </c>
      <c r="C7" s="16" t="s">
        <v>15</v>
      </c>
      <c r="D7" s="17">
        <v>262356</v>
      </c>
      <c r="E7" s="18">
        <v>295042</v>
      </c>
      <c r="F7" s="36">
        <f t="shared" si="0"/>
        <v>1.1245864397993566</v>
      </c>
      <c r="G7" s="176"/>
      <c r="H7" s="177"/>
      <c r="I7" s="177"/>
      <c r="J7" s="177"/>
      <c r="K7" s="177"/>
      <c r="L7" s="178"/>
    </row>
    <row r="8" spans="1:12" s="50" customFormat="1" ht="18.75" customHeight="1" x14ac:dyDescent="0.4">
      <c r="A8" s="11"/>
      <c r="B8" s="10" t="s">
        <v>18</v>
      </c>
      <c r="C8" s="16" t="s">
        <v>15</v>
      </c>
      <c r="D8" s="17">
        <v>135655</v>
      </c>
      <c r="E8" s="18">
        <v>119682</v>
      </c>
      <c r="F8" s="36">
        <f t="shared" si="0"/>
        <v>0.88225277358003762</v>
      </c>
      <c r="G8" s="152"/>
      <c r="H8" s="153"/>
      <c r="I8" s="153"/>
      <c r="J8" s="153"/>
      <c r="K8" s="153"/>
      <c r="L8" s="154"/>
    </row>
    <row r="9" spans="1:12" s="50" customFormat="1" ht="18.75" customHeight="1" x14ac:dyDescent="0.4">
      <c r="A9" s="11"/>
      <c r="B9" s="10" t="s">
        <v>19</v>
      </c>
      <c r="C9" s="16" t="s">
        <v>15</v>
      </c>
      <c r="D9" s="17">
        <v>83203</v>
      </c>
      <c r="E9" s="18">
        <v>85948</v>
      </c>
      <c r="F9" s="36">
        <f t="shared" si="0"/>
        <v>1.032991598860618</v>
      </c>
      <c r="G9" s="152"/>
      <c r="H9" s="153"/>
      <c r="I9" s="153"/>
      <c r="J9" s="153"/>
      <c r="K9" s="153"/>
      <c r="L9" s="154"/>
    </row>
    <row r="10" spans="1:12" s="50" customFormat="1" ht="13.5" customHeight="1" x14ac:dyDescent="0.4">
      <c r="A10" s="11"/>
      <c r="B10" s="10" t="s">
        <v>20</v>
      </c>
      <c r="C10" s="16" t="s">
        <v>15</v>
      </c>
      <c r="D10" s="17">
        <v>2881645</v>
      </c>
      <c r="E10" s="18">
        <v>2505190</v>
      </c>
      <c r="F10" s="36">
        <f t="shared" si="0"/>
        <v>0.86936107674609464</v>
      </c>
      <c r="G10" s="170" t="s">
        <v>107</v>
      </c>
      <c r="H10" s="171"/>
      <c r="I10" s="171"/>
      <c r="J10" s="171"/>
      <c r="K10" s="171"/>
      <c r="L10" s="172"/>
    </row>
    <row r="11" spans="1:12" s="50" customFormat="1" ht="13.5" x14ac:dyDescent="0.4">
      <c r="A11" s="11"/>
      <c r="B11" s="10" t="s">
        <v>21</v>
      </c>
      <c r="C11" s="16" t="s">
        <v>15</v>
      </c>
      <c r="D11" s="17">
        <v>923745</v>
      </c>
      <c r="E11" s="18">
        <v>817747</v>
      </c>
      <c r="F11" s="36">
        <f t="shared" si="0"/>
        <v>0.88525188228353058</v>
      </c>
      <c r="G11" s="173"/>
      <c r="H11" s="174"/>
      <c r="I11" s="174"/>
      <c r="J11" s="174"/>
      <c r="K11" s="174"/>
      <c r="L11" s="175"/>
    </row>
    <row r="12" spans="1:12" s="50" customFormat="1" ht="13.5" x14ac:dyDescent="0.4">
      <c r="A12" s="11"/>
      <c r="B12" s="10" t="s">
        <v>22</v>
      </c>
      <c r="C12" s="16" t="s">
        <v>15</v>
      </c>
      <c r="D12" s="17">
        <v>1027375</v>
      </c>
      <c r="E12" s="18">
        <v>1022621</v>
      </c>
      <c r="F12" s="36">
        <f t="shared" si="0"/>
        <v>0.99537267307458333</v>
      </c>
      <c r="G12" s="176"/>
      <c r="H12" s="177"/>
      <c r="I12" s="177"/>
      <c r="J12" s="177"/>
      <c r="K12" s="177"/>
      <c r="L12" s="178"/>
    </row>
    <row r="13" spans="1:12" s="50" customFormat="1" ht="18.75" customHeight="1" x14ac:dyDescent="0.4">
      <c r="A13" s="11"/>
      <c r="B13" s="14" t="s">
        <v>23</v>
      </c>
      <c r="C13" s="16" t="s">
        <v>15</v>
      </c>
      <c r="D13" s="17">
        <v>66071</v>
      </c>
      <c r="E13" s="18">
        <v>48045</v>
      </c>
      <c r="F13" s="36">
        <f t="shared" si="0"/>
        <v>0.72717228436076342</v>
      </c>
      <c r="G13" s="152"/>
      <c r="H13" s="153"/>
      <c r="I13" s="153"/>
      <c r="J13" s="153"/>
      <c r="K13" s="153"/>
      <c r="L13" s="154"/>
    </row>
    <row r="14" spans="1:12" s="50" customFormat="1" ht="18.75" customHeight="1" x14ac:dyDescent="0.4">
      <c r="A14" s="11"/>
      <c r="B14" s="14" t="s">
        <v>24</v>
      </c>
      <c r="C14" s="16" t="s">
        <v>15</v>
      </c>
      <c r="D14" s="17">
        <v>0</v>
      </c>
      <c r="E14" s="18">
        <v>0</v>
      </c>
      <c r="F14" s="36">
        <v>0</v>
      </c>
      <c r="G14" s="152"/>
      <c r="H14" s="153"/>
      <c r="I14" s="153"/>
      <c r="J14" s="153"/>
      <c r="K14" s="153"/>
      <c r="L14" s="154"/>
    </row>
    <row r="15" spans="1:12" s="50" customFormat="1" ht="13.5" x14ac:dyDescent="0.4">
      <c r="A15" s="11"/>
      <c r="B15" s="10" t="s">
        <v>25</v>
      </c>
      <c r="C15" s="16" t="s">
        <v>15</v>
      </c>
      <c r="D15" s="17">
        <v>482810</v>
      </c>
      <c r="E15" s="18">
        <v>504383</v>
      </c>
      <c r="F15" s="36">
        <f t="shared" si="0"/>
        <v>1.0446821731115761</v>
      </c>
      <c r="G15" s="152"/>
      <c r="H15" s="153"/>
      <c r="I15" s="153"/>
      <c r="J15" s="153"/>
      <c r="K15" s="153"/>
      <c r="L15" s="154"/>
    </row>
    <row r="16" spans="1:12" s="50" customFormat="1" ht="13.5" x14ac:dyDescent="0.4">
      <c r="A16" s="11"/>
      <c r="B16" s="14" t="s">
        <v>26</v>
      </c>
      <c r="C16" s="16" t="s">
        <v>15</v>
      </c>
      <c r="D16" s="17">
        <v>19290</v>
      </c>
      <c r="E16" s="18">
        <v>16705</v>
      </c>
      <c r="F16" s="36">
        <f t="shared" si="0"/>
        <v>0.86599274235355106</v>
      </c>
      <c r="G16" s="152"/>
      <c r="H16" s="153"/>
      <c r="I16" s="153"/>
      <c r="J16" s="153"/>
      <c r="K16" s="153"/>
      <c r="L16" s="154"/>
    </row>
    <row r="17" spans="1:12" s="50" customFormat="1" ht="13.5" x14ac:dyDescent="0.4">
      <c r="A17" s="11"/>
      <c r="B17" s="14" t="s">
        <v>27</v>
      </c>
      <c r="C17" s="16" t="s">
        <v>15</v>
      </c>
      <c r="D17" s="17">
        <v>62465</v>
      </c>
      <c r="E17" s="18">
        <v>46083</v>
      </c>
      <c r="F17" s="36">
        <f t="shared" si="0"/>
        <v>0.73774113503562</v>
      </c>
      <c r="G17" s="152"/>
      <c r="H17" s="153"/>
      <c r="I17" s="153"/>
      <c r="J17" s="153"/>
      <c r="K17" s="153"/>
      <c r="L17" s="154"/>
    </row>
    <row r="18" spans="1:12" s="50" customFormat="1" ht="14.25" thickBot="1" x14ac:dyDescent="0.45">
      <c r="A18" s="11"/>
      <c r="B18" s="15" t="s">
        <v>28</v>
      </c>
      <c r="C18" s="19" t="s">
        <v>15</v>
      </c>
      <c r="D18" s="20">
        <v>446149</v>
      </c>
      <c r="E18" s="21">
        <v>401562</v>
      </c>
      <c r="F18" s="37">
        <f t="shared" si="0"/>
        <v>0.90006253516201984</v>
      </c>
      <c r="G18" s="167"/>
      <c r="H18" s="168"/>
      <c r="I18" s="168"/>
      <c r="J18" s="168"/>
      <c r="K18" s="168"/>
      <c r="L18" s="169"/>
    </row>
    <row r="19" spans="1:12" s="50" customFormat="1" ht="13.5" x14ac:dyDescent="0.4">
      <c r="A19" s="13" t="s">
        <v>29</v>
      </c>
      <c r="B19" s="85"/>
      <c r="C19" s="22"/>
      <c r="D19" s="23"/>
      <c r="E19" s="23"/>
      <c r="F19" s="38"/>
      <c r="G19" s="150"/>
      <c r="H19" s="150"/>
      <c r="I19" s="150"/>
      <c r="J19" s="150"/>
      <c r="K19" s="150"/>
      <c r="L19" s="151"/>
    </row>
    <row r="20" spans="1:12" s="50" customFormat="1" ht="18.75" customHeight="1" x14ac:dyDescent="0.4">
      <c r="A20" s="12"/>
      <c r="B20" s="14" t="s">
        <v>30</v>
      </c>
      <c r="C20" s="24" t="s">
        <v>15</v>
      </c>
      <c r="D20" s="25">
        <v>326</v>
      </c>
      <c r="E20" s="18">
        <v>2921</v>
      </c>
      <c r="F20" s="36">
        <f t="shared" si="0"/>
        <v>8.9601226993865026</v>
      </c>
      <c r="G20" s="155" t="s">
        <v>91</v>
      </c>
      <c r="H20" s="156"/>
      <c r="I20" s="156"/>
      <c r="J20" s="156"/>
      <c r="K20" s="156"/>
      <c r="L20" s="157"/>
    </row>
    <row r="21" spans="1:12" s="50" customFormat="1" ht="13.5" x14ac:dyDescent="0.4">
      <c r="A21" s="12"/>
      <c r="B21" s="10" t="s">
        <v>31</v>
      </c>
      <c r="C21" s="24" t="s">
        <v>15</v>
      </c>
      <c r="D21" s="25">
        <v>0</v>
      </c>
      <c r="E21" s="18">
        <v>0</v>
      </c>
      <c r="F21" s="36">
        <v>0</v>
      </c>
      <c r="G21" s="152"/>
      <c r="H21" s="153"/>
      <c r="I21" s="153"/>
      <c r="J21" s="153"/>
      <c r="K21" s="153"/>
      <c r="L21" s="154"/>
    </row>
    <row r="22" spans="1:12" s="50" customFormat="1" ht="13.5" x14ac:dyDescent="0.4">
      <c r="A22" s="12"/>
      <c r="B22" s="10" t="s">
        <v>32</v>
      </c>
      <c r="C22" s="24" t="s">
        <v>15</v>
      </c>
      <c r="D22" s="25">
        <v>17898</v>
      </c>
      <c r="E22" s="18">
        <v>23385</v>
      </c>
      <c r="F22" s="36">
        <f t="shared" si="0"/>
        <v>1.3065705665437479</v>
      </c>
      <c r="G22" s="181" t="s">
        <v>108</v>
      </c>
      <c r="H22" s="182"/>
      <c r="I22" s="182"/>
      <c r="J22" s="182"/>
      <c r="K22" s="182"/>
      <c r="L22" s="183"/>
    </row>
    <row r="23" spans="1:12" s="50" customFormat="1" ht="13.5" x14ac:dyDescent="0.4">
      <c r="A23" s="12"/>
      <c r="B23" s="10" t="s">
        <v>33</v>
      </c>
      <c r="C23" s="24" t="s">
        <v>15</v>
      </c>
      <c r="D23" s="25">
        <v>173307</v>
      </c>
      <c r="E23" s="18">
        <v>134721</v>
      </c>
      <c r="F23" s="36">
        <f t="shared" si="0"/>
        <v>0.77735463656978654</v>
      </c>
      <c r="G23" s="152"/>
      <c r="H23" s="153"/>
      <c r="I23" s="153"/>
      <c r="J23" s="153"/>
      <c r="K23" s="153"/>
      <c r="L23" s="154"/>
    </row>
    <row r="24" spans="1:12" s="50" customFormat="1" ht="13.5" x14ac:dyDescent="0.4">
      <c r="A24" s="11"/>
      <c r="B24" s="14" t="s">
        <v>34</v>
      </c>
      <c r="C24" s="24" t="s">
        <v>15</v>
      </c>
      <c r="D24" s="25">
        <v>673474</v>
      </c>
      <c r="E24" s="18">
        <v>637051</v>
      </c>
      <c r="F24" s="36">
        <f t="shared" si="0"/>
        <v>0.94591773401794277</v>
      </c>
      <c r="G24" s="152"/>
      <c r="H24" s="153"/>
      <c r="I24" s="153"/>
      <c r="J24" s="153"/>
      <c r="K24" s="153"/>
      <c r="L24" s="154"/>
    </row>
    <row r="25" spans="1:12" s="50" customFormat="1" ht="18.75" customHeight="1" x14ac:dyDescent="0.4">
      <c r="A25" s="11"/>
      <c r="B25" s="14" t="s">
        <v>35</v>
      </c>
      <c r="C25" s="24" t="s">
        <v>15</v>
      </c>
      <c r="D25" s="25">
        <v>0</v>
      </c>
      <c r="E25" s="18">
        <v>0</v>
      </c>
      <c r="F25" s="36">
        <v>0</v>
      </c>
      <c r="G25" s="152"/>
      <c r="H25" s="153"/>
      <c r="I25" s="153"/>
      <c r="J25" s="153"/>
      <c r="K25" s="153"/>
      <c r="L25" s="154"/>
    </row>
    <row r="26" spans="1:12" s="50" customFormat="1" ht="18.75" customHeight="1" x14ac:dyDescent="0.4">
      <c r="A26" s="11"/>
      <c r="B26" s="14" t="s">
        <v>36</v>
      </c>
      <c r="C26" s="24" t="s">
        <v>15</v>
      </c>
      <c r="D26" s="25">
        <v>499310</v>
      </c>
      <c r="E26" s="18">
        <v>570974</v>
      </c>
      <c r="F26" s="36">
        <f t="shared" si="0"/>
        <v>1.14352606597104</v>
      </c>
      <c r="G26" s="152"/>
      <c r="H26" s="153"/>
      <c r="I26" s="153"/>
      <c r="J26" s="153"/>
      <c r="K26" s="153"/>
      <c r="L26" s="154"/>
    </row>
    <row r="27" spans="1:12" s="50" customFormat="1" ht="18.75" customHeight="1" x14ac:dyDescent="0.4">
      <c r="A27" s="11"/>
      <c r="B27" s="14" t="s">
        <v>93</v>
      </c>
      <c r="C27" s="24" t="s">
        <v>15</v>
      </c>
      <c r="D27" s="25">
        <v>0</v>
      </c>
      <c r="E27" s="18">
        <v>2026</v>
      </c>
      <c r="F27" s="36">
        <v>0</v>
      </c>
      <c r="G27" s="152"/>
      <c r="H27" s="153"/>
      <c r="I27" s="153"/>
      <c r="J27" s="153"/>
      <c r="K27" s="153"/>
      <c r="L27" s="154"/>
    </row>
    <row r="28" spans="1:12" s="50" customFormat="1" ht="14.25" thickBot="1" x14ac:dyDescent="0.45">
      <c r="A28" s="11"/>
      <c r="B28" s="10" t="s">
        <v>37</v>
      </c>
      <c r="C28" s="19" t="s">
        <v>15</v>
      </c>
      <c r="D28" s="25">
        <v>782268</v>
      </c>
      <c r="E28" s="18">
        <v>585632</v>
      </c>
      <c r="F28" s="36">
        <f t="shared" si="0"/>
        <v>0.74863346065542757</v>
      </c>
      <c r="G28" s="167"/>
      <c r="H28" s="168"/>
      <c r="I28" s="168"/>
      <c r="J28" s="168"/>
      <c r="K28" s="168"/>
      <c r="L28" s="169"/>
    </row>
    <row r="29" spans="1:12" s="50" customFormat="1" ht="13.5" x14ac:dyDescent="0.4">
      <c r="A29" s="86" t="s">
        <v>38</v>
      </c>
      <c r="B29" s="87"/>
      <c r="C29" s="26"/>
      <c r="D29" s="34"/>
      <c r="E29" s="34"/>
      <c r="F29" s="39"/>
      <c r="G29" s="149"/>
      <c r="H29" s="150"/>
      <c r="I29" s="150"/>
      <c r="J29" s="150"/>
      <c r="K29" s="150"/>
      <c r="L29" s="151"/>
    </row>
    <row r="30" spans="1:12" s="50" customFormat="1" ht="13.5" x14ac:dyDescent="0.4">
      <c r="A30" s="11"/>
      <c r="B30" s="14" t="s">
        <v>39</v>
      </c>
      <c r="C30" s="16" t="s">
        <v>15</v>
      </c>
      <c r="D30" s="17">
        <v>2272821</v>
      </c>
      <c r="E30" s="18">
        <v>2259936</v>
      </c>
      <c r="F30" s="36">
        <f t="shared" si="0"/>
        <v>0.99433083379641418</v>
      </c>
      <c r="G30" s="152"/>
      <c r="H30" s="153"/>
      <c r="I30" s="153"/>
      <c r="J30" s="153"/>
      <c r="K30" s="153"/>
      <c r="L30" s="154"/>
    </row>
    <row r="31" spans="1:12" s="50" customFormat="1" ht="13.5" x14ac:dyDescent="0.4">
      <c r="A31" s="11"/>
      <c r="B31" s="14" t="s">
        <v>40</v>
      </c>
      <c r="C31" s="16" t="s">
        <v>15</v>
      </c>
      <c r="D31" s="17">
        <v>2292496</v>
      </c>
      <c r="E31" s="18">
        <v>2379760</v>
      </c>
      <c r="F31" s="36">
        <f t="shared" si="0"/>
        <v>1.0380650609641195</v>
      </c>
      <c r="G31" s="152"/>
      <c r="H31" s="153"/>
      <c r="I31" s="153"/>
      <c r="J31" s="153"/>
      <c r="K31" s="153"/>
      <c r="L31" s="154"/>
    </row>
    <row r="32" spans="1:12" s="50" customFormat="1" ht="13.5" x14ac:dyDescent="0.4">
      <c r="A32" s="11"/>
      <c r="B32" s="35" t="s">
        <v>41</v>
      </c>
      <c r="C32" s="16" t="s">
        <v>42</v>
      </c>
      <c r="D32" s="33">
        <v>0</v>
      </c>
      <c r="E32" s="27">
        <v>3386</v>
      </c>
      <c r="F32" s="36">
        <v>0</v>
      </c>
      <c r="G32" s="152"/>
      <c r="H32" s="153"/>
      <c r="I32" s="153"/>
      <c r="J32" s="153"/>
      <c r="K32" s="153"/>
      <c r="L32" s="154"/>
    </row>
    <row r="33" spans="1:12" s="50" customFormat="1" ht="14.25" thickBot="1" x14ac:dyDescent="0.45">
      <c r="A33" s="11"/>
      <c r="B33" s="14" t="s">
        <v>43</v>
      </c>
      <c r="C33" s="16" t="s">
        <v>15</v>
      </c>
      <c r="D33" s="20">
        <v>93845</v>
      </c>
      <c r="E33" s="18">
        <v>52825</v>
      </c>
      <c r="F33" s="77"/>
      <c r="G33" s="167"/>
      <c r="H33" s="168"/>
      <c r="I33" s="168"/>
      <c r="J33" s="168"/>
      <c r="K33" s="168"/>
      <c r="L33" s="169"/>
    </row>
    <row r="34" spans="1:12" s="50" customFormat="1" ht="14.25" thickBot="1" x14ac:dyDescent="0.45">
      <c r="A34" s="29" t="s">
        <v>44</v>
      </c>
      <c r="B34" s="88"/>
      <c r="C34" s="30" t="s">
        <v>15</v>
      </c>
      <c r="D34" s="74">
        <v>1004118</v>
      </c>
      <c r="E34" s="31">
        <v>965669</v>
      </c>
      <c r="F34" s="76">
        <f t="shared" si="0"/>
        <v>0.96170868364076734</v>
      </c>
      <c r="G34" s="144"/>
      <c r="H34" s="145"/>
      <c r="I34" s="145"/>
      <c r="J34" s="145"/>
      <c r="K34" s="145"/>
      <c r="L34" s="146"/>
    </row>
    <row r="35" spans="1:12" s="50" customFormat="1" ht="14.25" thickBot="1" x14ac:dyDescent="0.45">
      <c r="A35" s="44" t="s">
        <v>45</v>
      </c>
      <c r="B35" s="78"/>
      <c r="C35" s="28" t="s">
        <v>15</v>
      </c>
      <c r="D35" s="62">
        <f>SUM(D5:D18,D20:D28,D30:D34)</f>
        <v>16161087</v>
      </c>
      <c r="E35" s="32">
        <f>SUM(E5:E18,E20:E28,E30:E34)</f>
        <v>15598246</v>
      </c>
      <c r="F35" s="37">
        <f t="shared" si="0"/>
        <v>0.96517307282610387</v>
      </c>
      <c r="G35" s="144"/>
      <c r="H35" s="145"/>
      <c r="I35" s="145"/>
      <c r="J35" s="145"/>
      <c r="K35" s="145"/>
      <c r="L35" s="146"/>
    </row>
    <row r="36" spans="1:12" s="50" customFormat="1" ht="14.25" thickBot="1" x14ac:dyDescent="0.45">
      <c r="A36" s="89"/>
      <c r="B36" s="90"/>
      <c r="C36" s="89"/>
      <c r="D36" s="89"/>
      <c r="E36" s="89"/>
      <c r="F36" s="89"/>
      <c r="G36" s="89"/>
      <c r="H36" s="89"/>
      <c r="I36" s="89"/>
      <c r="J36" s="89"/>
      <c r="K36" s="89"/>
      <c r="L36" s="7"/>
    </row>
    <row r="37" spans="1:12" s="50" customFormat="1" ht="27.75" thickBot="1" x14ac:dyDescent="0.45">
      <c r="A37" s="8"/>
      <c r="B37" s="78"/>
      <c r="C37" s="79"/>
      <c r="D37" s="80" t="s">
        <v>73</v>
      </c>
      <c r="E37" s="81" t="s">
        <v>106</v>
      </c>
      <c r="F37" s="9" t="s">
        <v>74</v>
      </c>
      <c r="G37" s="164" t="s">
        <v>87</v>
      </c>
      <c r="H37" s="165"/>
      <c r="I37" s="165"/>
      <c r="J37" s="165"/>
      <c r="K37" s="165"/>
      <c r="L37" s="166"/>
    </row>
    <row r="38" spans="1:12" s="50" customFormat="1" ht="13.5" x14ac:dyDescent="0.4">
      <c r="A38" s="47" t="s">
        <v>46</v>
      </c>
      <c r="B38" s="48"/>
      <c r="C38" s="13"/>
      <c r="D38" s="91"/>
      <c r="E38" s="92"/>
      <c r="F38" s="93"/>
      <c r="G38" s="149"/>
      <c r="H38" s="150"/>
      <c r="I38" s="150"/>
      <c r="J38" s="150"/>
      <c r="K38" s="150"/>
      <c r="L38" s="151"/>
    </row>
    <row r="39" spans="1:12" s="50" customFormat="1" ht="13.5" x14ac:dyDescent="0.4">
      <c r="A39" s="11"/>
      <c r="B39" s="10" t="s">
        <v>47</v>
      </c>
      <c r="C39" s="16" t="s">
        <v>15</v>
      </c>
      <c r="D39" s="94"/>
      <c r="E39" s="95"/>
      <c r="F39" s="96"/>
      <c r="G39" s="152"/>
      <c r="H39" s="153"/>
      <c r="I39" s="153"/>
      <c r="J39" s="153"/>
      <c r="K39" s="153"/>
      <c r="L39" s="154"/>
    </row>
    <row r="40" spans="1:12" s="50" customFormat="1" ht="13.5" x14ac:dyDescent="0.4">
      <c r="A40" s="11"/>
      <c r="B40" s="10" t="s">
        <v>48</v>
      </c>
      <c r="C40" s="16" t="s">
        <v>15</v>
      </c>
      <c r="D40" s="33">
        <v>0</v>
      </c>
      <c r="E40" s="27">
        <v>0</v>
      </c>
      <c r="F40" s="36">
        <v>0</v>
      </c>
      <c r="G40" s="152"/>
      <c r="H40" s="153"/>
      <c r="I40" s="153"/>
      <c r="J40" s="153"/>
      <c r="K40" s="153"/>
      <c r="L40" s="154"/>
    </row>
    <row r="41" spans="1:12" s="50" customFormat="1" ht="13.5" x14ac:dyDescent="0.4">
      <c r="A41" s="11"/>
      <c r="B41" s="10" t="s">
        <v>49</v>
      </c>
      <c r="C41" s="16" t="s">
        <v>15</v>
      </c>
      <c r="D41" s="17">
        <v>14890</v>
      </c>
      <c r="E41" s="18">
        <v>14272</v>
      </c>
      <c r="F41" s="36">
        <f t="shared" ref="F41:F58" si="1">E41/D41</f>
        <v>0.95849563465413024</v>
      </c>
      <c r="G41" s="152"/>
      <c r="H41" s="153"/>
      <c r="I41" s="153"/>
      <c r="J41" s="153"/>
      <c r="K41" s="153"/>
      <c r="L41" s="154"/>
    </row>
    <row r="42" spans="1:12" s="50" customFormat="1" ht="13.5" x14ac:dyDescent="0.4">
      <c r="A42" s="11"/>
      <c r="B42" s="10" t="s">
        <v>50</v>
      </c>
      <c r="C42" s="16" t="s">
        <v>15</v>
      </c>
      <c r="D42" s="17">
        <v>10370</v>
      </c>
      <c r="E42" s="18">
        <v>14374</v>
      </c>
      <c r="F42" s="36">
        <f t="shared" si="1"/>
        <v>1.3861137897782063</v>
      </c>
      <c r="G42" s="152"/>
      <c r="H42" s="153"/>
      <c r="I42" s="153"/>
      <c r="J42" s="153"/>
      <c r="K42" s="153"/>
      <c r="L42" s="154"/>
    </row>
    <row r="43" spans="1:12" s="50" customFormat="1" ht="13.5" x14ac:dyDescent="0.4">
      <c r="A43" s="11"/>
      <c r="B43" s="10" t="s">
        <v>51</v>
      </c>
      <c r="C43" s="16" t="s">
        <v>15</v>
      </c>
      <c r="D43" s="17">
        <v>2955</v>
      </c>
      <c r="E43" s="18">
        <v>2069</v>
      </c>
      <c r="F43" s="36">
        <f t="shared" si="1"/>
        <v>0.7001692047377327</v>
      </c>
      <c r="G43" s="152"/>
      <c r="H43" s="153"/>
      <c r="I43" s="153"/>
      <c r="J43" s="153"/>
      <c r="K43" s="153"/>
      <c r="L43" s="154"/>
    </row>
    <row r="44" spans="1:12" s="50" customFormat="1" ht="13.5" x14ac:dyDescent="0.4">
      <c r="A44" s="11"/>
      <c r="B44" s="10" t="s">
        <v>52</v>
      </c>
      <c r="C44" s="16" t="s">
        <v>15</v>
      </c>
      <c r="D44" s="58"/>
      <c r="E44" s="97"/>
      <c r="F44" s="98"/>
      <c r="G44" s="152"/>
      <c r="H44" s="153"/>
      <c r="I44" s="153"/>
      <c r="J44" s="153"/>
      <c r="K44" s="153"/>
      <c r="L44" s="154"/>
    </row>
    <row r="45" spans="1:12" s="50" customFormat="1" ht="13.5" x14ac:dyDescent="0.4">
      <c r="A45" s="11"/>
      <c r="B45" s="10" t="s">
        <v>53</v>
      </c>
      <c r="C45" s="16" t="s">
        <v>15</v>
      </c>
      <c r="D45" s="17">
        <v>99488</v>
      </c>
      <c r="E45" s="18">
        <v>83326</v>
      </c>
      <c r="F45" s="36">
        <f t="shared" si="1"/>
        <v>0.83754824702476682</v>
      </c>
      <c r="G45" s="152"/>
      <c r="H45" s="153"/>
      <c r="I45" s="153"/>
      <c r="J45" s="153"/>
      <c r="K45" s="153"/>
      <c r="L45" s="154"/>
    </row>
    <row r="46" spans="1:12" s="50" customFormat="1" ht="13.5" x14ac:dyDescent="0.4">
      <c r="A46" s="11"/>
      <c r="B46" s="10" t="s">
        <v>54</v>
      </c>
      <c r="C46" s="16" t="s">
        <v>15</v>
      </c>
      <c r="D46" s="17">
        <v>10741</v>
      </c>
      <c r="E46" s="18">
        <v>3394</v>
      </c>
      <c r="F46" s="36">
        <f t="shared" si="1"/>
        <v>0.31598547621264317</v>
      </c>
      <c r="G46" s="155" t="s">
        <v>89</v>
      </c>
      <c r="H46" s="156"/>
      <c r="I46" s="156"/>
      <c r="J46" s="156"/>
      <c r="K46" s="156"/>
      <c r="L46" s="157"/>
    </row>
    <row r="47" spans="1:12" s="50" customFormat="1" ht="13.5" x14ac:dyDescent="0.4">
      <c r="A47" s="11"/>
      <c r="B47" s="14" t="s">
        <v>55</v>
      </c>
      <c r="C47" s="16" t="s">
        <v>15</v>
      </c>
      <c r="D47" s="17">
        <v>0</v>
      </c>
      <c r="E47" s="18">
        <v>81</v>
      </c>
      <c r="F47" s="36">
        <v>0</v>
      </c>
      <c r="G47" s="152"/>
      <c r="H47" s="153"/>
      <c r="I47" s="153"/>
      <c r="J47" s="153"/>
      <c r="K47" s="153"/>
      <c r="L47" s="154"/>
    </row>
    <row r="48" spans="1:12" s="50" customFormat="1" ht="13.5" x14ac:dyDescent="0.4">
      <c r="A48" s="11"/>
      <c r="B48" s="14" t="s">
        <v>56</v>
      </c>
      <c r="C48" s="16" t="s">
        <v>15</v>
      </c>
      <c r="D48" s="17">
        <v>0</v>
      </c>
      <c r="E48" s="18">
        <v>0</v>
      </c>
      <c r="F48" s="36">
        <v>0</v>
      </c>
      <c r="G48" s="152"/>
      <c r="H48" s="153"/>
      <c r="I48" s="153"/>
      <c r="J48" s="153"/>
      <c r="K48" s="153"/>
      <c r="L48" s="154"/>
    </row>
    <row r="49" spans="1:12" s="50" customFormat="1" ht="13.5" x14ac:dyDescent="0.4">
      <c r="A49" s="11"/>
      <c r="B49" s="10" t="s">
        <v>57</v>
      </c>
      <c r="C49" s="16" t="s">
        <v>15</v>
      </c>
      <c r="D49" s="17">
        <v>33034</v>
      </c>
      <c r="E49" s="18">
        <v>41251</v>
      </c>
      <c r="F49" s="36">
        <f t="shared" si="1"/>
        <v>1.2487437185929648</v>
      </c>
      <c r="G49" s="152"/>
      <c r="H49" s="153"/>
      <c r="I49" s="153"/>
      <c r="J49" s="153"/>
      <c r="K49" s="153"/>
      <c r="L49" s="154"/>
    </row>
    <row r="50" spans="1:12" s="50" customFormat="1" ht="13.5" x14ac:dyDescent="0.4">
      <c r="A50" s="11"/>
      <c r="B50" s="10" t="s">
        <v>58</v>
      </c>
      <c r="C50" s="16" t="s">
        <v>15</v>
      </c>
      <c r="D50" s="17">
        <v>3815</v>
      </c>
      <c r="E50" s="18">
        <v>3693</v>
      </c>
      <c r="F50" s="36">
        <f t="shared" si="1"/>
        <v>0.96802096985583219</v>
      </c>
      <c r="G50" s="152"/>
      <c r="H50" s="153"/>
      <c r="I50" s="153"/>
      <c r="J50" s="153"/>
      <c r="K50" s="153"/>
      <c r="L50" s="154"/>
    </row>
    <row r="51" spans="1:12" s="50" customFormat="1" ht="13.5" x14ac:dyDescent="0.4">
      <c r="A51" s="11"/>
      <c r="B51" s="45" t="s">
        <v>59</v>
      </c>
      <c r="C51" s="16" t="s">
        <v>15</v>
      </c>
      <c r="D51" s="17">
        <v>22303</v>
      </c>
      <c r="E51" s="18">
        <v>23958</v>
      </c>
      <c r="F51" s="36">
        <f t="shared" si="1"/>
        <v>1.0742052638658477</v>
      </c>
      <c r="G51" s="152"/>
      <c r="H51" s="153"/>
      <c r="I51" s="153"/>
      <c r="J51" s="153"/>
      <c r="K51" s="153"/>
      <c r="L51" s="154"/>
    </row>
    <row r="52" spans="1:12" s="50" customFormat="1" ht="14.25" thickBot="1" x14ac:dyDescent="0.45">
      <c r="A52" s="11"/>
      <c r="B52" s="14" t="s">
        <v>60</v>
      </c>
      <c r="C52" s="16" t="s">
        <v>15</v>
      </c>
      <c r="D52" s="17">
        <v>19210</v>
      </c>
      <c r="E52" s="18">
        <v>9075</v>
      </c>
      <c r="F52" s="36">
        <f t="shared" si="1"/>
        <v>0.47241020301926079</v>
      </c>
      <c r="G52" s="155" t="s">
        <v>89</v>
      </c>
      <c r="H52" s="156"/>
      <c r="I52" s="156"/>
      <c r="J52" s="156"/>
      <c r="K52" s="156"/>
      <c r="L52" s="157"/>
    </row>
    <row r="53" spans="1:12" s="50" customFormat="1" ht="13.5" x14ac:dyDescent="0.4">
      <c r="A53" s="46" t="s">
        <v>61</v>
      </c>
      <c r="B53" s="49"/>
      <c r="C53" s="26"/>
      <c r="D53" s="59"/>
      <c r="E53" s="99"/>
      <c r="F53" s="100"/>
      <c r="G53" s="149"/>
      <c r="H53" s="150"/>
      <c r="I53" s="150"/>
      <c r="J53" s="150"/>
      <c r="K53" s="150"/>
      <c r="L53" s="151"/>
    </row>
    <row r="54" spans="1:12" s="50" customFormat="1" ht="13.5" x14ac:dyDescent="0.4">
      <c r="A54" s="12"/>
      <c r="B54" s="10" t="s">
        <v>62</v>
      </c>
      <c r="C54" s="16" t="s">
        <v>15</v>
      </c>
      <c r="D54" s="60">
        <v>0</v>
      </c>
      <c r="E54" s="27">
        <v>58</v>
      </c>
      <c r="F54" s="36"/>
      <c r="G54" s="152"/>
      <c r="H54" s="153"/>
      <c r="I54" s="153"/>
      <c r="J54" s="153"/>
      <c r="K54" s="153"/>
      <c r="L54" s="154"/>
    </row>
    <row r="55" spans="1:12" s="50" customFormat="1" ht="13.5" x14ac:dyDescent="0.4">
      <c r="A55" s="12"/>
      <c r="B55" s="10" t="s">
        <v>63</v>
      </c>
      <c r="C55" s="16" t="s">
        <v>15</v>
      </c>
      <c r="D55" s="60">
        <v>9445</v>
      </c>
      <c r="E55" s="27">
        <v>4316</v>
      </c>
      <c r="F55" s="36">
        <f t="shared" si="1"/>
        <v>0.45696135521439918</v>
      </c>
      <c r="G55" s="155" t="s">
        <v>89</v>
      </c>
      <c r="H55" s="156"/>
      <c r="I55" s="156"/>
      <c r="J55" s="156"/>
      <c r="K55" s="156"/>
      <c r="L55" s="157"/>
    </row>
    <row r="56" spans="1:12" s="50" customFormat="1" ht="14.25" thickBot="1" x14ac:dyDescent="0.45">
      <c r="A56" s="11"/>
      <c r="B56" s="14" t="s">
        <v>64</v>
      </c>
      <c r="C56" s="16" t="s">
        <v>15</v>
      </c>
      <c r="D56" s="60">
        <v>0</v>
      </c>
      <c r="E56" s="27">
        <v>1627</v>
      </c>
      <c r="F56" s="37"/>
      <c r="G56" s="158"/>
      <c r="H56" s="159"/>
      <c r="I56" s="159"/>
      <c r="J56" s="159"/>
      <c r="K56" s="159"/>
      <c r="L56" s="160"/>
    </row>
    <row r="57" spans="1:12" s="50" customFormat="1" ht="14.25" thickBot="1" x14ac:dyDescent="0.45">
      <c r="A57" s="29" t="s">
        <v>75</v>
      </c>
      <c r="B57" s="101"/>
      <c r="C57" s="30" t="s">
        <v>15</v>
      </c>
      <c r="D57" s="61">
        <v>73500</v>
      </c>
      <c r="E57" s="102">
        <v>42401</v>
      </c>
      <c r="F57" s="40">
        <f t="shared" si="1"/>
        <v>0.5768843537414966</v>
      </c>
      <c r="G57" s="161" t="s">
        <v>88</v>
      </c>
      <c r="H57" s="162"/>
      <c r="I57" s="162"/>
      <c r="J57" s="162"/>
      <c r="K57" s="162"/>
      <c r="L57" s="163"/>
    </row>
    <row r="58" spans="1:12" s="50" customFormat="1" ht="14.25" thickBot="1" x14ac:dyDescent="0.45">
      <c r="A58" s="44" t="s">
        <v>45</v>
      </c>
      <c r="B58" s="78"/>
      <c r="C58" s="28" t="s">
        <v>15</v>
      </c>
      <c r="D58" s="62">
        <f>SUM(D40:D43,D45:D52,D54:D57)</f>
        <v>299751</v>
      </c>
      <c r="E58" s="75">
        <f>SUM(E40:E43,E45:E52,E54:E57)</f>
        <v>243895</v>
      </c>
      <c r="F58" s="76">
        <f t="shared" si="1"/>
        <v>0.8136586700294578</v>
      </c>
      <c r="G58" s="144"/>
      <c r="H58" s="145"/>
      <c r="I58" s="145"/>
      <c r="J58" s="145"/>
      <c r="K58" s="145"/>
      <c r="L58" s="146"/>
    </row>
    <row r="59" spans="1:12" s="50" customFormat="1" ht="13.5" x14ac:dyDescent="0.4"/>
    <row r="60" spans="1:12" s="50" customFormat="1" ht="13.5" x14ac:dyDescent="0.4"/>
    <row r="61" spans="1:12" s="50" customFormat="1" ht="17.25" x14ac:dyDescent="0.4">
      <c r="A61" s="63">
        <v>-5</v>
      </c>
      <c r="B61" s="56" t="s">
        <v>76</v>
      </c>
    </row>
    <row r="62" spans="1:12" s="50" customFormat="1" ht="14.25" thickBot="1" x14ac:dyDescent="0.45">
      <c r="D62" s="65" t="s">
        <v>83</v>
      </c>
    </row>
    <row r="63" spans="1:12" s="50" customFormat="1" ht="13.5" x14ac:dyDescent="0.4">
      <c r="B63" s="179"/>
      <c r="C63" s="179" t="s">
        <v>77</v>
      </c>
      <c r="D63" s="179" t="s">
        <v>78</v>
      </c>
    </row>
    <row r="64" spans="1:12" s="50" customFormat="1" ht="14.25" thickBot="1" x14ac:dyDescent="0.45">
      <c r="B64" s="180"/>
      <c r="C64" s="180"/>
      <c r="D64" s="180"/>
    </row>
    <row r="65" spans="2:4" s="50" customFormat="1" ht="29.25" customHeight="1" thickBot="1" x14ac:dyDescent="0.45">
      <c r="B65" s="64" t="s">
        <v>79</v>
      </c>
      <c r="C65" s="67">
        <f>SUM(D5:D18,D40:D52)</f>
        <v>8568030</v>
      </c>
      <c r="D65" s="67">
        <f>SUM(E5:E18,E40:E52)</f>
        <v>8175453</v>
      </c>
    </row>
    <row r="66" spans="2:4" s="50" customFormat="1" ht="29.25" customHeight="1" thickBot="1" x14ac:dyDescent="0.45">
      <c r="B66" s="64" t="s">
        <v>80</v>
      </c>
      <c r="C66" s="67">
        <f>SUM(D20:D28,D54:D56)</f>
        <v>2156028</v>
      </c>
      <c r="D66" s="67">
        <f>SUM(E20:E28,E54:E56)</f>
        <v>1962711</v>
      </c>
    </row>
    <row r="67" spans="2:4" s="50" customFormat="1" ht="29.25" customHeight="1" thickBot="1" x14ac:dyDescent="0.45">
      <c r="B67" s="64" t="s">
        <v>81</v>
      </c>
      <c r="C67" s="67">
        <f>SUM(D30:D33)</f>
        <v>4659162</v>
      </c>
      <c r="D67" s="67">
        <f>SUM(E30:E33)</f>
        <v>4695907</v>
      </c>
    </row>
    <row r="68" spans="2:4" s="50" customFormat="1" ht="29.25" customHeight="1" thickBot="1" x14ac:dyDescent="0.45">
      <c r="B68" s="68" t="s">
        <v>82</v>
      </c>
      <c r="C68" s="69">
        <f>SUM(D34,D57)</f>
        <v>1077618</v>
      </c>
      <c r="D68" s="69">
        <f>SUM(E34,E57)</f>
        <v>1008070</v>
      </c>
    </row>
    <row r="69" spans="2:4" s="50" customFormat="1" ht="29.25" customHeight="1" thickTop="1" thickBot="1" x14ac:dyDescent="0.45">
      <c r="B69" s="70" t="s">
        <v>84</v>
      </c>
      <c r="C69" s="71">
        <f>SUM(C65:C68)</f>
        <v>16460838</v>
      </c>
      <c r="D69" s="71">
        <f>SUM(D65:D68)</f>
        <v>15842141</v>
      </c>
    </row>
  </sheetData>
  <mergeCells count="55">
    <mergeCell ref="B63:B64"/>
    <mergeCell ref="C63:C64"/>
    <mergeCell ref="D63:D64"/>
    <mergeCell ref="G14:L14"/>
    <mergeCell ref="G15:L15"/>
    <mergeCell ref="G16:L16"/>
    <mergeCell ref="G17:L17"/>
    <mergeCell ref="G18:L18"/>
    <mergeCell ref="G19:L19"/>
    <mergeCell ref="G20:L20"/>
    <mergeCell ref="G21:L21"/>
    <mergeCell ref="G22:L22"/>
    <mergeCell ref="G23:L23"/>
    <mergeCell ref="G24:L24"/>
    <mergeCell ref="G3:L3"/>
    <mergeCell ref="G4:L4"/>
    <mergeCell ref="G8:L8"/>
    <mergeCell ref="G9:L9"/>
    <mergeCell ref="G13:L13"/>
    <mergeCell ref="G5:L7"/>
    <mergeCell ref="G10:L12"/>
    <mergeCell ref="G25:L25"/>
    <mergeCell ref="G26:L26"/>
    <mergeCell ref="G27:L27"/>
    <mergeCell ref="G28:L28"/>
    <mergeCell ref="G30:L30"/>
    <mergeCell ref="G31:L31"/>
    <mergeCell ref="G29:L29"/>
    <mergeCell ref="G32:L32"/>
    <mergeCell ref="G33:L33"/>
    <mergeCell ref="G34:L34"/>
    <mergeCell ref="G35:L35"/>
    <mergeCell ref="G37:L37"/>
    <mergeCell ref="G47:L47"/>
    <mergeCell ref="G38:L38"/>
    <mergeCell ref="G39:L39"/>
    <mergeCell ref="G40:L40"/>
    <mergeCell ref="G41:L41"/>
    <mergeCell ref="G42:L42"/>
    <mergeCell ref="G58:L58"/>
    <mergeCell ref="G1:K2"/>
    <mergeCell ref="G53:L53"/>
    <mergeCell ref="G54:L54"/>
    <mergeCell ref="G55:L55"/>
    <mergeCell ref="G56:L56"/>
    <mergeCell ref="G57:L57"/>
    <mergeCell ref="G48:L48"/>
    <mergeCell ref="G49:L49"/>
    <mergeCell ref="G50:L50"/>
    <mergeCell ref="G51:L51"/>
    <mergeCell ref="G52:L52"/>
    <mergeCell ref="G43:L43"/>
    <mergeCell ref="G44:L44"/>
    <mergeCell ref="G45:L45"/>
    <mergeCell ref="G46:L46"/>
  </mergeCells>
  <phoneticPr fontId="1"/>
  <printOptions horizontalCentered="1" verticalCentered="1"/>
  <pageMargins left="0.15748031496062992" right="0.15748031496062992" top="0.74803149606299213" bottom="0.15748031496062992" header="0.31496062992125984" footer="0.15748031496062992"/>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認定者数</vt:lpstr>
      <vt:lpstr>介護給付費の推移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2021-09-29T06:21:20Z</cp:lastPrinted>
  <dcterms:created xsi:type="dcterms:W3CDTF">2020-05-26T00:49:41Z</dcterms:created>
  <dcterms:modified xsi:type="dcterms:W3CDTF">2021-12-27T07:34:21Z</dcterms:modified>
</cp:coreProperties>
</file>