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mmortal\flsrv\部署別\介護保険課\◇◆◇介護保険課◇◆◇　\01_保険給付係\01_介護保険事業計画\★第8期事業計画\第8期事業計画に対するモニタリング\"/>
    </mc:Choice>
  </mc:AlternateContent>
  <bookViews>
    <workbookView xWindow="0" yWindow="0" windowWidth="20490" windowHeight="6435" activeTab="1"/>
  </bookViews>
  <sheets>
    <sheet name="認定者数" sheetId="1" r:id="rId1"/>
    <sheet name="介護給付費の推移" sheetId="3" r:id="rId2"/>
  </sheets>
  <calcPr calcId="162913"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1" i="1" l="1"/>
  <c r="J11" i="1"/>
  <c r="E11" i="1"/>
  <c r="E14" i="1" s="1"/>
  <c r="D11" i="1"/>
  <c r="K25" i="1"/>
  <c r="J25" i="1"/>
  <c r="I25" i="1"/>
  <c r="H25" i="1"/>
  <c r="G25" i="1"/>
  <c r="E25" i="1"/>
  <c r="D25" i="1"/>
  <c r="L24" i="1"/>
  <c r="L25" i="1" s="1"/>
  <c r="F24" i="1"/>
  <c r="M24" i="1" s="1"/>
  <c r="M25" i="1" s="1"/>
  <c r="L23" i="1"/>
  <c r="F23" i="1"/>
  <c r="M23" i="1" s="1"/>
  <c r="E15" i="1"/>
  <c r="D15" i="1"/>
  <c r="F13" i="1"/>
  <c r="F12" i="1"/>
  <c r="F10" i="1"/>
  <c r="F11" i="1" l="1"/>
  <c r="D14" i="1"/>
  <c r="F25" i="1"/>
  <c r="F32" i="1"/>
  <c r="L32" i="1"/>
  <c r="F33" i="1"/>
  <c r="L33" i="1"/>
  <c r="D34" i="1"/>
  <c r="E34" i="1"/>
  <c r="G34" i="1"/>
  <c r="H34" i="1"/>
  <c r="I34" i="1"/>
  <c r="J34" i="1"/>
  <c r="K34" i="1"/>
  <c r="M33" i="1" l="1"/>
  <c r="L34" i="1"/>
  <c r="F34" i="1"/>
  <c r="M32" i="1"/>
  <c r="M34" i="1" l="1"/>
  <c r="L11" i="1"/>
  <c r="L12" i="1"/>
  <c r="L13" i="1"/>
  <c r="L10" i="1"/>
  <c r="K14" i="1"/>
  <c r="K15" i="1"/>
  <c r="J15" i="1"/>
  <c r="J14" i="1"/>
  <c r="D65" i="3" l="1"/>
  <c r="E58" i="3"/>
  <c r="D35" i="3" l="1"/>
  <c r="D58" i="3"/>
  <c r="D66" i="3" l="1"/>
  <c r="D67" i="3"/>
  <c r="D68" i="3"/>
  <c r="C68" i="3"/>
  <c r="C67" i="3"/>
  <c r="C66" i="3"/>
  <c r="C65" i="3"/>
  <c r="F57" i="3"/>
  <c r="F55" i="3"/>
  <c r="F46" i="3"/>
  <c r="F49" i="3"/>
  <c r="F50" i="3"/>
  <c r="F51" i="3"/>
  <c r="F52" i="3"/>
  <c r="F45" i="3"/>
  <c r="F41" i="3"/>
  <c r="F42" i="3"/>
  <c r="F43" i="3"/>
  <c r="F34" i="3"/>
  <c r="F31" i="3"/>
  <c r="F30" i="3"/>
  <c r="F22" i="3"/>
  <c r="F23" i="3"/>
  <c r="F24" i="3"/>
  <c r="F26" i="3"/>
  <c r="F28" i="3"/>
  <c r="F20" i="3"/>
  <c r="F6" i="3"/>
  <c r="F7" i="3"/>
  <c r="F8" i="3"/>
  <c r="F9" i="3"/>
  <c r="F10" i="3"/>
  <c r="F11" i="3"/>
  <c r="F12" i="3"/>
  <c r="F13" i="3"/>
  <c r="F15" i="3"/>
  <c r="F16" i="3"/>
  <c r="F17" i="3"/>
  <c r="F18" i="3"/>
  <c r="F5" i="3"/>
  <c r="F58" i="3"/>
  <c r="E35" i="3"/>
  <c r="C69" i="3" l="1"/>
  <c r="D69" i="3"/>
  <c r="F35" i="3"/>
</calcChain>
</file>

<file path=xl/sharedStrings.xml><?xml version="1.0" encoding="utf-8"?>
<sst xmlns="http://schemas.openxmlformats.org/spreadsheetml/2006/main" count="189" uniqueCount="109">
  <si>
    <t>全認定者数</t>
    <rPh sb="0" eb="1">
      <t>ゼン</t>
    </rPh>
    <rPh sb="1" eb="4">
      <t>ニンテイシャ</t>
    </rPh>
    <rPh sb="4" eb="5">
      <t>スウ</t>
    </rPh>
    <phoneticPr fontId="1"/>
  </si>
  <si>
    <t>実績</t>
    <rPh sb="0" eb="2">
      <t>ジッセキ</t>
    </rPh>
    <phoneticPr fontId="1"/>
  </si>
  <si>
    <t>対計画比</t>
    <rPh sb="0" eb="1">
      <t>タイ</t>
    </rPh>
    <rPh sb="1" eb="3">
      <t>ケイカク</t>
    </rPh>
    <rPh sb="3" eb="4">
      <t>ヒ</t>
    </rPh>
    <phoneticPr fontId="1"/>
  </si>
  <si>
    <t>要支援1</t>
    <rPh sb="0" eb="3">
      <t>ヨウシエン</t>
    </rPh>
    <phoneticPr fontId="1"/>
  </si>
  <si>
    <t>要介護1</t>
    <rPh sb="0" eb="1">
      <t>ヨウ</t>
    </rPh>
    <rPh sb="1" eb="3">
      <t>カイゴ</t>
    </rPh>
    <phoneticPr fontId="1"/>
  </si>
  <si>
    <t>要支援計</t>
    <rPh sb="0" eb="3">
      <t>ヨウシエン</t>
    </rPh>
    <rPh sb="3" eb="4">
      <t>ケイ</t>
    </rPh>
    <phoneticPr fontId="1"/>
  </si>
  <si>
    <t>要介護2</t>
    <rPh sb="0" eb="1">
      <t>ヨウ</t>
    </rPh>
    <rPh sb="1" eb="3">
      <t>カイゴ</t>
    </rPh>
    <phoneticPr fontId="1"/>
  </si>
  <si>
    <t>要介護3</t>
    <rPh sb="0" eb="1">
      <t>ヨウ</t>
    </rPh>
    <rPh sb="1" eb="3">
      <t>カイゴ</t>
    </rPh>
    <phoneticPr fontId="1"/>
  </si>
  <si>
    <t>要介護4</t>
    <rPh sb="0" eb="1">
      <t>ヨウ</t>
    </rPh>
    <rPh sb="1" eb="3">
      <t>カイゴ</t>
    </rPh>
    <phoneticPr fontId="1"/>
  </si>
  <si>
    <t>要介護５</t>
    <rPh sb="0" eb="1">
      <t>ヨウ</t>
    </rPh>
    <rPh sb="1" eb="3">
      <t>カイゴ</t>
    </rPh>
    <phoneticPr fontId="1"/>
  </si>
  <si>
    <t>要介護計</t>
    <rPh sb="0" eb="1">
      <t>ヨウ</t>
    </rPh>
    <rPh sb="1" eb="3">
      <t>カイゴ</t>
    </rPh>
    <rPh sb="3" eb="4">
      <t>ケイ</t>
    </rPh>
    <phoneticPr fontId="1"/>
  </si>
  <si>
    <t>認定者数計</t>
    <rPh sb="0" eb="3">
      <t>ニンテイシャ</t>
    </rPh>
    <rPh sb="3" eb="4">
      <t>スウ</t>
    </rPh>
    <rPh sb="4" eb="5">
      <t>ケイ</t>
    </rPh>
    <phoneticPr fontId="1"/>
  </si>
  <si>
    <t>要支援2</t>
    <rPh sb="0" eb="3">
      <t>ヨウシエン</t>
    </rPh>
    <phoneticPr fontId="1"/>
  </si>
  <si>
    <t>（１）居宅サービス</t>
    <rPh sb="3" eb="5">
      <t>キョタク</t>
    </rPh>
    <phoneticPr fontId="7"/>
  </si>
  <si>
    <t>訪問介護</t>
    <rPh sb="0" eb="2">
      <t>ホウモン</t>
    </rPh>
    <rPh sb="2" eb="4">
      <t>カイゴ</t>
    </rPh>
    <phoneticPr fontId="7"/>
  </si>
  <si>
    <t>給付費（千円）</t>
    <rPh sb="0" eb="2">
      <t>キュウフ</t>
    </rPh>
    <rPh sb="2" eb="3">
      <t>ヒ</t>
    </rPh>
    <phoneticPr fontId="7"/>
  </si>
  <si>
    <t>訪問入浴介護</t>
    <rPh sb="0" eb="2">
      <t>ホウモン</t>
    </rPh>
    <rPh sb="2" eb="4">
      <t>ニュウヨク</t>
    </rPh>
    <rPh sb="4" eb="6">
      <t>カイゴ</t>
    </rPh>
    <phoneticPr fontId="7"/>
  </si>
  <si>
    <t>訪問看護</t>
    <rPh sb="0" eb="2">
      <t>ホウモン</t>
    </rPh>
    <rPh sb="2" eb="4">
      <t>カンゴ</t>
    </rPh>
    <phoneticPr fontId="7"/>
  </si>
  <si>
    <t>訪問リハビリテーション</t>
    <rPh sb="0" eb="2">
      <t>ホウモン</t>
    </rPh>
    <phoneticPr fontId="7"/>
  </si>
  <si>
    <t>居宅療養管理指導</t>
    <rPh sb="0" eb="2">
      <t>キョタク</t>
    </rPh>
    <rPh sb="2" eb="4">
      <t>リョウヨウ</t>
    </rPh>
    <rPh sb="4" eb="6">
      <t>カンリ</t>
    </rPh>
    <rPh sb="6" eb="8">
      <t>シドウ</t>
    </rPh>
    <phoneticPr fontId="7"/>
  </si>
  <si>
    <t>通所介護</t>
    <rPh sb="0" eb="2">
      <t>ツウショ</t>
    </rPh>
    <rPh sb="2" eb="4">
      <t>カイゴ</t>
    </rPh>
    <phoneticPr fontId="7"/>
  </si>
  <si>
    <t>通所リハビリテーション</t>
    <rPh sb="0" eb="2">
      <t>ツウショ</t>
    </rPh>
    <phoneticPr fontId="7"/>
  </si>
  <si>
    <t>短期入所生活介護</t>
    <rPh sb="0" eb="2">
      <t>タンキ</t>
    </rPh>
    <rPh sb="2" eb="4">
      <t>ニュウショ</t>
    </rPh>
    <rPh sb="4" eb="6">
      <t>セイカツ</t>
    </rPh>
    <rPh sb="6" eb="8">
      <t>カイゴ</t>
    </rPh>
    <phoneticPr fontId="7"/>
  </si>
  <si>
    <t>短期入所療養介護（老健）</t>
    <rPh sb="0" eb="2">
      <t>タンキ</t>
    </rPh>
    <rPh sb="2" eb="4">
      <t>ニュウショ</t>
    </rPh>
    <rPh sb="4" eb="6">
      <t>リョウヨウ</t>
    </rPh>
    <rPh sb="6" eb="8">
      <t>カイゴ</t>
    </rPh>
    <rPh sb="9" eb="11">
      <t>ロウケン</t>
    </rPh>
    <phoneticPr fontId="7"/>
  </si>
  <si>
    <t>短期入所療養介護（病院等）</t>
    <rPh sb="0" eb="2">
      <t>タンキ</t>
    </rPh>
    <rPh sb="2" eb="4">
      <t>ニュウショ</t>
    </rPh>
    <rPh sb="4" eb="6">
      <t>リョウヨウ</t>
    </rPh>
    <rPh sb="6" eb="8">
      <t>カイゴ</t>
    </rPh>
    <rPh sb="9" eb="11">
      <t>ビョウイン</t>
    </rPh>
    <rPh sb="11" eb="12">
      <t>トウ</t>
    </rPh>
    <phoneticPr fontId="7"/>
  </si>
  <si>
    <t>福祉用具貸与</t>
    <rPh sb="0" eb="2">
      <t>フクシ</t>
    </rPh>
    <rPh sb="2" eb="4">
      <t>ヨウグ</t>
    </rPh>
    <rPh sb="4" eb="6">
      <t>タイヨ</t>
    </rPh>
    <phoneticPr fontId="7"/>
  </si>
  <si>
    <t>特定福祉用具購入費</t>
    <rPh sb="0" eb="2">
      <t>トクテイ</t>
    </rPh>
    <rPh sb="2" eb="4">
      <t>フクシ</t>
    </rPh>
    <rPh sb="4" eb="6">
      <t>ヨウグ</t>
    </rPh>
    <rPh sb="6" eb="9">
      <t>コウニュウヒ</t>
    </rPh>
    <phoneticPr fontId="7"/>
  </si>
  <si>
    <t>住宅改修費</t>
    <rPh sb="0" eb="2">
      <t>ジュウタク</t>
    </rPh>
    <rPh sb="2" eb="5">
      <t>カイシュウヒ</t>
    </rPh>
    <phoneticPr fontId="7"/>
  </si>
  <si>
    <t>特定施設入居者生活介護</t>
    <rPh sb="0" eb="2">
      <t>トクテイ</t>
    </rPh>
    <rPh sb="2" eb="4">
      <t>シセツ</t>
    </rPh>
    <rPh sb="4" eb="7">
      <t>ニュウキョシャ</t>
    </rPh>
    <rPh sb="7" eb="9">
      <t>セイカツ</t>
    </rPh>
    <rPh sb="9" eb="11">
      <t>カイゴ</t>
    </rPh>
    <phoneticPr fontId="7"/>
  </si>
  <si>
    <t>（２）地域密着型サービス</t>
    <rPh sb="3" eb="5">
      <t>チイキ</t>
    </rPh>
    <rPh sb="5" eb="8">
      <t>ミッチャクガタ</t>
    </rPh>
    <phoneticPr fontId="7"/>
  </si>
  <si>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
  </si>
  <si>
    <t>夜間対応型訪問介護</t>
    <rPh sb="0" eb="2">
      <t>ヤカン</t>
    </rPh>
    <rPh sb="2" eb="5">
      <t>タイオウガタ</t>
    </rPh>
    <rPh sb="5" eb="7">
      <t>ホウモン</t>
    </rPh>
    <rPh sb="7" eb="9">
      <t>カイゴ</t>
    </rPh>
    <phoneticPr fontId="7"/>
  </si>
  <si>
    <t>認知症対応型通所介護</t>
    <rPh sb="0" eb="2">
      <t>ニンチ</t>
    </rPh>
    <rPh sb="2" eb="3">
      <t>ショウ</t>
    </rPh>
    <rPh sb="3" eb="6">
      <t>タイオウガタ</t>
    </rPh>
    <rPh sb="6" eb="7">
      <t>ツウ</t>
    </rPh>
    <rPh sb="7" eb="8">
      <t>ショ</t>
    </rPh>
    <rPh sb="8" eb="10">
      <t>カイゴ</t>
    </rPh>
    <phoneticPr fontId="7"/>
  </si>
  <si>
    <t>小規模多機能型居宅介護</t>
    <rPh sb="0" eb="3">
      <t>ショウキボ</t>
    </rPh>
    <rPh sb="3" eb="7">
      <t>タキノウガタ</t>
    </rPh>
    <rPh sb="7" eb="9">
      <t>キョタク</t>
    </rPh>
    <rPh sb="9" eb="11">
      <t>カイゴ</t>
    </rPh>
    <phoneticPr fontId="7"/>
  </si>
  <si>
    <t>認知症対応型共同生活介護</t>
    <rPh sb="0" eb="2">
      <t>ニンチ</t>
    </rPh>
    <rPh sb="2" eb="3">
      <t>ショウ</t>
    </rPh>
    <rPh sb="3" eb="6">
      <t>タイオウガタ</t>
    </rPh>
    <rPh sb="6" eb="8">
      <t>キョウドウ</t>
    </rPh>
    <rPh sb="8" eb="10">
      <t>セイカツ</t>
    </rPh>
    <rPh sb="10" eb="12">
      <t>カイゴ</t>
    </rPh>
    <phoneticPr fontId="7"/>
  </si>
  <si>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7"/>
  </si>
  <si>
    <t>地域密着型介護老人福祉施設入所者生活介護</t>
  </si>
  <si>
    <t>地域密着型通所介護</t>
    <rPh sb="0" eb="2">
      <t>チイキ</t>
    </rPh>
    <rPh sb="2" eb="5">
      <t>ミッチャクガタ</t>
    </rPh>
    <rPh sb="5" eb="9">
      <t>ツウショカイゴ</t>
    </rPh>
    <phoneticPr fontId="7"/>
  </si>
  <si>
    <t>（３）施設サービス</t>
    <rPh sb="3" eb="5">
      <t>シセツ</t>
    </rPh>
    <phoneticPr fontId="7"/>
  </si>
  <si>
    <t>介護老人福祉施設</t>
    <rPh sb="0" eb="2">
      <t>カイゴ</t>
    </rPh>
    <rPh sb="2" eb="4">
      <t>ロウジン</t>
    </rPh>
    <rPh sb="4" eb="6">
      <t>フクシ</t>
    </rPh>
    <rPh sb="6" eb="8">
      <t>シセツ</t>
    </rPh>
    <phoneticPr fontId="7"/>
  </si>
  <si>
    <t>介護老人保健施設</t>
  </si>
  <si>
    <t>介護医療院</t>
    <phoneticPr fontId="7"/>
  </si>
  <si>
    <t>給付費（千円）</t>
    <phoneticPr fontId="7"/>
  </si>
  <si>
    <t>介護療養型医療施設</t>
    <rPh sb="0" eb="2">
      <t>カイゴ</t>
    </rPh>
    <rPh sb="2" eb="5">
      <t>リョウヨウガタ</t>
    </rPh>
    <rPh sb="5" eb="7">
      <t>イリョウ</t>
    </rPh>
    <rPh sb="7" eb="9">
      <t>シセツ</t>
    </rPh>
    <phoneticPr fontId="7"/>
  </si>
  <si>
    <t>（４）居宅介護支援</t>
  </si>
  <si>
    <t>合計</t>
    <rPh sb="0" eb="2">
      <t>ゴウケイ</t>
    </rPh>
    <phoneticPr fontId="7"/>
  </si>
  <si>
    <t>（１）介護予防サービス</t>
    <rPh sb="3" eb="5">
      <t>カイゴ</t>
    </rPh>
    <rPh sb="5" eb="7">
      <t>ヨボウ</t>
    </rPh>
    <phoneticPr fontId="7"/>
  </si>
  <si>
    <t>介護予防訪問介護</t>
    <rPh sb="0" eb="2">
      <t>カイゴ</t>
    </rPh>
    <rPh sb="2" eb="4">
      <t>ヨボウ</t>
    </rPh>
    <rPh sb="4" eb="6">
      <t>ホウモン</t>
    </rPh>
    <rPh sb="6" eb="8">
      <t>カイゴ</t>
    </rPh>
    <phoneticPr fontId="7"/>
  </si>
  <si>
    <t>介護予防訪問入浴介護</t>
    <rPh sb="4" eb="6">
      <t>ホウモン</t>
    </rPh>
    <rPh sb="6" eb="8">
      <t>ニュウヨク</t>
    </rPh>
    <rPh sb="8" eb="10">
      <t>カイゴ</t>
    </rPh>
    <phoneticPr fontId="7"/>
  </si>
  <si>
    <t>介護予防訪問看護</t>
    <rPh sb="4" eb="6">
      <t>ホウモン</t>
    </rPh>
    <rPh sb="6" eb="8">
      <t>カンゴ</t>
    </rPh>
    <phoneticPr fontId="7"/>
  </si>
  <si>
    <t>介護予防訪問リハビリテーション</t>
    <rPh sb="4" eb="6">
      <t>ホウモン</t>
    </rPh>
    <phoneticPr fontId="7"/>
  </si>
  <si>
    <t>介護予防居宅療養管理指導</t>
    <rPh sb="4" eb="6">
      <t>キョタク</t>
    </rPh>
    <rPh sb="6" eb="8">
      <t>リョウヨウ</t>
    </rPh>
    <rPh sb="8" eb="10">
      <t>カンリ</t>
    </rPh>
    <rPh sb="10" eb="12">
      <t>シドウ</t>
    </rPh>
    <phoneticPr fontId="7"/>
  </si>
  <si>
    <t>介護予防通所介護</t>
    <rPh sb="4" eb="6">
      <t>ツウショ</t>
    </rPh>
    <rPh sb="6" eb="8">
      <t>カイゴ</t>
    </rPh>
    <phoneticPr fontId="7"/>
  </si>
  <si>
    <t>介護予防通所リハビリテーション</t>
    <rPh sb="4" eb="6">
      <t>ツウショ</t>
    </rPh>
    <phoneticPr fontId="7"/>
  </si>
  <si>
    <t>介護予防短期入所生活介護</t>
    <rPh sb="4" eb="6">
      <t>タンキ</t>
    </rPh>
    <rPh sb="6" eb="8">
      <t>ニュウショ</t>
    </rPh>
    <rPh sb="8" eb="10">
      <t>セイカツ</t>
    </rPh>
    <rPh sb="10" eb="12">
      <t>カイゴ</t>
    </rPh>
    <phoneticPr fontId="7"/>
  </si>
  <si>
    <t>介護予防短期入所療養介護（老健）</t>
    <rPh sb="4" eb="6">
      <t>タンキ</t>
    </rPh>
    <rPh sb="6" eb="8">
      <t>ニュウショ</t>
    </rPh>
    <rPh sb="8" eb="10">
      <t>リョウヨウ</t>
    </rPh>
    <rPh sb="10" eb="12">
      <t>カイゴ</t>
    </rPh>
    <rPh sb="13" eb="15">
      <t>ロウケン</t>
    </rPh>
    <phoneticPr fontId="7"/>
  </si>
  <si>
    <t>介護予防短期入所療養介護（病院等）</t>
    <rPh sb="4" eb="6">
      <t>タンキ</t>
    </rPh>
    <rPh sb="6" eb="8">
      <t>ニュウショ</t>
    </rPh>
    <rPh sb="8" eb="10">
      <t>リョウヨウ</t>
    </rPh>
    <rPh sb="10" eb="12">
      <t>カイゴ</t>
    </rPh>
    <rPh sb="13" eb="15">
      <t>ビョウイン</t>
    </rPh>
    <rPh sb="15" eb="16">
      <t>トウ</t>
    </rPh>
    <phoneticPr fontId="7"/>
  </si>
  <si>
    <t>介護予防福祉用具貸与</t>
    <rPh sb="4" eb="6">
      <t>フクシ</t>
    </rPh>
    <rPh sb="6" eb="8">
      <t>ヨウグ</t>
    </rPh>
    <rPh sb="8" eb="10">
      <t>タイヨ</t>
    </rPh>
    <phoneticPr fontId="7"/>
  </si>
  <si>
    <t>特定介護予防福祉用具購入費</t>
    <rPh sb="0" eb="2">
      <t>トクテイ</t>
    </rPh>
    <rPh sb="2" eb="4">
      <t>カイゴ</t>
    </rPh>
    <rPh sb="4" eb="6">
      <t>ヨボウ</t>
    </rPh>
    <rPh sb="6" eb="8">
      <t>フクシ</t>
    </rPh>
    <rPh sb="8" eb="10">
      <t>ヨウグ</t>
    </rPh>
    <rPh sb="10" eb="13">
      <t>コウニュウヒ</t>
    </rPh>
    <phoneticPr fontId="7"/>
  </si>
  <si>
    <t>介護予防住宅改修</t>
    <rPh sb="4" eb="6">
      <t>ジュウタク</t>
    </rPh>
    <rPh sb="6" eb="8">
      <t>カイシュウ</t>
    </rPh>
    <phoneticPr fontId="7"/>
  </si>
  <si>
    <t>介護予防特定施設入居者生活介護</t>
    <rPh sb="4" eb="6">
      <t>トクテイ</t>
    </rPh>
    <rPh sb="6" eb="8">
      <t>シセツ</t>
    </rPh>
    <rPh sb="8" eb="11">
      <t>ニュウキョシャ</t>
    </rPh>
    <rPh sb="11" eb="13">
      <t>セイカツ</t>
    </rPh>
    <rPh sb="13" eb="15">
      <t>カイゴ</t>
    </rPh>
    <phoneticPr fontId="7"/>
  </si>
  <si>
    <t>（２）地域密着型介護予防サービス</t>
    <rPh sb="3" eb="5">
      <t>チイキ</t>
    </rPh>
    <rPh sb="5" eb="8">
      <t>ミッチャクガタ</t>
    </rPh>
    <rPh sb="8" eb="10">
      <t>カイゴ</t>
    </rPh>
    <rPh sb="10" eb="12">
      <t>ヨボウ</t>
    </rPh>
    <phoneticPr fontId="7"/>
  </si>
  <si>
    <t>介護予防認知症対応型通所介護</t>
    <rPh sb="4" eb="6">
      <t>ニンチ</t>
    </rPh>
    <rPh sb="6" eb="7">
      <t>ショウ</t>
    </rPh>
    <rPh sb="7" eb="10">
      <t>タイオウガタ</t>
    </rPh>
    <rPh sb="10" eb="11">
      <t>ツウ</t>
    </rPh>
    <rPh sb="11" eb="12">
      <t>ショ</t>
    </rPh>
    <rPh sb="12" eb="14">
      <t>カイゴ</t>
    </rPh>
    <phoneticPr fontId="7"/>
  </si>
  <si>
    <t>介護予防小規模多機能型居宅介護</t>
    <rPh sb="4" eb="7">
      <t>ショウキボ</t>
    </rPh>
    <rPh sb="7" eb="11">
      <t>タキノウガタ</t>
    </rPh>
    <rPh sb="11" eb="13">
      <t>キョタク</t>
    </rPh>
    <rPh sb="13" eb="15">
      <t>カイゴ</t>
    </rPh>
    <phoneticPr fontId="7"/>
  </si>
  <si>
    <t>介護予防認知症対応型共同生活介護</t>
    <rPh sb="4" eb="6">
      <t>ニンチ</t>
    </rPh>
    <rPh sb="6" eb="7">
      <t>ショウ</t>
    </rPh>
    <rPh sb="7" eb="10">
      <t>タイオウガタ</t>
    </rPh>
    <rPh sb="10" eb="12">
      <t>キョウドウ</t>
    </rPh>
    <rPh sb="12" eb="14">
      <t>セイカツ</t>
    </rPh>
    <rPh sb="14" eb="16">
      <t>カイゴ</t>
    </rPh>
    <phoneticPr fontId="7"/>
  </si>
  <si>
    <t>計画値
（推計値）</t>
    <rPh sb="0" eb="2">
      <t>ケイカク</t>
    </rPh>
    <rPh sb="2" eb="3">
      <t>チ</t>
    </rPh>
    <rPh sb="5" eb="8">
      <t>スイケイチ</t>
    </rPh>
    <phoneticPr fontId="1"/>
  </si>
  <si>
    <t>総人口</t>
    <rPh sb="0" eb="3">
      <t>ソウジンコウ</t>
    </rPh>
    <phoneticPr fontId="1"/>
  </si>
  <si>
    <t>65歳以上人口</t>
    <rPh sb="2" eb="3">
      <t>サイ</t>
    </rPh>
    <rPh sb="3" eb="5">
      <t>イジョウ</t>
    </rPh>
    <rPh sb="5" eb="7">
      <t>ジンコウ</t>
    </rPh>
    <phoneticPr fontId="1"/>
  </si>
  <si>
    <t>計画値
（推計値）</t>
    <rPh sb="0" eb="2">
      <t>ケイカク</t>
    </rPh>
    <rPh sb="2" eb="3">
      <t>チ</t>
    </rPh>
    <rPh sb="5" eb="8">
      <t>スイケイチ</t>
    </rPh>
    <phoneticPr fontId="1"/>
  </si>
  <si>
    <t>65～74歳</t>
    <rPh sb="5" eb="6">
      <t>サイ</t>
    </rPh>
    <phoneticPr fontId="1"/>
  </si>
  <si>
    <t>75歳以上</t>
    <rPh sb="2" eb="5">
      <t>サイイジョウ</t>
    </rPh>
    <phoneticPr fontId="1"/>
  </si>
  <si>
    <t>高齢化率</t>
    <rPh sb="0" eb="3">
      <t>コウレイカ</t>
    </rPh>
    <rPh sb="3" eb="4">
      <t>リツ</t>
    </rPh>
    <phoneticPr fontId="1"/>
  </si>
  <si>
    <t>75歳以上比率</t>
    <rPh sb="2" eb="5">
      <t>サイイジョウ</t>
    </rPh>
    <rPh sb="5" eb="7">
      <t>ヒリツ</t>
    </rPh>
    <phoneticPr fontId="1"/>
  </si>
  <si>
    <t>計画値
(推計値）</t>
    <rPh sb="0" eb="2">
      <t>ケイカク</t>
    </rPh>
    <rPh sb="2" eb="3">
      <t>チ</t>
    </rPh>
    <rPh sb="5" eb="8">
      <t>スイケイチ</t>
    </rPh>
    <phoneticPr fontId="1"/>
  </si>
  <si>
    <t>対（計画値）推計費</t>
    <rPh sb="0" eb="1">
      <t>タイ</t>
    </rPh>
    <rPh sb="2" eb="4">
      <t>ケイカク</t>
    </rPh>
    <rPh sb="4" eb="5">
      <t>チ</t>
    </rPh>
    <rPh sb="6" eb="8">
      <t>スイケイ</t>
    </rPh>
    <rPh sb="8" eb="9">
      <t>ヒ</t>
    </rPh>
    <phoneticPr fontId="1"/>
  </si>
  <si>
    <t>（４）介護予防支援</t>
    <phoneticPr fontId="1"/>
  </si>
  <si>
    <t>給付費合計（１）+（２）+（３）+（４）</t>
    <rPh sb="0" eb="2">
      <t>キュウフ</t>
    </rPh>
    <rPh sb="2" eb="3">
      <t>ヒ</t>
    </rPh>
    <rPh sb="3" eb="5">
      <t>ゴウケイ</t>
    </rPh>
    <phoneticPr fontId="1"/>
  </si>
  <si>
    <t xml:space="preserve">計画値
（推計値）
</t>
    <rPh sb="0" eb="2">
      <t>ケイカク</t>
    </rPh>
    <rPh sb="2" eb="3">
      <t>チ</t>
    </rPh>
    <rPh sb="5" eb="8">
      <t>スイケイチ</t>
    </rPh>
    <phoneticPr fontId="1"/>
  </si>
  <si>
    <t>実績</t>
    <rPh sb="0" eb="2">
      <t>ジッセキ</t>
    </rPh>
    <phoneticPr fontId="1"/>
  </si>
  <si>
    <t>（１）居宅サービス・介護予防サービス</t>
    <rPh sb="3" eb="5">
      <t>キョタク</t>
    </rPh>
    <rPh sb="10" eb="12">
      <t>カイゴ</t>
    </rPh>
    <rPh sb="12" eb="14">
      <t>ヨボウ</t>
    </rPh>
    <phoneticPr fontId="1"/>
  </si>
  <si>
    <t>（２）地域密着型（介護予防）サービス</t>
    <rPh sb="3" eb="5">
      <t>チイキ</t>
    </rPh>
    <rPh sb="5" eb="8">
      <t>ミッチャクガタ</t>
    </rPh>
    <rPh sb="9" eb="11">
      <t>カイゴ</t>
    </rPh>
    <rPh sb="11" eb="13">
      <t>ヨボウ</t>
    </rPh>
    <phoneticPr fontId="1"/>
  </si>
  <si>
    <t>（３）施設サービス</t>
    <rPh sb="3" eb="5">
      <t>シセツ</t>
    </rPh>
    <phoneticPr fontId="1"/>
  </si>
  <si>
    <t>（４）居宅介護支援・介護予防支援</t>
    <rPh sb="3" eb="5">
      <t>キョタク</t>
    </rPh>
    <rPh sb="5" eb="7">
      <t>カイゴ</t>
    </rPh>
    <rPh sb="7" eb="9">
      <t>シエン</t>
    </rPh>
    <rPh sb="10" eb="12">
      <t>カイゴ</t>
    </rPh>
    <rPh sb="12" eb="14">
      <t>ヨボウ</t>
    </rPh>
    <rPh sb="14" eb="16">
      <t>シエン</t>
    </rPh>
    <phoneticPr fontId="1"/>
  </si>
  <si>
    <t>単位：千円</t>
    <rPh sb="0" eb="2">
      <t>タンイ</t>
    </rPh>
    <rPh sb="3" eb="5">
      <t>センエン</t>
    </rPh>
    <phoneticPr fontId="1"/>
  </si>
  <si>
    <t>合計</t>
    <rPh sb="0" eb="2">
      <t>ゴウケイ</t>
    </rPh>
    <phoneticPr fontId="1"/>
  </si>
  <si>
    <t>（単位：人）</t>
    <rPh sb="1" eb="3">
      <t>タンイ</t>
    </rPh>
    <rPh sb="4" eb="5">
      <t>ニン</t>
    </rPh>
    <phoneticPr fontId="1"/>
  </si>
  <si>
    <t>対計画比</t>
    <rPh sb="0" eb="1">
      <t>タイ</t>
    </rPh>
    <rPh sb="1" eb="3">
      <t>ケイカク</t>
    </rPh>
    <rPh sb="3" eb="4">
      <t>ヒ</t>
    </rPh>
    <phoneticPr fontId="1"/>
  </si>
  <si>
    <t>実績値と計画値との乖離が大きいことについて、その要因</t>
    <rPh sb="0" eb="3">
      <t>ジッセキチ</t>
    </rPh>
    <rPh sb="4" eb="6">
      <t>ケイカク</t>
    </rPh>
    <rPh sb="6" eb="7">
      <t>チ</t>
    </rPh>
    <rPh sb="9" eb="11">
      <t>カイリ</t>
    </rPh>
    <rPh sb="12" eb="13">
      <t>オオ</t>
    </rPh>
    <rPh sb="24" eb="26">
      <t>ヨウイン</t>
    </rPh>
    <phoneticPr fontId="1"/>
  </si>
  <si>
    <t>想定以上に、利用者が総合事業の介護予防ケアマネジメントへ移行していることが原因と考えられる。</t>
    <rPh sb="0" eb="2">
      <t>ソウテイ</t>
    </rPh>
    <rPh sb="2" eb="4">
      <t>イジョウ</t>
    </rPh>
    <rPh sb="6" eb="9">
      <t>リヨウシャ</t>
    </rPh>
    <rPh sb="10" eb="12">
      <t>ソウゴウ</t>
    </rPh>
    <rPh sb="12" eb="14">
      <t>ジギョウ</t>
    </rPh>
    <rPh sb="15" eb="17">
      <t>カイゴ</t>
    </rPh>
    <rPh sb="17" eb="19">
      <t>ヨボウ</t>
    </rPh>
    <rPh sb="28" eb="30">
      <t>イコウ</t>
    </rPh>
    <rPh sb="37" eb="39">
      <t>ゲンイン</t>
    </rPh>
    <rPh sb="40" eb="41">
      <t>カンガ</t>
    </rPh>
    <phoneticPr fontId="1"/>
  </si>
  <si>
    <t>第6期を参考にしたが、伸びを見込みすぎていた。</t>
    <rPh sb="0" eb="1">
      <t>ダイ</t>
    </rPh>
    <rPh sb="2" eb="3">
      <t>キ</t>
    </rPh>
    <rPh sb="4" eb="6">
      <t>サンコウ</t>
    </rPh>
    <rPh sb="11" eb="12">
      <t>ノ</t>
    </rPh>
    <rPh sb="14" eb="16">
      <t>ミコ</t>
    </rPh>
    <phoneticPr fontId="1"/>
  </si>
  <si>
    <t>実績値と計画値との乖離が大きいことについて、その要因等</t>
    <rPh sb="0" eb="3">
      <t>ジッセキチ</t>
    </rPh>
    <rPh sb="4" eb="6">
      <t>ケイカク</t>
    </rPh>
    <rPh sb="6" eb="7">
      <t>チ</t>
    </rPh>
    <rPh sb="9" eb="11">
      <t>カイリ</t>
    </rPh>
    <rPh sb="12" eb="13">
      <t>オオ</t>
    </rPh>
    <rPh sb="24" eb="26">
      <t>ヨウイン</t>
    </rPh>
    <rPh sb="26" eb="27">
      <t>トウ</t>
    </rPh>
    <phoneticPr fontId="1"/>
  </si>
  <si>
    <t>住所地特例対象者のサービス利用が想定以上に増加したため。</t>
    <rPh sb="0" eb="2">
      <t>ジュウショ</t>
    </rPh>
    <rPh sb="2" eb="3">
      <t>チ</t>
    </rPh>
    <rPh sb="3" eb="5">
      <t>トクレイ</t>
    </rPh>
    <rPh sb="5" eb="7">
      <t>タイショウ</t>
    </rPh>
    <rPh sb="7" eb="8">
      <t>シャ</t>
    </rPh>
    <rPh sb="13" eb="15">
      <t>リヨウ</t>
    </rPh>
    <rPh sb="16" eb="18">
      <t>ソウテイ</t>
    </rPh>
    <rPh sb="18" eb="20">
      <t>イジョウ</t>
    </rPh>
    <rPh sb="21" eb="23">
      <t>ゾウカ</t>
    </rPh>
    <phoneticPr fontId="1"/>
  </si>
  <si>
    <t>令和元年10月1日現在</t>
    <rPh sb="0" eb="2">
      <t>レイワ</t>
    </rPh>
    <rPh sb="2" eb="4">
      <t>ガンネン</t>
    </rPh>
    <rPh sb="4" eb="5">
      <t>ヘイネン</t>
    </rPh>
    <rPh sb="6" eb="7">
      <t>ツキ</t>
    </rPh>
    <rPh sb="8" eb="9">
      <t>ヒ</t>
    </rPh>
    <rPh sb="9" eb="11">
      <t>ゲンザイ</t>
    </rPh>
    <phoneticPr fontId="1"/>
  </si>
  <si>
    <r>
      <t>看護小規模多機能型居宅介護</t>
    </r>
    <r>
      <rPr>
        <sz val="9"/>
        <color theme="1"/>
        <rFont val="ＭＳ Ｐゴシック"/>
        <family val="3"/>
        <charset val="128"/>
      </rPr>
      <t>（複合型サービス）</t>
    </r>
    <rPh sb="0" eb="2">
      <t>カンゴ</t>
    </rPh>
    <rPh sb="2" eb="5">
      <t>ショウキボ</t>
    </rPh>
    <rPh sb="5" eb="9">
      <t>タキノウガタ</t>
    </rPh>
    <rPh sb="9" eb="11">
      <t>キョタク</t>
    </rPh>
    <rPh sb="11" eb="13">
      <t>カイゴ</t>
    </rPh>
    <rPh sb="14" eb="17">
      <t>フクゴウガタ</t>
    </rPh>
    <phoneticPr fontId="7"/>
  </si>
  <si>
    <t>①第1号被保険者数の見込量と実績の比較(※住民基本台帳の数値より）</t>
    <rPh sb="1" eb="2">
      <t>ダイ</t>
    </rPh>
    <rPh sb="3" eb="4">
      <t>ゴウ</t>
    </rPh>
    <rPh sb="4" eb="8">
      <t>ヒホケンシャ</t>
    </rPh>
    <rPh sb="8" eb="9">
      <t>スウ</t>
    </rPh>
    <rPh sb="10" eb="12">
      <t>ミコミ</t>
    </rPh>
    <rPh sb="12" eb="13">
      <t>リョウ</t>
    </rPh>
    <rPh sb="14" eb="16">
      <t>ジッセキ</t>
    </rPh>
    <rPh sb="17" eb="19">
      <t>ヒカク</t>
    </rPh>
    <rPh sb="21" eb="23">
      <t>ジュウミン</t>
    </rPh>
    <rPh sb="23" eb="25">
      <t>キホン</t>
    </rPh>
    <rPh sb="25" eb="27">
      <t>ダイチョウ</t>
    </rPh>
    <rPh sb="28" eb="30">
      <t>スウチ</t>
    </rPh>
    <phoneticPr fontId="1"/>
  </si>
  <si>
    <t>※介護保険事業報告　令和元年10月分より</t>
    <phoneticPr fontId="1"/>
  </si>
  <si>
    <t>②要介護（要支援）認定者数の見込量と実績の比較（※介護保険事業報告より）</t>
    <rPh sb="1" eb="2">
      <t>ヨウ</t>
    </rPh>
    <rPh sb="2" eb="4">
      <t>カイゴ</t>
    </rPh>
    <rPh sb="5" eb="8">
      <t>ヨウシエン</t>
    </rPh>
    <rPh sb="9" eb="12">
      <t>ニンテイシャ</t>
    </rPh>
    <rPh sb="12" eb="13">
      <t>スウ</t>
    </rPh>
    <rPh sb="14" eb="16">
      <t>ミコミ</t>
    </rPh>
    <rPh sb="16" eb="17">
      <t>リョウ</t>
    </rPh>
    <rPh sb="18" eb="20">
      <t>ジッセキ</t>
    </rPh>
    <rPh sb="21" eb="23">
      <t>ヒカク</t>
    </rPh>
    <rPh sb="25" eb="27">
      <t>カイゴ</t>
    </rPh>
    <rPh sb="27" eb="29">
      <t>ホケン</t>
    </rPh>
    <rPh sb="29" eb="31">
      <t>ジギョウ</t>
    </rPh>
    <rPh sb="31" eb="33">
      <t>ホウコク</t>
    </rPh>
    <phoneticPr fontId="1"/>
  </si>
  <si>
    <t>　令和元年10月時点の認定者数を計画値及び実績値を比較したところ、対計画比割合は98.8％とほぼ計画以内の人数で推移しています。
　高齢者人口は増加傾向にありますが、認定者数はほぼ計画値で推移しています。</t>
    <rPh sb="1" eb="3">
      <t>レイワ</t>
    </rPh>
    <rPh sb="3" eb="4">
      <t>ガン</t>
    </rPh>
    <rPh sb="4" eb="5">
      <t>ネン</t>
    </rPh>
    <rPh sb="7" eb="8">
      <t>ツキ</t>
    </rPh>
    <rPh sb="8" eb="10">
      <t>ジテン</t>
    </rPh>
    <rPh sb="11" eb="14">
      <t>ニンテイシャ</t>
    </rPh>
    <rPh sb="14" eb="15">
      <t>スウ</t>
    </rPh>
    <rPh sb="16" eb="18">
      <t>ケイカク</t>
    </rPh>
    <rPh sb="18" eb="19">
      <t>チ</t>
    </rPh>
    <rPh sb="19" eb="20">
      <t>オヨ</t>
    </rPh>
    <rPh sb="21" eb="23">
      <t>ジッセキ</t>
    </rPh>
    <rPh sb="23" eb="24">
      <t>チ</t>
    </rPh>
    <rPh sb="25" eb="27">
      <t>ヒカク</t>
    </rPh>
    <rPh sb="33" eb="34">
      <t>タイ</t>
    </rPh>
    <rPh sb="34" eb="36">
      <t>ケイカク</t>
    </rPh>
    <rPh sb="36" eb="37">
      <t>ヒ</t>
    </rPh>
    <rPh sb="37" eb="39">
      <t>ワリアイ</t>
    </rPh>
    <rPh sb="48" eb="50">
      <t>ケイカク</t>
    </rPh>
    <rPh sb="50" eb="52">
      <t>イナイ</t>
    </rPh>
    <rPh sb="53" eb="55">
      <t>ニンズウ</t>
    </rPh>
    <rPh sb="56" eb="58">
      <t>スイイ</t>
    </rPh>
    <rPh sb="66" eb="69">
      <t>コウレイシャ</t>
    </rPh>
    <rPh sb="69" eb="71">
      <t>ジンコウ</t>
    </rPh>
    <rPh sb="72" eb="74">
      <t>ゾウカ</t>
    </rPh>
    <rPh sb="74" eb="76">
      <t>ケイコウ</t>
    </rPh>
    <rPh sb="83" eb="85">
      <t>ニンテイ</t>
    </rPh>
    <rPh sb="85" eb="86">
      <t>シャ</t>
    </rPh>
    <rPh sb="86" eb="87">
      <t>スウ</t>
    </rPh>
    <rPh sb="90" eb="92">
      <t>ケイカク</t>
    </rPh>
    <rPh sb="92" eb="93">
      <t>チ</t>
    </rPh>
    <rPh sb="94" eb="96">
      <t>スイイ</t>
    </rPh>
    <phoneticPr fontId="1"/>
  </si>
  <si>
    <t>　令和元年10月1日時点の第1号被保険者数（65歳以上人口）の計画値と実績値を比較したところ、対計画比割合は100.5％と計画を超える人数で推移しています。
　計画値を超えていることから、今後も注視していきます。</t>
    <rPh sb="1" eb="3">
      <t>レイワ</t>
    </rPh>
    <rPh sb="3" eb="5">
      <t>ガンネン</t>
    </rPh>
    <rPh sb="5" eb="6">
      <t>ヘイネン</t>
    </rPh>
    <rPh sb="7" eb="8">
      <t>ツキ</t>
    </rPh>
    <rPh sb="9" eb="10">
      <t>ヒ</t>
    </rPh>
    <rPh sb="10" eb="12">
      <t>ジテン</t>
    </rPh>
    <rPh sb="13" eb="14">
      <t>ダイ</t>
    </rPh>
    <rPh sb="15" eb="16">
      <t>ゴウ</t>
    </rPh>
    <rPh sb="16" eb="20">
      <t>ヒホケンシャ</t>
    </rPh>
    <rPh sb="20" eb="21">
      <t>スウ</t>
    </rPh>
    <rPh sb="24" eb="25">
      <t>サイ</t>
    </rPh>
    <rPh sb="25" eb="27">
      <t>イジョウ</t>
    </rPh>
    <rPh sb="27" eb="29">
      <t>ジンコウ</t>
    </rPh>
    <rPh sb="31" eb="33">
      <t>ケイカク</t>
    </rPh>
    <rPh sb="33" eb="34">
      <t>チ</t>
    </rPh>
    <rPh sb="35" eb="37">
      <t>ジッセキ</t>
    </rPh>
    <rPh sb="37" eb="38">
      <t>チ</t>
    </rPh>
    <rPh sb="39" eb="41">
      <t>ヒカク</t>
    </rPh>
    <rPh sb="47" eb="48">
      <t>タイ</t>
    </rPh>
    <rPh sb="48" eb="50">
      <t>ケイカク</t>
    </rPh>
    <rPh sb="50" eb="51">
      <t>ヒ</t>
    </rPh>
    <rPh sb="51" eb="53">
      <t>ワリアイ</t>
    </rPh>
    <rPh sb="61" eb="63">
      <t>ケイカク</t>
    </rPh>
    <rPh sb="64" eb="65">
      <t>コ</t>
    </rPh>
    <rPh sb="67" eb="69">
      <t>ニンズウ</t>
    </rPh>
    <rPh sb="70" eb="72">
      <t>スイイ</t>
    </rPh>
    <phoneticPr fontId="1"/>
  </si>
  <si>
    <t>令和2年10月1日現在</t>
    <rPh sb="0" eb="2">
      <t>レイワ</t>
    </rPh>
    <rPh sb="3" eb="4">
      <t>ネン</t>
    </rPh>
    <rPh sb="4" eb="5">
      <t>ヘイネン</t>
    </rPh>
    <rPh sb="6" eb="7">
      <t>ツキ</t>
    </rPh>
    <rPh sb="8" eb="9">
      <t>ヒ</t>
    </rPh>
    <rPh sb="9" eb="11">
      <t>ゲンザイ</t>
    </rPh>
    <phoneticPr fontId="1"/>
  </si>
  <si>
    <t>第7期介護保険事業計画の進捗状況（令和2年度の状況）</t>
    <rPh sb="0" eb="1">
      <t>ダイ</t>
    </rPh>
    <rPh sb="2" eb="3">
      <t>キ</t>
    </rPh>
    <rPh sb="3" eb="5">
      <t>カイゴ</t>
    </rPh>
    <rPh sb="5" eb="7">
      <t>ホケン</t>
    </rPh>
    <rPh sb="7" eb="9">
      <t>ジギョウ</t>
    </rPh>
    <rPh sb="9" eb="11">
      <t>ケイカク</t>
    </rPh>
    <rPh sb="12" eb="14">
      <t>シンチョク</t>
    </rPh>
    <rPh sb="14" eb="16">
      <t>ジョウキョウ</t>
    </rPh>
    <rPh sb="17" eb="19">
      <t>レイワ</t>
    </rPh>
    <rPh sb="20" eb="22">
      <t>ネンド</t>
    </rPh>
    <rPh sb="22" eb="24">
      <t>ヘイネンド</t>
    </rPh>
    <rPh sb="23" eb="25">
      <t>ジョウキョウ</t>
    </rPh>
    <phoneticPr fontId="1"/>
  </si>
  <si>
    <t>　令和2年10月1日時点の第1号被保険者数（65歳以上人口）の計画値と実績値を比較したところ、対計画比割合は100.2％と計画を超える人数で推移しています。
　計画値を超えていることから、今後も注視していきます。</t>
    <rPh sb="1" eb="3">
      <t>レイワ</t>
    </rPh>
    <rPh sb="5" eb="6">
      <t>ヘイネン</t>
    </rPh>
    <rPh sb="7" eb="8">
      <t>ツキ</t>
    </rPh>
    <rPh sb="9" eb="10">
      <t>ヒ</t>
    </rPh>
    <rPh sb="10" eb="12">
      <t>ジテン</t>
    </rPh>
    <rPh sb="13" eb="14">
      <t>ダイ</t>
    </rPh>
    <rPh sb="15" eb="16">
      <t>ゴウ</t>
    </rPh>
    <rPh sb="16" eb="20">
      <t>ヒホケンシャ</t>
    </rPh>
    <rPh sb="20" eb="21">
      <t>スウ</t>
    </rPh>
    <rPh sb="24" eb="25">
      <t>サイ</t>
    </rPh>
    <rPh sb="25" eb="27">
      <t>イジョウ</t>
    </rPh>
    <rPh sb="27" eb="29">
      <t>ジンコウ</t>
    </rPh>
    <rPh sb="31" eb="33">
      <t>ケイカク</t>
    </rPh>
    <rPh sb="33" eb="34">
      <t>チ</t>
    </rPh>
    <rPh sb="35" eb="37">
      <t>ジッセキ</t>
    </rPh>
    <rPh sb="37" eb="38">
      <t>チ</t>
    </rPh>
    <rPh sb="39" eb="41">
      <t>ヒカク</t>
    </rPh>
    <rPh sb="47" eb="48">
      <t>タイ</t>
    </rPh>
    <rPh sb="48" eb="50">
      <t>ケイカク</t>
    </rPh>
    <rPh sb="50" eb="51">
      <t>ヒ</t>
    </rPh>
    <rPh sb="51" eb="53">
      <t>ワリアイ</t>
    </rPh>
    <rPh sb="61" eb="63">
      <t>ケイカク</t>
    </rPh>
    <rPh sb="64" eb="65">
      <t>コ</t>
    </rPh>
    <rPh sb="67" eb="69">
      <t>ニンズウ</t>
    </rPh>
    <rPh sb="70" eb="72">
      <t>スイイ</t>
    </rPh>
    <phoneticPr fontId="1"/>
  </si>
  <si>
    <t>※介護保険事業報告　令和2年10月分より</t>
    <phoneticPr fontId="1"/>
  </si>
  <si>
    <t>　令和2年10月時点の認定者数を計画値及び実績値を比較したところ、対計画比割合は99.0％とほぼ計画以内の人数で推移しています。
　高齢者人口は増加傾向にありますが、認定者数はほぼ計画値で推移しています。</t>
    <rPh sb="1" eb="3">
      <t>レイワ</t>
    </rPh>
    <rPh sb="4" eb="5">
      <t>ネン</t>
    </rPh>
    <rPh sb="7" eb="8">
      <t>ツキ</t>
    </rPh>
    <rPh sb="8" eb="10">
      <t>ジテン</t>
    </rPh>
    <rPh sb="11" eb="14">
      <t>ニンテイシャ</t>
    </rPh>
    <rPh sb="14" eb="15">
      <t>スウ</t>
    </rPh>
    <rPh sb="16" eb="18">
      <t>ケイカク</t>
    </rPh>
    <rPh sb="18" eb="19">
      <t>チ</t>
    </rPh>
    <rPh sb="19" eb="20">
      <t>オヨ</t>
    </rPh>
    <rPh sb="21" eb="23">
      <t>ジッセキ</t>
    </rPh>
    <rPh sb="23" eb="24">
      <t>チ</t>
    </rPh>
    <rPh sb="25" eb="27">
      <t>ヒカク</t>
    </rPh>
    <rPh sb="33" eb="34">
      <t>タイ</t>
    </rPh>
    <rPh sb="34" eb="36">
      <t>ケイカク</t>
    </rPh>
    <rPh sb="36" eb="37">
      <t>ヒ</t>
    </rPh>
    <rPh sb="37" eb="39">
      <t>ワリアイ</t>
    </rPh>
    <rPh sb="48" eb="50">
      <t>ケイカク</t>
    </rPh>
    <rPh sb="50" eb="52">
      <t>イナイ</t>
    </rPh>
    <rPh sb="53" eb="55">
      <t>ニンズウ</t>
    </rPh>
    <rPh sb="56" eb="58">
      <t>スイイ</t>
    </rPh>
    <rPh sb="66" eb="69">
      <t>コウレイシャ</t>
    </rPh>
    <rPh sb="69" eb="71">
      <t>ジンコウ</t>
    </rPh>
    <rPh sb="72" eb="74">
      <t>ゾウカ</t>
    </rPh>
    <rPh sb="74" eb="76">
      <t>ケイコウ</t>
    </rPh>
    <rPh sb="83" eb="85">
      <t>ニンテイ</t>
    </rPh>
    <rPh sb="85" eb="86">
      <t>シャ</t>
    </rPh>
    <rPh sb="86" eb="87">
      <t>スウ</t>
    </rPh>
    <rPh sb="90" eb="92">
      <t>ケイカク</t>
    </rPh>
    <rPh sb="92" eb="93">
      <t>チ</t>
    </rPh>
    <rPh sb="94" eb="96">
      <t>スイイ</t>
    </rPh>
    <phoneticPr fontId="1"/>
  </si>
  <si>
    <t>令和2年度　介護給付費の推計と実績の比較</t>
    <rPh sb="0" eb="2">
      <t>レイワ</t>
    </rPh>
    <rPh sb="3" eb="5">
      <t>ネンド</t>
    </rPh>
    <rPh sb="4" eb="5">
      <t>ド</t>
    </rPh>
    <rPh sb="5" eb="7">
      <t>ヘイネンド</t>
    </rPh>
    <rPh sb="6" eb="8">
      <t>カイゴ</t>
    </rPh>
    <rPh sb="8" eb="10">
      <t>キュウフ</t>
    </rPh>
    <rPh sb="10" eb="11">
      <t>ヒ</t>
    </rPh>
    <rPh sb="12" eb="14">
      <t>スイケイ</t>
    </rPh>
    <rPh sb="15" eb="17">
      <t>ジッセキ</t>
    </rPh>
    <rPh sb="18" eb="20">
      <t>ヒカク</t>
    </rPh>
    <phoneticPr fontId="1"/>
  </si>
  <si>
    <t>令和３年１０月</t>
    <rPh sb="0" eb="2">
      <t>レイワ</t>
    </rPh>
    <rPh sb="3" eb="4">
      <t>ネン</t>
    </rPh>
    <rPh sb="6" eb="7">
      <t>ツキ</t>
    </rPh>
    <phoneticPr fontId="1"/>
  </si>
  <si>
    <t>令和２年度実績</t>
    <rPh sb="0" eb="2">
      <t>レイワ</t>
    </rPh>
    <rPh sb="3" eb="5">
      <t>ネンド</t>
    </rPh>
    <rPh sb="5" eb="7">
      <t>ジッセキ</t>
    </rPh>
    <phoneticPr fontId="7"/>
  </si>
  <si>
    <t>新型コロナウイルス感染症拡大によるものと思われる。</t>
    <rPh sb="0" eb="2">
      <t>シンガタ</t>
    </rPh>
    <rPh sb="9" eb="12">
      <t>カンセンショウ</t>
    </rPh>
    <rPh sb="12" eb="14">
      <t>カクダイ</t>
    </rPh>
    <rPh sb="20" eb="21">
      <t>オモ</t>
    </rPh>
    <phoneticPr fontId="1"/>
  </si>
  <si>
    <t>減少傾向の計画に対し、実績は横ばいのため。</t>
    <rPh sb="0" eb="2">
      <t>ゲンショウ</t>
    </rPh>
    <rPh sb="2" eb="4">
      <t>ケイコウ</t>
    </rPh>
    <rPh sb="5" eb="7">
      <t>ケイカク</t>
    </rPh>
    <rPh sb="8" eb="9">
      <t>タイ</t>
    </rPh>
    <rPh sb="11" eb="13">
      <t>ジッセキ</t>
    </rPh>
    <rPh sb="14" eb="15">
      <t>ヨコ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</si>
</sst>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00_);[Red]\(0.000\)"/>
    <numFmt numFmtId="178" formatCode="#,##0_ "/>
    <numFmt numFmtId="179" formatCode="0_);\(0\)"/>
    <numFmt numFmtId="180" formatCode="#,##0&quot;人&quot;"/>
  </numFmts>
  <fonts count="19" x14ac:knownFonts="1">
    <font>
      <sz val="11"/>
      <color theme="1"/>
      <name val="游ゴシック"/>
      <family val="2"/>
      <charset val="128"/>
      <scheme val="minor"/>
    </font>
    <font>
      <sz val="6"/>
      <name val="游ゴシック"/>
      <family val="2"/>
      <charset val="128"/>
      <scheme val="minor"/>
    </font>
    <font>
      <sz val="16"/>
      <color theme="1"/>
      <name val="ＭＳ 明朝"/>
      <family val="1"/>
      <charset val="128"/>
    </font>
    <font>
      <sz val="16"/>
      <color theme="1"/>
      <name val="游ゴシック"/>
      <family val="3"/>
      <charset val="128"/>
      <scheme val="minor"/>
    </font>
    <font>
      <sz val="11"/>
      <color theme="1"/>
      <name val="游ゴシック"/>
      <family val="2"/>
      <charset val="128"/>
      <scheme val="minor"/>
    </font>
    <font>
      <sz val="11"/>
      <name val="ＭＳ Ｐゴシック"/>
      <family val="3"/>
      <charset val="128"/>
    </font>
    <font>
      <b/>
      <sz val="11"/>
      <name val="ＭＳ Ｐゴシック"/>
      <family val="3"/>
      <charset val="128"/>
    </font>
    <font>
      <sz val="6"/>
      <name val="ＭＳ Ｐゴシック"/>
      <family val="3"/>
      <charset val="128"/>
    </font>
    <font>
      <sz val="10"/>
      <name val="ＭＳ Ｐゴシック"/>
      <family val="3"/>
      <charset val="128"/>
    </font>
    <font>
      <sz val="11"/>
      <color theme="1"/>
      <name val="ＭＳ Ｐゴシック"/>
      <family val="3"/>
      <charset val="128"/>
    </font>
    <font>
      <b/>
      <sz val="12"/>
      <name val="ＭＳ Ｐゴシック"/>
      <family val="3"/>
      <charset val="128"/>
    </font>
    <font>
      <sz val="12"/>
      <color theme="1"/>
      <name val="ＭＳ Ｐゴシック"/>
      <family val="3"/>
      <charset val="128"/>
    </font>
    <font>
      <sz val="14"/>
      <color theme="1"/>
      <name val="ＭＳ Ｐゴシック"/>
      <family val="3"/>
      <charset val="128"/>
    </font>
    <font>
      <sz val="18"/>
      <color theme="1"/>
      <name val="ＭＳ Ｐゴシック"/>
      <family val="3"/>
      <charset val="128"/>
    </font>
    <font>
      <sz val="9"/>
      <color theme="1"/>
      <name val="ＭＳ Ｐゴシック"/>
      <family val="3"/>
      <charset val="128"/>
    </font>
    <font>
      <sz val="12"/>
      <name val="ＭＳ Ｐゴシック"/>
      <family val="3"/>
      <charset val="128"/>
    </font>
    <font>
      <sz val="14"/>
      <name val="ＭＳ Ｐゴシック"/>
      <family val="3"/>
      <charset val="128"/>
    </font>
    <font>
      <sz val="14"/>
      <color rgb="FFFF0000"/>
      <name val="ＭＳ Ｐゴシック"/>
      <family val="3"/>
      <charset val="128"/>
    </font>
    <font>
      <b/>
      <sz val="14"/>
      <color theme="1"/>
      <name val="ＭＳ Ｐゴシック"/>
      <family val="3"/>
      <charset val="128"/>
    </font>
  </fonts>
  <fills count="9">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79998168889431442"/>
        <bgColor indexed="64"/>
      </patternFill>
    </fill>
  </fills>
  <borders count="6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double">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bottom style="medium">
        <color indexed="64"/>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style="hair">
        <color auto="1"/>
      </left>
      <right style="thin">
        <color auto="1"/>
      </right>
      <top style="thin">
        <color auto="1"/>
      </top>
      <bottom style="thin">
        <color auto="1"/>
      </bottom>
      <diagonal/>
    </border>
    <border>
      <left/>
      <right style="medium">
        <color indexed="64"/>
      </right>
      <top/>
      <bottom/>
      <diagonal/>
    </border>
    <border>
      <left/>
      <right style="medium">
        <color indexed="64"/>
      </right>
      <top/>
      <bottom style="thin">
        <color indexed="64"/>
      </bottom>
      <diagonal/>
    </border>
  </borders>
  <cellStyleXfs count="5">
    <xf numFmtId="0" fontId="0" fillId="0" borderId="0">
      <alignment vertical="center"/>
    </xf>
    <xf numFmtId="9" fontId="4" fillId="0" borderId="0" applyFont="0" applyFill="0" applyBorder="0" applyAlignment="0" applyProtection="0">
      <alignment vertical="center"/>
    </xf>
    <xf numFmtId="0" fontId="5" fillId="0" borderId="0">
      <alignment vertical="center"/>
    </xf>
    <xf numFmtId="0" fontId="5" fillId="0" borderId="0"/>
    <xf numFmtId="0" fontId="5" fillId="0" borderId="0"/>
  </cellStyleXfs>
  <cellXfs count="184">
    <xf numFmtId="0" fontId="0" fillId="0" borderId="0" xfId="0">
      <alignment vertical="center"/>
    </xf>
    <xf numFmtId="0" fontId="2" fillId="0" borderId="0" xfId="0" applyFont="1">
      <alignment vertical="center"/>
    </xf>
    <xf numFmtId="0" fontId="3" fillId="0" borderId="0" xfId="0" applyFont="1">
      <alignment vertical="center"/>
    </xf>
    <xf numFmtId="0" fontId="5" fillId="5" borderId="0" xfId="2" applyFill="1" applyAlignment="1" applyProtection="1">
      <alignment horizontal="left" vertical="top"/>
    </xf>
    <xf numFmtId="0" fontId="5" fillId="5" borderId="0" xfId="2" applyFill="1" applyProtection="1">
      <alignment vertical="center"/>
    </xf>
    <xf numFmtId="0" fontId="0" fillId="5" borderId="0" xfId="0" applyFill="1">
      <alignment vertical="center"/>
    </xf>
    <xf numFmtId="177" fontId="6" fillId="5" borderId="0" xfId="3" applyNumberFormat="1" applyFont="1" applyFill="1" applyAlignment="1" applyProtection="1">
      <alignment vertical="center"/>
    </xf>
    <xf numFmtId="0" fontId="6" fillId="5" borderId="0" xfId="4" applyFont="1" applyFill="1" applyBorder="1" applyAlignment="1" applyProtection="1">
      <alignment horizontal="right" vertical="center"/>
    </xf>
    <xf numFmtId="0" fontId="5" fillId="5" borderId="4" xfId="2" applyFont="1" applyFill="1" applyBorder="1" applyAlignment="1" applyProtection="1">
      <alignment vertical="center"/>
    </xf>
    <xf numFmtId="0" fontId="8" fillId="5" borderId="9" xfId="4" applyFont="1" applyFill="1" applyBorder="1" applyAlignment="1" applyProtection="1">
      <alignment horizontal="center" vertical="center" wrapText="1"/>
    </xf>
    <xf numFmtId="0" fontId="5" fillId="5" borderId="15" xfId="2" applyFont="1" applyFill="1" applyBorder="1" applyAlignment="1" applyProtection="1">
      <alignment horizontal="left" vertical="top" wrapText="1"/>
    </xf>
    <xf numFmtId="0" fontId="5" fillId="5" borderId="14" xfId="2" applyFont="1" applyFill="1" applyBorder="1" applyAlignment="1" applyProtection="1">
      <alignment vertical="center"/>
    </xf>
    <xf numFmtId="0" fontId="5" fillId="5" borderId="23" xfId="2" applyFont="1" applyFill="1" applyBorder="1" applyAlignment="1" applyProtection="1">
      <alignment vertical="center"/>
    </xf>
    <xf numFmtId="0" fontId="5" fillId="5" borderId="0" xfId="2" applyFont="1" applyFill="1" applyBorder="1" applyAlignment="1" applyProtection="1">
      <alignment vertical="center"/>
    </xf>
    <xf numFmtId="0" fontId="9" fillId="5" borderId="15" xfId="2" applyFont="1" applyFill="1" applyBorder="1" applyAlignment="1" applyProtection="1">
      <alignment horizontal="left" vertical="top" wrapText="1"/>
    </xf>
    <xf numFmtId="0" fontId="9" fillId="5" borderId="20" xfId="2" applyFont="1" applyFill="1" applyBorder="1" applyAlignment="1" applyProtection="1">
      <alignment horizontal="left" vertical="top" wrapText="1"/>
    </xf>
    <xf numFmtId="0" fontId="9" fillId="5" borderId="16" xfId="2" applyFont="1" applyFill="1" applyBorder="1" applyAlignment="1" applyProtection="1">
      <alignment vertical="center"/>
    </xf>
    <xf numFmtId="178" fontId="9" fillId="6" borderId="17" xfId="0" applyNumberFormat="1" applyFont="1" applyFill="1" applyBorder="1" applyAlignment="1">
      <alignment vertical="center" shrinkToFit="1"/>
    </xf>
    <xf numFmtId="178" fontId="9" fillId="6" borderId="1" xfId="0" applyNumberFormat="1" applyFont="1" applyFill="1" applyBorder="1" applyAlignment="1">
      <alignment vertical="center" shrinkToFit="1"/>
    </xf>
    <xf numFmtId="0" fontId="9" fillId="5" borderId="21" xfId="2" applyFont="1" applyFill="1" applyBorder="1" applyAlignment="1" applyProtection="1">
      <alignment vertical="center"/>
    </xf>
    <xf numFmtId="178" fontId="9" fillId="6" borderId="19" xfId="0" applyNumberFormat="1" applyFont="1" applyFill="1" applyBorder="1" applyAlignment="1">
      <alignment vertical="center" shrinkToFit="1"/>
    </xf>
    <xf numFmtId="178" fontId="9" fillId="6" borderId="20" xfId="0" applyNumberFormat="1" applyFont="1" applyFill="1" applyBorder="1" applyAlignment="1">
      <alignment vertical="center" shrinkToFit="1"/>
    </xf>
    <xf numFmtId="0" fontId="5" fillId="5" borderId="22" xfId="2" applyFont="1" applyFill="1" applyBorder="1" applyAlignment="1" applyProtection="1">
      <alignment vertical="center"/>
    </xf>
    <xf numFmtId="178" fontId="9" fillId="5" borderId="22" xfId="0" applyNumberFormat="1" applyFont="1" applyFill="1" applyBorder="1">
      <alignment vertical="center"/>
    </xf>
    <xf numFmtId="0" fontId="9" fillId="5" borderId="24" xfId="2" applyFont="1" applyFill="1" applyBorder="1" applyAlignment="1" applyProtection="1">
      <alignment vertical="center"/>
    </xf>
    <xf numFmtId="178" fontId="9" fillId="6" borderId="3" xfId="0" applyNumberFormat="1" applyFont="1" applyFill="1" applyBorder="1" applyAlignment="1">
      <alignment vertical="center" shrinkToFit="1"/>
    </xf>
    <xf numFmtId="0" fontId="5" fillId="5" borderId="25" xfId="2" applyFont="1" applyFill="1" applyBorder="1" applyAlignment="1" applyProtection="1">
      <alignment vertical="center"/>
    </xf>
    <xf numFmtId="178" fontId="9" fillId="6" borderId="1" xfId="0" applyNumberFormat="1" applyFont="1" applyFill="1" applyBorder="1">
      <alignment vertical="center"/>
    </xf>
    <xf numFmtId="0" fontId="9" fillId="5" borderId="8" xfId="2" applyFont="1" applyFill="1" applyBorder="1" applyAlignment="1" applyProtection="1">
      <alignment vertical="center"/>
    </xf>
    <xf numFmtId="0" fontId="5" fillId="5" borderId="27" xfId="2" applyFont="1" applyFill="1" applyBorder="1" applyAlignment="1" applyProtection="1">
      <alignment vertical="center"/>
    </xf>
    <xf numFmtId="0" fontId="9" fillId="5" borderId="29" xfId="2" applyFont="1" applyFill="1" applyBorder="1" applyAlignment="1" applyProtection="1">
      <alignment vertical="center"/>
    </xf>
    <xf numFmtId="178" fontId="9" fillId="6" borderId="30" xfId="0" applyNumberFormat="1" applyFont="1" applyFill="1" applyBorder="1" applyAlignment="1">
      <alignment vertical="center" shrinkToFit="1"/>
    </xf>
    <xf numFmtId="178" fontId="9" fillId="7" borderId="6" xfId="0" applyNumberFormat="1" applyFont="1" applyFill="1" applyBorder="1" applyAlignment="1">
      <alignment vertical="center" shrinkToFit="1"/>
    </xf>
    <xf numFmtId="178" fontId="9" fillId="6" borderId="17" xfId="0" applyNumberFormat="1" applyFont="1" applyFill="1" applyBorder="1">
      <alignment vertical="center"/>
    </xf>
    <xf numFmtId="178" fontId="9" fillId="5" borderId="25" xfId="0" applyNumberFormat="1" applyFont="1" applyFill="1" applyBorder="1">
      <alignment vertical="center"/>
    </xf>
    <xf numFmtId="0" fontId="9" fillId="5" borderId="1" xfId="2" applyFont="1" applyFill="1" applyBorder="1" applyAlignment="1" applyProtection="1">
      <alignment horizontal="left" vertical="top" wrapText="1"/>
    </xf>
    <xf numFmtId="176" fontId="9" fillId="7" borderId="18" xfId="1" applyNumberFormat="1" applyFont="1" applyFill="1" applyBorder="1" applyAlignment="1">
      <alignment horizontal="right" vertical="center" shrinkToFit="1"/>
    </xf>
    <xf numFmtId="176" fontId="9" fillId="7" borderId="21" xfId="1" applyNumberFormat="1" applyFont="1" applyFill="1" applyBorder="1" applyAlignment="1">
      <alignment horizontal="right" vertical="center" shrinkToFit="1"/>
    </xf>
    <xf numFmtId="176" fontId="9" fillId="5" borderId="22" xfId="1" applyNumberFormat="1" applyFont="1" applyFill="1" applyBorder="1">
      <alignment vertical="center"/>
    </xf>
    <xf numFmtId="176" fontId="9" fillId="5" borderId="31" xfId="1" applyNumberFormat="1" applyFont="1" applyFill="1" applyBorder="1">
      <alignment vertical="center"/>
    </xf>
    <xf numFmtId="176" fontId="9" fillId="7" borderId="9" xfId="1" applyNumberFormat="1" applyFont="1" applyFill="1" applyBorder="1" applyAlignment="1">
      <alignment horizontal="right" vertical="center" shrinkToFit="1"/>
    </xf>
    <xf numFmtId="0" fontId="9" fillId="5" borderId="0" xfId="0" applyFont="1" applyFill="1" applyAlignment="1">
      <alignment horizontal="center" vertical="center"/>
    </xf>
    <xf numFmtId="0" fontId="10" fillId="5" borderId="0" xfId="2" applyFont="1" applyFill="1" applyProtection="1">
      <alignment vertical="center"/>
    </xf>
    <xf numFmtId="0" fontId="9" fillId="5" borderId="10" xfId="2" applyFont="1" applyFill="1" applyBorder="1" applyAlignment="1" applyProtection="1">
      <alignment vertical="center"/>
    </xf>
    <xf numFmtId="0" fontId="9" fillId="5" borderId="4" xfId="2" applyFont="1" applyFill="1" applyBorder="1" applyProtection="1">
      <alignment vertical="center"/>
    </xf>
    <xf numFmtId="0" fontId="5" fillId="5" borderId="16" xfId="2" applyFont="1" applyFill="1" applyBorder="1" applyAlignment="1" applyProtection="1">
      <alignment vertical="center"/>
    </xf>
    <xf numFmtId="0" fontId="5" fillId="5" borderId="10" xfId="2" applyFont="1" applyFill="1" applyBorder="1" applyAlignment="1" applyProtection="1">
      <alignment vertical="center"/>
    </xf>
    <xf numFmtId="0" fontId="9" fillId="5" borderId="14" xfId="2" applyFont="1" applyFill="1" applyBorder="1" applyAlignment="1" applyProtection="1">
      <alignment vertical="center"/>
    </xf>
    <xf numFmtId="0" fontId="5" fillId="5" borderId="32" xfId="2" applyFont="1" applyFill="1" applyBorder="1" applyAlignment="1" applyProtection="1">
      <alignment horizontal="left" vertical="top"/>
    </xf>
    <xf numFmtId="0" fontId="5" fillId="5" borderId="11" xfId="2" applyFont="1" applyFill="1" applyBorder="1" applyAlignment="1" applyProtection="1">
      <alignment horizontal="left" vertical="top"/>
    </xf>
    <xf numFmtId="0" fontId="9" fillId="0" borderId="0" xfId="0" applyFont="1">
      <alignment vertical="center"/>
    </xf>
    <xf numFmtId="0" fontId="9" fillId="0" borderId="1" xfId="0" applyFont="1" applyBorder="1" applyAlignment="1">
      <alignment horizontal="center" vertical="center"/>
    </xf>
    <xf numFmtId="0" fontId="9" fillId="2" borderId="1" xfId="0" applyFont="1" applyFill="1" applyBorder="1" applyAlignment="1">
      <alignment horizontal="center" vertical="center"/>
    </xf>
    <xf numFmtId="0" fontId="9" fillId="3" borderId="1" xfId="0" applyFont="1" applyFill="1" applyBorder="1" applyAlignment="1">
      <alignment horizontal="center" vertical="center"/>
    </xf>
    <xf numFmtId="0" fontId="9" fillId="4" borderId="1" xfId="0" applyFont="1" applyFill="1" applyBorder="1" applyAlignment="1">
      <alignment horizontal="center" vertical="center"/>
    </xf>
    <xf numFmtId="0" fontId="11" fillId="0" borderId="0" xfId="0" applyFont="1">
      <alignment vertical="center"/>
    </xf>
    <xf numFmtId="0" fontId="12" fillId="0" borderId="0" xfId="0" applyFont="1">
      <alignment vertical="center"/>
    </xf>
    <xf numFmtId="0" fontId="9" fillId="0" borderId="1" xfId="0" applyFont="1" applyBorder="1" applyAlignment="1">
      <alignment horizontal="center" vertical="center" wrapText="1"/>
    </xf>
    <xf numFmtId="178" fontId="9" fillId="5" borderId="39" xfId="0" applyNumberFormat="1" applyFont="1" applyFill="1" applyBorder="1" applyAlignment="1">
      <alignment vertical="center" shrinkToFit="1"/>
    </xf>
    <xf numFmtId="178" fontId="9" fillId="0" borderId="11" xfId="0" applyNumberFormat="1" applyFont="1" applyFill="1" applyBorder="1">
      <alignment vertical="center"/>
    </xf>
    <xf numFmtId="178" fontId="9" fillId="6" borderId="36" xfId="0" applyNumberFormat="1" applyFont="1" applyFill="1" applyBorder="1">
      <alignment vertical="center"/>
    </xf>
    <xf numFmtId="178" fontId="9" fillId="6" borderId="27" xfId="0" applyNumberFormat="1" applyFont="1" applyFill="1" applyBorder="1">
      <alignment vertical="center"/>
    </xf>
    <xf numFmtId="178" fontId="9" fillId="7" borderId="4" xfId="0" applyNumberFormat="1" applyFont="1" applyFill="1" applyBorder="1" applyAlignment="1">
      <alignment vertical="center" shrinkToFit="1"/>
    </xf>
    <xf numFmtId="179" fontId="12" fillId="0" borderId="0" xfId="0" applyNumberFormat="1" applyFont="1">
      <alignment vertical="center"/>
    </xf>
    <xf numFmtId="0" fontId="9" fillId="0" borderId="43" xfId="0" applyFont="1" applyBorder="1">
      <alignment vertical="center"/>
    </xf>
    <xf numFmtId="0" fontId="9" fillId="0" borderId="0" xfId="0" applyFont="1" applyAlignment="1">
      <alignment horizontal="right" vertical="center"/>
    </xf>
    <xf numFmtId="0" fontId="5" fillId="5" borderId="0" xfId="4" applyFont="1" applyFill="1" applyBorder="1" applyAlignment="1" applyProtection="1">
      <alignment horizontal="right" vertical="center"/>
    </xf>
    <xf numFmtId="3" fontId="9" fillId="0" borderId="43" xfId="0" applyNumberFormat="1" applyFont="1" applyBorder="1">
      <alignment vertical="center"/>
    </xf>
    <xf numFmtId="0" fontId="9" fillId="0" borderId="45" xfId="0" applyFont="1" applyBorder="1">
      <alignment vertical="center"/>
    </xf>
    <xf numFmtId="3" fontId="9" fillId="0" borderId="45" xfId="0" applyNumberFormat="1" applyFont="1" applyBorder="1">
      <alignment vertical="center"/>
    </xf>
    <xf numFmtId="0" fontId="9" fillId="0" borderId="47" xfId="0" applyFont="1" applyBorder="1" applyAlignment="1">
      <alignment horizontal="center" vertical="center"/>
    </xf>
    <xf numFmtId="3" fontId="9" fillId="0" borderId="47" xfId="0" applyNumberFormat="1" applyFont="1" applyBorder="1">
      <alignment vertical="center"/>
    </xf>
    <xf numFmtId="0" fontId="13" fillId="0" borderId="0" xfId="0" applyFont="1">
      <alignment vertical="center"/>
    </xf>
    <xf numFmtId="0" fontId="9" fillId="5" borderId="0" xfId="0" applyFont="1" applyFill="1" applyAlignment="1">
      <alignment horizontal="right" vertical="center"/>
    </xf>
    <xf numFmtId="178" fontId="9" fillId="6" borderId="7" xfId="0" applyNumberFormat="1" applyFont="1" applyFill="1" applyBorder="1" applyAlignment="1">
      <alignment vertical="center" shrinkToFit="1"/>
    </xf>
    <xf numFmtId="178" fontId="9" fillId="7" borderId="8" xfId="0" applyNumberFormat="1" applyFont="1" applyFill="1" applyBorder="1" applyAlignment="1">
      <alignment vertical="center" shrinkToFit="1"/>
    </xf>
    <xf numFmtId="176" fontId="9" fillId="7" borderId="60" xfId="1" applyNumberFormat="1" applyFont="1" applyFill="1" applyBorder="1" applyAlignment="1">
      <alignment horizontal="right" vertical="center" shrinkToFit="1"/>
    </xf>
    <xf numFmtId="176" fontId="9" fillId="0" borderId="59" xfId="1" applyNumberFormat="1" applyFont="1" applyFill="1" applyBorder="1" applyAlignment="1">
      <alignment horizontal="right" vertical="center" shrinkToFit="1"/>
    </xf>
    <xf numFmtId="0" fontId="5" fillId="5" borderId="5" xfId="2" applyFont="1" applyFill="1" applyBorder="1" applyAlignment="1" applyProtection="1">
      <alignment horizontal="left" vertical="top"/>
    </xf>
    <xf numFmtId="0" fontId="5" fillId="5" borderId="5" xfId="2" applyFont="1" applyFill="1" applyBorder="1" applyAlignment="1" applyProtection="1">
      <alignment horizontal="center" vertical="center"/>
    </xf>
    <xf numFmtId="0" fontId="5" fillId="5" borderId="7" xfId="4" applyFont="1" applyFill="1" applyBorder="1" applyAlignment="1" applyProtection="1">
      <alignment horizontal="center" vertical="center" wrapText="1"/>
    </xf>
    <xf numFmtId="0" fontId="5" fillId="5" borderId="6" xfId="4" applyFont="1" applyFill="1" applyBorder="1" applyAlignment="1" applyProtection="1">
      <alignment horizontal="center" vertical="center"/>
    </xf>
    <xf numFmtId="0" fontId="5" fillId="5" borderId="12" xfId="2" applyFont="1" applyFill="1" applyBorder="1" applyAlignment="1" applyProtection="1">
      <alignment vertical="center"/>
    </xf>
    <xf numFmtId="0" fontId="9" fillId="5" borderId="25" xfId="0" applyFont="1" applyFill="1" applyBorder="1">
      <alignment vertical="center"/>
    </xf>
    <xf numFmtId="0" fontId="9" fillId="5" borderId="31" xfId="0" applyFont="1" applyFill="1" applyBorder="1">
      <alignment vertical="center"/>
    </xf>
    <xf numFmtId="0" fontId="5" fillId="5" borderId="22" xfId="2" applyFont="1" applyFill="1" applyBorder="1" applyAlignment="1" applyProtection="1">
      <alignment horizontal="left" vertical="top"/>
    </xf>
    <xf numFmtId="0" fontId="5" fillId="5" borderId="10" xfId="4" applyFont="1" applyFill="1" applyBorder="1" applyAlignment="1" applyProtection="1">
      <alignment vertical="center"/>
    </xf>
    <xf numFmtId="0" fontId="5" fillId="5" borderId="13" xfId="2" applyFont="1" applyFill="1" applyBorder="1" applyAlignment="1" applyProtection="1">
      <alignment horizontal="left" vertical="top"/>
    </xf>
    <xf numFmtId="0" fontId="9" fillId="5" borderId="28" xfId="2" applyFont="1" applyFill="1" applyBorder="1" applyAlignment="1" applyProtection="1">
      <alignment horizontal="left" vertical="top" wrapText="1"/>
    </xf>
    <xf numFmtId="0" fontId="9" fillId="5" borderId="0" xfId="0" applyFont="1" applyFill="1">
      <alignment vertical="center"/>
    </xf>
    <xf numFmtId="0" fontId="9" fillId="5" borderId="0" xfId="0" applyFont="1" applyFill="1" applyAlignment="1">
      <alignment horizontal="left" vertical="top"/>
    </xf>
    <xf numFmtId="0" fontId="9" fillId="5" borderId="33" xfId="0" applyFont="1" applyFill="1" applyBorder="1">
      <alignment vertical="center"/>
    </xf>
    <xf numFmtId="0" fontId="9" fillId="5" borderId="34" xfId="0" applyFont="1" applyFill="1" applyBorder="1">
      <alignment vertical="center"/>
    </xf>
    <xf numFmtId="0" fontId="9" fillId="5" borderId="35" xfId="0" applyFont="1" applyFill="1" applyBorder="1">
      <alignment vertical="center"/>
    </xf>
    <xf numFmtId="178" fontId="9" fillId="5" borderId="37" xfId="0" applyNumberFormat="1" applyFont="1" applyFill="1" applyBorder="1" applyAlignment="1">
      <alignment vertical="center" shrinkToFit="1"/>
    </xf>
    <xf numFmtId="178" fontId="9" fillId="5" borderId="38" xfId="0" applyNumberFormat="1" applyFont="1" applyFill="1" applyBorder="1" applyAlignment="1">
      <alignment vertical="center" shrinkToFit="1"/>
    </xf>
    <xf numFmtId="178" fontId="9" fillId="5" borderId="26" xfId="0" applyNumberFormat="1" applyFont="1" applyFill="1" applyBorder="1" applyAlignment="1">
      <alignment vertical="center" shrinkToFit="1"/>
    </xf>
    <xf numFmtId="178" fontId="9" fillId="5" borderId="40" xfId="0" applyNumberFormat="1" applyFont="1" applyFill="1" applyBorder="1" applyAlignment="1">
      <alignment vertical="center" shrinkToFit="1"/>
    </xf>
    <xf numFmtId="178" fontId="9" fillId="5" borderId="41" xfId="0" applyNumberFormat="1" applyFont="1" applyFill="1" applyBorder="1" applyAlignment="1">
      <alignment vertical="center" shrinkToFit="1"/>
    </xf>
    <xf numFmtId="178" fontId="9" fillId="0" borderId="34" xfId="0" applyNumberFormat="1" applyFont="1" applyFill="1" applyBorder="1">
      <alignment vertical="center"/>
    </xf>
    <xf numFmtId="178" fontId="9" fillId="0" borderId="31" xfId="0" applyNumberFormat="1" applyFont="1" applyFill="1" applyBorder="1">
      <alignment vertical="center"/>
    </xf>
    <xf numFmtId="0" fontId="9" fillId="5" borderId="28" xfId="2" applyFont="1" applyFill="1" applyBorder="1" applyAlignment="1" applyProtection="1">
      <alignment horizontal="left" vertical="top"/>
    </xf>
    <xf numFmtId="178" fontId="9" fillId="6" borderId="30" xfId="0" applyNumberFormat="1" applyFont="1" applyFill="1" applyBorder="1">
      <alignment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61" xfId="0" applyFont="1" applyBorder="1" applyAlignment="1">
      <alignment horizontal="center" vertical="center"/>
    </xf>
    <xf numFmtId="0" fontId="9" fillId="0" borderId="62" xfId="0" applyFont="1" applyBorder="1" applyAlignment="1">
      <alignment horizontal="center" vertical="center"/>
    </xf>
    <xf numFmtId="180" fontId="16" fillId="0" borderId="1" xfId="0" applyNumberFormat="1" applyFont="1" applyBorder="1" applyAlignment="1">
      <alignment horizontal="right" vertical="center"/>
    </xf>
    <xf numFmtId="176" fontId="17" fillId="0" borderId="38" xfId="0" applyNumberFormat="1" applyFont="1" applyBorder="1" applyAlignment="1">
      <alignment horizontal="right" vertical="center"/>
    </xf>
    <xf numFmtId="3" fontId="16" fillId="0" borderId="2" xfId="0" applyNumberFormat="1" applyFont="1" applyBorder="1">
      <alignment vertical="center"/>
    </xf>
    <xf numFmtId="3" fontId="16" fillId="0" borderId="62" xfId="0" applyNumberFormat="1" applyFont="1" applyBorder="1">
      <alignment vertical="center"/>
    </xf>
    <xf numFmtId="3" fontId="16" fillId="2" borderId="1" xfId="0" applyNumberFormat="1" applyFont="1" applyFill="1" applyBorder="1">
      <alignment vertical="center"/>
    </xf>
    <xf numFmtId="3" fontId="16" fillId="0" borderId="61" xfId="0" applyNumberFormat="1" applyFont="1" applyBorder="1">
      <alignment vertical="center"/>
    </xf>
    <xf numFmtId="3" fontId="16" fillId="0" borderId="3" xfId="0" applyNumberFormat="1" applyFont="1" applyBorder="1">
      <alignment vertical="center"/>
    </xf>
    <xf numFmtId="3" fontId="16" fillId="3" borderId="1" xfId="0" applyNumberFormat="1" applyFont="1" applyFill="1" applyBorder="1">
      <alignment vertical="center"/>
    </xf>
    <xf numFmtId="3" fontId="16" fillId="4" borderId="1" xfId="0" applyNumberFormat="1" applyFont="1" applyFill="1" applyBorder="1">
      <alignment vertical="center"/>
    </xf>
    <xf numFmtId="176" fontId="16" fillId="0" borderId="2" xfId="0" applyNumberFormat="1" applyFont="1" applyBorder="1">
      <alignment vertical="center"/>
    </xf>
    <xf numFmtId="176" fontId="16" fillId="0" borderId="63" xfId="0" applyNumberFormat="1" applyFont="1" applyBorder="1">
      <alignment vertical="center"/>
    </xf>
    <xf numFmtId="176" fontId="16" fillId="2" borderId="2" xfId="0" applyNumberFormat="1" applyFont="1" applyFill="1" applyBorder="1">
      <alignment vertical="center"/>
    </xf>
    <xf numFmtId="176" fontId="16" fillId="0" borderId="61" xfId="0" applyNumberFormat="1" applyFont="1" applyBorder="1">
      <alignment vertical="center"/>
    </xf>
    <xf numFmtId="176" fontId="16" fillId="0" borderId="48" xfId="0" applyNumberFormat="1" applyFont="1" applyBorder="1">
      <alignment vertical="center"/>
    </xf>
    <xf numFmtId="176" fontId="16" fillId="3" borderId="2" xfId="0" applyNumberFormat="1" applyFont="1" applyFill="1" applyBorder="1">
      <alignment vertical="center"/>
    </xf>
    <xf numFmtId="176" fontId="16" fillId="4" borderId="1" xfId="0" applyNumberFormat="1" applyFont="1" applyFill="1" applyBorder="1">
      <alignment vertical="center"/>
    </xf>
    <xf numFmtId="0" fontId="18" fillId="0" borderId="0" xfId="0" applyFont="1">
      <alignment vertical="center"/>
    </xf>
    <xf numFmtId="0" fontId="9" fillId="0" borderId="0" xfId="0" applyFont="1" applyFill="1" applyBorder="1" applyAlignment="1">
      <alignment horizontal="center" vertical="center"/>
    </xf>
    <xf numFmtId="176" fontId="12" fillId="0" borderId="0" xfId="0" applyNumberFormat="1" applyFont="1" applyFill="1" applyBorder="1">
      <alignment vertical="center"/>
    </xf>
    <xf numFmtId="0" fontId="0" fillId="0" borderId="0" xfId="0" applyFill="1">
      <alignment vertical="center"/>
    </xf>
    <xf numFmtId="0" fontId="0" fillId="0" borderId="0" xfId="0" applyBorder="1">
      <alignment vertical="center"/>
    </xf>
    <xf numFmtId="0" fontId="9" fillId="0" borderId="0" xfId="0" applyFont="1" applyBorder="1">
      <alignment vertical="center"/>
    </xf>
    <xf numFmtId="0" fontId="9" fillId="0" borderId="0" xfId="0" applyFont="1" applyAlignment="1">
      <alignment vertical="top"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180" fontId="16" fillId="8" borderId="1" xfId="0" applyNumberFormat="1" applyFont="1" applyFill="1" applyBorder="1" applyAlignment="1">
      <alignment horizontal="right" vertical="center"/>
    </xf>
    <xf numFmtId="176" fontId="16" fillId="8" borderId="1" xfId="0" applyNumberFormat="1" applyFont="1" applyFill="1" applyBorder="1" applyAlignment="1">
      <alignment horizontal="right" vertical="center"/>
    </xf>
    <xf numFmtId="176" fontId="16" fillId="8" borderId="1" xfId="0" applyNumberFormat="1" applyFont="1" applyFill="1" applyBorder="1">
      <alignment vertical="center"/>
    </xf>
    <xf numFmtId="0" fontId="9" fillId="0" borderId="22" xfId="0" applyFont="1" applyBorder="1" applyAlignment="1">
      <alignment horizontal="right" vertical="center"/>
    </xf>
    <xf numFmtId="0" fontId="15" fillId="0" borderId="0" xfId="0" applyFont="1" applyFill="1" applyAlignment="1">
      <alignment horizontal="left" vertical="center" wrapText="1"/>
    </xf>
    <xf numFmtId="0" fontId="9" fillId="0" borderId="16" xfId="0" applyFont="1" applyBorder="1" applyAlignment="1">
      <alignment horizontal="center" vertical="center" wrapText="1"/>
    </xf>
    <xf numFmtId="0" fontId="9" fillId="0" borderId="42" xfId="0" applyFont="1" applyBorder="1" applyAlignment="1">
      <alignment horizontal="center" vertical="center" wrapText="1"/>
    </xf>
    <xf numFmtId="0" fontId="15" fillId="0" borderId="22" xfId="0" applyFont="1" applyFill="1" applyBorder="1" applyAlignment="1">
      <alignment horizontal="left"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56" xfId="0" applyFont="1" applyBorder="1" applyAlignment="1">
      <alignment horizontal="center" vertical="center"/>
    </xf>
    <xf numFmtId="0" fontId="9" fillId="0" borderId="57" xfId="0" applyFont="1" applyBorder="1" applyAlignment="1">
      <alignment horizontal="center" vertical="center"/>
    </xf>
    <xf numFmtId="0" fontId="9" fillId="0" borderId="58" xfId="0" applyFont="1" applyBorder="1" applyAlignment="1">
      <alignment horizontal="center" vertical="center"/>
    </xf>
    <xf numFmtId="0" fontId="0" fillId="0" borderId="0" xfId="0" applyAlignment="1">
      <alignment horizontal="center" vertical="center"/>
    </xf>
    <xf numFmtId="0" fontId="0" fillId="0" borderId="57" xfId="0" applyBorder="1" applyAlignment="1">
      <alignment horizontal="center" vertical="center"/>
    </xf>
    <xf numFmtId="0" fontId="9" fillId="0" borderId="11" xfId="0" applyFont="1" applyBorder="1" applyAlignment="1">
      <alignment horizontal="center" vertical="center"/>
    </xf>
    <xf numFmtId="0" fontId="9" fillId="0" borderId="25" xfId="0" applyFont="1" applyBorder="1" applyAlignment="1">
      <alignment horizontal="center" vertical="center"/>
    </xf>
    <xf numFmtId="0" fontId="9" fillId="0" borderId="31" xfId="0" applyFont="1" applyBorder="1" applyAlignment="1">
      <alignment horizontal="center" vertical="center"/>
    </xf>
    <xf numFmtId="0" fontId="9" fillId="0" borderId="36" xfId="0" applyFont="1" applyBorder="1" applyAlignment="1">
      <alignment horizontal="center" vertical="center"/>
    </xf>
    <xf numFmtId="0" fontId="9" fillId="0" borderId="48" xfId="0" applyFont="1" applyBorder="1" applyAlignment="1">
      <alignment horizontal="center" vertical="center"/>
    </xf>
    <xf numFmtId="0" fontId="9" fillId="0" borderId="49" xfId="0" applyFont="1" applyBorder="1" applyAlignment="1">
      <alignment horizontal="center" vertical="center"/>
    </xf>
    <xf numFmtId="0" fontId="9" fillId="0" borderId="36" xfId="0" applyFont="1" applyBorder="1" applyAlignment="1">
      <alignment horizontal="left" vertical="center"/>
    </xf>
    <xf numFmtId="0" fontId="9" fillId="0" borderId="48" xfId="0" applyFont="1" applyBorder="1" applyAlignment="1">
      <alignment horizontal="left" vertical="center"/>
    </xf>
    <xf numFmtId="0" fontId="9" fillId="0" borderId="49" xfId="0" applyFont="1" applyBorder="1" applyAlignment="1">
      <alignment horizontal="left" vertical="center"/>
    </xf>
    <xf numFmtId="0" fontId="9" fillId="0" borderId="53" xfId="0" applyFont="1" applyBorder="1" applyAlignment="1">
      <alignment horizontal="center" vertical="center"/>
    </xf>
    <xf numFmtId="0" fontId="9" fillId="0" borderId="54" xfId="0" applyFont="1" applyBorder="1" applyAlignment="1">
      <alignment horizontal="center" vertical="center"/>
    </xf>
    <xf numFmtId="0" fontId="9" fillId="0" borderId="55" xfId="0" applyFont="1" applyBorder="1" applyAlignment="1">
      <alignment horizontal="center" vertical="center"/>
    </xf>
    <xf numFmtId="0" fontId="9" fillId="0" borderId="4" xfId="0" applyFont="1" applyBorder="1" applyAlignment="1">
      <alignment horizontal="left" vertical="center"/>
    </xf>
    <xf numFmtId="0" fontId="9" fillId="0" borderId="5" xfId="0" applyFont="1" applyBorder="1" applyAlignment="1">
      <alignment horizontal="left" vertical="center"/>
    </xf>
    <xf numFmtId="0" fontId="9" fillId="0" borderId="44" xfId="0" applyFont="1" applyBorder="1" applyAlignment="1">
      <alignment horizontal="left"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44" xfId="0" applyFont="1" applyBorder="1" applyAlignment="1">
      <alignment horizontal="center" vertical="center"/>
    </xf>
    <xf numFmtId="0" fontId="9" fillId="0" borderId="52" xfId="0" applyFont="1" applyBorder="1" applyAlignment="1">
      <alignment horizontal="center" vertical="center"/>
    </xf>
    <xf numFmtId="0" fontId="9" fillId="0" borderId="50" xfId="0" applyFont="1" applyBorder="1" applyAlignment="1">
      <alignment horizontal="center" vertical="center"/>
    </xf>
    <xf numFmtId="0" fontId="9" fillId="0" borderId="51" xfId="0" applyFont="1" applyBorder="1" applyAlignment="1">
      <alignment horizontal="center" vertical="center"/>
    </xf>
    <xf numFmtId="0" fontId="9" fillId="0" borderId="53" xfId="0" applyFont="1" applyBorder="1" applyAlignment="1">
      <alignment horizontal="left" vertical="center" wrapText="1"/>
    </xf>
    <xf numFmtId="0" fontId="9" fillId="0" borderId="54" xfId="0" applyFont="1" applyBorder="1" applyAlignment="1">
      <alignment horizontal="left" vertical="center" wrapText="1"/>
    </xf>
    <xf numFmtId="0" fontId="9" fillId="0" borderId="55" xfId="0" applyFont="1" applyBorder="1" applyAlignment="1">
      <alignment horizontal="left" vertical="center" wrapText="1"/>
    </xf>
    <xf numFmtId="0" fontId="9" fillId="0" borderId="23" xfId="0" applyFont="1" applyBorder="1" applyAlignment="1">
      <alignment horizontal="left" vertical="center" wrapText="1"/>
    </xf>
    <xf numFmtId="0" fontId="9" fillId="0" borderId="0" xfId="0" applyFont="1" applyBorder="1" applyAlignment="1">
      <alignment horizontal="left" vertical="center" wrapText="1"/>
    </xf>
    <xf numFmtId="0" fontId="9" fillId="0" borderId="64" xfId="0" applyFont="1" applyBorder="1" applyAlignment="1">
      <alignment horizontal="left" vertical="center" wrapText="1"/>
    </xf>
    <xf numFmtId="0" fontId="9" fillId="0" borderId="32" xfId="0" applyFont="1" applyBorder="1" applyAlignment="1">
      <alignment horizontal="left" vertical="center" wrapText="1"/>
    </xf>
    <xf numFmtId="0" fontId="9" fillId="0" borderId="22" xfId="0" applyFont="1" applyBorder="1" applyAlignment="1">
      <alignment horizontal="left" vertical="center" wrapText="1"/>
    </xf>
    <xf numFmtId="0" fontId="9" fillId="0" borderId="65" xfId="0" applyFont="1" applyBorder="1" applyAlignment="1">
      <alignment horizontal="left" vertical="center" wrapText="1"/>
    </xf>
    <xf numFmtId="0" fontId="9" fillId="0" borderId="45" xfId="0" applyFont="1" applyBorder="1" applyAlignment="1">
      <alignment horizontal="center" vertical="center"/>
    </xf>
    <xf numFmtId="0" fontId="9" fillId="0" borderId="46" xfId="0" applyFont="1" applyBorder="1" applyAlignment="1">
      <alignment horizontal="center" vertical="center"/>
    </xf>
    <xf numFmtId="0" fontId="5" fillId="0" borderId="36" xfId="0" applyFont="1" applyBorder="1" applyAlignment="1">
      <alignment horizontal="left" vertical="center"/>
    </xf>
    <xf numFmtId="0" fontId="5" fillId="0" borderId="48" xfId="0" applyFont="1" applyBorder="1" applyAlignment="1">
      <alignment horizontal="left" vertical="center"/>
    </xf>
    <xf numFmtId="0" fontId="5" fillId="0" borderId="49" xfId="0" applyFont="1" applyBorder="1" applyAlignment="1">
      <alignment horizontal="left" vertical="center"/>
    </xf>
  </cellXfs>
  <cellStyles count="5">
    <cellStyle name="パーセント" xfId="1" builtinId="5"/>
    <cellStyle name="標準" xfId="0" builtinId="0"/>
    <cellStyle name="標準 2" xfId="4"/>
    <cellStyle name="標準_Book1" xfId="2"/>
    <cellStyle name="標準_サービス見込量WS(Ver.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34"/>
  <sheetViews>
    <sheetView workbookViewId="0">
      <selection activeCell="B19" sqref="B19:G21"/>
    </sheetView>
  </sheetViews>
  <sheetFormatPr defaultRowHeight="18.75" x14ac:dyDescent="0.4"/>
  <cols>
    <col min="1" max="1" width="5.25" customWidth="1"/>
    <col min="2" max="13" width="13.625" customWidth="1"/>
  </cols>
  <sheetData>
    <row r="1" spans="2:12" ht="21" x14ac:dyDescent="0.4">
      <c r="B1" s="72" t="s">
        <v>100</v>
      </c>
    </row>
    <row r="2" spans="2:12" ht="18" customHeight="1" x14ac:dyDescent="0.4">
      <c r="B2" s="1"/>
      <c r="C2" s="2"/>
    </row>
    <row r="3" spans="2:12" ht="18" customHeight="1" x14ac:dyDescent="0.4">
      <c r="B3" s="123" t="s">
        <v>94</v>
      </c>
      <c r="C3" s="2"/>
    </row>
    <row r="4" spans="2:12" ht="18" customHeight="1" x14ac:dyDescent="0.4">
      <c r="B4" s="136" t="s">
        <v>98</v>
      </c>
      <c r="C4" s="136"/>
      <c r="D4" s="136"/>
      <c r="E4" s="136"/>
      <c r="F4" s="136"/>
      <c r="G4" s="129"/>
      <c r="H4" s="136" t="s">
        <v>101</v>
      </c>
      <c r="I4" s="136"/>
      <c r="J4" s="136"/>
      <c r="K4" s="136"/>
      <c r="L4" s="136"/>
    </row>
    <row r="5" spans="2:12" ht="18" customHeight="1" x14ac:dyDescent="0.4">
      <c r="B5" s="136"/>
      <c r="C5" s="136"/>
      <c r="D5" s="136"/>
      <c r="E5" s="136"/>
      <c r="F5" s="136"/>
      <c r="G5" s="129"/>
      <c r="H5" s="136"/>
      <c r="I5" s="136"/>
      <c r="J5" s="136"/>
      <c r="K5" s="136"/>
      <c r="L5" s="136"/>
    </row>
    <row r="6" spans="2:12" ht="18" customHeight="1" x14ac:dyDescent="0.4">
      <c r="B6" s="136"/>
      <c r="C6" s="136"/>
      <c r="D6" s="136"/>
      <c r="E6" s="136"/>
      <c r="F6" s="136"/>
      <c r="G6" s="129"/>
      <c r="H6" s="136"/>
      <c r="I6" s="136"/>
      <c r="J6" s="136"/>
      <c r="K6" s="136"/>
      <c r="L6" s="136"/>
    </row>
    <row r="7" spans="2:12" ht="18" customHeight="1" x14ac:dyDescent="0.4">
      <c r="B7" s="136"/>
      <c r="C7" s="136"/>
      <c r="D7" s="136"/>
      <c r="E7" s="136"/>
      <c r="F7" s="136"/>
      <c r="G7" s="129"/>
      <c r="H7" s="136"/>
      <c r="I7" s="136"/>
      <c r="J7" s="136"/>
      <c r="K7" s="136"/>
      <c r="L7" s="136"/>
    </row>
    <row r="8" spans="2:12" ht="25.5" x14ac:dyDescent="0.4">
      <c r="B8" s="56"/>
      <c r="C8" s="2"/>
      <c r="D8" s="135" t="s">
        <v>92</v>
      </c>
      <c r="E8" s="135"/>
      <c r="F8" s="135"/>
      <c r="H8" s="56"/>
      <c r="I8" s="2"/>
      <c r="J8" s="135" t="s">
        <v>99</v>
      </c>
      <c r="K8" s="135"/>
      <c r="L8" s="135"/>
    </row>
    <row r="9" spans="2:12" ht="27" customHeight="1" x14ac:dyDescent="0.4">
      <c r="B9" s="140" t="s">
        <v>0</v>
      </c>
      <c r="C9" s="141"/>
      <c r="D9" s="57" t="s">
        <v>65</v>
      </c>
      <c r="E9" s="51" t="s">
        <v>1</v>
      </c>
      <c r="F9" s="51" t="s">
        <v>2</v>
      </c>
      <c r="H9" s="140" t="s">
        <v>0</v>
      </c>
      <c r="I9" s="141"/>
      <c r="J9" s="57" t="s">
        <v>68</v>
      </c>
      <c r="K9" s="51" t="s">
        <v>1</v>
      </c>
      <c r="L9" s="51" t="s">
        <v>86</v>
      </c>
    </row>
    <row r="10" spans="2:12" ht="22.5" customHeight="1" x14ac:dyDescent="0.4">
      <c r="B10" s="142" t="s">
        <v>66</v>
      </c>
      <c r="C10" s="141"/>
      <c r="D10" s="107">
        <v>163424</v>
      </c>
      <c r="E10" s="107">
        <v>163644</v>
      </c>
      <c r="F10" s="133">
        <f>E10/D10</f>
        <v>1.0013461915018602</v>
      </c>
      <c r="H10" s="142" t="s">
        <v>66</v>
      </c>
      <c r="I10" s="141"/>
      <c r="J10" s="107">
        <v>162269</v>
      </c>
      <c r="K10" s="107">
        <v>162244</v>
      </c>
      <c r="L10" s="133">
        <f>K10/J10</f>
        <v>0.99984593483659845</v>
      </c>
    </row>
    <row r="11" spans="2:12" ht="22.5" customHeight="1" x14ac:dyDescent="0.4">
      <c r="B11" s="142" t="s">
        <v>67</v>
      </c>
      <c r="C11" s="143"/>
      <c r="D11" s="132">
        <f>SUM(D12:D13)</f>
        <v>47754</v>
      </c>
      <c r="E11" s="132">
        <f>SUM(E12:E13)</f>
        <v>47992</v>
      </c>
      <c r="F11" s="133">
        <f t="shared" ref="F11:F13" si="0">E11/D11</f>
        <v>1.0049838756962768</v>
      </c>
      <c r="H11" s="142" t="s">
        <v>67</v>
      </c>
      <c r="I11" s="143"/>
      <c r="J11" s="132">
        <f>SUM(J12:J13)</f>
        <v>47877</v>
      </c>
      <c r="K11" s="132">
        <f>SUM(K12:K13)</f>
        <v>48254</v>
      </c>
      <c r="L11" s="133">
        <f t="shared" ref="L11:L13" si="1">K11/J11</f>
        <v>1.0078743446748961</v>
      </c>
    </row>
    <row r="12" spans="2:12" ht="22.5" customHeight="1" x14ac:dyDescent="0.4">
      <c r="B12" s="137"/>
      <c r="C12" s="57" t="s">
        <v>69</v>
      </c>
      <c r="D12" s="107">
        <v>22525</v>
      </c>
      <c r="E12" s="107">
        <v>22489</v>
      </c>
      <c r="F12" s="133">
        <f t="shared" si="0"/>
        <v>0.9984017758046615</v>
      </c>
      <c r="H12" s="137"/>
      <c r="I12" s="57" t="s">
        <v>69</v>
      </c>
      <c r="J12" s="107">
        <v>22705</v>
      </c>
      <c r="K12" s="107">
        <v>22671</v>
      </c>
      <c r="L12" s="133">
        <f t="shared" si="1"/>
        <v>0.99850253248183218</v>
      </c>
    </row>
    <row r="13" spans="2:12" ht="22.5" customHeight="1" x14ac:dyDescent="0.4">
      <c r="B13" s="138"/>
      <c r="C13" s="57" t="s">
        <v>70</v>
      </c>
      <c r="D13" s="107">
        <v>25229</v>
      </c>
      <c r="E13" s="107">
        <v>25503</v>
      </c>
      <c r="F13" s="133">
        <f t="shared" si="0"/>
        <v>1.0108605176582504</v>
      </c>
      <c r="H13" s="138"/>
      <c r="I13" s="57" t="s">
        <v>70</v>
      </c>
      <c r="J13" s="107">
        <v>25172</v>
      </c>
      <c r="K13" s="107">
        <v>25583</v>
      </c>
      <c r="L13" s="133">
        <f t="shared" si="1"/>
        <v>1.0163276656602573</v>
      </c>
    </row>
    <row r="14" spans="2:12" ht="22.5" customHeight="1" x14ac:dyDescent="0.4">
      <c r="B14" s="140" t="s">
        <v>71</v>
      </c>
      <c r="C14" s="141"/>
      <c r="D14" s="134">
        <f>D11/D10</f>
        <v>0.29220922263559818</v>
      </c>
      <c r="E14" s="134">
        <f>E11/E10</f>
        <v>0.2932707584757156</v>
      </c>
      <c r="F14" s="108"/>
      <c r="H14" s="140" t="s">
        <v>71</v>
      </c>
      <c r="I14" s="141"/>
      <c r="J14" s="134">
        <f>J11/J10</f>
        <v>0.29504711312696819</v>
      </c>
      <c r="K14" s="134">
        <f>K11/K10</f>
        <v>0.29741623727225658</v>
      </c>
      <c r="L14" s="108"/>
    </row>
    <row r="15" spans="2:12" ht="22.5" customHeight="1" x14ac:dyDescent="0.4">
      <c r="B15" s="140" t="s">
        <v>72</v>
      </c>
      <c r="C15" s="141"/>
      <c r="D15" s="134">
        <f>D13/D10</f>
        <v>0.15437757000195809</v>
      </c>
      <c r="E15" s="134">
        <f>E13/E10</f>
        <v>0.15584439392828334</v>
      </c>
      <c r="F15" s="108"/>
      <c r="H15" s="140" t="s">
        <v>72</v>
      </c>
      <c r="I15" s="141"/>
      <c r="J15" s="134">
        <f>J13/J10</f>
        <v>0.15512513172571471</v>
      </c>
      <c r="K15" s="134">
        <f>K13/K10</f>
        <v>0.15768225635462638</v>
      </c>
      <c r="L15" s="108"/>
    </row>
    <row r="16" spans="2:12" ht="25.5" x14ac:dyDescent="0.4">
      <c r="B16" s="1"/>
      <c r="C16" s="2"/>
    </row>
    <row r="17" spans="2:13" x14ac:dyDescent="0.4">
      <c r="B17" s="123" t="s">
        <v>96</v>
      </c>
      <c r="C17" s="55"/>
      <c r="D17" s="55"/>
      <c r="E17" s="50"/>
      <c r="F17" s="50"/>
      <c r="G17" s="50"/>
      <c r="H17" s="50"/>
      <c r="I17" s="50"/>
      <c r="J17" s="50"/>
      <c r="K17" s="50"/>
      <c r="L17" s="50"/>
      <c r="M17" s="50"/>
    </row>
    <row r="18" spans="2:13" x14ac:dyDescent="0.4">
      <c r="B18" s="55" t="s">
        <v>95</v>
      </c>
      <c r="C18" s="55"/>
      <c r="D18" s="50"/>
      <c r="E18" s="50"/>
      <c r="F18" s="50"/>
      <c r="G18" s="50"/>
      <c r="H18" s="50"/>
      <c r="I18" s="50"/>
      <c r="J18" s="50"/>
      <c r="K18" s="50"/>
      <c r="L18" s="127"/>
      <c r="M18" s="127"/>
    </row>
    <row r="19" spans="2:13" ht="19.5" customHeight="1" x14ac:dyDescent="0.4">
      <c r="B19" s="136" t="s">
        <v>97</v>
      </c>
      <c r="C19" s="136"/>
      <c r="D19" s="136"/>
      <c r="E19" s="136"/>
      <c r="F19" s="136"/>
      <c r="G19" s="136"/>
      <c r="H19" s="50"/>
      <c r="I19" s="50"/>
      <c r="J19" s="50"/>
      <c r="K19" s="50"/>
      <c r="L19" s="127"/>
      <c r="M19" s="127"/>
    </row>
    <row r="20" spans="2:13" x14ac:dyDescent="0.4">
      <c r="B20" s="136"/>
      <c r="C20" s="136"/>
      <c r="D20" s="136"/>
      <c r="E20" s="136"/>
      <c r="F20" s="136"/>
      <c r="G20" s="136"/>
      <c r="H20" s="50"/>
      <c r="I20" s="50"/>
      <c r="J20" s="50"/>
      <c r="K20" s="50"/>
      <c r="L20" s="128"/>
      <c r="M20" s="128"/>
    </row>
    <row r="21" spans="2:13" x14ac:dyDescent="0.4">
      <c r="B21" s="139"/>
      <c r="C21" s="139"/>
      <c r="D21" s="139"/>
      <c r="E21" s="139"/>
      <c r="F21" s="139"/>
      <c r="G21" s="139"/>
      <c r="H21" s="50"/>
      <c r="I21" s="50"/>
      <c r="J21" s="50"/>
      <c r="K21" s="50"/>
      <c r="L21" s="135" t="s">
        <v>85</v>
      </c>
      <c r="M21" s="135"/>
    </row>
    <row r="22" spans="2:13" x14ac:dyDescent="0.4">
      <c r="B22" s="140" t="s">
        <v>0</v>
      </c>
      <c r="C22" s="141"/>
      <c r="D22" s="130" t="s">
        <v>3</v>
      </c>
      <c r="E22" s="106" t="s">
        <v>12</v>
      </c>
      <c r="F22" s="52" t="s">
        <v>5</v>
      </c>
      <c r="G22" s="130" t="s">
        <v>4</v>
      </c>
      <c r="H22" s="105" t="s">
        <v>6</v>
      </c>
      <c r="I22" s="105" t="s">
        <v>7</v>
      </c>
      <c r="J22" s="105" t="s">
        <v>8</v>
      </c>
      <c r="K22" s="131" t="s">
        <v>9</v>
      </c>
      <c r="L22" s="53" t="s">
        <v>10</v>
      </c>
      <c r="M22" s="54" t="s">
        <v>11</v>
      </c>
    </row>
    <row r="23" spans="2:13" ht="30" customHeight="1" x14ac:dyDescent="0.4">
      <c r="B23" s="142" t="s">
        <v>65</v>
      </c>
      <c r="C23" s="143"/>
      <c r="D23" s="109">
        <v>1054</v>
      </c>
      <c r="E23" s="110">
        <v>1388</v>
      </c>
      <c r="F23" s="111">
        <f>D23+E23</f>
        <v>2442</v>
      </c>
      <c r="G23" s="109">
        <v>2366</v>
      </c>
      <c r="H23" s="112">
        <v>2182</v>
      </c>
      <c r="I23" s="112">
        <v>1743</v>
      </c>
      <c r="J23" s="112">
        <v>1361</v>
      </c>
      <c r="K23" s="113">
        <v>1045</v>
      </c>
      <c r="L23" s="114">
        <f>G23+H23+I23+J23+K23</f>
        <v>8697</v>
      </c>
      <c r="M23" s="115">
        <f>F23+L23</f>
        <v>11139</v>
      </c>
    </row>
    <row r="24" spans="2:13" ht="29.25" customHeight="1" x14ac:dyDescent="0.4">
      <c r="B24" s="140" t="s">
        <v>1</v>
      </c>
      <c r="C24" s="141"/>
      <c r="D24" s="109">
        <v>1228</v>
      </c>
      <c r="E24" s="110">
        <v>1305</v>
      </c>
      <c r="F24" s="111">
        <f>D24+E24</f>
        <v>2533</v>
      </c>
      <c r="G24" s="109">
        <v>2241</v>
      </c>
      <c r="H24" s="112">
        <v>2056</v>
      </c>
      <c r="I24" s="112">
        <v>1738</v>
      </c>
      <c r="J24" s="112">
        <v>1412</v>
      </c>
      <c r="K24" s="113">
        <v>1026</v>
      </c>
      <c r="L24" s="114">
        <f>G24+H24+I24+J24+K24</f>
        <v>8473</v>
      </c>
      <c r="M24" s="115">
        <f>F24+L24</f>
        <v>11006</v>
      </c>
    </row>
    <row r="25" spans="2:13" ht="30" customHeight="1" x14ac:dyDescent="0.4">
      <c r="B25" s="140" t="s">
        <v>2</v>
      </c>
      <c r="C25" s="141"/>
      <c r="D25" s="116">
        <f>D24/D23</f>
        <v>1.1650853889943074</v>
      </c>
      <c r="E25" s="117">
        <f t="shared" ref="E25:M25" si="2">E24/E23</f>
        <v>0.94020172910662825</v>
      </c>
      <c r="F25" s="118">
        <f t="shared" si="2"/>
        <v>1.0372645372645373</v>
      </c>
      <c r="G25" s="116">
        <f t="shared" si="2"/>
        <v>0.94716821639898563</v>
      </c>
      <c r="H25" s="119">
        <f t="shared" si="2"/>
        <v>0.94225481209899176</v>
      </c>
      <c r="I25" s="119">
        <f t="shared" si="2"/>
        <v>0.99713138267355139</v>
      </c>
      <c r="J25" s="119">
        <f t="shared" si="2"/>
        <v>1.0374724467303453</v>
      </c>
      <c r="K25" s="120">
        <f t="shared" si="2"/>
        <v>0.98181818181818181</v>
      </c>
      <c r="L25" s="121">
        <f t="shared" si="2"/>
        <v>0.97424399218121194</v>
      </c>
      <c r="M25" s="122">
        <f t="shared" si="2"/>
        <v>0.98805996947661368</v>
      </c>
    </row>
    <row r="26" spans="2:13" s="126" customFormat="1" x14ac:dyDescent="0.4">
      <c r="B26" s="124"/>
      <c r="C26" s="124"/>
      <c r="D26" s="125"/>
      <c r="E26" s="125"/>
      <c r="F26" s="125"/>
      <c r="G26" s="125"/>
      <c r="H26" s="125"/>
      <c r="I26" s="125"/>
      <c r="J26" s="125"/>
      <c r="K26" s="125"/>
      <c r="L26" s="125"/>
      <c r="M26" s="125"/>
    </row>
    <row r="27" spans="2:13" x14ac:dyDescent="0.4">
      <c r="B27" s="55" t="s">
        <v>102</v>
      </c>
      <c r="C27" s="55"/>
      <c r="D27" s="50"/>
      <c r="E27" s="50"/>
      <c r="F27" s="50"/>
      <c r="G27" s="50"/>
      <c r="H27" s="50"/>
      <c r="I27" s="50"/>
      <c r="J27" s="50"/>
      <c r="K27" s="50"/>
      <c r="L27" s="127"/>
      <c r="M27" s="127"/>
    </row>
    <row r="28" spans="2:13" x14ac:dyDescent="0.4">
      <c r="B28" s="136" t="s">
        <v>103</v>
      </c>
      <c r="C28" s="136"/>
      <c r="D28" s="136"/>
      <c r="E28" s="136"/>
      <c r="F28" s="136"/>
      <c r="G28" s="136"/>
      <c r="H28" s="50"/>
      <c r="I28" s="50"/>
      <c r="J28" s="50"/>
      <c r="K28" s="50"/>
      <c r="L28" s="127"/>
      <c r="M28" s="127"/>
    </row>
    <row r="29" spans="2:13" ht="19.5" customHeight="1" x14ac:dyDescent="0.4">
      <c r="B29" s="136"/>
      <c r="C29" s="136"/>
      <c r="D29" s="136"/>
      <c r="E29" s="136"/>
      <c r="F29" s="136"/>
      <c r="G29" s="136"/>
      <c r="H29" s="50"/>
      <c r="I29" s="50"/>
      <c r="J29" s="50"/>
      <c r="K29" s="50"/>
      <c r="L29" s="128"/>
      <c r="M29" s="128"/>
    </row>
    <row r="30" spans="2:13" x14ac:dyDescent="0.4">
      <c r="B30" s="139"/>
      <c r="C30" s="139"/>
      <c r="D30" s="139"/>
      <c r="E30" s="139"/>
      <c r="F30" s="139"/>
      <c r="G30" s="139"/>
      <c r="H30" s="50"/>
      <c r="I30" s="50"/>
      <c r="J30" s="50"/>
      <c r="K30" s="50"/>
      <c r="L30" s="135" t="s">
        <v>85</v>
      </c>
      <c r="M30" s="135"/>
    </row>
    <row r="31" spans="2:13" x14ac:dyDescent="0.4">
      <c r="B31" s="140" t="s">
        <v>0</v>
      </c>
      <c r="C31" s="141"/>
      <c r="D31" s="103" t="s">
        <v>3</v>
      </c>
      <c r="E31" s="106" t="s">
        <v>12</v>
      </c>
      <c r="F31" s="52" t="s">
        <v>5</v>
      </c>
      <c r="G31" s="103" t="s">
        <v>4</v>
      </c>
      <c r="H31" s="105" t="s">
        <v>6</v>
      </c>
      <c r="I31" s="105" t="s">
        <v>7</v>
      </c>
      <c r="J31" s="105" t="s">
        <v>8</v>
      </c>
      <c r="K31" s="104" t="s">
        <v>9</v>
      </c>
      <c r="L31" s="53" t="s">
        <v>10</v>
      </c>
      <c r="M31" s="54" t="s">
        <v>11</v>
      </c>
    </row>
    <row r="32" spans="2:13" ht="30" customHeight="1" x14ac:dyDescent="0.4">
      <c r="B32" s="142" t="s">
        <v>65</v>
      </c>
      <c r="C32" s="143"/>
      <c r="D32" s="109">
        <v>1061</v>
      </c>
      <c r="E32" s="110">
        <v>1404</v>
      </c>
      <c r="F32" s="111">
        <f>D32+E32</f>
        <v>2465</v>
      </c>
      <c r="G32" s="109">
        <v>2373</v>
      </c>
      <c r="H32" s="112">
        <v>2183</v>
      </c>
      <c r="I32" s="112">
        <v>1753</v>
      </c>
      <c r="J32" s="112">
        <v>1366</v>
      </c>
      <c r="K32" s="113">
        <v>1044</v>
      </c>
      <c r="L32" s="114">
        <f>G32+H32+I32+J32+K32</f>
        <v>8719</v>
      </c>
      <c r="M32" s="115">
        <f>F32+L32</f>
        <v>11184</v>
      </c>
    </row>
    <row r="33" spans="2:13" ht="29.25" customHeight="1" x14ac:dyDescent="0.4">
      <c r="B33" s="140" t="s">
        <v>1</v>
      </c>
      <c r="C33" s="141"/>
      <c r="D33" s="109">
        <v>1250</v>
      </c>
      <c r="E33" s="110">
        <v>1369</v>
      </c>
      <c r="F33" s="111">
        <f>D33+E33</f>
        <v>2619</v>
      </c>
      <c r="G33" s="109">
        <v>2297</v>
      </c>
      <c r="H33" s="112">
        <v>2040</v>
      </c>
      <c r="I33" s="112">
        <v>1684</v>
      </c>
      <c r="J33" s="112">
        <v>1451</v>
      </c>
      <c r="K33" s="113">
        <v>978</v>
      </c>
      <c r="L33" s="114">
        <f>G33+H33+I33+J33+K33</f>
        <v>8450</v>
      </c>
      <c r="M33" s="115">
        <f>F33+L33</f>
        <v>11069</v>
      </c>
    </row>
    <row r="34" spans="2:13" ht="30" customHeight="1" x14ac:dyDescent="0.4">
      <c r="B34" s="140" t="s">
        <v>2</v>
      </c>
      <c r="C34" s="141"/>
      <c r="D34" s="116">
        <f>D33/D32</f>
        <v>1.1781338360037701</v>
      </c>
      <c r="E34" s="117">
        <f t="shared" ref="E34:M34" si="3">E33/E32</f>
        <v>0.97507122507122512</v>
      </c>
      <c r="F34" s="118">
        <f t="shared" si="3"/>
        <v>1.0624746450304259</v>
      </c>
      <c r="G34" s="116">
        <f t="shared" si="3"/>
        <v>0.96797302991993261</v>
      </c>
      <c r="H34" s="119">
        <f t="shared" si="3"/>
        <v>0.934493815849748</v>
      </c>
      <c r="I34" s="119">
        <f t="shared" si="3"/>
        <v>0.96063890473474045</v>
      </c>
      <c r="J34" s="119">
        <f t="shared" si="3"/>
        <v>1.0622254758418741</v>
      </c>
      <c r="K34" s="120">
        <f t="shared" si="3"/>
        <v>0.93678160919540232</v>
      </c>
      <c r="L34" s="121">
        <f t="shared" si="3"/>
        <v>0.96914783805482285</v>
      </c>
      <c r="M34" s="122">
        <f t="shared" si="3"/>
        <v>0.98971745350500717</v>
      </c>
    </row>
  </sheetData>
  <mergeCells count="28">
    <mergeCell ref="B33:C33"/>
    <mergeCell ref="B34:C34"/>
    <mergeCell ref="H9:I9"/>
    <mergeCell ref="H10:I10"/>
    <mergeCell ref="H14:I14"/>
    <mergeCell ref="H15:I15"/>
    <mergeCell ref="H11:I11"/>
    <mergeCell ref="B23:C23"/>
    <mergeCell ref="B24:C24"/>
    <mergeCell ref="B25:C25"/>
    <mergeCell ref="B28:G30"/>
    <mergeCell ref="B31:C31"/>
    <mergeCell ref="B32:C32"/>
    <mergeCell ref="B22:C22"/>
    <mergeCell ref="L30:M30"/>
    <mergeCell ref="H4:L7"/>
    <mergeCell ref="B4:F7"/>
    <mergeCell ref="H12:H13"/>
    <mergeCell ref="J8:L8"/>
    <mergeCell ref="B19:G21"/>
    <mergeCell ref="D8:F8"/>
    <mergeCell ref="B9:C9"/>
    <mergeCell ref="B10:C10"/>
    <mergeCell ref="B11:C11"/>
    <mergeCell ref="B12:B13"/>
    <mergeCell ref="B14:C14"/>
    <mergeCell ref="B15:C15"/>
    <mergeCell ref="L21:M21"/>
  </mergeCells>
  <phoneticPr fontId="1"/>
  <pageMargins left="0.7" right="0.7" top="0.75" bottom="0.75" header="0.3" footer="0.3"/>
  <pageSetup paperSize="9" scale="66"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9"/>
  <sheetViews>
    <sheetView tabSelected="1" topLeftCell="A7" workbookViewId="0">
      <selection activeCell="F26" sqref="F26"/>
    </sheetView>
  </sheetViews>
  <sheetFormatPr defaultRowHeight="18.75" x14ac:dyDescent="0.4"/>
  <cols>
    <col min="2" max="2" width="38.75" customWidth="1"/>
    <col min="3" max="6" width="18.75" customWidth="1"/>
    <col min="12" max="12" width="40.375" customWidth="1"/>
  </cols>
  <sheetData>
    <row r="1" spans="1:12" x14ac:dyDescent="0.4">
      <c r="A1" s="42" t="s">
        <v>104</v>
      </c>
      <c r="B1" s="3"/>
      <c r="C1" s="4"/>
      <c r="D1" s="5"/>
      <c r="E1" s="5"/>
      <c r="F1" s="41"/>
      <c r="G1" s="147"/>
      <c r="H1" s="147"/>
      <c r="I1" s="147"/>
      <c r="J1" s="147"/>
      <c r="K1" s="147"/>
      <c r="L1" s="73"/>
    </row>
    <row r="2" spans="1:12" ht="19.5" thickBot="1" x14ac:dyDescent="0.45">
      <c r="A2" s="6"/>
      <c r="B2" s="3"/>
      <c r="C2" s="4"/>
      <c r="D2" s="5"/>
      <c r="E2" s="5"/>
      <c r="F2" s="66"/>
      <c r="G2" s="148"/>
      <c r="H2" s="148"/>
      <c r="I2" s="148"/>
      <c r="J2" s="148"/>
      <c r="K2" s="148"/>
      <c r="L2" s="73" t="s">
        <v>105</v>
      </c>
    </row>
    <row r="3" spans="1:12" s="50" customFormat="1" ht="27.75" thickBot="1" x14ac:dyDescent="0.45">
      <c r="A3" s="8"/>
      <c r="B3" s="78"/>
      <c r="C3" s="79"/>
      <c r="D3" s="80" t="s">
        <v>73</v>
      </c>
      <c r="E3" s="81" t="s">
        <v>106</v>
      </c>
      <c r="F3" s="9" t="s">
        <v>74</v>
      </c>
      <c r="G3" s="164" t="s">
        <v>90</v>
      </c>
      <c r="H3" s="165"/>
      <c r="I3" s="165"/>
      <c r="J3" s="165"/>
      <c r="K3" s="165"/>
      <c r="L3" s="166"/>
    </row>
    <row r="4" spans="1:12" s="50" customFormat="1" ht="13.5" x14ac:dyDescent="0.4">
      <c r="A4" s="43" t="s">
        <v>13</v>
      </c>
      <c r="B4" s="49"/>
      <c r="C4" s="82"/>
      <c r="D4" s="83"/>
      <c r="E4" s="83"/>
      <c r="F4" s="84"/>
      <c r="G4" s="149"/>
      <c r="H4" s="150"/>
      <c r="I4" s="150"/>
      <c r="J4" s="150"/>
      <c r="K4" s="150"/>
      <c r="L4" s="151"/>
    </row>
    <row r="5" spans="1:12" s="50" customFormat="1" ht="13.5" x14ac:dyDescent="0.4">
      <c r="A5" s="11"/>
      <c r="B5" s="10" t="s">
        <v>14</v>
      </c>
      <c r="C5" s="16" t="s">
        <v>15</v>
      </c>
      <c r="D5" s="17">
        <v>1904386</v>
      </c>
      <c r="E5" s="18">
        <v>2058129</v>
      </c>
      <c r="F5" s="36">
        <f>E5/D5</f>
        <v>1.0807310072642835</v>
      </c>
      <c r="G5" s="170" t="s">
        <v>107</v>
      </c>
      <c r="H5" s="171"/>
      <c r="I5" s="171"/>
      <c r="J5" s="171"/>
      <c r="K5" s="171"/>
      <c r="L5" s="172"/>
    </row>
    <row r="6" spans="1:12" s="50" customFormat="1" ht="13.5" x14ac:dyDescent="0.4">
      <c r="A6" s="11"/>
      <c r="B6" s="10" t="s">
        <v>16</v>
      </c>
      <c r="C6" s="16" t="s">
        <v>15</v>
      </c>
      <c r="D6" s="17">
        <v>56074</v>
      </c>
      <c r="E6" s="18">
        <v>58823</v>
      </c>
      <c r="F6" s="36">
        <f t="shared" ref="F6:F35" si="0">E6/D6</f>
        <v>1.0490245033348788</v>
      </c>
      <c r="G6" s="173"/>
      <c r="H6" s="174"/>
      <c r="I6" s="174"/>
      <c r="J6" s="174"/>
      <c r="K6" s="174"/>
      <c r="L6" s="175"/>
    </row>
    <row r="7" spans="1:12" s="50" customFormat="1" ht="13.5" x14ac:dyDescent="0.4">
      <c r="A7" s="11"/>
      <c r="B7" s="10" t="s">
        <v>17</v>
      </c>
      <c r="C7" s="16" t="s">
        <v>15</v>
      </c>
      <c r="D7" s="17">
        <v>262356</v>
      </c>
      <c r="E7" s="18">
        <v>295042</v>
      </c>
      <c r="F7" s="36">
        <f t="shared" si="0"/>
        <v>1.1245864397993566</v>
      </c>
      <c r="G7" s="176"/>
      <c r="H7" s="177"/>
      <c r="I7" s="177"/>
      <c r="J7" s="177"/>
      <c r="K7" s="177"/>
      <c r="L7" s="178"/>
    </row>
    <row r="8" spans="1:12" s="50" customFormat="1" ht="18.75" customHeight="1" x14ac:dyDescent="0.4">
      <c r="A8" s="11"/>
      <c r="B8" s="10" t="s">
        <v>18</v>
      </c>
      <c r="C8" s="16" t="s">
        <v>15</v>
      </c>
      <c r="D8" s="17">
        <v>135655</v>
      </c>
      <c r="E8" s="18">
        <v>119682</v>
      </c>
      <c r="F8" s="36">
        <f t="shared" si="0"/>
        <v>0.88225277358003762</v>
      </c>
      <c r="G8" s="152"/>
      <c r="H8" s="153"/>
      <c r="I8" s="153"/>
      <c r="J8" s="153"/>
      <c r="K8" s="153"/>
      <c r="L8" s="154"/>
    </row>
    <row r="9" spans="1:12" s="50" customFormat="1" ht="18.75" customHeight="1" x14ac:dyDescent="0.4">
      <c r="A9" s="11"/>
      <c r="B9" s="10" t="s">
        <v>19</v>
      </c>
      <c r="C9" s="16" t="s">
        <v>15</v>
      </c>
      <c r="D9" s="17">
        <v>83203</v>
      </c>
      <c r="E9" s="18">
        <v>85948</v>
      </c>
      <c r="F9" s="36">
        <f t="shared" si="0"/>
        <v>1.032991598860618</v>
      </c>
      <c r="G9" s="152"/>
      <c r="H9" s="153"/>
      <c r="I9" s="153"/>
      <c r="J9" s="153"/>
      <c r="K9" s="153"/>
      <c r="L9" s="154"/>
    </row>
    <row r="10" spans="1:12" s="50" customFormat="1" ht="13.5" customHeight="1" x14ac:dyDescent="0.4">
      <c r="A10" s="11"/>
      <c r="B10" s="10" t="s">
        <v>20</v>
      </c>
      <c r="C10" s="16" t="s">
        <v>15</v>
      </c>
      <c r="D10" s="17">
        <v>2881645</v>
      </c>
      <c r="E10" s="18">
        <v>2505190</v>
      </c>
      <c r="F10" s="36">
        <f t="shared" si="0"/>
        <v>0.86936107674609464</v>
      </c>
      <c r="G10" s="170" t="s">
        <v>107</v>
      </c>
      <c r="H10" s="171"/>
      <c r="I10" s="171"/>
      <c r="J10" s="171"/>
      <c r="K10" s="171"/>
      <c r="L10" s="172"/>
    </row>
    <row r="11" spans="1:12" s="50" customFormat="1" ht="13.5" x14ac:dyDescent="0.4">
      <c r="A11" s="11"/>
      <c r="B11" s="10" t="s">
        <v>21</v>
      </c>
      <c r="C11" s="16" t="s">
        <v>15</v>
      </c>
      <c r="D11" s="17">
        <v>923745</v>
      </c>
      <c r="E11" s="18">
        <v>817747</v>
      </c>
      <c r="F11" s="36">
        <f t="shared" si="0"/>
        <v>0.88525188228353058</v>
      </c>
      <c r="G11" s="173"/>
      <c r="H11" s="174"/>
      <c r="I11" s="174"/>
      <c r="J11" s="174"/>
      <c r="K11" s="174"/>
      <c r="L11" s="175"/>
    </row>
    <row r="12" spans="1:12" s="50" customFormat="1" ht="13.5" x14ac:dyDescent="0.4">
      <c r="A12" s="11"/>
      <c r="B12" s="10" t="s">
        <v>22</v>
      </c>
      <c r="C12" s="16" t="s">
        <v>15</v>
      </c>
      <c r="D12" s="17">
        <v>1027375</v>
      </c>
      <c r="E12" s="18">
        <v>1022621</v>
      </c>
      <c r="F12" s="36">
        <f t="shared" si="0"/>
        <v>0.99537267307458333</v>
      </c>
      <c r="G12" s="176"/>
      <c r="H12" s="177"/>
      <c r="I12" s="177"/>
      <c r="J12" s="177"/>
      <c r="K12" s="177"/>
      <c r="L12" s="178"/>
    </row>
    <row r="13" spans="1:12" s="50" customFormat="1" ht="18.75" customHeight="1" x14ac:dyDescent="0.4">
      <c r="A13" s="11"/>
      <c r="B13" s="14" t="s">
        <v>23</v>
      </c>
      <c r="C13" s="16" t="s">
        <v>15</v>
      </c>
      <c r="D13" s="17">
        <v>66071</v>
      </c>
      <c r="E13" s="18">
        <v>48045</v>
      </c>
      <c r="F13" s="36">
        <f t="shared" si="0"/>
        <v>0.72717228436076342</v>
      </c>
      <c r="G13" s="152"/>
      <c r="H13" s="153"/>
      <c r="I13" s="153"/>
      <c r="J13" s="153"/>
      <c r="K13" s="153"/>
      <c r="L13" s="154"/>
    </row>
    <row r="14" spans="1:12" s="50" customFormat="1" ht="18.75" customHeight="1" x14ac:dyDescent="0.4">
      <c r="A14" s="11"/>
      <c r="B14" s="14" t="s">
        <v>24</v>
      </c>
      <c r="C14" s="16" t="s">
        <v>15</v>
      </c>
      <c r="D14" s="17">
        <v>0</v>
      </c>
      <c r="E14" s="18">
        <v>0</v>
      </c>
      <c r="F14" s="36">
        <v>0</v>
      </c>
      <c r="G14" s="152"/>
      <c r="H14" s="153"/>
      <c r="I14" s="153"/>
      <c r="J14" s="153"/>
      <c r="K14" s="153"/>
      <c r="L14" s="154"/>
    </row>
    <row r="15" spans="1:12" s="50" customFormat="1" ht="13.5" x14ac:dyDescent="0.4">
      <c r="A15" s="11"/>
      <c r="B15" s="10" t="s">
        <v>25</v>
      </c>
      <c r="C15" s="16" t="s">
        <v>15</v>
      </c>
      <c r="D15" s="17">
        <v>482810</v>
      </c>
      <c r="E15" s="18">
        <v>504383</v>
      </c>
      <c r="F15" s="36">
        <f t="shared" si="0"/>
        <v>1.0446821731115761</v>
      </c>
      <c r="G15" s="152"/>
      <c r="H15" s="153"/>
      <c r="I15" s="153"/>
      <c r="J15" s="153"/>
      <c r="K15" s="153"/>
      <c r="L15" s="154"/>
    </row>
    <row r="16" spans="1:12" s="50" customFormat="1" ht="13.5" x14ac:dyDescent="0.4">
      <c r="A16" s="11"/>
      <c r="B16" s="14" t="s">
        <v>26</v>
      </c>
      <c r="C16" s="16" t="s">
        <v>15</v>
      </c>
      <c r="D16" s="17">
        <v>19290</v>
      </c>
      <c r="E16" s="18">
        <v>16705</v>
      </c>
      <c r="F16" s="36">
        <f t="shared" si="0"/>
        <v>0.86599274235355106</v>
      </c>
      <c r="G16" s="152"/>
      <c r="H16" s="153"/>
      <c r="I16" s="153"/>
      <c r="J16" s="153"/>
      <c r="K16" s="153"/>
      <c r="L16" s="154"/>
    </row>
    <row r="17" spans="1:12" s="50" customFormat="1" ht="13.5" x14ac:dyDescent="0.4">
      <c r="A17" s="11"/>
      <c r="B17" s="14" t="s">
        <v>27</v>
      </c>
      <c r="C17" s="16" t="s">
        <v>15</v>
      </c>
      <c r="D17" s="17">
        <v>62465</v>
      </c>
      <c r="E17" s="18">
        <v>46083</v>
      </c>
      <c r="F17" s="36">
        <f t="shared" si="0"/>
        <v>0.73774113503562</v>
      </c>
      <c r="G17" s="152"/>
      <c r="H17" s="153"/>
      <c r="I17" s="153"/>
      <c r="J17" s="153"/>
      <c r="K17" s="153"/>
      <c r="L17" s="154"/>
    </row>
    <row r="18" spans="1:12" s="50" customFormat="1" ht="14.25" thickBot="1" x14ac:dyDescent="0.45">
      <c r="A18" s="11"/>
      <c r="B18" s="15" t="s">
        <v>28</v>
      </c>
      <c r="C18" s="19" t="s">
        <v>15</v>
      </c>
      <c r="D18" s="20">
        <v>446149</v>
      </c>
      <c r="E18" s="21">
        <v>401562</v>
      </c>
      <c r="F18" s="37">
        <f t="shared" si="0"/>
        <v>0.90006253516201984</v>
      </c>
      <c r="G18" s="167"/>
      <c r="H18" s="168"/>
      <c r="I18" s="168"/>
      <c r="J18" s="168"/>
      <c r="K18" s="168"/>
      <c r="L18" s="169"/>
    </row>
    <row r="19" spans="1:12" s="50" customFormat="1" ht="13.5" x14ac:dyDescent="0.4">
      <c r="A19" s="13" t="s">
        <v>29</v>
      </c>
      <c r="B19" s="85"/>
      <c r="C19" s="22"/>
      <c r="D19" s="23"/>
      <c r="E19" s="23"/>
      <c r="F19" s="38"/>
      <c r="G19" s="150"/>
      <c r="H19" s="150"/>
      <c r="I19" s="150"/>
      <c r="J19" s="150"/>
      <c r="K19" s="150"/>
      <c r="L19" s="151"/>
    </row>
    <row r="20" spans="1:12" s="50" customFormat="1" ht="18.75" customHeight="1" x14ac:dyDescent="0.4">
      <c r="A20" s="12"/>
      <c r="B20" s="14" t="s">
        <v>30</v>
      </c>
      <c r="C20" s="24" t="s">
        <v>15</v>
      </c>
      <c r="D20" s="25">
        <v>326</v>
      </c>
      <c r="E20" s="18">
        <v>2921</v>
      </c>
      <c r="F20" s="36">
        <f t="shared" si="0"/>
        <v>8.9601226993865026</v>
      </c>
      <c r="G20" s="155" t="s">
        <v>91</v>
      </c>
      <c r="H20" s="156"/>
      <c r="I20" s="156"/>
      <c r="J20" s="156"/>
      <c r="K20" s="156"/>
      <c r="L20" s="157"/>
    </row>
    <row r="21" spans="1:12" s="50" customFormat="1" ht="13.5" x14ac:dyDescent="0.4">
      <c r="A21" s="12"/>
      <c r="B21" s="10" t="s">
        <v>31</v>
      </c>
      <c r="C21" s="24" t="s">
        <v>15</v>
      </c>
      <c r="D21" s="25">
        <v>0</v>
      </c>
      <c r="E21" s="18">
        <v>0</v>
      </c>
      <c r="F21" s="36">
        <v>0</v>
      </c>
      <c r="G21" s="152"/>
      <c r="H21" s="153"/>
      <c r="I21" s="153"/>
      <c r="J21" s="153"/>
      <c r="K21" s="153"/>
      <c r="L21" s="154"/>
    </row>
    <row r="22" spans="1:12" s="50" customFormat="1" ht="13.5" x14ac:dyDescent="0.4">
      <c r="A22" s="12"/>
      <c r="B22" s="10" t="s">
        <v>32</v>
      </c>
      <c r="C22" s="24" t="s">
        <v>15</v>
      </c>
      <c r="D22" s="25">
        <v>17898</v>
      </c>
      <c r="E22" s="18">
        <v>23385</v>
      </c>
      <c r="F22" s="36">
        <f t="shared" si="0"/>
        <v>1.3065705665437479</v>
      </c>
      <c r="G22" s="181" t="s">
        <v>108</v>
      </c>
      <c r="H22" s="182"/>
      <c r="I22" s="182"/>
      <c r="J22" s="182"/>
      <c r="K22" s="182"/>
      <c r="L22" s="183"/>
    </row>
    <row r="23" spans="1:12" s="50" customFormat="1" ht="13.5" x14ac:dyDescent="0.4">
      <c r="A23" s="12"/>
      <c r="B23" s="10" t="s">
        <v>33</v>
      </c>
      <c r="C23" s="24" t="s">
        <v>15</v>
      </c>
      <c r="D23" s="25">
        <v>173307</v>
      </c>
      <c r="E23" s="18">
        <v>134721</v>
      </c>
      <c r="F23" s="36">
        <f t="shared" si="0"/>
        <v>0.77735463656978654</v>
      </c>
      <c r="G23" s="152"/>
      <c r="H23" s="153"/>
      <c r="I23" s="153"/>
      <c r="J23" s="153"/>
      <c r="K23" s="153"/>
      <c r="L23" s="154"/>
    </row>
    <row r="24" spans="1:12" s="50" customFormat="1" ht="13.5" x14ac:dyDescent="0.4">
      <c r="A24" s="11"/>
      <c r="B24" s="14" t="s">
        <v>34</v>
      </c>
      <c r="C24" s="24" t="s">
        <v>15</v>
      </c>
      <c r="D24" s="25">
        <v>673474</v>
      </c>
      <c r="E24" s="18">
        <v>637051</v>
      </c>
      <c r="F24" s="36">
        <f t="shared" si="0"/>
        <v>0.94591773401794277</v>
      </c>
      <c r="G24" s="152"/>
      <c r="H24" s="153"/>
      <c r="I24" s="153"/>
      <c r="J24" s="153"/>
      <c r="K24" s="153"/>
      <c r="L24" s="154"/>
    </row>
    <row r="25" spans="1:12" s="50" customFormat="1" ht="18.75" customHeight="1" x14ac:dyDescent="0.4">
      <c r="A25" s="11"/>
      <c r="B25" s="14" t="s">
        <v>35</v>
      </c>
      <c r="C25" s="24" t="s">
        <v>15</v>
      </c>
      <c r="D25" s="25">
        <v>0</v>
      </c>
      <c r="E25" s="18">
        <v>0</v>
      </c>
      <c r="F25" s="36">
        <v>0</v>
      </c>
      <c r="G25" s="152"/>
      <c r="H25" s="153"/>
      <c r="I25" s="153"/>
      <c r="J25" s="153"/>
      <c r="K25" s="153"/>
      <c r="L25" s="154"/>
    </row>
    <row r="26" spans="1:12" s="50" customFormat="1" ht="18.75" customHeight="1" x14ac:dyDescent="0.4">
      <c r="A26" s="11"/>
      <c r="B26" s="14" t="s">
        <v>36</v>
      </c>
      <c r="C26" s="24" t="s">
        <v>15</v>
      </c>
      <c r="D26" s="25">
        <v>499310</v>
      </c>
      <c r="E26" s="18">
        <v>570974</v>
      </c>
      <c r="F26" s="36">
        <f t="shared" si="0"/>
        <v>1.14352606597104</v>
      </c>
      <c r="G26" s="152"/>
      <c r="H26" s="153"/>
      <c r="I26" s="153"/>
      <c r="J26" s="153"/>
      <c r="K26" s="153"/>
      <c r="L26" s="154"/>
    </row>
    <row r="27" spans="1:12" s="50" customFormat="1" ht="18.75" customHeight="1" x14ac:dyDescent="0.4">
      <c r="A27" s="11"/>
      <c r="B27" s="14" t="s">
        <v>93</v>
      </c>
      <c r="C27" s="24" t="s">
        <v>15</v>
      </c>
      <c r="D27" s="25">
        <v>0</v>
      </c>
      <c r="E27" s="18">
        <v>2026</v>
      </c>
      <c r="F27" s="36">
        <v>0</v>
      </c>
      <c r="G27" s="152"/>
      <c r="H27" s="153"/>
      <c r="I27" s="153"/>
      <c r="J27" s="153"/>
      <c r="K27" s="153"/>
      <c r="L27" s="154"/>
    </row>
    <row r="28" spans="1:12" s="50" customFormat="1" ht="14.25" thickBot="1" x14ac:dyDescent="0.45">
      <c r="A28" s="11"/>
      <c r="B28" s="10" t="s">
        <v>37</v>
      </c>
      <c r="C28" s="19" t="s">
        <v>15</v>
      </c>
      <c r="D28" s="25">
        <v>782268</v>
      </c>
      <c r="E28" s="18">
        <v>585632</v>
      </c>
      <c r="F28" s="36">
        <f t="shared" si="0"/>
        <v>0.74863346065542757</v>
      </c>
      <c r="G28" s="167"/>
      <c r="H28" s="168"/>
      <c r="I28" s="168"/>
      <c r="J28" s="168"/>
      <c r="K28" s="168"/>
      <c r="L28" s="169"/>
    </row>
    <row r="29" spans="1:12" s="50" customFormat="1" ht="13.5" x14ac:dyDescent="0.4">
      <c r="A29" s="86" t="s">
        <v>38</v>
      </c>
      <c r="B29" s="87"/>
      <c r="C29" s="26"/>
      <c r="D29" s="34"/>
      <c r="E29" s="34"/>
      <c r="F29" s="39"/>
      <c r="G29" s="149"/>
      <c r="H29" s="150"/>
      <c r="I29" s="150"/>
      <c r="J29" s="150"/>
      <c r="K29" s="150"/>
      <c r="L29" s="151"/>
    </row>
    <row r="30" spans="1:12" s="50" customFormat="1" ht="13.5" x14ac:dyDescent="0.4">
      <c r="A30" s="11"/>
      <c r="B30" s="14" t="s">
        <v>39</v>
      </c>
      <c r="C30" s="16" t="s">
        <v>15</v>
      </c>
      <c r="D30" s="17">
        <v>2272821</v>
      </c>
      <c r="E30" s="18">
        <v>2259936</v>
      </c>
      <c r="F30" s="36">
        <f t="shared" si="0"/>
        <v>0.99433083379641418</v>
      </c>
      <c r="G30" s="152"/>
      <c r="H30" s="153"/>
      <c r="I30" s="153"/>
      <c r="J30" s="153"/>
      <c r="K30" s="153"/>
      <c r="L30" s="154"/>
    </row>
    <row r="31" spans="1:12" s="50" customFormat="1" ht="13.5" x14ac:dyDescent="0.4">
      <c r="A31" s="11"/>
      <c r="B31" s="14" t="s">
        <v>40</v>
      </c>
      <c r="C31" s="16" t="s">
        <v>15</v>
      </c>
      <c r="D31" s="17">
        <v>2292496</v>
      </c>
      <c r="E31" s="18">
        <v>2379760</v>
      </c>
      <c r="F31" s="36">
        <f t="shared" si="0"/>
        <v>1.0380650609641195</v>
      </c>
      <c r="G31" s="152"/>
      <c r="H31" s="153"/>
      <c r="I31" s="153"/>
      <c r="J31" s="153"/>
      <c r="K31" s="153"/>
      <c r="L31" s="154"/>
    </row>
    <row r="32" spans="1:12" s="50" customFormat="1" ht="13.5" x14ac:dyDescent="0.4">
      <c r="A32" s="11"/>
      <c r="B32" s="35" t="s">
        <v>41</v>
      </c>
      <c r="C32" s="16" t="s">
        <v>42</v>
      </c>
      <c r="D32" s="33">
        <v>0</v>
      </c>
      <c r="E32" s="27">
        <v>3386</v>
      </c>
      <c r="F32" s="36">
        <v>0</v>
      </c>
      <c r="G32" s="152"/>
      <c r="H32" s="153"/>
      <c r="I32" s="153"/>
      <c r="J32" s="153"/>
      <c r="K32" s="153"/>
      <c r="L32" s="154"/>
    </row>
    <row r="33" spans="1:12" s="50" customFormat="1" ht="14.25" thickBot="1" x14ac:dyDescent="0.45">
      <c r="A33" s="11"/>
      <c r="B33" s="14" t="s">
        <v>43</v>
      </c>
      <c r="C33" s="16" t="s">
        <v>15</v>
      </c>
      <c r="D33" s="20">
        <v>93845</v>
      </c>
      <c r="E33" s="18">
        <v>52825</v>
      </c>
      <c r="F33" s="77"/>
      <c r="G33" s="167"/>
      <c r="H33" s="168"/>
      <c r="I33" s="168"/>
      <c r="J33" s="168"/>
      <c r="K33" s="168"/>
      <c r="L33" s="169"/>
    </row>
    <row r="34" spans="1:12" s="50" customFormat="1" ht="14.25" thickBot="1" x14ac:dyDescent="0.45">
      <c r="A34" s="29" t="s">
        <v>44</v>
      </c>
      <c r="B34" s="88"/>
      <c r="C34" s="30" t="s">
        <v>15</v>
      </c>
      <c r="D34" s="74">
        <v>1004118</v>
      </c>
      <c r="E34" s="31">
        <v>965669</v>
      </c>
      <c r="F34" s="76">
        <f t="shared" si="0"/>
        <v>0.96170868364076734</v>
      </c>
      <c r="G34" s="144"/>
      <c r="H34" s="145"/>
      <c r="I34" s="145"/>
      <c r="J34" s="145"/>
      <c r="K34" s="145"/>
      <c r="L34" s="146"/>
    </row>
    <row r="35" spans="1:12" s="50" customFormat="1" ht="14.25" thickBot="1" x14ac:dyDescent="0.45">
      <c r="A35" s="44" t="s">
        <v>45</v>
      </c>
      <c r="B35" s="78"/>
      <c r="C35" s="28" t="s">
        <v>15</v>
      </c>
      <c r="D35" s="62">
        <f>SUM(D5:D18,D20:D28,D30:D34)</f>
        <v>16161087</v>
      </c>
      <c r="E35" s="32">
        <f>SUM(E5:E18,E20:E28,E30:E34)</f>
        <v>15598246</v>
      </c>
      <c r="F35" s="37">
        <f t="shared" si="0"/>
        <v>0.96517307282610387</v>
      </c>
      <c r="G35" s="144"/>
      <c r="H35" s="145"/>
      <c r="I35" s="145"/>
      <c r="J35" s="145"/>
      <c r="K35" s="145"/>
      <c r="L35" s="146"/>
    </row>
    <row r="36" spans="1:12" s="50" customFormat="1" ht="14.25" thickBot="1" x14ac:dyDescent="0.45">
      <c r="A36" s="89"/>
      <c r="B36" s="90"/>
      <c r="C36" s="89"/>
      <c r="D36" s="89"/>
      <c r="E36" s="89"/>
      <c r="F36" s="89"/>
      <c r="G36" s="89"/>
      <c r="H36" s="89"/>
      <c r="I36" s="89"/>
      <c r="J36" s="89"/>
      <c r="K36" s="89"/>
      <c r="L36" s="7"/>
    </row>
    <row r="37" spans="1:12" s="50" customFormat="1" ht="27.75" thickBot="1" x14ac:dyDescent="0.45">
      <c r="A37" s="8"/>
      <c r="B37" s="78"/>
      <c r="C37" s="79"/>
      <c r="D37" s="80" t="s">
        <v>73</v>
      </c>
      <c r="E37" s="81" t="s">
        <v>106</v>
      </c>
      <c r="F37" s="9" t="s">
        <v>74</v>
      </c>
      <c r="G37" s="164" t="s">
        <v>87</v>
      </c>
      <c r="H37" s="165"/>
      <c r="I37" s="165"/>
      <c r="J37" s="165"/>
      <c r="K37" s="165"/>
      <c r="L37" s="166"/>
    </row>
    <row r="38" spans="1:12" s="50" customFormat="1" ht="13.5" x14ac:dyDescent="0.4">
      <c r="A38" s="47" t="s">
        <v>46</v>
      </c>
      <c r="B38" s="48"/>
      <c r="C38" s="13"/>
      <c r="D38" s="91"/>
      <c r="E38" s="92"/>
      <c r="F38" s="93"/>
      <c r="G38" s="149"/>
      <c r="H38" s="150"/>
      <c r="I38" s="150"/>
      <c r="J38" s="150"/>
      <c r="K38" s="150"/>
      <c r="L38" s="151"/>
    </row>
    <row r="39" spans="1:12" s="50" customFormat="1" ht="13.5" x14ac:dyDescent="0.4">
      <c r="A39" s="11"/>
      <c r="B39" s="10" t="s">
        <v>47</v>
      </c>
      <c r="C39" s="16" t="s">
        <v>15</v>
      </c>
      <c r="D39" s="94"/>
      <c r="E39" s="95"/>
      <c r="F39" s="96"/>
      <c r="G39" s="152"/>
      <c r="H39" s="153"/>
      <c r="I39" s="153"/>
      <c r="J39" s="153"/>
      <c r="K39" s="153"/>
      <c r="L39" s="154"/>
    </row>
    <row r="40" spans="1:12" s="50" customFormat="1" ht="13.5" x14ac:dyDescent="0.4">
      <c r="A40" s="11"/>
      <c r="B40" s="10" t="s">
        <v>48</v>
      </c>
      <c r="C40" s="16" t="s">
        <v>15</v>
      </c>
      <c r="D40" s="33">
        <v>0</v>
      </c>
      <c r="E40" s="27">
        <v>0</v>
      </c>
      <c r="F40" s="36">
        <v>0</v>
      </c>
      <c r="G40" s="152"/>
      <c r="H40" s="153"/>
      <c r="I40" s="153"/>
      <c r="J40" s="153"/>
      <c r="K40" s="153"/>
      <c r="L40" s="154"/>
    </row>
    <row r="41" spans="1:12" s="50" customFormat="1" ht="13.5" x14ac:dyDescent="0.4">
      <c r="A41" s="11"/>
      <c r="B41" s="10" t="s">
        <v>49</v>
      </c>
      <c r="C41" s="16" t="s">
        <v>15</v>
      </c>
      <c r="D41" s="17">
        <v>14890</v>
      </c>
      <c r="E41" s="18">
        <v>14272</v>
      </c>
      <c r="F41" s="36">
        <f t="shared" ref="F41:F58" si="1">E41/D41</f>
        <v>0.95849563465413024</v>
      </c>
      <c r="G41" s="152"/>
      <c r="H41" s="153"/>
      <c r="I41" s="153"/>
      <c r="J41" s="153"/>
      <c r="K41" s="153"/>
      <c r="L41" s="154"/>
    </row>
    <row r="42" spans="1:12" s="50" customFormat="1" ht="13.5" x14ac:dyDescent="0.4">
      <c r="A42" s="11"/>
      <c r="B42" s="10" t="s">
        <v>50</v>
      </c>
      <c r="C42" s="16" t="s">
        <v>15</v>
      </c>
      <c r="D42" s="17">
        <v>10370</v>
      </c>
      <c r="E42" s="18">
        <v>14374</v>
      </c>
      <c r="F42" s="36">
        <f t="shared" si="1"/>
        <v>1.3861137897782063</v>
      </c>
      <c r="G42" s="152"/>
      <c r="H42" s="153"/>
      <c r="I42" s="153"/>
      <c r="J42" s="153"/>
      <c r="K42" s="153"/>
      <c r="L42" s="154"/>
    </row>
    <row r="43" spans="1:12" s="50" customFormat="1" ht="13.5" x14ac:dyDescent="0.4">
      <c r="A43" s="11"/>
      <c r="B43" s="10" t="s">
        <v>51</v>
      </c>
      <c r="C43" s="16" t="s">
        <v>15</v>
      </c>
      <c r="D43" s="17">
        <v>2955</v>
      </c>
      <c r="E43" s="18">
        <v>2069</v>
      </c>
      <c r="F43" s="36">
        <f t="shared" si="1"/>
        <v>0.7001692047377327</v>
      </c>
      <c r="G43" s="152"/>
      <c r="H43" s="153"/>
      <c r="I43" s="153"/>
      <c r="J43" s="153"/>
      <c r="K43" s="153"/>
      <c r="L43" s="154"/>
    </row>
    <row r="44" spans="1:12" s="50" customFormat="1" ht="13.5" x14ac:dyDescent="0.4">
      <c r="A44" s="11"/>
      <c r="B44" s="10" t="s">
        <v>52</v>
      </c>
      <c r="C44" s="16" t="s">
        <v>15</v>
      </c>
      <c r="D44" s="58"/>
      <c r="E44" s="97"/>
      <c r="F44" s="98"/>
      <c r="G44" s="152"/>
      <c r="H44" s="153"/>
      <c r="I44" s="153"/>
      <c r="J44" s="153"/>
      <c r="K44" s="153"/>
      <c r="L44" s="154"/>
    </row>
    <row r="45" spans="1:12" s="50" customFormat="1" ht="13.5" x14ac:dyDescent="0.4">
      <c r="A45" s="11"/>
      <c r="B45" s="10" t="s">
        <v>53</v>
      </c>
      <c r="C45" s="16" t="s">
        <v>15</v>
      </c>
      <c r="D45" s="17">
        <v>99488</v>
      </c>
      <c r="E45" s="18">
        <v>83326</v>
      </c>
      <c r="F45" s="36">
        <f t="shared" si="1"/>
        <v>0.83754824702476682</v>
      </c>
      <c r="G45" s="152"/>
      <c r="H45" s="153"/>
      <c r="I45" s="153"/>
      <c r="J45" s="153"/>
      <c r="K45" s="153"/>
      <c r="L45" s="154"/>
    </row>
    <row r="46" spans="1:12" s="50" customFormat="1" ht="13.5" x14ac:dyDescent="0.4">
      <c r="A46" s="11"/>
      <c r="B46" s="10" t="s">
        <v>54</v>
      </c>
      <c r="C46" s="16" t="s">
        <v>15</v>
      </c>
      <c r="D46" s="17">
        <v>10741</v>
      </c>
      <c r="E46" s="18">
        <v>3394</v>
      </c>
      <c r="F46" s="36">
        <f t="shared" si="1"/>
        <v>0.31598547621264317</v>
      </c>
      <c r="G46" s="155" t="s">
        <v>89</v>
      </c>
      <c r="H46" s="156"/>
      <c r="I46" s="156"/>
      <c r="J46" s="156"/>
      <c r="K46" s="156"/>
      <c r="L46" s="157"/>
    </row>
    <row r="47" spans="1:12" s="50" customFormat="1" ht="13.5" x14ac:dyDescent="0.4">
      <c r="A47" s="11"/>
      <c r="B47" s="14" t="s">
        <v>55</v>
      </c>
      <c r="C47" s="16" t="s">
        <v>15</v>
      </c>
      <c r="D47" s="17">
        <v>0</v>
      </c>
      <c r="E47" s="18">
        <v>81</v>
      </c>
      <c r="F47" s="36">
        <v>0</v>
      </c>
      <c r="G47" s="152"/>
      <c r="H47" s="153"/>
      <c r="I47" s="153"/>
      <c r="J47" s="153"/>
      <c r="K47" s="153"/>
      <c r="L47" s="154"/>
    </row>
    <row r="48" spans="1:12" s="50" customFormat="1" ht="13.5" x14ac:dyDescent="0.4">
      <c r="A48" s="11"/>
      <c r="B48" s="14" t="s">
        <v>56</v>
      </c>
      <c r="C48" s="16" t="s">
        <v>15</v>
      </c>
      <c r="D48" s="17">
        <v>0</v>
      </c>
      <c r="E48" s="18">
        <v>0</v>
      </c>
      <c r="F48" s="36">
        <v>0</v>
      </c>
      <c r="G48" s="152"/>
      <c r="H48" s="153"/>
      <c r="I48" s="153"/>
      <c r="J48" s="153"/>
      <c r="K48" s="153"/>
      <c r="L48" s="154"/>
    </row>
    <row r="49" spans="1:12" s="50" customFormat="1" ht="13.5" x14ac:dyDescent="0.4">
      <c r="A49" s="11"/>
      <c r="B49" s="10" t="s">
        <v>57</v>
      </c>
      <c r="C49" s="16" t="s">
        <v>15</v>
      </c>
      <c r="D49" s="17">
        <v>33034</v>
      </c>
      <c r="E49" s="18">
        <v>41251</v>
      </c>
      <c r="F49" s="36">
        <f t="shared" si="1"/>
        <v>1.2487437185929648</v>
      </c>
      <c r="G49" s="152"/>
      <c r="H49" s="153"/>
      <c r="I49" s="153"/>
      <c r="J49" s="153"/>
      <c r="K49" s="153"/>
      <c r="L49" s="154"/>
    </row>
    <row r="50" spans="1:12" s="50" customFormat="1" ht="13.5" x14ac:dyDescent="0.4">
      <c r="A50" s="11"/>
      <c r="B50" s="10" t="s">
        <v>58</v>
      </c>
      <c r="C50" s="16" t="s">
        <v>15</v>
      </c>
      <c r="D50" s="17">
        <v>3815</v>
      </c>
      <c r="E50" s="18">
        <v>3693</v>
      </c>
      <c r="F50" s="36">
        <f t="shared" si="1"/>
        <v>0.96802096985583219</v>
      </c>
      <c r="G50" s="152"/>
      <c r="H50" s="153"/>
      <c r="I50" s="153"/>
      <c r="J50" s="153"/>
      <c r="K50" s="153"/>
      <c r="L50" s="154"/>
    </row>
    <row r="51" spans="1:12" s="50" customFormat="1" ht="13.5" x14ac:dyDescent="0.4">
      <c r="A51" s="11"/>
      <c r="B51" s="45" t="s">
        <v>59</v>
      </c>
      <c r="C51" s="16" t="s">
        <v>15</v>
      </c>
      <c r="D51" s="17">
        <v>22303</v>
      </c>
      <c r="E51" s="18">
        <v>23958</v>
      </c>
      <c r="F51" s="36">
        <f t="shared" si="1"/>
        <v>1.0742052638658477</v>
      </c>
      <c r="G51" s="152"/>
      <c r="H51" s="153"/>
      <c r="I51" s="153"/>
      <c r="J51" s="153"/>
      <c r="K51" s="153"/>
      <c r="L51" s="154"/>
    </row>
    <row r="52" spans="1:12" s="50" customFormat="1" ht="14.25" thickBot="1" x14ac:dyDescent="0.45">
      <c r="A52" s="11"/>
      <c r="B52" s="14" t="s">
        <v>60</v>
      </c>
      <c r="C52" s="16" t="s">
        <v>15</v>
      </c>
      <c r="D52" s="17">
        <v>19210</v>
      </c>
      <c r="E52" s="18">
        <v>9075</v>
      </c>
      <c r="F52" s="36">
        <f t="shared" si="1"/>
        <v>0.47241020301926079</v>
      </c>
      <c r="G52" s="155" t="s">
        <v>89</v>
      </c>
      <c r="H52" s="156"/>
      <c r="I52" s="156"/>
      <c r="J52" s="156"/>
      <c r="K52" s="156"/>
      <c r="L52" s="157"/>
    </row>
    <row r="53" spans="1:12" s="50" customFormat="1" ht="13.5" x14ac:dyDescent="0.4">
      <c r="A53" s="46" t="s">
        <v>61</v>
      </c>
      <c r="B53" s="49"/>
      <c r="C53" s="26"/>
      <c r="D53" s="59"/>
      <c r="E53" s="99"/>
      <c r="F53" s="100"/>
      <c r="G53" s="149"/>
      <c r="H53" s="150"/>
      <c r="I53" s="150"/>
      <c r="J53" s="150"/>
      <c r="K53" s="150"/>
      <c r="L53" s="151"/>
    </row>
    <row r="54" spans="1:12" s="50" customFormat="1" ht="13.5" x14ac:dyDescent="0.4">
      <c r="A54" s="12"/>
      <c r="B54" s="10" t="s">
        <v>62</v>
      </c>
      <c r="C54" s="16" t="s">
        <v>15</v>
      </c>
      <c r="D54" s="60">
        <v>0</v>
      </c>
      <c r="E54" s="27">
        <v>58</v>
      </c>
      <c r="F54" s="36"/>
      <c r="G54" s="152"/>
      <c r="H54" s="153"/>
      <c r="I54" s="153"/>
      <c r="J54" s="153"/>
      <c r="K54" s="153"/>
      <c r="L54" s="154"/>
    </row>
    <row r="55" spans="1:12" s="50" customFormat="1" ht="13.5" x14ac:dyDescent="0.4">
      <c r="A55" s="12"/>
      <c r="B55" s="10" t="s">
        <v>63</v>
      </c>
      <c r="C55" s="16" t="s">
        <v>15</v>
      </c>
      <c r="D55" s="60">
        <v>9445</v>
      </c>
      <c r="E55" s="27">
        <v>4316</v>
      </c>
      <c r="F55" s="36">
        <f t="shared" si="1"/>
        <v>0.45696135521439918</v>
      </c>
      <c r="G55" s="155" t="s">
        <v>89</v>
      </c>
      <c r="H55" s="156"/>
      <c r="I55" s="156"/>
      <c r="J55" s="156"/>
      <c r="K55" s="156"/>
      <c r="L55" s="157"/>
    </row>
    <row r="56" spans="1:12" s="50" customFormat="1" ht="14.25" thickBot="1" x14ac:dyDescent="0.45">
      <c r="A56" s="11"/>
      <c r="B56" s="14" t="s">
        <v>64</v>
      </c>
      <c r="C56" s="16" t="s">
        <v>15</v>
      </c>
      <c r="D56" s="60">
        <v>0</v>
      </c>
      <c r="E56" s="27">
        <v>1627</v>
      </c>
      <c r="F56" s="37"/>
      <c r="G56" s="158"/>
      <c r="H56" s="159"/>
      <c r="I56" s="159"/>
      <c r="J56" s="159"/>
      <c r="K56" s="159"/>
      <c r="L56" s="160"/>
    </row>
    <row r="57" spans="1:12" s="50" customFormat="1" ht="14.25" thickBot="1" x14ac:dyDescent="0.45">
      <c r="A57" s="29" t="s">
        <v>75</v>
      </c>
      <c r="B57" s="101"/>
      <c r="C57" s="30" t="s">
        <v>15</v>
      </c>
      <c r="D57" s="61">
        <v>73500</v>
      </c>
      <c r="E57" s="102">
        <v>42401</v>
      </c>
      <c r="F57" s="40">
        <f t="shared" si="1"/>
        <v>0.5768843537414966</v>
      </c>
      <c r="G57" s="161" t="s">
        <v>88</v>
      </c>
      <c r="H57" s="162"/>
      <c r="I57" s="162"/>
      <c r="J57" s="162"/>
      <c r="K57" s="162"/>
      <c r="L57" s="163"/>
    </row>
    <row r="58" spans="1:12" s="50" customFormat="1" ht="14.25" thickBot="1" x14ac:dyDescent="0.45">
      <c r="A58" s="44" t="s">
        <v>45</v>
      </c>
      <c r="B58" s="78"/>
      <c r="C58" s="28" t="s">
        <v>15</v>
      </c>
      <c r="D58" s="62">
        <f>SUM(D40:D43,D45:D52,D54:D57)</f>
        <v>299751</v>
      </c>
      <c r="E58" s="75">
        <f>SUM(E40:E43,E45:E52,E54:E57)</f>
        <v>243895</v>
      </c>
      <c r="F58" s="76">
        <f t="shared" si="1"/>
        <v>0.8136586700294578</v>
      </c>
      <c r="G58" s="144"/>
      <c r="H58" s="145"/>
      <c r="I58" s="145"/>
      <c r="J58" s="145"/>
      <c r="K58" s="145"/>
      <c r="L58" s="146"/>
    </row>
    <row r="59" spans="1:12" s="50" customFormat="1" ht="13.5" x14ac:dyDescent="0.4"/>
    <row r="60" spans="1:12" s="50" customFormat="1" ht="13.5" x14ac:dyDescent="0.4"/>
    <row r="61" spans="1:12" s="50" customFormat="1" ht="17.25" x14ac:dyDescent="0.4">
      <c r="A61" s="63">
        <v>-5</v>
      </c>
      <c r="B61" s="56" t="s">
        <v>76</v>
      </c>
    </row>
    <row r="62" spans="1:12" s="50" customFormat="1" ht="14.25" thickBot="1" x14ac:dyDescent="0.45">
      <c r="D62" s="65" t="s">
        <v>83</v>
      </c>
    </row>
    <row r="63" spans="1:12" s="50" customFormat="1" ht="13.5" x14ac:dyDescent="0.4">
      <c r="B63" s="179"/>
      <c r="C63" s="179" t="s">
        <v>77</v>
      </c>
      <c r="D63" s="179" t="s">
        <v>78</v>
      </c>
    </row>
    <row r="64" spans="1:12" s="50" customFormat="1" ht="14.25" thickBot="1" x14ac:dyDescent="0.45">
      <c r="B64" s="180"/>
      <c r="C64" s="180"/>
      <c r="D64" s="180"/>
    </row>
    <row r="65" spans="2:4" s="50" customFormat="1" ht="29.25" customHeight="1" thickBot="1" x14ac:dyDescent="0.45">
      <c r="B65" s="64" t="s">
        <v>79</v>
      </c>
      <c r="C65" s="67">
        <f>SUM(D5:D18,D40:D52)</f>
        <v>8568030</v>
      </c>
      <c r="D65" s="67">
        <f>SUM(E5:E18,E40:E52)</f>
        <v>8175453</v>
      </c>
    </row>
    <row r="66" spans="2:4" s="50" customFormat="1" ht="29.25" customHeight="1" thickBot="1" x14ac:dyDescent="0.45">
      <c r="B66" s="64" t="s">
        <v>80</v>
      </c>
      <c r="C66" s="67">
        <f>SUM(D20:D28,D54:D56)</f>
        <v>2156028</v>
      </c>
      <c r="D66" s="67">
        <f>SUM(E20:E28,E54:E56)</f>
        <v>1962711</v>
      </c>
    </row>
    <row r="67" spans="2:4" s="50" customFormat="1" ht="29.25" customHeight="1" thickBot="1" x14ac:dyDescent="0.45">
      <c r="B67" s="64" t="s">
        <v>81</v>
      </c>
      <c r="C67" s="67">
        <f>SUM(D30:D33)</f>
        <v>4659162</v>
      </c>
      <c r="D67" s="67">
        <f>SUM(E30:E33)</f>
        <v>4695907</v>
      </c>
    </row>
    <row r="68" spans="2:4" s="50" customFormat="1" ht="29.25" customHeight="1" thickBot="1" x14ac:dyDescent="0.45">
      <c r="B68" s="68" t="s">
        <v>82</v>
      </c>
      <c r="C68" s="69">
        <f>SUM(D34,D57)</f>
        <v>1077618</v>
      </c>
      <c r="D68" s="69">
        <f>SUM(E34,E57)</f>
        <v>1008070</v>
      </c>
    </row>
    <row r="69" spans="2:4" s="50" customFormat="1" ht="29.25" customHeight="1" thickTop="1" thickBot="1" x14ac:dyDescent="0.45">
      <c r="B69" s="70" t="s">
        <v>84</v>
      </c>
      <c r="C69" s="71">
        <f>SUM(C65:C68)</f>
        <v>16460838</v>
      </c>
      <c r="D69" s="71">
        <f>SUM(D65:D68)</f>
        <v>15842141</v>
      </c>
    </row>
  </sheetData>
  <mergeCells count="55">
    <mergeCell ref="B63:B64"/>
    <mergeCell ref="C63:C64"/>
    <mergeCell ref="D63:D64"/>
    <mergeCell ref="G14:L14"/>
    <mergeCell ref="G15:L15"/>
    <mergeCell ref="G16:L16"/>
    <mergeCell ref="G17:L17"/>
    <mergeCell ref="G18:L18"/>
    <mergeCell ref="G19:L19"/>
    <mergeCell ref="G20:L20"/>
    <mergeCell ref="G21:L21"/>
    <mergeCell ref="G22:L22"/>
    <mergeCell ref="G23:L23"/>
    <mergeCell ref="G24:L24"/>
    <mergeCell ref="G3:L3"/>
    <mergeCell ref="G4:L4"/>
    <mergeCell ref="G8:L8"/>
    <mergeCell ref="G9:L9"/>
    <mergeCell ref="G13:L13"/>
    <mergeCell ref="G5:L7"/>
    <mergeCell ref="G10:L12"/>
    <mergeCell ref="G25:L25"/>
    <mergeCell ref="G26:L26"/>
    <mergeCell ref="G27:L27"/>
    <mergeCell ref="G28:L28"/>
    <mergeCell ref="G30:L30"/>
    <mergeCell ref="G31:L31"/>
    <mergeCell ref="G29:L29"/>
    <mergeCell ref="G32:L32"/>
    <mergeCell ref="G33:L33"/>
    <mergeCell ref="G34:L34"/>
    <mergeCell ref="G35:L35"/>
    <mergeCell ref="G37:L37"/>
    <mergeCell ref="G47:L47"/>
    <mergeCell ref="G38:L38"/>
    <mergeCell ref="G39:L39"/>
    <mergeCell ref="G40:L40"/>
    <mergeCell ref="G41:L41"/>
    <mergeCell ref="G42:L42"/>
    <mergeCell ref="G58:L58"/>
    <mergeCell ref="G1:K2"/>
    <mergeCell ref="G53:L53"/>
    <mergeCell ref="G54:L54"/>
    <mergeCell ref="G55:L55"/>
    <mergeCell ref="G56:L56"/>
    <mergeCell ref="G57:L57"/>
    <mergeCell ref="G48:L48"/>
    <mergeCell ref="G49:L49"/>
    <mergeCell ref="G50:L50"/>
    <mergeCell ref="G51:L51"/>
    <mergeCell ref="G52:L52"/>
    <mergeCell ref="G43:L43"/>
    <mergeCell ref="G44:L44"/>
    <mergeCell ref="G45:L45"/>
    <mergeCell ref="G46:L46"/>
  </mergeCells>
  <phoneticPr fontId="1"/>
  <printOptions horizontalCentered="1" verticalCentered="1"/>
  <pageMargins left="0.15748031496062992" right="0.15748031496062992" top="0.74803149606299213" bottom="0.15748031496062992" header="0.31496062992125984" footer="0.15748031496062992"/>
  <pageSetup paperSize="9" scale="49"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認定者数</vt:lpstr>
      <vt:lpstr>介護給付費の推移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cp:lastPrinted>2021-09-29T06:21:20Z</cp:lastPrinted>
  <dcterms:created xsi:type="dcterms:W3CDTF">2020-05-26T00:49:41Z</dcterms:created>
  <dcterms:modified xsi:type="dcterms:W3CDTF">2021-12-27T07:34:21Z</dcterms:modified>
</cp:coreProperties>
</file>