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上下水道総務課\総務係\総務業務　（水道業務から名前を変えました）\7ホームページ\R3.4.28　山口主幹からの依頼\"/>
    </mc:Choice>
  </mc:AlternateContent>
  <workbookProtection workbookAlgorithmName="SHA-512" workbookHashValue="iKDy5C3Kgbzc85Cm8LfLUiYWgXu/H0ZxFJrjgorXw/a+g+78Z4k2ytP5kfCEPB+Y+zMSWjdSbyER7ELD/fWySA==" workbookSaltValue="jLPnhMPuKsVEzccVy2LAO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<sst xmlns="http://schemas.openxmlformats.org/spreadsheetml/2006/main" count="228" uniqueCount="114">
  <si>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</si>
  <si>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</si>
  <si>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</si>
  <si>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</si>
  <si>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</si>
  <si>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</si>
  <si>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</si>
  <si>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</si>
  <si>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</si>
  <si>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</si>
  <si>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</si>
  <si>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</si>
  <si>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</si>
  <si>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</si>
  <si>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</si>
  <si>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</si>
  <si>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</si>
  <si>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</si>
  <si>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</si>
  <si>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</si>
  <si>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</si>
  <si>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</si>
  <si>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</si>
  <si>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</si>
  <si>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</si>
  <si>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</si>
  <si>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</si>
  <si>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</si>
  <si>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</si>
  <si>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</si>
  <si>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</si>
  <si>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</si>
  <si>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</si>
  <si>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</si>
  <si>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</si>
  <si>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</si>
  <si>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</si>
  <si>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</si>
  <si>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</si>
  <si>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</si>
  <si>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</si>
  <si>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</si>
  <si>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</si>
  <si>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</si>
  <si>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</si>
  <si>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</si>
  <si>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</si>
  <si>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</si>
  <si>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</si>
  <si>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</si>
  <si>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</si>
  <si>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</si>
  <si>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</si>
  <si>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</si>
  <si>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</si>
  <si>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</si>
  <si>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</si>
  <si>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</si>
  <si>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</si>
  <si>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</si>
  <si>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</si>
  <si>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</si>
  <si>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</si>
  <si>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</si>
  <si>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</si>
  <si>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</si>
  <si>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</si>
  <si>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</si>
  <si>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</si>
  <si>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</si>
  <si>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</si>
  <si>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</si>
  <si>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</si>
  <si>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</si>
  <si>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</si>
  <si>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</si>
  <si>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</si>
  <si>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</si>
  <si>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</si>
  <si>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</si>
  <si>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</si>
  <si>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</si>
  <si>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</si>
  <si>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</si>
  <si>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</si>
  <si>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</si>
  <si>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</si>
  <si>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</si>
  <si>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</si>
  <si>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</si>
  <si>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</si>
  <si>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</si>
  <si>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</si>
  <si>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</si>
  <si>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</si>
  <si>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</si>
  <si>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</si>
  <si>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</si>
  <si>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</si>
  <si>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</si>
  <si>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</si>
  <si>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</si>
  <si>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</si>
  <si>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</si>
  <si>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</si>
  <si>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</si>
  <si>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</si>
  <si>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</si>
  <si>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</si>
  <si>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</si>
  <si>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</si>
  <si>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配水池等の基幹水道施設の耐震化を早期に実施した結果、有形固定資産減価償却率は類似団体、全国平均値と比較して低い数値であります。
　管路経年化率は16.67％と類似団体、全国平均値より下回っており、管路更新率も全国平均値を上回るものの低い水準にあります。</t>
    <phoneticPr fontId="4"/>
  </si>
  <si>
    <t xml:space="preserve">　人口減少、節水意識の定着により給水収益が年々減少する中、将来にわたり安全、安心な水の供給のため、老朽施設、老朽管の更新が急務となってきております。
　料金収入の増加が見込めない事から、令和元年度に策定した水道事業の基本計画（水道事業ビジョン、経営戦略、アセットマネジメント）に基づき、収益の動向も踏まえながら事業運営を進めていきます。
</t>
    <rPh sb="99" eb="101">
      <t>サクテイ</t>
    </rPh>
    <rPh sb="139" eb="140">
      <t>モト</t>
    </rPh>
    <phoneticPr fontId="4"/>
  </si>
  <si>
    <t xml:space="preserve">　経常収支は類似団体、全国平均値を下回りましたが100％を越えており、累積欠損金も生じていません。また、支払能力を示す流動比率は、前年とほぼ同じで、類似団体、全国平均値を上回っており経営の健全性は保たれています。
　給水収益に対する企業債残高の比率は前年と比較して減少しましたが、前年度の隔月検針・隔月請求が給水収益に影響を及ぼしていたことが解消されたもので、一昨年度と同様の水準となりました。
　隔月検針・隔月請求による給水収益への影響が解消されたこと、営業関連業務委託料の減少などの影響があり、料金回収率で前年比6.81ポイント増、給水原価は前年比10.65円減の161.88円になりました。
　施設利用率は前年と比較して1.07ポイント減少しました。配水量は毎年減少していることから、今後も施設利用率は減少していくと考えられます。
</t>
    <rPh sb="132" eb="134">
      <t>ゲンショウ</t>
    </rPh>
    <rPh sb="140" eb="143">
      <t>ゼンネンド</t>
    </rPh>
    <rPh sb="154" eb="156">
      <t>キュウスイ</t>
    </rPh>
    <rPh sb="156" eb="158">
      <t>シュウエキ</t>
    </rPh>
    <rPh sb="159" eb="161">
      <t>エイキョウ</t>
    </rPh>
    <rPh sb="162" eb="163">
      <t>オヨ</t>
    </rPh>
    <rPh sb="171" eb="173">
      <t>カイショウ</t>
    </rPh>
    <rPh sb="180" eb="183">
      <t>イッサクネン</t>
    </rPh>
    <rPh sb="183" eb="184">
      <t>ド</t>
    </rPh>
    <rPh sb="185" eb="187">
      <t>ドウヨウ</t>
    </rPh>
    <rPh sb="188" eb="190">
      <t>スイジュン</t>
    </rPh>
    <rPh sb="219" eb="221">
      <t>エイキョウ</t>
    </rPh>
    <rPh sb="222" eb="224">
      <t>カイショウ</t>
    </rPh>
    <rPh sb="230" eb="232">
      <t>エイギョウ</t>
    </rPh>
    <rPh sb="232" eb="234">
      <t>カンレン</t>
    </rPh>
    <rPh sb="234" eb="236">
      <t>ギョウム</t>
    </rPh>
    <rPh sb="236" eb="239">
      <t>イタクリョウ</t>
    </rPh>
    <rPh sb="240" eb="242">
      <t>ゲンショウ</t>
    </rPh>
    <rPh sb="268" eb="269">
      <t>ゾウ</t>
    </rPh>
    <rPh sb="284" eb="285">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</si>
</sst>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1.02</c:v>
                </c:pt>
                <c:pt idx="1">
                  <c:v>0.49</c:v>
                </c:pt>
                <c:pt idx="2">
                  <c:v>0.61</c:v>
                </c:pt>
                <c:pt idx="3">
                  <c:v>1.01</c:v>
                </c:pt>
                <c:pt idx="4">
                  <c:v>0.88</c:v>
                </c:pt>
              </c:numCache>
            </c:numRef>
          </c:val>
          <c:extLst>
            <c:ext xmlns:c16="http://schemas.microsoft.com/office/drawing/2014/chart" uri="{C3380CC4-5D6E-409C-BE32-E72D297353CC}">
              <c16:uniqueId val="{00000000-A7F9-45AA-A34B-A9EB86E4B54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A7F9-45AA-A34B-A9EB86E4B54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59.25</c:v>
                </c:pt>
                <c:pt idx="1">
                  <c:v>61.74</c:v>
                </c:pt>
                <c:pt idx="2">
                  <c:v>61.07</c:v>
                </c:pt>
                <c:pt idx="3">
                  <c:v>60.49</c:v>
                </c:pt>
                <c:pt idx="4">
                  <c:v>59.42</c:v>
                </c:pt>
              </c:numCache>
            </c:numRef>
          </c:val>
          <c:extLst>
            <c:ext xmlns:c16="http://schemas.microsoft.com/office/drawing/2014/chart" uri="{C3380CC4-5D6E-409C-BE32-E72D297353CC}">
              <c16:uniqueId val="{00000000-6820-40D8-904E-6D733E9CB8C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6820-40D8-904E-6D733E9CB8C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88.83</c:v>
                </c:pt>
                <c:pt idx="1">
                  <c:v>88.8</c:v>
                </c:pt>
                <c:pt idx="2">
                  <c:v>89.12</c:v>
                </c:pt>
                <c:pt idx="3">
                  <c:v>85.88</c:v>
                </c:pt>
                <c:pt idx="4">
                  <c:v>89.53</c:v>
                </c:pt>
              </c:numCache>
            </c:numRef>
          </c:val>
          <c:extLst>
            <c:ext xmlns:c16="http://schemas.microsoft.com/office/drawing/2014/chart" uri="{C3380CC4-5D6E-409C-BE32-E72D297353CC}">
              <c16:uniqueId val="{00000000-B0BD-48A3-BAEC-6FC98E8DC70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B0BD-48A3-BAEC-6FC98E8DC70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115.71</c:v>
                </c:pt>
                <c:pt idx="1">
                  <c:v>112.92</c:v>
                </c:pt>
                <c:pt idx="2">
                  <c:v>107.21</c:v>
                </c:pt>
                <c:pt idx="3">
                  <c:v>104.31</c:v>
                </c:pt>
                <c:pt idx="4">
                  <c:v>110.19</c:v>
                </c:pt>
              </c:numCache>
            </c:numRef>
          </c:val>
          <c:extLst>
            <c:ext xmlns:c16="http://schemas.microsoft.com/office/drawing/2014/chart" uri="{C3380CC4-5D6E-409C-BE32-E72D297353CC}">
              <c16:uniqueId val="{00000000-B713-4535-A0B8-2ACDBA4704B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B713-4535-A0B8-2ACDBA4704B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41.69</c:v>
                </c:pt>
                <c:pt idx="1">
                  <c:v>42.82</c:v>
                </c:pt>
                <c:pt idx="2">
                  <c:v>44.02</c:v>
                </c:pt>
                <c:pt idx="3">
                  <c:v>45.3</c:v>
                </c:pt>
                <c:pt idx="4">
                  <c:v>46.78</c:v>
                </c:pt>
              </c:numCache>
            </c:numRef>
          </c:val>
          <c:extLst>
            <c:ext xmlns:c16="http://schemas.microsoft.com/office/drawing/2014/chart" uri="{C3380CC4-5D6E-409C-BE32-E72D297353CC}">
              <c16:uniqueId val="{00000000-20C3-46B2-9610-89E8F534D91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20C3-46B2-9610-89E8F534D91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17.36</c:v>
                </c:pt>
                <c:pt idx="1">
                  <c:v>16.11</c:v>
                </c:pt>
                <c:pt idx="2">
                  <c:v>13.11</c:v>
                </c:pt>
                <c:pt idx="3">
                  <c:v>15.32</c:v>
                </c:pt>
                <c:pt idx="4">
                  <c:v>16.670000000000002</c:v>
                </c:pt>
              </c:numCache>
            </c:numRef>
          </c:val>
          <c:extLst>
            <c:ext xmlns:c16="http://schemas.microsoft.com/office/drawing/2014/chart" uri="{C3380CC4-5D6E-409C-BE32-E72D297353CC}">
              <c16:uniqueId val="{00000000-7FC4-414F-80B6-3731CEED357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7FC4-414F-80B6-3731CEED357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87-40ED-A59C-207203873FF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5E87-40ED-A59C-207203873FF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288.31</c:v>
                </c:pt>
                <c:pt idx="1">
                  <c:v>401.02</c:v>
                </c:pt>
                <c:pt idx="2">
                  <c:v>324</c:v>
                </c:pt>
                <c:pt idx="3">
                  <c:v>355.31</c:v>
                </c:pt>
                <c:pt idx="4">
                  <c:v>356.02</c:v>
                </c:pt>
              </c:numCache>
            </c:numRef>
          </c:val>
          <c:extLst>
            <c:ext xmlns:c16="http://schemas.microsoft.com/office/drawing/2014/chart" uri="{C3380CC4-5D6E-409C-BE32-E72D297353CC}">
              <c16:uniqueId val="{00000000-8BF2-45DF-943B-127FD9F643C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8BF2-45DF-943B-127FD9F643C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349.18</c:v>
                </c:pt>
                <c:pt idx="1">
                  <c:v>351.81</c:v>
                </c:pt>
                <c:pt idx="2">
                  <c:v>395.33</c:v>
                </c:pt>
                <c:pt idx="3">
                  <c:v>414.67</c:v>
                </c:pt>
                <c:pt idx="4">
                  <c:v>395.2</c:v>
                </c:pt>
              </c:numCache>
            </c:numRef>
          </c:val>
          <c:extLst>
            <c:ext xmlns:c16="http://schemas.microsoft.com/office/drawing/2014/chart" uri="{C3380CC4-5D6E-409C-BE32-E72D297353CC}">
              <c16:uniqueId val="{00000000-4BFB-4CE1-85E9-5E4FE01C8F3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4BFB-4CE1-85E9-5E4FE01C8F3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112.45</c:v>
                </c:pt>
                <c:pt idx="1">
                  <c:v>109.68</c:v>
                </c:pt>
                <c:pt idx="2">
                  <c:v>103.58</c:v>
                </c:pt>
                <c:pt idx="3">
                  <c:v>100.78</c:v>
                </c:pt>
                <c:pt idx="4">
                  <c:v>107.59</c:v>
                </c:pt>
              </c:numCache>
            </c:numRef>
          </c:val>
          <c:extLst>
            <c:ext xmlns:c16="http://schemas.microsoft.com/office/drawing/2014/chart" uri="{C3380CC4-5D6E-409C-BE32-E72D297353CC}">
              <c16:uniqueId val="{00000000-9265-4EBB-9CE5-6741409A5A9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9265-4EBB-9CE5-6741409A5A9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157.03</c:v>
                </c:pt>
                <c:pt idx="1">
                  <c:v>159.99</c:v>
                </c:pt>
                <c:pt idx="2">
                  <c:v>167.93</c:v>
                </c:pt>
                <c:pt idx="3">
                  <c:v>172.53</c:v>
                </c:pt>
                <c:pt idx="4">
                  <c:v>161.88</c:v>
                </c:pt>
              </c:numCache>
            </c:numRef>
          </c:val>
          <c:extLst>
            <c:ext xmlns:c16="http://schemas.microsoft.com/office/drawing/2014/chart" uri="{C3380CC4-5D6E-409C-BE32-E72D297353CC}">
              <c16:uniqueId val="{00000000-9F03-4088-A244-7DE20891D74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9F03-4088-A244-7DE20891D74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三重県　松阪市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自治体職員</v>
      </c>
      <c r="AE8" s="83"/>
      <c r="AF8" s="83"/>
      <c r="AG8" s="83"/>
      <c r="AH8" s="83"/>
      <c r="AI8" s="83"/>
      <c r="AJ8" s="83"/>
      <c r="AK8" s="4"/>
      <c r="AL8" s="71">
        <f>データ!$R$6</f>
        <v>163477</v>
      </c>
      <c r="AM8" s="71"/>
      <c r="AN8" s="71"/>
      <c r="AO8" s="71"/>
      <c r="AP8" s="71"/>
      <c r="AQ8" s="71"/>
      <c r="AR8" s="71"/>
      <c r="AS8" s="71"/>
      <c r="AT8" s="67">
        <f>データ!$S$6</f>
        <v>623.58000000000004</v>
      </c>
      <c r="AU8" s="68"/>
      <c r="AV8" s="68"/>
      <c r="AW8" s="68"/>
      <c r="AX8" s="68"/>
      <c r="AY8" s="68"/>
      <c r="AZ8" s="68"/>
      <c r="BA8" s="68"/>
      <c r="BB8" s="70">
        <f>データ!$T$6</f>
        <v>262.16000000000003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59.34</v>
      </c>
      <c r="J10" s="68"/>
      <c r="K10" s="68"/>
      <c r="L10" s="68"/>
      <c r="M10" s="68"/>
      <c r="N10" s="68"/>
      <c r="O10" s="69"/>
      <c r="P10" s="70">
        <f>データ!$P$6</f>
        <v>98.48</v>
      </c>
      <c r="Q10" s="70"/>
      <c r="R10" s="70"/>
      <c r="S10" s="70"/>
      <c r="T10" s="70"/>
      <c r="U10" s="70"/>
      <c r="V10" s="70"/>
      <c r="W10" s="71">
        <f>データ!$Q$6</f>
        <v>3014</v>
      </c>
      <c r="X10" s="71"/>
      <c r="Y10" s="71"/>
      <c r="Z10" s="71"/>
      <c r="AA10" s="71"/>
      <c r="AB10" s="71"/>
      <c r="AC10" s="71"/>
      <c r="AD10" s="2"/>
      <c r="AE10" s="2"/>
      <c r="AF10" s="2"/>
      <c r="AG10" s="2"/>
      <c r="AH10" s="4"/>
      <c r="AI10" s="4"/>
      <c r="AJ10" s="4"/>
      <c r="AK10" s="4"/>
      <c r="AL10" s="71">
        <f>データ!$U$6</f>
        <v>160398</v>
      </c>
      <c r="AM10" s="71"/>
      <c r="AN10" s="71"/>
      <c r="AO10" s="71"/>
      <c r="AP10" s="71"/>
      <c r="AQ10" s="71"/>
      <c r="AR10" s="71"/>
      <c r="AS10" s="71"/>
      <c r="AT10" s="67">
        <f>データ!$V$6</f>
        <v>270.92</v>
      </c>
      <c r="AU10" s="68"/>
      <c r="AV10" s="68"/>
      <c r="AW10" s="68"/>
      <c r="AX10" s="68"/>
      <c r="AY10" s="68"/>
      <c r="AZ10" s="68"/>
      <c r="BA10" s="68"/>
      <c r="BB10" s="70">
        <f>データ!$W$6</f>
        <v>592.04999999999995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K8cl/R/d/mxk2wzz854H8zUiFLLqkTgbhoYc5xtobQ9BQwndNm9SIEHN7P9BYeELy6ty1xEsyAue1BG7UhhwZg==" saltValue="oNaaMQM81rfC+sKr2l+lI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242047</v>
      </c>
      <c r="D6" s="34">
        <f t="shared" si="3"/>
        <v>46</v>
      </c>
      <c r="E6" s="34">
        <f t="shared" si="3"/>
        <v>1</v>
      </c>
      <c r="F6" s="34">
        <f t="shared" si="3"/>
        <v>0</v>
      </c>
      <c r="G6" s="34">
        <f t="shared" si="3"/>
        <v>1</v>
      </c>
      <c r="H6" s="34" t="str">
        <f t="shared" si="3"/>
        <v>三重県　松阪市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59.34</v>
      </c>
      <c r="P6" s="35">
        <f t="shared" si="3"/>
        <v>98.48</v>
      </c>
      <c r="Q6" s="35">
        <f t="shared" si="3"/>
        <v>3014</v>
      </c>
      <c r="R6" s="35">
        <f t="shared" si="3"/>
        <v>163477</v>
      </c>
      <c r="S6" s="35">
        <f t="shared" si="3"/>
        <v>623.58000000000004</v>
      </c>
      <c r="T6" s="35">
        <f t="shared" si="3"/>
        <v>262.16000000000003</v>
      </c>
      <c r="U6" s="35">
        <f t="shared" si="3"/>
        <v>160398</v>
      </c>
      <c r="V6" s="35">
        <f t="shared" si="3"/>
        <v>270.92</v>
      </c>
      <c r="W6" s="35">
        <f t="shared" si="3"/>
        <v>592.04999999999995</v>
      </c>
      <c r="X6" s="36">
        <f>IF(X7="",NA(),X7)</f>
        <v>115.71</v>
      </c>
      <c r="Y6" s="36">
        <f t="shared" ref="Y6:AG6" si="4">IF(Y7="",NA(),Y7)</f>
        <v>112.92</v>
      </c>
      <c r="Z6" s="36">
        <f t="shared" si="4"/>
        <v>107.21</v>
      </c>
      <c r="AA6" s="36">
        <f t="shared" si="4"/>
        <v>104.31</v>
      </c>
      <c r="AB6" s="36">
        <f t="shared" si="4"/>
        <v>110.19</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288.31</v>
      </c>
      <c r="AU6" s="36">
        <f t="shared" ref="AU6:BC6" si="6">IF(AU7="",NA(),AU7)</f>
        <v>401.02</v>
      </c>
      <c r="AV6" s="36">
        <f t="shared" si="6"/>
        <v>324</v>
      </c>
      <c r="AW6" s="36">
        <f t="shared" si="6"/>
        <v>355.31</v>
      </c>
      <c r="AX6" s="36">
        <f t="shared" si="6"/>
        <v>356.02</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349.18</v>
      </c>
      <c r="BF6" s="36">
        <f t="shared" ref="BF6:BN6" si="7">IF(BF7="",NA(),BF7)</f>
        <v>351.81</v>
      </c>
      <c r="BG6" s="36">
        <f t="shared" si="7"/>
        <v>395.33</v>
      </c>
      <c r="BH6" s="36">
        <f t="shared" si="7"/>
        <v>414.67</v>
      </c>
      <c r="BI6" s="36">
        <f t="shared" si="7"/>
        <v>395.2</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112.45</v>
      </c>
      <c r="BQ6" s="36">
        <f t="shared" ref="BQ6:BY6" si="8">IF(BQ7="",NA(),BQ7)</f>
        <v>109.68</v>
      </c>
      <c r="BR6" s="36">
        <f t="shared" si="8"/>
        <v>103.58</v>
      </c>
      <c r="BS6" s="36">
        <f t="shared" si="8"/>
        <v>100.78</v>
      </c>
      <c r="BT6" s="36">
        <f t="shared" si="8"/>
        <v>107.59</v>
      </c>
      <c r="BU6" s="36">
        <f t="shared" si="8"/>
        <v>106.4</v>
      </c>
      <c r="BV6" s="36">
        <f t="shared" si="8"/>
        <v>107.61</v>
      </c>
      <c r="BW6" s="36">
        <f t="shared" si="8"/>
        <v>106.02</v>
      </c>
      <c r="BX6" s="36">
        <f t="shared" si="8"/>
        <v>104.84</v>
      </c>
      <c r="BY6" s="36">
        <f t="shared" si="8"/>
        <v>106.11</v>
      </c>
      <c r="BZ6" s="35" t="str">
        <f>IF(BZ7="","",IF(BZ7="-","【-】","【"&amp;SUBSTITUTE(TEXT(BZ7,"#,##0.00"),"-","△")&amp;"】"))</f>
        <v>【103.24】</v>
      </c>
      <c r="CA6" s="36">
        <f>IF(CA7="",NA(),CA7)</f>
        <v>157.03</v>
      </c>
      <c r="CB6" s="36">
        <f t="shared" ref="CB6:CJ6" si="9">IF(CB7="",NA(),CB7)</f>
        <v>159.99</v>
      </c>
      <c r="CC6" s="36">
        <f t="shared" si="9"/>
        <v>167.93</v>
      </c>
      <c r="CD6" s="36">
        <f t="shared" si="9"/>
        <v>172.53</v>
      </c>
      <c r="CE6" s="36">
        <f t="shared" si="9"/>
        <v>161.88</v>
      </c>
      <c r="CF6" s="36">
        <f t="shared" si="9"/>
        <v>156.29</v>
      </c>
      <c r="CG6" s="36">
        <f t="shared" si="9"/>
        <v>155.69</v>
      </c>
      <c r="CH6" s="36">
        <f t="shared" si="9"/>
        <v>158.6</v>
      </c>
      <c r="CI6" s="36">
        <f t="shared" si="9"/>
        <v>161.82</v>
      </c>
      <c r="CJ6" s="36">
        <f t="shared" si="9"/>
        <v>161.03</v>
      </c>
      <c r="CK6" s="35" t="str">
        <f>IF(CK7="","",IF(CK7="-","【-】","【"&amp;SUBSTITUTE(TEXT(CK7,"#,##0.00"),"-","△")&amp;"】"))</f>
        <v>【168.38】</v>
      </c>
      <c r="CL6" s="36">
        <f>IF(CL7="",NA(),CL7)</f>
        <v>59.25</v>
      </c>
      <c r="CM6" s="36">
        <f t="shared" ref="CM6:CU6" si="10">IF(CM7="",NA(),CM7)</f>
        <v>61.74</v>
      </c>
      <c r="CN6" s="36">
        <f t="shared" si="10"/>
        <v>61.07</v>
      </c>
      <c r="CO6" s="36">
        <f t="shared" si="10"/>
        <v>60.49</v>
      </c>
      <c r="CP6" s="36">
        <f t="shared" si="10"/>
        <v>59.42</v>
      </c>
      <c r="CQ6" s="36">
        <f t="shared" si="10"/>
        <v>62.34</v>
      </c>
      <c r="CR6" s="36">
        <f t="shared" si="10"/>
        <v>62.46</v>
      </c>
      <c r="CS6" s="36">
        <f t="shared" si="10"/>
        <v>62.88</v>
      </c>
      <c r="CT6" s="36">
        <f t="shared" si="10"/>
        <v>62.32</v>
      </c>
      <c r="CU6" s="36">
        <f t="shared" si="10"/>
        <v>61.71</v>
      </c>
      <c r="CV6" s="35" t="str">
        <f>IF(CV7="","",IF(CV7="-","【-】","【"&amp;SUBSTITUTE(TEXT(CV7,"#,##0.00"),"-","△")&amp;"】"))</f>
        <v>【60.00】</v>
      </c>
      <c r="CW6" s="36">
        <f>IF(CW7="",NA(),CW7)</f>
        <v>88.83</v>
      </c>
      <c r="CX6" s="36">
        <f t="shared" ref="CX6:DF6" si="11">IF(CX7="",NA(),CX7)</f>
        <v>88.8</v>
      </c>
      <c r="CY6" s="36">
        <f t="shared" si="11"/>
        <v>89.12</v>
      </c>
      <c r="CZ6" s="36">
        <f t="shared" si="11"/>
        <v>85.88</v>
      </c>
      <c r="DA6" s="36">
        <f t="shared" si="11"/>
        <v>89.53</v>
      </c>
      <c r="DB6" s="36">
        <f t="shared" si="11"/>
        <v>90.15</v>
      </c>
      <c r="DC6" s="36">
        <f t="shared" si="11"/>
        <v>90.62</v>
      </c>
      <c r="DD6" s="36">
        <f t="shared" si="11"/>
        <v>90.13</v>
      </c>
      <c r="DE6" s="36">
        <f t="shared" si="11"/>
        <v>90.19</v>
      </c>
      <c r="DF6" s="36">
        <f t="shared" si="11"/>
        <v>90.03</v>
      </c>
      <c r="DG6" s="35" t="str">
        <f>IF(DG7="","",IF(DG7="-","【-】","【"&amp;SUBSTITUTE(TEXT(DG7,"#,##0.00"),"-","△")&amp;"】"))</f>
        <v>【89.80】</v>
      </c>
      <c r="DH6" s="36">
        <f>IF(DH7="",NA(),DH7)</f>
        <v>41.69</v>
      </c>
      <c r="DI6" s="36">
        <f t="shared" ref="DI6:DQ6" si="12">IF(DI7="",NA(),DI7)</f>
        <v>42.82</v>
      </c>
      <c r="DJ6" s="36">
        <f t="shared" si="12"/>
        <v>44.02</v>
      </c>
      <c r="DK6" s="36">
        <f t="shared" si="12"/>
        <v>45.3</v>
      </c>
      <c r="DL6" s="36">
        <f t="shared" si="12"/>
        <v>46.78</v>
      </c>
      <c r="DM6" s="36">
        <f t="shared" si="12"/>
        <v>47.37</v>
      </c>
      <c r="DN6" s="36">
        <f t="shared" si="12"/>
        <v>48.01</v>
      </c>
      <c r="DO6" s="36">
        <f t="shared" si="12"/>
        <v>48.01</v>
      </c>
      <c r="DP6" s="36">
        <f t="shared" si="12"/>
        <v>48.86</v>
      </c>
      <c r="DQ6" s="36">
        <f t="shared" si="12"/>
        <v>49.6</v>
      </c>
      <c r="DR6" s="35" t="str">
        <f>IF(DR7="","",IF(DR7="-","【-】","【"&amp;SUBSTITUTE(TEXT(DR7,"#,##0.00"),"-","△")&amp;"】"))</f>
        <v>【49.59】</v>
      </c>
      <c r="DS6" s="36">
        <f>IF(DS7="",NA(),DS7)</f>
        <v>17.36</v>
      </c>
      <c r="DT6" s="36">
        <f t="shared" ref="DT6:EB6" si="13">IF(DT7="",NA(),DT7)</f>
        <v>16.11</v>
      </c>
      <c r="DU6" s="36">
        <f t="shared" si="13"/>
        <v>13.11</v>
      </c>
      <c r="DV6" s="36">
        <f t="shared" si="13"/>
        <v>15.32</v>
      </c>
      <c r="DW6" s="36">
        <f t="shared" si="13"/>
        <v>16.670000000000002</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1.02</v>
      </c>
      <c r="EE6" s="36">
        <f t="shared" ref="EE6:EM6" si="14">IF(EE7="",NA(),EE7)</f>
        <v>0.49</v>
      </c>
      <c r="EF6" s="36">
        <f t="shared" si="14"/>
        <v>0.61</v>
      </c>
      <c r="EG6" s="36">
        <f t="shared" si="14"/>
        <v>1.01</v>
      </c>
      <c r="EH6" s="36">
        <f t="shared" si="14"/>
        <v>0.88</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242047</v>
      </c>
      <c r="D7" s="38">
        <v>46</v>
      </c>
      <c r="E7" s="38">
        <v>1</v>
      </c>
      <c r="F7" s="38">
        <v>0</v>
      </c>
      <c r="G7" s="38">
        <v>1</v>
      </c>
      <c r="H7" s="38" t="s">
        <v>93</v>
      </c>
      <c r="I7" s="38" t="s">
        <v>94</v>
      </c>
      <c r="J7" s="38" t="s">
        <v>95</v>
      </c>
      <c r="K7" s="38" t="s">
        <v>96</v>
      </c>
      <c r="L7" s="38" t="s">
        <v>97</v>
      </c>
      <c r="M7" s="38" t="s">
        <v>98</v>
      </c>
      <c r="N7" s="39" t="s">
        <v>99</v>
      </c>
      <c r="O7" s="39">
        <v>59.34</v>
      </c>
      <c r="P7" s="39">
        <v>98.48</v>
      </c>
      <c r="Q7" s="39">
        <v>3014</v>
      </c>
      <c r="R7" s="39">
        <v>163477</v>
      </c>
      <c r="S7" s="39">
        <v>623.58000000000004</v>
      </c>
      <c r="T7" s="39">
        <v>262.16000000000003</v>
      </c>
      <c r="U7" s="39">
        <v>160398</v>
      </c>
      <c r="V7" s="39">
        <v>270.92</v>
      </c>
      <c r="W7" s="39">
        <v>592.04999999999995</v>
      </c>
      <c r="X7" s="39">
        <v>115.71</v>
      </c>
      <c r="Y7" s="39">
        <v>112.92</v>
      </c>
      <c r="Z7" s="39">
        <v>107.21</v>
      </c>
      <c r="AA7" s="39">
        <v>104.31</v>
      </c>
      <c r="AB7" s="39">
        <v>110.19</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288.31</v>
      </c>
      <c r="AU7" s="39">
        <v>401.02</v>
      </c>
      <c r="AV7" s="39">
        <v>324</v>
      </c>
      <c r="AW7" s="39">
        <v>355.31</v>
      </c>
      <c r="AX7" s="39">
        <v>356.02</v>
      </c>
      <c r="AY7" s="39">
        <v>299.44</v>
      </c>
      <c r="AZ7" s="39">
        <v>311.99</v>
      </c>
      <c r="BA7" s="39">
        <v>307.83</v>
      </c>
      <c r="BB7" s="39">
        <v>318.89</v>
      </c>
      <c r="BC7" s="39">
        <v>309.10000000000002</v>
      </c>
      <c r="BD7" s="39">
        <v>264.97000000000003</v>
      </c>
      <c r="BE7" s="39">
        <v>349.18</v>
      </c>
      <c r="BF7" s="39">
        <v>351.81</v>
      </c>
      <c r="BG7" s="39">
        <v>395.33</v>
      </c>
      <c r="BH7" s="39">
        <v>414.67</v>
      </c>
      <c r="BI7" s="39">
        <v>395.2</v>
      </c>
      <c r="BJ7" s="39">
        <v>298.08999999999997</v>
      </c>
      <c r="BK7" s="39">
        <v>291.77999999999997</v>
      </c>
      <c r="BL7" s="39">
        <v>295.44</v>
      </c>
      <c r="BM7" s="39">
        <v>290.07</v>
      </c>
      <c r="BN7" s="39">
        <v>290.42</v>
      </c>
      <c r="BO7" s="39">
        <v>266.61</v>
      </c>
      <c r="BP7" s="39">
        <v>112.45</v>
      </c>
      <c r="BQ7" s="39">
        <v>109.68</v>
      </c>
      <c r="BR7" s="39">
        <v>103.58</v>
      </c>
      <c r="BS7" s="39">
        <v>100.78</v>
      </c>
      <c r="BT7" s="39">
        <v>107.59</v>
      </c>
      <c r="BU7" s="39">
        <v>106.4</v>
      </c>
      <c r="BV7" s="39">
        <v>107.61</v>
      </c>
      <c r="BW7" s="39">
        <v>106.02</v>
      </c>
      <c r="BX7" s="39">
        <v>104.84</v>
      </c>
      <c r="BY7" s="39">
        <v>106.11</v>
      </c>
      <c r="BZ7" s="39">
        <v>103.24</v>
      </c>
      <c r="CA7" s="39">
        <v>157.03</v>
      </c>
      <c r="CB7" s="39">
        <v>159.99</v>
      </c>
      <c r="CC7" s="39">
        <v>167.93</v>
      </c>
      <c r="CD7" s="39">
        <v>172.53</v>
      </c>
      <c r="CE7" s="39">
        <v>161.88</v>
      </c>
      <c r="CF7" s="39">
        <v>156.29</v>
      </c>
      <c r="CG7" s="39">
        <v>155.69</v>
      </c>
      <c r="CH7" s="39">
        <v>158.6</v>
      </c>
      <c r="CI7" s="39">
        <v>161.82</v>
      </c>
      <c r="CJ7" s="39">
        <v>161.03</v>
      </c>
      <c r="CK7" s="39">
        <v>168.38</v>
      </c>
      <c r="CL7" s="39">
        <v>59.25</v>
      </c>
      <c r="CM7" s="39">
        <v>61.74</v>
      </c>
      <c r="CN7" s="39">
        <v>61.07</v>
      </c>
      <c r="CO7" s="39">
        <v>60.49</v>
      </c>
      <c r="CP7" s="39">
        <v>59.42</v>
      </c>
      <c r="CQ7" s="39">
        <v>62.34</v>
      </c>
      <c r="CR7" s="39">
        <v>62.46</v>
      </c>
      <c r="CS7" s="39">
        <v>62.88</v>
      </c>
      <c r="CT7" s="39">
        <v>62.32</v>
      </c>
      <c r="CU7" s="39">
        <v>61.71</v>
      </c>
      <c r="CV7" s="39">
        <v>60</v>
      </c>
      <c r="CW7" s="39">
        <v>88.83</v>
      </c>
      <c r="CX7" s="39">
        <v>88.8</v>
      </c>
      <c r="CY7" s="39">
        <v>89.12</v>
      </c>
      <c r="CZ7" s="39">
        <v>85.88</v>
      </c>
      <c r="DA7" s="39">
        <v>89.53</v>
      </c>
      <c r="DB7" s="39">
        <v>90.15</v>
      </c>
      <c r="DC7" s="39">
        <v>90.62</v>
      </c>
      <c r="DD7" s="39">
        <v>90.13</v>
      </c>
      <c r="DE7" s="39">
        <v>90.19</v>
      </c>
      <c r="DF7" s="39">
        <v>90.03</v>
      </c>
      <c r="DG7" s="39">
        <v>89.8</v>
      </c>
      <c r="DH7" s="39">
        <v>41.69</v>
      </c>
      <c r="DI7" s="39">
        <v>42.82</v>
      </c>
      <c r="DJ7" s="39">
        <v>44.02</v>
      </c>
      <c r="DK7" s="39">
        <v>45.3</v>
      </c>
      <c r="DL7" s="39">
        <v>46.78</v>
      </c>
      <c r="DM7" s="39">
        <v>47.37</v>
      </c>
      <c r="DN7" s="39">
        <v>48.01</v>
      </c>
      <c r="DO7" s="39">
        <v>48.01</v>
      </c>
      <c r="DP7" s="39">
        <v>48.86</v>
      </c>
      <c r="DQ7" s="39">
        <v>49.6</v>
      </c>
      <c r="DR7" s="39">
        <v>49.59</v>
      </c>
      <c r="DS7" s="39">
        <v>17.36</v>
      </c>
      <c r="DT7" s="39">
        <v>16.11</v>
      </c>
      <c r="DU7" s="39">
        <v>13.11</v>
      </c>
      <c r="DV7" s="39">
        <v>15.32</v>
      </c>
      <c r="DW7" s="39">
        <v>16.670000000000002</v>
      </c>
      <c r="DX7" s="39">
        <v>14.27</v>
      </c>
      <c r="DY7" s="39">
        <v>16.170000000000002</v>
      </c>
      <c r="DZ7" s="39">
        <v>16.600000000000001</v>
      </c>
      <c r="EA7" s="39">
        <v>18.510000000000002</v>
      </c>
      <c r="EB7" s="39">
        <v>20.49</v>
      </c>
      <c r="EC7" s="39">
        <v>19.440000000000001</v>
      </c>
      <c r="ED7" s="39">
        <v>1.02</v>
      </c>
      <c r="EE7" s="39">
        <v>0.49</v>
      </c>
      <c r="EF7" s="39">
        <v>0.61</v>
      </c>
      <c r="EG7" s="39">
        <v>1.01</v>
      </c>
      <c r="EH7" s="39">
        <v>0.88</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上下水道総務課</dc:creator>
  <cp:lastModifiedBy>admin</cp:lastModifiedBy>
  <cp:lastPrinted>2021-04-30T07:39:38Z</cp:lastPrinted>
  <dcterms:created xsi:type="dcterms:W3CDTF">2021-04-30T07:40:16Z</dcterms:created>
  <dcterms:modified xsi:type="dcterms:W3CDTF">2021-04-30T07:40:16Z</dcterms:modified>
</cp:coreProperties>
</file>