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6d5b1c02251c9f38/デスクトップ/財務書類/"/>
    </mc:Choice>
  </mc:AlternateContent>
  <xr:revisionPtr revIDLastSave="29" documentId="11_C93F84C2833996C4E3CFCE53C91CB8098DBDC95B" xr6:coauthVersionLast="46" xr6:coauthVersionMax="46" xr10:uidLastSave="{C235C97C-8DFE-4128-B270-F47851E8B6FB}"/>
  <bookViews>
    <workbookView xWindow="-110" yWindow="-110" windowWidth="19420" windowHeight="11620" firstSheet="2" activeTab="5" xr2:uid="{00000000-000D-0000-FFFF-FFFF00000000}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  <sheet name="有形固定資産明細" sheetId="9" r:id="rId5"/>
    <sheet name="行政目的別有形固定資産明細" sheetId="10" r:id="rId6"/>
  </sheets>
  <externalReferences>
    <externalReference r:id="rId7"/>
    <externalReference r:id="rId8"/>
  </externalReferences>
  <definedNames>
    <definedName name="CSV" localSheetId="5">#REF!</definedName>
    <definedName name="CSV" localSheetId="4">#REF!</definedName>
    <definedName name="CSV">#REF!</definedName>
    <definedName name="CSVDATA" localSheetId="5">#REF!</definedName>
    <definedName name="CSVDATA" localSheetId="4">#REF!</definedName>
    <definedName name="CSVDATA">#REF!</definedName>
    <definedName name="DAN_KAIK_END" localSheetId="5">#REF!</definedName>
    <definedName name="DAN_KAIK_END" localSheetId="4">#REF!</definedName>
    <definedName name="DAN_KAIK_END">#REF!</definedName>
    <definedName name="DAN_KAIK_START" localSheetId="5">#REF!</definedName>
    <definedName name="DAN_KAIK_START" localSheetId="4">#REF!</definedName>
    <definedName name="DAN_KAIK_START">#REF!</definedName>
    <definedName name="_xlnm.Print_Area" localSheetId="5">行政目的別有形固定資産明細!$A$1:$R$22</definedName>
    <definedName name="_xlnm.Print_Area" localSheetId="4">有形固定資産明細!$A$1:$P$25</definedName>
    <definedName name="_xlnm.Print_Area" localSheetId="1">連結行政コスト計算書!$B$1:$P$48</definedName>
    <definedName name="_xlnm.Print_Area" localSheetId="3">連結資金収支計算書!$B$1:$O$68</definedName>
    <definedName name="_xlnm.Print_Area" localSheetId="2">連結純資産変動計算書!$B$1:$S$35</definedName>
    <definedName name="_xlnm.Print_Area" localSheetId="0">連結貸借対照表!$C$1:$AB$84</definedName>
    <definedName name="カテゴリ一覧">[1]カテゴリ!$M$6:$M$16</definedName>
    <definedName name="フォーム共通定義_「画面ＩＤ」入力セルの位置_行" localSheetId="5">#REF!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5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5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5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1" i="5" l="1"/>
  <c r="AD75" i="5"/>
  <c r="AD71" i="5" s="1"/>
  <c r="AD66" i="5"/>
  <c r="AD60" i="5"/>
  <c r="AD56" i="5"/>
  <c r="AD40" i="5"/>
  <c r="AE20" i="5"/>
  <c r="AD16" i="5"/>
  <c r="AE14" i="5"/>
  <c r="Q65" i="8"/>
  <c r="Q54" i="8"/>
  <c r="Q51" i="8"/>
  <c r="Q57" i="8" s="1"/>
  <c r="Q43" i="8"/>
  <c r="Q37" i="8"/>
  <c r="Q49" i="8" s="1"/>
  <c r="Q31" i="8"/>
  <c r="Q26" i="8"/>
  <c r="Q22" i="8"/>
  <c r="Q17" i="8"/>
  <c r="U31" i="7"/>
  <c r="U30" i="7"/>
  <c r="U29" i="7"/>
  <c r="U28" i="7"/>
  <c r="U27" i="7"/>
  <c r="U26" i="7"/>
  <c r="W21" i="7"/>
  <c r="V21" i="7"/>
  <c r="V32" i="7" s="1"/>
  <c r="W20" i="7"/>
  <c r="W32" i="7" s="1"/>
  <c r="U19" i="7"/>
  <c r="U18" i="7"/>
  <c r="X17" i="7"/>
  <c r="X20" i="7" s="1"/>
  <c r="X32" i="7" s="1"/>
  <c r="X33" i="7" s="1"/>
  <c r="U33" i="7" s="1"/>
  <c r="W17" i="7"/>
  <c r="U16" i="7"/>
  <c r="U15" i="7"/>
  <c r="R43" i="6"/>
  <c r="R38" i="6"/>
  <c r="R34" i="6"/>
  <c r="R30" i="6"/>
  <c r="R26" i="6"/>
  <c r="R21" i="6"/>
  <c r="R16" i="6"/>
  <c r="AE29" i="5" l="1"/>
  <c r="AE82" i="5" s="1"/>
  <c r="AD59" i="5"/>
  <c r="AD15" i="5"/>
  <c r="Q16" i="8"/>
  <c r="Q35" i="8" s="1"/>
  <c r="Q58" i="8" s="1"/>
  <c r="Q61" i="8" s="1"/>
  <c r="Q66" i="8" s="1"/>
  <c r="U32" i="7"/>
  <c r="U20" i="7"/>
  <c r="U17" i="7"/>
  <c r="R15" i="6"/>
  <c r="R14" i="6" s="1"/>
  <c r="R37" i="6" s="1"/>
  <c r="R46" i="6" s="1"/>
  <c r="AD14" i="5" l="1"/>
  <c r="AD82" i="5" s="1"/>
</calcChain>
</file>

<file path=xl/sharedStrings.xml><?xml version="1.0" encoding="utf-8"?>
<sst xmlns="http://schemas.openxmlformats.org/spreadsheetml/2006/main" count="557" uniqueCount="410">
  <si>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</si>
  <si>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</si>
  <si>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</si>
  <si>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</si>
  <si>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</si>
  <si>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</si>
  <si>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</si>
  <si>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</si>
  <si>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</si>
  <si>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</si>
  <si>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</si>
  <si>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</si>
  <si>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</si>
  <si>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</si>
  <si>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</si>
  <si>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</si>
  <si>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</si>
  <si>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</si>
  <si>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</si>
  <si>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</si>
  <si>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</si>
  <si>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</si>
  <si>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</si>
  <si>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</si>
  <si>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</si>
  <si>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</si>
  <si>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</si>
  <si>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</si>
  <si>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</si>
  <si>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</si>
  <si>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</si>
  <si>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</si>
  <si>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</si>
  <si>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</si>
  <si>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</si>
  <si>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</si>
  <si>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</si>
  <si>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</si>
  <si>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</si>
  <si>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</si>
  <si>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</si>
  <si>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</si>
  <si>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</si>
  <si>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</si>
  <si>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</si>
  <si>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</si>
  <si>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</si>
  <si>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</si>
  <si>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</si>
  <si>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</si>
  <si>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</si>
  <si>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</si>
  <si>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</si>
  <si>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</si>
  <si>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</si>
  <si>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</si>
  <si>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</si>
  <si>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</si>
  <si>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</si>
  <si>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</si>
  <si>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</si>
  <si>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</si>
  <si>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</si>
  <si>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</si>
  <si>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</si>
  <si>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</si>
  <si>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</si>
  <si>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</si>
  <si>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</si>
  <si>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</si>
  <si>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</si>
  <si>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</si>
  <si>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</si>
  <si>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</si>
  <si>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</si>
  <si>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</si>
  <si>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</si>
  <si>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</si>
  <si>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</si>
  <si>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</si>
  <si>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</si>
  <si>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</si>
  <si>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</si>
  <si>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</si>
  <si>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</si>
  <si>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</si>
  <si>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</si>
  <si>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</si>
  <si>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</si>
  <si>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</si>
  <si>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</si>
  <si>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</si>
  <si>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</si>
  <si>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</si>
  <si>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</si>
  <si>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</si>
  <si>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</si>
  <si>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</si>
  <si>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</si>
  <si>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</si>
  <si>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</si>
  <si>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</si>
  <si>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</si>
  <si>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</si>
  <si>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</si>
  <si>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</si>
  <si>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</si>
  <si>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</si>
  <si>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</si>
  <si>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</si>
  <si>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</si>
  <si>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</si>
  <si>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</si>
  <si>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</si>
  <si>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</si>
  <si>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</si>
  <si>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</si>
  <si>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</si>
  <si>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</si>
  <si>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</si>
  <si>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</si>
  <si>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</si>
  <si>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</si>
  <si>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</si>
  <si>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</si>
  <si>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</si>
  <si>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</si>
  <si>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</si>
  <si>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</si>
  <si>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</si>
  <si>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</si>
  <si>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</si>
  <si>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</si>
  <si>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</si>
  <si>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</si>
  <si>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</si>
  <si>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</si>
  <si>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</si>
  <si>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</si>
  <si>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</si>
  <si>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</si>
  <si>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</si>
  <si>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</si>
  <si>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</si>
  <si>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</si>
  <si>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</si>
  <si>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</si>
  <si>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</si>
  <si>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</si>
  <si>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</si>
  <si>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</si>
  <si>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</si>
  <si>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</si>
  <si>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</si>
  <si>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</si>
  <si>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</si>
  <si>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</si>
  <si>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</si>
  <si>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</si>
  <si>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</si>
  <si>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</si>
  <si>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</si>
  <si>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</si>
  <si>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</si>
  <si>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</si>
  <si>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</si>
  <si>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</si>
  <si>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</si>
  <si>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</si>
  <si>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</si>
  <si>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</si>
  <si>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</si>
  <si>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</si>
  <si>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</si>
  <si>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</si>
  <si>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</si>
  <si>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</si>
  <si>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</si>
  <si>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</si>
  <si>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</si>
  <si>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</si>
  <si>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</si>
  <si>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</si>
  <si>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</si>
  <si>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</si>
  <si>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</si>
  <si>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</si>
  <si>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</si>
  <si>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</si>
  <si>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</si>
  <si>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</si>
  <si>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</si>
  <si>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</si>
  <si>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</si>
  <si>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</si>
  <si>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</si>
  <si>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</si>
  <si>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</si>
  <si>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</si>
  <si>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</si>
  <si>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</si>
  <si>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</si>
  <si>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</si>
  <si>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</si>
  <si>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</si>
  <si>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</si>
  <si>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</si>
  <si>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</si>
  <si>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</si>
  <si>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</si>
  <si>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</si>
  <si>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</si>
  <si>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</si>
  <si>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</si>
  <si>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</si>
  <si>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</si>
  <si>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</si>
  <si>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</si>
  <si>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</si>
  <si>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</si>
  <si>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</si>
  <si>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</si>
  <si>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</si>
  <si>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</si>
  <si>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</si>
  <si>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</si>
  <si>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</si>
  <si>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</si>
  <si>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</si>
  <si>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</si>
  <si>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</si>
  <si>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</si>
  <si>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</si>
  <si>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</si>
  <si>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</si>
  <si>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</si>
  <si>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</si>
  <si>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</si>
  <si>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</si>
  <si>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</si>
  <si>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</si>
  <si>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</si>
  <si>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</si>
  <si>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</si>
  <si>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</si>
  <si>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</si>
  <si>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</si>
  <si>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</si>
  <si>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</si>
  <si>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</si>
  <si>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</si>
  <si>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</si>
  <si>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</si>
  <si>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</si>
  <si>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</si>
  <si>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</si>
  <si>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</si>
  <si>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</si>
  <si>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</si>
  <si>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</si>
  <si>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</si>
  <si>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</si>
  <si>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</si>
  <si>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</si>
  <si>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</si>
  <si>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</si>
  <si>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</si>
  <si>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</si>
  <si>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</si>
  <si>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</si>
  <si>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</si>
  <si>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</si>
  <si>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</si>
  <si>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</si>
  <si>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</si>
  <si>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</si>
  <si>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</si>
  <si>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</si>
  <si>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</si>
  <si>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</si>
  <si>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</si>
  <si>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</si>
  <si>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</si>
  <si>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</si>
  <si>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</si>
  <si>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</si>
  <si>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</si>
  <si>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</si>
  <si>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</si>
  <si>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</si>
  <si>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</si>
  <si>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</si>
  <si>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</si>
  <si>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</si>
  <si>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</si>
  <si>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</si>
  <si>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</si>
  <si>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</si>
  <si>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</si>
  <si>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</si>
  <si>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</si>
  <si>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</si>
  <si>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</si>
  <si>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</si>
  <si>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</si>
  <si>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</si>
  <si>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</si>
  <si>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</si>
  <si>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</si>
  <si>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</si>
  <si>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</si>
  <si>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</si>
  <si>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</si>
  <si>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</si>
  <si>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</si>
  <si>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</si>
  <si>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</si>
  <si>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</si>
  <si>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</si>
  <si>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</si>
  <si>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</si>
  <si>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</si>
  <si>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</si>
  <si>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</si>
  <si>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</si>
  <si>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</si>
  <si>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</si>
  <si>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</si>
  <si>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</si>
  <si>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</si>
  <si>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</si>
  <si>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</si>
  <si>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</si>
  <si>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</si>
  <si>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</si>
  <si>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</si>
  <si>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</si>
  <si>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</si>
  <si>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</si>
  <si>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</si>
  <si>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</si>
  <si>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</si>
  <si>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</si>
  <si>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</si>
  <si>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</si>
  <si>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</si>
  <si>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</si>
  <si>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</si>
  <si>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</si>
  <si>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*出力条件</t>
  </si>
  <si>
    <t>*出力帳票選択 ： 財務書類</t>
  </si>
  <si>
    <t>*団体区分 ： 連結</t>
  </si>
  <si>
    <t>*団体／会計コード ：</t>
  </si>
  <si>
    <t>*出力範囲 ： 年次</t>
  </si>
  <si>
    <t>*出力金額単位 ： 千円</t>
  </si>
  <si>
    <t>（単位：千円）</t>
  </si>
  <si>
    <t>連結行政コスト計算書</t>
  </si>
  <si>
    <t>自　平成３１年４月１日</t>
    <phoneticPr fontId="11"/>
  </si>
  <si>
    <t>至　令和２年３月３１日</t>
    <phoneticPr fontId="11"/>
  </si>
  <si>
    <t>※</t>
  </si>
  <si>
    <t>連結純資産変動計算書</t>
  </si>
  <si>
    <t>自　平成３１年４月１日</t>
    <phoneticPr fontId="11"/>
  </si>
  <si>
    <t>至　令和２年３月３１日</t>
    <phoneticPr fontId="11"/>
  </si>
  <si>
    <t>-</t>
    <phoneticPr fontId="11"/>
  </si>
  <si>
    <t>-</t>
    <phoneticPr fontId="11"/>
  </si>
  <si>
    <t>連結資金収支計算書</t>
  </si>
  <si>
    <t>自　平成３１年４月１日</t>
    <phoneticPr fontId="11"/>
  </si>
  <si>
    <t>至　令和２年３月３１日</t>
    <phoneticPr fontId="11"/>
  </si>
  <si>
    <t>地方債等償還支出</t>
    <phoneticPr fontId="11"/>
  </si>
  <si>
    <t>地方債等発行収入</t>
    <phoneticPr fontId="11"/>
  </si>
  <si>
    <t>連結貸借対照表</t>
  </si>
  <si>
    <t>（令和２年３月３１日現在）</t>
  </si>
  <si>
    <t>地方債等</t>
    <phoneticPr fontId="2"/>
  </si>
  <si>
    <t>1年内償還予定地方債等</t>
    <phoneticPr fontId="2"/>
  </si>
  <si>
    <t>*会計年度 ： R1</t>
    <phoneticPr fontId="2"/>
  </si>
  <si>
    <t>*会計年度 ： R1</t>
    <phoneticPr fontId="11"/>
  </si>
  <si>
    <t>団体区分 ： 連結会計</t>
    <rPh sb="7" eb="9">
      <t>レンケツ</t>
    </rPh>
    <rPh sb="9" eb="11">
      <t>カイケイ</t>
    </rPh>
    <phoneticPr fontId="20"/>
  </si>
  <si>
    <t>有形固定資産の明細</t>
    <rPh sb="2" eb="4">
      <t>コテイ</t>
    </rPh>
    <phoneticPr fontId="20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</si>
  <si>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</si>
  <si>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</si>
  <si>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</si>
  <si>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</si>
  <si>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</si>
  <si>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</si>
  <si>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</si>
  <si>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</si>
  <si>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</si>
  <si>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</si>
  <si>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</si>
  <si>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</si>
  <si>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</si>
  <si>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</si>
  <si>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</si>
  <si>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</si>
  <si>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</si>
  <si>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</si>
  <si>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</si>
  <si>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</si>
  <si>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</si>
  <si>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会計年度 ： R1</t>
    <phoneticPr fontId="20"/>
  </si>
  <si>
    <t>（単位：千円）</t>
    <rPh sb="1" eb="3">
      <t>タンイ</t>
    </rPh>
    <rPh sb="4" eb="6">
      <t>センエン</t>
    </rPh>
    <phoneticPr fontId="11"/>
  </si>
  <si>
    <t>有形固定資産の行政目的別明細（連結会計）</t>
    <rPh sb="15" eb="17">
      <t>レンケツ</t>
    </rPh>
    <rPh sb="17" eb="19">
      <t>カイケイ</t>
    </rPh>
    <phoneticPr fontId="20"/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</si>
  <si>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</si>
  <si>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</si>
  <si>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</si>
  <si>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</si>
  <si>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</si>
  <si>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</si>
  <si>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</si>
  <si>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（単位：千円）</t>
    <rPh sb="4" eb="5">
      <t>セン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</si>
</sst>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  <numFmt numFmtId="181" formatCode="#,##0,_);\(#,##0,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　Ｐゴシック"/>
      <family val="3"/>
      <charset val="128"/>
    </font>
    <font>
      <sz val="12"/>
      <color theme="1"/>
      <name val="ＭＳ　Ｐゴシック"/>
      <family val="3"/>
      <charset val="128"/>
    </font>
    <font>
      <sz val="6"/>
      <name val="ＭＳ Ｐ明朝"/>
      <family val="2"/>
      <charset val="128"/>
    </font>
    <font>
      <sz val="14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9"/>
      <name val="ＭＳ　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/>
  </cellStyleXfs>
  <cellXfs count="345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41" fontId="1" fillId="0" borderId="0" xfId="6" applyNumberFormat="1" applyFont="1" applyFill="1" applyBorder="1" applyAlignment="1">
      <alignment vertical="center"/>
    </xf>
    <xf numFmtId="41" fontId="1" fillId="2" borderId="19" xfId="5" applyNumberFormat="1" applyFont="1" applyFill="1" applyBorder="1" applyAlignment="1">
      <alignment horizontal="right" vertical="center"/>
    </xf>
    <xf numFmtId="41" fontId="1" fillId="2" borderId="19" xfId="0" applyNumberFormat="1" applyFont="1" applyFill="1" applyBorder="1" applyAlignment="1">
      <alignment horizontal="right" vertical="center"/>
    </xf>
    <xf numFmtId="41" fontId="1" fillId="0" borderId="19" xfId="8" applyNumberFormat="1" applyFont="1" applyFill="1" applyBorder="1" applyAlignment="1">
      <alignment horizontal="right" vertical="center"/>
    </xf>
    <xf numFmtId="41" fontId="9" fillId="0" borderId="0" xfId="8" applyNumberFormat="1" applyFont="1" applyFill="1" applyBorder="1" applyAlignment="1">
      <alignment horizontal="center" vertical="center"/>
    </xf>
    <xf numFmtId="41" fontId="9" fillId="0" borderId="10" xfId="8" applyNumberFormat="1" applyFont="1" applyFill="1" applyBorder="1" applyAlignment="1">
      <alignment horizontal="center" vertical="center"/>
    </xf>
    <xf numFmtId="41" fontId="1" fillId="0" borderId="0" xfId="8" applyNumberFormat="1" applyFont="1" applyFill="1" applyBorder="1" applyAlignment="1">
      <alignment horizontal="right" vertical="center"/>
    </xf>
    <xf numFmtId="41" fontId="1" fillId="2" borderId="19" xfId="3" applyNumberFormat="1" applyFont="1" applyFill="1" applyBorder="1" applyAlignment="1">
      <alignment horizontal="right" vertical="center"/>
    </xf>
    <xf numFmtId="0" fontId="18" fillId="0" borderId="0" xfId="13" applyFont="1">
      <alignment vertical="center"/>
    </xf>
    <xf numFmtId="0" fontId="19" fillId="0" borderId="0" xfId="8" applyFont="1" applyAlignment="1">
      <alignment vertical="center"/>
    </xf>
    <xf numFmtId="0" fontId="19" fillId="0" borderId="12" xfId="8" applyFont="1" applyBorder="1" applyAlignment="1">
      <alignment vertical="center"/>
    </xf>
    <xf numFmtId="0" fontId="21" fillId="0" borderId="12" xfId="8" applyFont="1" applyBorder="1" applyAlignment="1">
      <alignment vertical="center"/>
    </xf>
    <xf numFmtId="0" fontId="21" fillId="0" borderId="0" xfId="8" applyFont="1" applyAlignment="1">
      <alignment horizontal="center" vertical="center"/>
    </xf>
    <xf numFmtId="0" fontId="3" fillId="0" borderId="0" xfId="13" applyFont="1">
      <alignment vertical="center"/>
    </xf>
    <xf numFmtId="0" fontId="24" fillId="0" borderId="0" xfId="8" applyFont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181" fontId="22" fillId="0" borderId="21" xfId="14" applyNumberFormat="1" applyFont="1" applyBorder="1" applyAlignment="1">
      <alignment horizontal="right" vertical="center" wrapText="1"/>
    </xf>
    <xf numFmtId="181" fontId="22" fillId="0" borderId="46" xfId="14" applyNumberFormat="1" applyFont="1" applyBorder="1" applyAlignment="1">
      <alignment horizontal="right" vertical="center" wrapText="1"/>
    </xf>
    <xf numFmtId="0" fontId="22" fillId="0" borderId="21" xfId="14" applyFont="1" applyBorder="1" applyAlignment="1">
      <alignment horizontal="center" vertical="center"/>
    </xf>
    <xf numFmtId="0" fontId="22" fillId="0" borderId="46" xfId="14" applyFont="1" applyBorder="1" applyAlignment="1">
      <alignment horizontal="center" vertical="center"/>
    </xf>
    <xf numFmtId="41" fontId="22" fillId="0" borderId="21" xfId="14" applyNumberFormat="1" applyFont="1" applyBorder="1" applyAlignment="1">
      <alignment horizontal="right" vertical="center" wrapText="1"/>
    </xf>
    <xf numFmtId="41" fontId="22" fillId="0" borderId="46" xfId="14" applyNumberFormat="1" applyFont="1" applyBorder="1" applyAlignment="1">
      <alignment horizontal="right" vertical="center" wrapText="1"/>
    </xf>
    <xf numFmtId="0" fontId="22" fillId="0" borderId="53" xfId="14" applyFont="1" applyBorder="1" applyAlignment="1">
      <alignment horizontal="left" vertical="center" wrapText="1"/>
    </xf>
    <xf numFmtId="0" fontId="22" fillId="0" borderId="53" xfId="14" applyFont="1" applyBorder="1" applyAlignment="1">
      <alignment horizontal="left" vertical="center"/>
    </xf>
    <xf numFmtId="0" fontId="23" fillId="0" borderId="53" xfId="8" applyFont="1" applyBorder="1" applyAlignment="1">
      <alignment horizontal="left" vertical="center"/>
    </xf>
    <xf numFmtId="0" fontId="22" fillId="0" borderId="46" xfId="14" applyFont="1" applyBorder="1" applyAlignment="1">
      <alignment horizontal="center" vertical="center" wrapText="1"/>
    </xf>
    <xf numFmtId="0" fontId="22" fillId="0" borderId="53" xfId="14" applyFont="1" applyBorder="1" applyAlignment="1">
      <alignment horizontal="center" vertical="center" wrapText="1"/>
    </xf>
    <xf numFmtId="0" fontId="22" fillId="0" borderId="21" xfId="14" applyFont="1" applyBorder="1" applyAlignment="1">
      <alignment horizontal="center" vertical="center" wrapText="1"/>
    </xf>
    <xf numFmtId="0" fontId="25" fillId="0" borderId="12" xfId="14" applyFont="1" applyBorder="1">
      <alignment vertical="center"/>
    </xf>
    <xf numFmtId="0" fontId="26" fillId="0" borderId="12" xfId="14" applyFont="1" applyBorder="1">
      <alignment vertical="center"/>
    </xf>
    <xf numFmtId="0" fontId="22" fillId="0" borderId="0" xfId="14" applyFont="1">
      <alignment vertical="center"/>
    </xf>
    <xf numFmtId="0" fontId="19" fillId="0" borderId="0" xfId="15" applyFont="1" applyAlignment="1">
      <alignment vertical="center"/>
    </xf>
    <xf numFmtId="0" fontId="27" fillId="0" borderId="0" xfId="15" applyFont="1" applyAlignment="1">
      <alignment horizontal="right" vertical="center"/>
    </xf>
    <xf numFmtId="0" fontId="22" fillId="0" borderId="21" xfId="14" applyFont="1" applyBorder="1" applyAlignment="1">
      <alignment horizontal="left" vertical="center" wrapText="1"/>
    </xf>
    <xf numFmtId="0" fontId="22" fillId="0" borderId="46" xfId="14" applyFont="1" applyBorder="1" applyAlignment="1">
      <alignment horizontal="left" vertical="center" wrapText="1"/>
    </xf>
    <xf numFmtId="0" fontId="22" fillId="0" borderId="21" xfId="14" applyFont="1" applyBorder="1" applyAlignment="1">
      <alignment horizontal="left" vertical="center"/>
    </xf>
    <xf numFmtId="0" fontId="22" fillId="0" borderId="46" xfId="14" applyFont="1" applyBorder="1" applyAlignment="1">
      <alignment horizontal="left" vertical="center"/>
    </xf>
    <xf numFmtId="0" fontId="23" fillId="0" borderId="21" xfId="15" applyFont="1" applyBorder="1" applyAlignment="1">
      <alignment horizontal="left" vertical="center"/>
    </xf>
    <xf numFmtId="0" fontId="23" fillId="0" borderId="46" xfId="15" applyFont="1" applyBorder="1" applyAlignment="1">
      <alignment horizontal="left" vertical="center"/>
    </xf>
    <xf numFmtId="0" fontId="22" fillId="0" borderId="53" xfId="14" applyFont="1" applyBorder="1" applyAlignment="1">
      <alignment horizontal="center" vertical="center"/>
    </xf>
  </cellXfs>
  <cellStyles count="16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14" xr:uid="{C6B6C2E7-3053-45CA-9810-39533903AE44}"/>
    <cellStyle name="標準 2 3" xfId="10" xr:uid="{00000000-0005-0000-0000-000004000000}"/>
    <cellStyle name="標準 4" xfId="11" xr:uid="{00000000-0005-0000-0000-000005000000}"/>
    <cellStyle name="標準 4 2" xfId="13" xr:uid="{4228991D-3488-4191-B4F6-12DFA155F08C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7 2" xfId="15" xr:uid="{C8DFC0B6-0050-4B09-822A-42642BE296E7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externalLink" Target="externalLinks/externalLink2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1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6d5b1c02251c9f38/&#12489;&#12461;&#12517;&#12513;&#12531;&#12488;/&#26494;&#38442;&#24066;/2020&#24180;&#24230;/&#25104;&#26524;&#29289;_0312/&#22266;&#23450;&#36039;&#29987;&#26126;&#32048;/&#34892;&#25919;&#30446;&#30340;&#21029;&#22266;&#23450;&#36039;&#29987;&#26126;&#32048;/R1&#36899;&#32080;&#20250;&#35336;&#34892;&#25919;&#30446;&#30340;&#21029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結会計"/>
      <sheetName val="全体会計"/>
      <sheetName val="消防"/>
      <sheetName val="衛生"/>
      <sheetName val="地方税（総務）"/>
      <sheetName val="多気学校（教育） "/>
      <sheetName val="スポーツ振興（産業振興）"/>
      <sheetName val="飯高駅（産業振興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Y84"/>
  <sheetViews>
    <sheetView showGridLines="0" topLeftCell="C10" zoomScale="85" zoomScaleNormal="85" zoomScaleSheetLayoutView="85" workbookViewId="0">
      <selection activeCell="W75" sqref="W75"/>
    </sheetView>
  </sheetViews>
  <sheetFormatPr defaultColWidth="9" defaultRowHeight="12.5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51">
      <c r="D1" s="9" t="s">
        <v>349</v>
      </c>
    </row>
    <row r="2" spans="1:51">
      <c r="D2" s="9" t="s">
        <v>374</v>
      </c>
    </row>
    <row r="3" spans="1:51">
      <c r="D3" s="9" t="s">
        <v>350</v>
      </c>
    </row>
    <row r="4" spans="1:51">
      <c r="D4" s="9" t="s">
        <v>351</v>
      </c>
    </row>
    <row r="5" spans="1:51">
      <c r="D5" s="9" t="s">
        <v>352</v>
      </c>
    </row>
    <row r="6" spans="1:51">
      <c r="D6" s="9" t="s">
        <v>353</v>
      </c>
    </row>
    <row r="7" spans="1:51">
      <c r="D7" s="9" t="s">
        <v>354</v>
      </c>
    </row>
    <row r="8" spans="1:51" s="6" customFormat="1" ht="13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51" ht="23.25" customHeight="1">
      <c r="C9" s="8"/>
      <c r="D9" s="255" t="s">
        <v>370</v>
      </c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</row>
    <row r="10" spans="1:51" ht="21" customHeight="1">
      <c r="D10" s="256" t="s">
        <v>371</v>
      </c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</row>
    <row r="11" spans="1:51" s="11" customFormat="1" ht="16.5" customHeight="1" thickBot="1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355</v>
      </c>
      <c r="AB11" s="13"/>
    </row>
    <row r="12" spans="1:51" s="16" customFormat="1" ht="14.25" customHeight="1" thickBot="1">
      <c r="A12" s="15" t="s">
        <v>325</v>
      </c>
      <c r="B12" s="15" t="s">
        <v>326</v>
      </c>
      <c r="D12" s="252" t="s">
        <v>0</v>
      </c>
      <c r="E12" s="253"/>
      <c r="F12" s="253"/>
      <c r="G12" s="253"/>
      <c r="H12" s="253"/>
      <c r="I12" s="253"/>
      <c r="J12" s="253"/>
      <c r="K12" s="257"/>
      <c r="L12" s="257"/>
      <c r="M12" s="257"/>
      <c r="N12" s="257"/>
      <c r="O12" s="257"/>
      <c r="P12" s="258" t="s">
        <v>327</v>
      </c>
      <c r="Q12" s="259"/>
      <c r="R12" s="253" t="s">
        <v>0</v>
      </c>
      <c r="S12" s="253"/>
      <c r="T12" s="253"/>
      <c r="U12" s="253"/>
      <c r="V12" s="253"/>
      <c r="W12" s="253"/>
      <c r="X12" s="253"/>
      <c r="Y12" s="253"/>
      <c r="Z12" s="258" t="s">
        <v>327</v>
      </c>
      <c r="AA12" s="259"/>
    </row>
    <row r="13" spans="1:51" ht="14.65" customHeight="1">
      <c r="D13" s="17" t="s">
        <v>328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329</v>
      </c>
      <c r="S13" s="19"/>
      <c r="T13" s="19"/>
      <c r="U13" s="19"/>
      <c r="V13" s="19"/>
      <c r="W13" s="19"/>
      <c r="X13" s="19"/>
      <c r="Y13" s="18"/>
      <c r="Z13" s="21"/>
      <c r="AA13" s="23"/>
      <c r="AX13" s="223"/>
      <c r="AY13" s="223"/>
    </row>
    <row r="14" spans="1:51" ht="14.65" customHeight="1">
      <c r="A14" s="7" t="s">
        <v>3</v>
      </c>
      <c r="B14" s="7" t="s">
        <v>114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320393775</v>
      </c>
      <c r="Q14" s="26" t="s">
        <v>359</v>
      </c>
      <c r="R14" s="19"/>
      <c r="S14" s="19" t="s">
        <v>115</v>
      </c>
      <c r="T14" s="19"/>
      <c r="U14" s="19"/>
      <c r="V14" s="19"/>
      <c r="W14" s="19"/>
      <c r="X14" s="19"/>
      <c r="Y14" s="18"/>
      <c r="Z14" s="25">
        <v>155757635</v>
      </c>
      <c r="AA14" s="27"/>
      <c r="AD14" s="9">
        <f>IF(AND(AD15="-",AD56="-",AD59="-"),"-",SUM(AD15,AD56,AD59))</f>
        <v>320393774838</v>
      </c>
      <c r="AE14" s="9">
        <f>IF(COUNTIF(AE15:AE19,"-")=COUNTA(AE15:AE19),"-",SUM(AE15:AE19))</f>
        <v>155757635185</v>
      </c>
      <c r="AX14" s="223"/>
      <c r="AY14" s="223"/>
    </row>
    <row r="15" spans="1:51" ht="14.65" customHeight="1">
      <c r="A15" s="7" t="s">
        <v>5</v>
      </c>
      <c r="B15" s="7" t="s">
        <v>116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299133151</v>
      </c>
      <c r="Q15" s="26" t="s">
        <v>359</v>
      </c>
      <c r="R15" s="19"/>
      <c r="S15" s="19"/>
      <c r="T15" s="19" t="s">
        <v>372</v>
      </c>
      <c r="U15" s="19"/>
      <c r="V15" s="19"/>
      <c r="W15" s="19"/>
      <c r="X15" s="19"/>
      <c r="Y15" s="18"/>
      <c r="Z15" s="25">
        <v>93554953</v>
      </c>
      <c r="AA15" s="27"/>
      <c r="AD15" s="9">
        <f>IF(AND(AD16="-",AD40="-",COUNTIF(AD53:AD55,"-")=COUNTA(AD53:AD55)),"-",SUM(AD16,AD40,AD53:AD55))</f>
        <v>299133150773</v>
      </c>
      <c r="AE15" s="9">
        <v>93554952933</v>
      </c>
      <c r="AX15" s="223"/>
      <c r="AY15" s="223"/>
    </row>
    <row r="16" spans="1:51" ht="14.65" customHeight="1">
      <c r="A16" s="7" t="s">
        <v>7</v>
      </c>
      <c r="B16" s="7" t="s">
        <v>117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125560048</v>
      </c>
      <c r="Q16" s="26" t="s">
        <v>359</v>
      </c>
      <c r="R16" s="19"/>
      <c r="S16" s="19"/>
      <c r="T16" s="19" t="s">
        <v>118</v>
      </c>
      <c r="U16" s="19"/>
      <c r="V16" s="19"/>
      <c r="W16" s="19"/>
      <c r="X16" s="19"/>
      <c r="Y16" s="18"/>
      <c r="Z16" s="25">
        <v>39080</v>
      </c>
      <c r="AA16" s="27"/>
      <c r="AD16" s="9">
        <f>IF(COUNTIF(AD17:AD39,"-")=COUNTA(AD17:AD39),"-",SUM(AD17:AD39))</f>
        <v>125560047717</v>
      </c>
      <c r="AE16" s="9">
        <v>39079966</v>
      </c>
      <c r="AX16" s="223"/>
      <c r="AY16" s="223"/>
    </row>
    <row r="17" spans="1:51" ht="14.65" customHeight="1">
      <c r="A17" s="7" t="s">
        <v>9</v>
      </c>
      <c r="B17" s="7" t="s">
        <v>119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62778566</v>
      </c>
      <c r="Q17" s="26"/>
      <c r="R17" s="19"/>
      <c r="S17" s="19"/>
      <c r="T17" s="19" t="s">
        <v>120</v>
      </c>
      <c r="U17" s="19"/>
      <c r="V17" s="19"/>
      <c r="W17" s="19"/>
      <c r="X17" s="19"/>
      <c r="Y17" s="18"/>
      <c r="Z17" s="25">
        <v>12356338</v>
      </c>
      <c r="AA17" s="27"/>
      <c r="AD17" s="9">
        <v>62778566040</v>
      </c>
      <c r="AE17" s="9">
        <v>12356338308</v>
      </c>
      <c r="AX17" s="223"/>
      <c r="AY17" s="223"/>
    </row>
    <row r="18" spans="1:51" ht="14.65" customHeight="1">
      <c r="A18" s="7" t="s">
        <v>12</v>
      </c>
      <c r="B18" s="7" t="s">
        <v>121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25">
        <v>0</v>
      </c>
      <c r="Q18" s="26"/>
      <c r="R18" s="19"/>
      <c r="S18" s="19"/>
      <c r="T18" s="19" t="s">
        <v>122</v>
      </c>
      <c r="U18" s="19"/>
      <c r="V18" s="19"/>
      <c r="W18" s="19"/>
      <c r="X18" s="19"/>
      <c r="Y18" s="18"/>
      <c r="Z18" s="225">
        <v>0</v>
      </c>
      <c r="AA18" s="27"/>
      <c r="AD18" s="9">
        <v>0</v>
      </c>
      <c r="AE18" s="9">
        <v>0</v>
      </c>
      <c r="AX18" s="223"/>
      <c r="AY18" s="223"/>
    </row>
    <row r="19" spans="1:51" ht="14.65" customHeight="1">
      <c r="A19" s="7" t="s">
        <v>14</v>
      </c>
      <c r="B19" s="7" t="s">
        <v>123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1370058</v>
      </c>
      <c r="Q19" s="26"/>
      <c r="R19" s="19"/>
      <c r="S19" s="19"/>
      <c r="T19" s="19" t="s">
        <v>44</v>
      </c>
      <c r="U19" s="19"/>
      <c r="V19" s="19"/>
      <c r="W19" s="19"/>
      <c r="X19" s="19"/>
      <c r="Y19" s="18"/>
      <c r="Z19" s="25">
        <v>49807264</v>
      </c>
      <c r="AA19" s="27"/>
      <c r="AD19" s="9">
        <v>1370058445</v>
      </c>
      <c r="AE19" s="9">
        <v>49807263978</v>
      </c>
      <c r="AX19" s="223"/>
      <c r="AY19" s="223"/>
    </row>
    <row r="20" spans="1:51" ht="14.65" customHeight="1">
      <c r="A20" s="7" t="s">
        <v>16</v>
      </c>
      <c r="B20" s="7" t="s">
        <v>124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25">
        <v>0</v>
      </c>
      <c r="Q20" s="26"/>
      <c r="R20" s="19"/>
      <c r="S20" s="19" t="s">
        <v>125</v>
      </c>
      <c r="T20" s="19"/>
      <c r="U20" s="19"/>
      <c r="V20" s="19"/>
      <c r="W20" s="19"/>
      <c r="X20" s="19"/>
      <c r="Y20" s="18"/>
      <c r="Z20" s="25">
        <v>16614610</v>
      </c>
      <c r="AA20" s="27"/>
      <c r="AD20" s="9">
        <v>0</v>
      </c>
      <c r="AE20" s="9">
        <f>IF(COUNTIF(AE21:AE28,"-")=COUNTA(AE21:AE28),"-",SUM(AE21:AE28))</f>
        <v>16614610143</v>
      </c>
      <c r="AX20" s="223"/>
      <c r="AY20" s="223"/>
    </row>
    <row r="21" spans="1:51" ht="14.65" customHeight="1">
      <c r="A21" s="7" t="s">
        <v>18</v>
      </c>
      <c r="B21" s="7" t="s">
        <v>126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135838809</v>
      </c>
      <c r="Q21" s="26"/>
      <c r="R21" s="19"/>
      <c r="S21" s="19"/>
      <c r="T21" s="19" t="s">
        <v>373</v>
      </c>
      <c r="U21" s="19"/>
      <c r="V21" s="19"/>
      <c r="W21" s="224"/>
      <c r="X21" s="19"/>
      <c r="Y21" s="18"/>
      <c r="Z21" s="25">
        <v>13634420</v>
      </c>
      <c r="AA21" s="27"/>
      <c r="AD21" s="9">
        <v>135838808694</v>
      </c>
      <c r="AE21" s="9">
        <v>13634419596</v>
      </c>
      <c r="AX21" s="223"/>
      <c r="AY21" s="223"/>
    </row>
    <row r="22" spans="1:51" ht="14.65" customHeight="1">
      <c r="A22" s="7" t="s">
        <v>20</v>
      </c>
      <c r="B22" s="7" t="s">
        <v>127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-82430022</v>
      </c>
      <c r="Q22" s="26"/>
      <c r="R22" s="19"/>
      <c r="S22" s="19"/>
      <c r="T22" s="19" t="s">
        <v>128</v>
      </c>
      <c r="U22" s="19"/>
      <c r="V22" s="19"/>
      <c r="W22" s="19"/>
      <c r="X22" s="19"/>
      <c r="Y22" s="18"/>
      <c r="Z22" s="25">
        <v>1353502</v>
      </c>
      <c r="AA22" s="27"/>
      <c r="AD22" s="9">
        <v>-82430021786</v>
      </c>
      <c r="AE22" s="9">
        <v>1353502212</v>
      </c>
      <c r="AX22" s="223"/>
      <c r="AY22" s="223"/>
    </row>
    <row r="23" spans="1:51" ht="14.65" customHeight="1">
      <c r="A23" s="7" t="s">
        <v>330</v>
      </c>
      <c r="B23" s="7" t="s">
        <v>129</v>
      </c>
      <c r="D23" s="24"/>
      <c r="E23" s="19"/>
      <c r="F23" s="19"/>
      <c r="G23" s="19"/>
      <c r="H23" s="19" t="s">
        <v>22</v>
      </c>
      <c r="I23" s="19"/>
      <c r="J23" s="19"/>
      <c r="K23" s="18"/>
      <c r="L23" s="18"/>
      <c r="M23" s="18"/>
      <c r="N23" s="18"/>
      <c r="O23" s="18"/>
      <c r="P23" s="225">
        <v>0</v>
      </c>
      <c r="Q23" s="26"/>
      <c r="R23" s="19"/>
      <c r="S23" s="19"/>
      <c r="T23" s="19" t="s">
        <v>130</v>
      </c>
      <c r="U23" s="19"/>
      <c r="V23" s="19"/>
      <c r="W23" s="19"/>
      <c r="X23" s="19"/>
      <c r="Y23" s="18"/>
      <c r="Z23" s="25">
        <v>62097</v>
      </c>
      <c r="AA23" s="27"/>
      <c r="AD23" s="9">
        <v>0</v>
      </c>
      <c r="AE23" s="9">
        <v>62097278</v>
      </c>
      <c r="AX23" s="223"/>
      <c r="AY23" s="223"/>
    </row>
    <row r="24" spans="1:51" ht="14.65" customHeight="1">
      <c r="A24" s="7" t="s">
        <v>23</v>
      </c>
      <c r="B24" s="7" t="s">
        <v>131</v>
      </c>
      <c r="D24" s="24"/>
      <c r="E24" s="19"/>
      <c r="F24" s="19"/>
      <c r="G24" s="19"/>
      <c r="H24" s="19" t="s">
        <v>24</v>
      </c>
      <c r="I24" s="19"/>
      <c r="J24" s="19"/>
      <c r="K24" s="18"/>
      <c r="L24" s="18"/>
      <c r="M24" s="18"/>
      <c r="N24" s="18"/>
      <c r="O24" s="18"/>
      <c r="P24" s="25">
        <v>15295347</v>
      </c>
      <c r="Q24" s="26"/>
      <c r="R24" s="18"/>
      <c r="S24" s="19"/>
      <c r="T24" s="19" t="s">
        <v>132</v>
      </c>
      <c r="U24" s="19"/>
      <c r="V24" s="19"/>
      <c r="W24" s="19"/>
      <c r="X24" s="19"/>
      <c r="Y24" s="18"/>
      <c r="Z24" s="25">
        <v>2225</v>
      </c>
      <c r="AA24" s="27"/>
      <c r="AD24" s="9">
        <v>15295347262</v>
      </c>
      <c r="AE24" s="9">
        <v>2224780</v>
      </c>
      <c r="AX24" s="223"/>
      <c r="AY24" s="223"/>
    </row>
    <row r="25" spans="1:51" ht="14.65" customHeight="1">
      <c r="A25" s="7" t="s">
        <v>25</v>
      </c>
      <c r="B25" s="7" t="s">
        <v>133</v>
      </c>
      <c r="D25" s="24"/>
      <c r="E25" s="19"/>
      <c r="F25" s="19"/>
      <c r="G25" s="19"/>
      <c r="H25" s="19" t="s">
        <v>26</v>
      </c>
      <c r="I25" s="19"/>
      <c r="J25" s="19"/>
      <c r="K25" s="18"/>
      <c r="L25" s="18"/>
      <c r="M25" s="18"/>
      <c r="N25" s="18"/>
      <c r="O25" s="18"/>
      <c r="P25" s="25">
        <v>-8947628</v>
      </c>
      <c r="Q25" s="26"/>
      <c r="R25" s="18"/>
      <c r="S25" s="19"/>
      <c r="T25" s="19" t="s">
        <v>134</v>
      </c>
      <c r="U25" s="19"/>
      <c r="V25" s="19"/>
      <c r="W25" s="19"/>
      <c r="X25" s="19"/>
      <c r="Y25" s="18"/>
      <c r="Z25" s="225">
        <v>0</v>
      </c>
      <c r="AA25" s="27"/>
      <c r="AD25" s="9">
        <v>-8947627785</v>
      </c>
      <c r="AE25" s="9">
        <v>0</v>
      </c>
      <c r="AX25" s="223"/>
      <c r="AY25" s="223"/>
    </row>
    <row r="26" spans="1:51" ht="14.65" customHeight="1">
      <c r="A26" s="7" t="s">
        <v>331</v>
      </c>
      <c r="B26" s="7" t="s">
        <v>135</v>
      </c>
      <c r="D26" s="24"/>
      <c r="E26" s="19"/>
      <c r="F26" s="19"/>
      <c r="G26" s="19"/>
      <c r="H26" s="19" t="s">
        <v>27</v>
      </c>
      <c r="I26" s="19"/>
      <c r="J26" s="19"/>
      <c r="K26" s="18"/>
      <c r="L26" s="18"/>
      <c r="M26" s="18"/>
      <c r="N26" s="18"/>
      <c r="O26" s="18"/>
      <c r="P26" s="225">
        <v>0</v>
      </c>
      <c r="Q26" s="26"/>
      <c r="R26" s="19"/>
      <c r="S26" s="19"/>
      <c r="T26" s="19" t="s">
        <v>136</v>
      </c>
      <c r="U26" s="19"/>
      <c r="V26" s="19"/>
      <c r="W26" s="19"/>
      <c r="X26" s="19"/>
      <c r="Y26" s="18"/>
      <c r="Z26" s="25">
        <v>1218600</v>
      </c>
      <c r="AA26" s="27"/>
      <c r="AD26" s="9">
        <v>0</v>
      </c>
      <c r="AE26" s="9">
        <v>1218600399</v>
      </c>
      <c r="AX26" s="223"/>
      <c r="AY26" s="223"/>
    </row>
    <row r="27" spans="1:51" ht="14.65" customHeight="1">
      <c r="A27" s="7" t="s">
        <v>28</v>
      </c>
      <c r="B27" s="7" t="s">
        <v>137</v>
      </c>
      <c r="D27" s="24"/>
      <c r="E27" s="19"/>
      <c r="F27" s="19"/>
      <c r="G27" s="19"/>
      <c r="H27" s="19" t="s">
        <v>29</v>
      </c>
      <c r="I27" s="28"/>
      <c r="J27" s="28"/>
      <c r="K27" s="29"/>
      <c r="L27" s="29"/>
      <c r="M27" s="29"/>
      <c r="N27" s="29"/>
      <c r="O27" s="29"/>
      <c r="P27" s="225">
        <v>0</v>
      </c>
      <c r="Q27" s="26"/>
      <c r="R27" s="19"/>
      <c r="S27" s="19"/>
      <c r="T27" s="19" t="s">
        <v>138</v>
      </c>
      <c r="U27" s="19"/>
      <c r="V27" s="19"/>
      <c r="W27" s="19"/>
      <c r="X27" s="19"/>
      <c r="Y27" s="18"/>
      <c r="Z27" s="25">
        <v>258539</v>
      </c>
      <c r="AA27" s="27"/>
      <c r="AD27" s="9">
        <v>0</v>
      </c>
      <c r="AE27" s="9">
        <v>258539201</v>
      </c>
      <c r="AX27" s="223"/>
      <c r="AY27" s="223"/>
    </row>
    <row r="28" spans="1:51" ht="14.65" customHeight="1">
      <c r="A28" s="7" t="s">
        <v>30</v>
      </c>
      <c r="B28" s="7" t="s">
        <v>139</v>
      </c>
      <c r="D28" s="24"/>
      <c r="E28" s="19"/>
      <c r="F28" s="19"/>
      <c r="G28" s="19"/>
      <c r="H28" s="19" t="s">
        <v>31</v>
      </c>
      <c r="I28" s="28"/>
      <c r="J28" s="28"/>
      <c r="K28" s="29"/>
      <c r="L28" s="29"/>
      <c r="M28" s="29"/>
      <c r="N28" s="29"/>
      <c r="O28" s="29"/>
      <c r="P28" s="225">
        <v>0</v>
      </c>
      <c r="Q28" s="26"/>
      <c r="R28" s="19"/>
      <c r="S28" s="19"/>
      <c r="T28" s="19" t="s">
        <v>44</v>
      </c>
      <c r="U28" s="19"/>
      <c r="V28" s="19"/>
      <c r="W28" s="19"/>
      <c r="X28" s="19"/>
      <c r="Y28" s="18"/>
      <c r="Z28" s="25">
        <v>85227</v>
      </c>
      <c r="AA28" s="27"/>
      <c r="AD28" s="9">
        <v>0</v>
      </c>
      <c r="AE28" s="9">
        <v>85226677</v>
      </c>
      <c r="AX28" s="223"/>
      <c r="AY28" s="223"/>
    </row>
    <row r="29" spans="1:51" ht="14.65" customHeight="1">
      <c r="A29" s="7" t="s">
        <v>332</v>
      </c>
      <c r="B29" s="7" t="s">
        <v>112</v>
      </c>
      <c r="D29" s="24"/>
      <c r="E29" s="19"/>
      <c r="F29" s="19"/>
      <c r="G29" s="19"/>
      <c r="H29" s="19" t="s">
        <v>32</v>
      </c>
      <c r="I29" s="28"/>
      <c r="J29" s="28"/>
      <c r="K29" s="29"/>
      <c r="L29" s="29"/>
      <c r="M29" s="29"/>
      <c r="N29" s="29"/>
      <c r="O29" s="29"/>
      <c r="P29" s="225">
        <v>0</v>
      </c>
      <c r="Q29" s="26"/>
      <c r="R29" s="239" t="s">
        <v>113</v>
      </c>
      <c r="S29" s="240"/>
      <c r="T29" s="240"/>
      <c r="U29" s="240"/>
      <c r="V29" s="240"/>
      <c r="W29" s="240"/>
      <c r="X29" s="240"/>
      <c r="Y29" s="240"/>
      <c r="Z29" s="30">
        <v>172372245</v>
      </c>
      <c r="AA29" s="31"/>
      <c r="AD29" s="9">
        <v>0</v>
      </c>
      <c r="AE29" s="9">
        <f>IF(AND(AE14="-",AE20="-"),"-",SUM(AE14,AE20))</f>
        <v>172372245328</v>
      </c>
      <c r="AX29" s="223"/>
      <c r="AY29" s="223"/>
    </row>
    <row r="30" spans="1:51" ht="14.65" customHeight="1">
      <c r="A30" s="7" t="s">
        <v>33</v>
      </c>
      <c r="D30" s="24"/>
      <c r="E30" s="19"/>
      <c r="F30" s="19"/>
      <c r="G30" s="19"/>
      <c r="H30" s="19" t="s">
        <v>34</v>
      </c>
      <c r="I30" s="28"/>
      <c r="J30" s="28"/>
      <c r="K30" s="29"/>
      <c r="L30" s="29"/>
      <c r="M30" s="29"/>
      <c r="N30" s="29"/>
      <c r="O30" s="29"/>
      <c r="P30" s="225">
        <v>0</v>
      </c>
      <c r="Q30" s="26"/>
      <c r="R30" s="19" t="s">
        <v>333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0</v>
      </c>
      <c r="AX30" s="223"/>
      <c r="AY30" s="223"/>
    </row>
    <row r="31" spans="1:51" ht="14.65" customHeight="1">
      <c r="A31" s="7" t="s">
        <v>35</v>
      </c>
      <c r="B31" s="7" t="s">
        <v>142</v>
      </c>
      <c r="D31" s="24"/>
      <c r="E31" s="19"/>
      <c r="F31" s="19"/>
      <c r="G31" s="19"/>
      <c r="H31" s="19" t="s">
        <v>36</v>
      </c>
      <c r="I31" s="28"/>
      <c r="J31" s="28"/>
      <c r="K31" s="29"/>
      <c r="L31" s="29"/>
      <c r="M31" s="29"/>
      <c r="N31" s="29"/>
      <c r="O31" s="29"/>
      <c r="P31" s="225">
        <v>0</v>
      </c>
      <c r="Q31" s="26"/>
      <c r="R31" s="19"/>
      <c r="S31" s="19" t="s">
        <v>143</v>
      </c>
      <c r="T31" s="19"/>
      <c r="U31" s="19"/>
      <c r="V31" s="19"/>
      <c r="W31" s="19"/>
      <c r="X31" s="19"/>
      <c r="Y31" s="18"/>
      <c r="Z31" s="25">
        <v>329307033</v>
      </c>
      <c r="AA31" s="27"/>
      <c r="AD31" s="9">
        <v>0</v>
      </c>
      <c r="AE31" s="9">
        <v>329307033405</v>
      </c>
      <c r="AX31" s="223"/>
      <c r="AY31" s="223"/>
    </row>
    <row r="32" spans="1:51" ht="14.65" customHeight="1">
      <c r="A32" s="7" t="s">
        <v>334</v>
      </c>
      <c r="B32" s="7" t="s">
        <v>144</v>
      </c>
      <c r="D32" s="24"/>
      <c r="E32" s="19"/>
      <c r="F32" s="19"/>
      <c r="G32" s="19"/>
      <c r="H32" s="19" t="s">
        <v>37</v>
      </c>
      <c r="I32" s="28"/>
      <c r="J32" s="28"/>
      <c r="K32" s="29"/>
      <c r="L32" s="29"/>
      <c r="M32" s="29"/>
      <c r="N32" s="29"/>
      <c r="O32" s="29"/>
      <c r="P32" s="225">
        <v>0</v>
      </c>
      <c r="Q32" s="26"/>
      <c r="R32" s="19"/>
      <c r="S32" s="18" t="s">
        <v>145</v>
      </c>
      <c r="T32" s="19"/>
      <c r="U32" s="19"/>
      <c r="V32" s="19"/>
      <c r="W32" s="19"/>
      <c r="X32" s="19"/>
      <c r="Y32" s="18"/>
      <c r="Z32" s="25">
        <v>-156804381</v>
      </c>
      <c r="AA32" s="27"/>
      <c r="AD32" s="9">
        <v>0</v>
      </c>
      <c r="AE32" s="9">
        <v>-156804381194</v>
      </c>
      <c r="AX32" s="223"/>
      <c r="AY32" s="223"/>
    </row>
    <row r="33" spans="1:51" ht="14.65" customHeight="1">
      <c r="A33" s="7" t="s">
        <v>38</v>
      </c>
      <c r="B33" s="7" t="s">
        <v>146</v>
      </c>
      <c r="D33" s="24"/>
      <c r="E33" s="19"/>
      <c r="F33" s="19"/>
      <c r="G33" s="19"/>
      <c r="H33" s="19" t="s">
        <v>39</v>
      </c>
      <c r="I33" s="28"/>
      <c r="J33" s="28"/>
      <c r="K33" s="29"/>
      <c r="L33" s="29"/>
      <c r="M33" s="29"/>
      <c r="N33" s="29"/>
      <c r="O33" s="29"/>
      <c r="P33" s="225">
        <v>0</v>
      </c>
      <c r="Q33" s="26"/>
      <c r="R33" s="19"/>
      <c r="S33" s="19" t="s">
        <v>147</v>
      </c>
      <c r="T33" s="19"/>
      <c r="U33" s="19"/>
      <c r="V33" s="19"/>
      <c r="W33" s="19"/>
      <c r="X33" s="19"/>
      <c r="Y33" s="18"/>
      <c r="Z33" s="25">
        <v>91999</v>
      </c>
      <c r="AA33" s="27"/>
      <c r="AD33" s="9">
        <v>0</v>
      </c>
      <c r="AE33" s="9">
        <v>91999162</v>
      </c>
      <c r="AX33" s="223"/>
      <c r="AY33" s="223"/>
    </row>
    <row r="34" spans="1:51" ht="14.65" customHeight="1">
      <c r="A34" s="7" t="s">
        <v>40</v>
      </c>
      <c r="D34" s="24"/>
      <c r="E34" s="19"/>
      <c r="F34" s="19"/>
      <c r="G34" s="19"/>
      <c r="H34" s="19" t="s">
        <v>41</v>
      </c>
      <c r="I34" s="28"/>
      <c r="J34" s="28"/>
      <c r="K34" s="29"/>
      <c r="L34" s="29"/>
      <c r="M34" s="29"/>
      <c r="N34" s="29"/>
      <c r="O34" s="29"/>
      <c r="P34" s="225">
        <v>0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0</v>
      </c>
      <c r="AX34" s="223"/>
      <c r="AY34" s="223"/>
    </row>
    <row r="35" spans="1:51" ht="14.65" customHeight="1">
      <c r="A35" s="7" t="s">
        <v>335</v>
      </c>
      <c r="D35" s="24"/>
      <c r="E35" s="19"/>
      <c r="F35" s="19"/>
      <c r="G35" s="19"/>
      <c r="H35" s="19" t="s">
        <v>42</v>
      </c>
      <c r="I35" s="28"/>
      <c r="J35" s="28"/>
      <c r="K35" s="29"/>
      <c r="L35" s="29"/>
      <c r="M35" s="29"/>
      <c r="N35" s="29"/>
      <c r="O35" s="29"/>
      <c r="P35" s="225">
        <v>0</v>
      </c>
      <c r="Q35" s="26"/>
      <c r="R35" s="24"/>
      <c r="S35" s="19"/>
      <c r="T35" s="19"/>
      <c r="U35" s="19"/>
      <c r="V35" s="19"/>
      <c r="W35" s="19"/>
      <c r="X35" s="19"/>
      <c r="Y35" s="18"/>
      <c r="Z35" s="25"/>
      <c r="AA35" s="35"/>
      <c r="AD35" s="9">
        <v>0</v>
      </c>
      <c r="AX35" s="223"/>
      <c r="AY35" s="223"/>
    </row>
    <row r="36" spans="1:51" ht="14.65" customHeight="1">
      <c r="A36" s="7" t="s">
        <v>43</v>
      </c>
      <c r="D36" s="24"/>
      <c r="E36" s="19"/>
      <c r="F36" s="19"/>
      <c r="G36" s="19"/>
      <c r="H36" s="19" t="s">
        <v>44</v>
      </c>
      <c r="I36" s="19"/>
      <c r="J36" s="19"/>
      <c r="K36" s="18"/>
      <c r="L36" s="18"/>
      <c r="M36" s="18"/>
      <c r="N36" s="18"/>
      <c r="O36" s="18"/>
      <c r="P36" s="225">
        <v>0</v>
      </c>
      <c r="Q36" s="26"/>
      <c r="R36" s="241"/>
      <c r="S36" s="242"/>
      <c r="T36" s="242"/>
      <c r="U36" s="242"/>
      <c r="V36" s="242"/>
      <c r="W36" s="242"/>
      <c r="X36" s="242"/>
      <c r="Y36" s="242"/>
      <c r="Z36" s="25"/>
      <c r="AA36" s="27"/>
      <c r="AD36" s="9">
        <v>0</v>
      </c>
      <c r="AX36" s="223"/>
      <c r="AY36" s="223"/>
    </row>
    <row r="37" spans="1:51" ht="14.65" customHeight="1">
      <c r="A37" s="7" t="s">
        <v>45</v>
      </c>
      <c r="D37" s="24"/>
      <c r="E37" s="19"/>
      <c r="F37" s="19"/>
      <c r="G37" s="19"/>
      <c r="H37" s="19" t="s">
        <v>46</v>
      </c>
      <c r="I37" s="19"/>
      <c r="J37" s="19"/>
      <c r="K37" s="18"/>
      <c r="L37" s="18"/>
      <c r="M37" s="18"/>
      <c r="N37" s="18"/>
      <c r="O37" s="18"/>
      <c r="P37" s="225">
        <v>0</v>
      </c>
      <c r="Q37" s="26"/>
      <c r="R37" s="24"/>
      <c r="S37" s="32"/>
      <c r="T37" s="32"/>
      <c r="U37" s="32"/>
      <c r="V37" s="32"/>
      <c r="W37" s="32"/>
      <c r="X37" s="32"/>
      <c r="Y37" s="32"/>
      <c r="Z37" s="33"/>
      <c r="AA37" s="36"/>
      <c r="AD37" s="9">
        <v>0</v>
      </c>
      <c r="AX37" s="223"/>
      <c r="AY37" s="223"/>
    </row>
    <row r="38" spans="1:51" ht="14.65" customHeight="1">
      <c r="A38" s="7" t="s">
        <v>336</v>
      </c>
      <c r="D38" s="24"/>
      <c r="E38" s="19"/>
      <c r="F38" s="19"/>
      <c r="G38" s="19"/>
      <c r="H38" s="19" t="s">
        <v>47</v>
      </c>
      <c r="I38" s="19"/>
      <c r="J38" s="19"/>
      <c r="K38" s="18"/>
      <c r="L38" s="18"/>
      <c r="M38" s="18"/>
      <c r="N38" s="18"/>
      <c r="O38" s="18"/>
      <c r="P38" s="225">
        <v>0</v>
      </c>
      <c r="Q38" s="26"/>
      <c r="R38" s="19"/>
      <c r="S38" s="32"/>
      <c r="T38" s="32"/>
      <c r="U38" s="32"/>
      <c r="V38" s="32"/>
      <c r="W38" s="32"/>
      <c r="X38" s="32"/>
      <c r="Y38" s="32"/>
      <c r="Z38" s="33"/>
      <c r="AA38" s="36"/>
      <c r="AD38" s="9">
        <v>0</v>
      </c>
      <c r="AX38" s="223"/>
      <c r="AY38" s="223"/>
    </row>
    <row r="39" spans="1:51" ht="14.65" customHeight="1">
      <c r="A39" s="7" t="s">
        <v>48</v>
      </c>
      <c r="D39" s="24"/>
      <c r="E39" s="19"/>
      <c r="F39" s="19"/>
      <c r="G39" s="19"/>
      <c r="H39" s="19" t="s">
        <v>49</v>
      </c>
      <c r="I39" s="19"/>
      <c r="J39" s="19"/>
      <c r="K39" s="18"/>
      <c r="L39" s="18"/>
      <c r="M39" s="18"/>
      <c r="N39" s="18"/>
      <c r="O39" s="18"/>
      <c r="P39" s="25">
        <v>1654917</v>
      </c>
      <c r="Q39" s="26"/>
      <c r="R39" s="19"/>
      <c r="S39" s="19"/>
      <c r="T39" s="19"/>
      <c r="U39" s="19"/>
      <c r="V39" s="19"/>
      <c r="W39" s="19"/>
      <c r="X39" s="19"/>
      <c r="Y39" s="18"/>
      <c r="Z39" s="25"/>
      <c r="AA39" s="35"/>
      <c r="AD39" s="9">
        <v>1654916847</v>
      </c>
      <c r="AX39" s="223"/>
      <c r="AY39" s="223"/>
    </row>
    <row r="40" spans="1:51" ht="14.65" customHeight="1">
      <c r="A40" s="7" t="s">
        <v>50</v>
      </c>
      <c r="D40" s="24"/>
      <c r="E40" s="19"/>
      <c r="F40" s="19"/>
      <c r="G40" s="19" t="s">
        <v>51</v>
      </c>
      <c r="H40" s="19"/>
      <c r="I40" s="19"/>
      <c r="J40" s="19"/>
      <c r="K40" s="18"/>
      <c r="L40" s="18"/>
      <c r="M40" s="18"/>
      <c r="N40" s="18"/>
      <c r="O40" s="18"/>
      <c r="P40" s="25">
        <v>171517747</v>
      </c>
      <c r="Q40" s="26" t="s">
        <v>359</v>
      </c>
      <c r="R40" s="19"/>
      <c r="S40" s="18"/>
      <c r="T40" s="19"/>
      <c r="U40" s="19"/>
      <c r="V40" s="19"/>
      <c r="W40" s="19"/>
      <c r="X40" s="19"/>
      <c r="Y40" s="18"/>
      <c r="Z40" s="25"/>
      <c r="AA40" s="35"/>
      <c r="AD40" s="9">
        <f>IF(COUNTIF(AD41:AD52,"-")=COUNTA(AD41:AD52),"-",SUM(AD41:AD52))</f>
        <v>171517747141</v>
      </c>
      <c r="AX40" s="223"/>
      <c r="AY40" s="223"/>
    </row>
    <row r="41" spans="1:51" ht="14.65" customHeight="1">
      <c r="A41" s="7" t="s">
        <v>52</v>
      </c>
      <c r="D41" s="24"/>
      <c r="E41" s="19"/>
      <c r="F41" s="19"/>
      <c r="G41" s="19"/>
      <c r="H41" s="19" t="s">
        <v>10</v>
      </c>
      <c r="I41" s="19"/>
      <c r="J41" s="19"/>
      <c r="K41" s="18"/>
      <c r="L41" s="18"/>
      <c r="M41" s="18"/>
      <c r="N41" s="18"/>
      <c r="O41" s="18"/>
      <c r="P41" s="25">
        <v>35010586</v>
      </c>
      <c r="Q41" s="26"/>
      <c r="R41" s="17"/>
      <c r="S41" s="18"/>
      <c r="T41" s="18"/>
      <c r="U41" s="18"/>
      <c r="V41" s="18"/>
      <c r="W41" s="18"/>
      <c r="X41" s="18"/>
      <c r="Y41" s="37"/>
      <c r="Z41" s="25"/>
      <c r="AA41" s="35"/>
      <c r="AD41" s="9">
        <v>35010586332</v>
      </c>
      <c r="AX41" s="223"/>
      <c r="AY41" s="223"/>
    </row>
    <row r="42" spans="1:51" ht="14.65" customHeight="1">
      <c r="A42" s="7" t="s">
        <v>53</v>
      </c>
      <c r="D42" s="24"/>
      <c r="E42" s="19"/>
      <c r="F42" s="19"/>
      <c r="G42" s="19"/>
      <c r="H42" s="19" t="s">
        <v>13</v>
      </c>
      <c r="I42" s="19"/>
      <c r="J42" s="19"/>
      <c r="K42" s="18"/>
      <c r="L42" s="18"/>
      <c r="M42" s="18"/>
      <c r="N42" s="18"/>
      <c r="O42" s="18"/>
      <c r="P42" s="225">
        <v>0</v>
      </c>
      <c r="Q42" s="26"/>
      <c r="R42" s="18"/>
      <c r="S42" s="18"/>
      <c r="T42" s="18"/>
      <c r="U42" s="18"/>
      <c r="V42" s="18"/>
      <c r="W42" s="18"/>
      <c r="X42" s="18"/>
      <c r="Y42" s="18"/>
      <c r="Z42" s="25"/>
      <c r="AA42" s="35"/>
      <c r="AD42" s="9">
        <v>0</v>
      </c>
      <c r="AX42" s="223"/>
      <c r="AY42" s="223"/>
    </row>
    <row r="43" spans="1:51" ht="14.65" customHeight="1">
      <c r="A43" s="7" t="s">
        <v>54</v>
      </c>
      <c r="D43" s="24"/>
      <c r="E43" s="19"/>
      <c r="F43" s="19"/>
      <c r="G43" s="19"/>
      <c r="H43" s="19" t="s">
        <v>19</v>
      </c>
      <c r="I43" s="19"/>
      <c r="J43" s="19"/>
      <c r="K43" s="18"/>
      <c r="L43" s="18"/>
      <c r="M43" s="18"/>
      <c r="N43" s="18"/>
      <c r="O43" s="18"/>
      <c r="P43" s="25">
        <v>11593641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11593641246</v>
      </c>
      <c r="AX43" s="223"/>
      <c r="AY43" s="223"/>
    </row>
    <row r="44" spans="1:51" ht="14.65" customHeight="1">
      <c r="A44" s="7" t="s">
        <v>55</v>
      </c>
      <c r="D44" s="24"/>
      <c r="E44" s="19"/>
      <c r="F44" s="19"/>
      <c r="G44" s="19"/>
      <c r="H44" s="19" t="s">
        <v>21</v>
      </c>
      <c r="I44" s="19"/>
      <c r="J44" s="19"/>
      <c r="K44" s="18"/>
      <c r="L44" s="18"/>
      <c r="M44" s="18"/>
      <c r="N44" s="18"/>
      <c r="O44" s="18"/>
      <c r="P44" s="25">
        <v>-7883938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-7883938082</v>
      </c>
      <c r="AX44" s="223"/>
      <c r="AY44" s="223"/>
    </row>
    <row r="45" spans="1:51" ht="14.65" customHeight="1">
      <c r="A45" s="7" t="s">
        <v>56</v>
      </c>
      <c r="D45" s="24"/>
      <c r="E45" s="19"/>
      <c r="F45" s="19"/>
      <c r="G45" s="19"/>
      <c r="H45" s="19" t="s">
        <v>22</v>
      </c>
      <c r="I45" s="19"/>
      <c r="J45" s="19"/>
      <c r="K45" s="18"/>
      <c r="L45" s="18"/>
      <c r="M45" s="18"/>
      <c r="N45" s="18"/>
      <c r="O45" s="18"/>
      <c r="P45" s="225">
        <v>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0</v>
      </c>
      <c r="AX45" s="223"/>
      <c r="AY45" s="223"/>
    </row>
    <row r="46" spans="1:51" ht="14.65" customHeight="1">
      <c r="A46" s="7" t="s">
        <v>57</v>
      </c>
      <c r="D46" s="24"/>
      <c r="E46" s="19"/>
      <c r="F46" s="19"/>
      <c r="G46" s="19"/>
      <c r="H46" s="19" t="s">
        <v>24</v>
      </c>
      <c r="I46" s="19"/>
      <c r="J46" s="19"/>
      <c r="K46" s="18"/>
      <c r="L46" s="18"/>
      <c r="M46" s="18"/>
      <c r="N46" s="18"/>
      <c r="O46" s="18"/>
      <c r="P46" s="25">
        <v>266644121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266644121194</v>
      </c>
      <c r="AX46" s="223"/>
      <c r="AY46" s="223"/>
    </row>
    <row r="47" spans="1:51" ht="14.65" customHeight="1">
      <c r="A47" s="7" t="s">
        <v>58</v>
      </c>
      <c r="D47" s="24"/>
      <c r="E47" s="19"/>
      <c r="F47" s="19"/>
      <c r="G47" s="19"/>
      <c r="H47" s="19" t="s">
        <v>26</v>
      </c>
      <c r="I47" s="19"/>
      <c r="J47" s="19"/>
      <c r="K47" s="18"/>
      <c r="L47" s="18"/>
      <c r="M47" s="18"/>
      <c r="N47" s="18"/>
      <c r="O47" s="18"/>
      <c r="P47" s="25">
        <v>-137175592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-137175591976</v>
      </c>
      <c r="AX47" s="223"/>
      <c r="AY47" s="223"/>
    </row>
    <row r="48" spans="1:51" ht="14.65" customHeight="1">
      <c r="A48" s="7" t="s">
        <v>59</v>
      </c>
      <c r="D48" s="24"/>
      <c r="E48" s="19"/>
      <c r="F48" s="19"/>
      <c r="G48" s="19"/>
      <c r="H48" s="19" t="s">
        <v>27</v>
      </c>
      <c r="I48" s="19"/>
      <c r="J48" s="19"/>
      <c r="K48" s="18"/>
      <c r="L48" s="18"/>
      <c r="M48" s="18"/>
      <c r="N48" s="18"/>
      <c r="O48" s="18"/>
      <c r="P48" s="2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X48" s="223"/>
      <c r="AY48" s="223"/>
    </row>
    <row r="49" spans="1:51" ht="14.65" customHeight="1">
      <c r="A49" s="7" t="s">
        <v>60</v>
      </c>
      <c r="D49" s="24"/>
      <c r="E49" s="19"/>
      <c r="F49" s="19"/>
      <c r="G49" s="19"/>
      <c r="H49" s="19" t="s">
        <v>44</v>
      </c>
      <c r="I49" s="19"/>
      <c r="J49" s="19"/>
      <c r="K49" s="18"/>
      <c r="L49" s="18"/>
      <c r="M49" s="18"/>
      <c r="N49" s="18"/>
      <c r="O49" s="18"/>
      <c r="P49" s="25">
        <v>5239338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5239338499</v>
      </c>
      <c r="AX49" s="223"/>
      <c r="AY49" s="223"/>
    </row>
    <row r="50" spans="1:51" ht="14.65" customHeight="1">
      <c r="A50" s="7" t="s">
        <v>61</v>
      </c>
      <c r="D50" s="24"/>
      <c r="E50" s="19"/>
      <c r="F50" s="19"/>
      <c r="G50" s="19"/>
      <c r="H50" s="19" t="s">
        <v>46</v>
      </c>
      <c r="I50" s="19"/>
      <c r="J50" s="19"/>
      <c r="K50" s="18"/>
      <c r="L50" s="18"/>
      <c r="M50" s="18"/>
      <c r="N50" s="18"/>
      <c r="O50" s="18"/>
      <c r="P50" s="25">
        <v>-2677178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-2677178426</v>
      </c>
      <c r="AX50" s="223"/>
      <c r="AY50" s="223"/>
    </row>
    <row r="51" spans="1:51" ht="14.65" customHeight="1">
      <c r="A51" s="7" t="s">
        <v>62</v>
      </c>
      <c r="D51" s="24"/>
      <c r="E51" s="19"/>
      <c r="F51" s="19"/>
      <c r="G51" s="19"/>
      <c r="H51" s="19" t="s">
        <v>47</v>
      </c>
      <c r="I51" s="19"/>
      <c r="J51" s="19"/>
      <c r="K51" s="18"/>
      <c r="L51" s="18"/>
      <c r="M51" s="18"/>
      <c r="N51" s="18"/>
      <c r="O51" s="18"/>
      <c r="P51" s="2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0</v>
      </c>
      <c r="AX51" s="223"/>
      <c r="AY51" s="223"/>
    </row>
    <row r="52" spans="1:51" ht="14.65" customHeight="1">
      <c r="A52" s="7" t="s">
        <v>63</v>
      </c>
      <c r="D52" s="24"/>
      <c r="E52" s="19"/>
      <c r="F52" s="19"/>
      <c r="G52" s="19"/>
      <c r="H52" s="19" t="s">
        <v>49</v>
      </c>
      <c r="I52" s="19"/>
      <c r="J52" s="19"/>
      <c r="K52" s="18"/>
      <c r="L52" s="18"/>
      <c r="M52" s="18"/>
      <c r="N52" s="18"/>
      <c r="O52" s="18"/>
      <c r="P52" s="25">
        <v>766768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766768354</v>
      </c>
      <c r="AX52" s="223"/>
      <c r="AY52" s="223"/>
    </row>
    <row r="53" spans="1:51" ht="14.65" customHeight="1">
      <c r="A53" s="7" t="s">
        <v>64</v>
      </c>
      <c r="D53" s="24"/>
      <c r="E53" s="19"/>
      <c r="F53" s="19"/>
      <c r="G53" s="19" t="s">
        <v>65</v>
      </c>
      <c r="H53" s="28"/>
      <c r="I53" s="28"/>
      <c r="J53" s="28"/>
      <c r="K53" s="29"/>
      <c r="L53" s="29"/>
      <c r="M53" s="29"/>
      <c r="N53" s="29"/>
      <c r="O53" s="29"/>
      <c r="P53" s="25">
        <v>7582204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7582203775</v>
      </c>
      <c r="AX53" s="223"/>
      <c r="AY53" s="223"/>
    </row>
    <row r="54" spans="1:51" ht="14.65" customHeight="1">
      <c r="A54" s="7" t="s">
        <v>66</v>
      </c>
      <c r="D54" s="24"/>
      <c r="E54" s="19"/>
      <c r="F54" s="19"/>
      <c r="G54" s="19" t="s">
        <v>67</v>
      </c>
      <c r="H54" s="28"/>
      <c r="I54" s="28"/>
      <c r="J54" s="28"/>
      <c r="K54" s="29"/>
      <c r="L54" s="29"/>
      <c r="M54" s="29"/>
      <c r="N54" s="29"/>
      <c r="O54" s="29"/>
      <c r="P54" s="25">
        <v>-5526848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-5526847860</v>
      </c>
      <c r="AX54" s="223"/>
      <c r="AY54" s="223"/>
    </row>
    <row r="55" spans="1:51" ht="14.65" customHeight="1">
      <c r="A55" s="7">
        <v>1305000</v>
      </c>
      <c r="D55" s="24"/>
      <c r="E55" s="19"/>
      <c r="F55" s="19"/>
      <c r="G55" s="19" t="s">
        <v>68</v>
      </c>
      <c r="H55" s="28"/>
      <c r="I55" s="28"/>
      <c r="J55" s="28"/>
      <c r="K55" s="29"/>
      <c r="L55" s="29"/>
      <c r="M55" s="29"/>
      <c r="N55" s="29"/>
      <c r="O55" s="29"/>
      <c r="P55" s="2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0</v>
      </c>
      <c r="AX55" s="223"/>
      <c r="AY55" s="223"/>
    </row>
    <row r="56" spans="1:51" ht="14.65" customHeight="1">
      <c r="A56" s="7" t="s">
        <v>69</v>
      </c>
      <c r="D56" s="24"/>
      <c r="E56" s="19"/>
      <c r="F56" s="19" t="s">
        <v>70</v>
      </c>
      <c r="G56" s="19"/>
      <c r="H56" s="28"/>
      <c r="I56" s="28"/>
      <c r="J56" s="28"/>
      <c r="K56" s="29"/>
      <c r="L56" s="29"/>
      <c r="M56" s="29"/>
      <c r="N56" s="29"/>
      <c r="O56" s="29"/>
      <c r="P56" s="25">
        <v>8079470</v>
      </c>
      <c r="Q56" s="26" t="s">
        <v>359</v>
      </c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8079470422</v>
      </c>
      <c r="AX56" s="223"/>
      <c r="AY56" s="223"/>
    </row>
    <row r="57" spans="1:51" ht="14.65" customHeight="1">
      <c r="A57" s="7" t="s">
        <v>71</v>
      </c>
      <c r="D57" s="24"/>
      <c r="E57" s="19"/>
      <c r="F57" s="19"/>
      <c r="G57" s="19" t="s">
        <v>72</v>
      </c>
      <c r="H57" s="19"/>
      <c r="I57" s="19"/>
      <c r="J57" s="19"/>
      <c r="K57" s="18"/>
      <c r="L57" s="18"/>
      <c r="M57" s="18"/>
      <c r="N57" s="18"/>
      <c r="O57" s="18"/>
      <c r="P57" s="25">
        <v>99227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99226851</v>
      </c>
      <c r="AX57" s="223"/>
      <c r="AY57" s="223"/>
    </row>
    <row r="58" spans="1:51" ht="14.65" customHeight="1">
      <c r="A58" s="7" t="s">
        <v>73</v>
      </c>
      <c r="D58" s="24"/>
      <c r="E58" s="19"/>
      <c r="F58" s="19"/>
      <c r="G58" s="19" t="s">
        <v>44</v>
      </c>
      <c r="H58" s="19"/>
      <c r="I58" s="19"/>
      <c r="J58" s="19"/>
      <c r="K58" s="18"/>
      <c r="L58" s="18"/>
      <c r="M58" s="18"/>
      <c r="N58" s="18"/>
      <c r="O58" s="18"/>
      <c r="P58" s="25">
        <v>7980244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7980243571</v>
      </c>
      <c r="AX58" s="223"/>
      <c r="AY58" s="223"/>
    </row>
    <row r="59" spans="1:51" ht="14.65" customHeight="1">
      <c r="A59" s="7" t="s">
        <v>74</v>
      </c>
      <c r="D59" s="24"/>
      <c r="E59" s="19"/>
      <c r="F59" s="19" t="s">
        <v>75</v>
      </c>
      <c r="G59" s="19"/>
      <c r="H59" s="19"/>
      <c r="I59" s="19"/>
      <c r="J59" s="19"/>
      <c r="K59" s="19"/>
      <c r="L59" s="18"/>
      <c r="M59" s="18"/>
      <c r="N59" s="18"/>
      <c r="O59" s="18"/>
      <c r="P59" s="25">
        <v>13181154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IF(COUNTIF(AD60:AD70,"-")=COUNTA(AD60:AD70),"-",SUM(AD60,AD64:AD66,AD69:AD70))</f>
        <v>13181153643</v>
      </c>
      <c r="AX59" s="223"/>
      <c r="AY59" s="223"/>
    </row>
    <row r="60" spans="1:51" ht="14.65" customHeight="1">
      <c r="A60" s="7" t="s">
        <v>76</v>
      </c>
      <c r="D60" s="24"/>
      <c r="E60" s="19"/>
      <c r="F60" s="19"/>
      <c r="G60" s="19" t="s">
        <v>77</v>
      </c>
      <c r="H60" s="19"/>
      <c r="I60" s="19"/>
      <c r="J60" s="19"/>
      <c r="K60" s="19"/>
      <c r="L60" s="18"/>
      <c r="M60" s="18"/>
      <c r="N60" s="18"/>
      <c r="O60" s="18"/>
      <c r="P60" s="25">
        <v>349109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IF(COUNTIF(AD61:AD63,"-")=COUNTA(AD61:AD63),"-",SUM(AD61:AD63))</f>
        <v>349109000</v>
      </c>
      <c r="AX60" s="223"/>
      <c r="AY60" s="223"/>
    </row>
    <row r="61" spans="1:51" ht="14.65" customHeight="1">
      <c r="A61" s="7" t="s">
        <v>78</v>
      </c>
      <c r="D61" s="24"/>
      <c r="E61" s="19"/>
      <c r="F61" s="19"/>
      <c r="G61" s="19"/>
      <c r="H61" s="19" t="s">
        <v>79</v>
      </c>
      <c r="I61" s="19"/>
      <c r="J61" s="19"/>
      <c r="K61" s="19"/>
      <c r="L61" s="18"/>
      <c r="M61" s="18"/>
      <c r="N61" s="18"/>
      <c r="O61" s="18"/>
      <c r="P61" s="225">
        <v>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0</v>
      </c>
      <c r="AX61" s="223"/>
      <c r="AY61" s="223"/>
    </row>
    <row r="62" spans="1:51" ht="14.65" customHeight="1">
      <c r="A62" s="7" t="s">
        <v>80</v>
      </c>
      <c r="D62" s="24"/>
      <c r="E62" s="19"/>
      <c r="F62" s="19"/>
      <c r="G62" s="19"/>
      <c r="H62" s="19" t="s">
        <v>81</v>
      </c>
      <c r="I62" s="19"/>
      <c r="J62" s="19"/>
      <c r="K62" s="19"/>
      <c r="L62" s="18"/>
      <c r="M62" s="18"/>
      <c r="N62" s="18"/>
      <c r="O62" s="18"/>
      <c r="P62" s="25">
        <v>348909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348909000</v>
      </c>
      <c r="AX62" s="223"/>
      <c r="AY62" s="223"/>
    </row>
    <row r="63" spans="1:51" ht="14.65" customHeight="1">
      <c r="A63" s="7" t="s">
        <v>82</v>
      </c>
      <c r="D63" s="24"/>
      <c r="E63" s="19"/>
      <c r="F63" s="19"/>
      <c r="G63" s="19"/>
      <c r="H63" s="19" t="s">
        <v>44</v>
      </c>
      <c r="I63" s="19"/>
      <c r="J63" s="19"/>
      <c r="K63" s="19"/>
      <c r="L63" s="18"/>
      <c r="M63" s="18"/>
      <c r="N63" s="18"/>
      <c r="O63" s="18"/>
      <c r="P63" s="25">
        <v>200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200000</v>
      </c>
      <c r="AX63" s="223"/>
      <c r="AY63" s="223"/>
    </row>
    <row r="64" spans="1:51" ht="14.65" customHeight="1">
      <c r="A64" s="7" t="s">
        <v>83</v>
      </c>
      <c r="D64" s="24"/>
      <c r="E64" s="19"/>
      <c r="F64" s="19"/>
      <c r="G64" s="19" t="s">
        <v>84</v>
      </c>
      <c r="H64" s="19"/>
      <c r="I64" s="19"/>
      <c r="J64" s="19"/>
      <c r="K64" s="18"/>
      <c r="L64" s="18"/>
      <c r="M64" s="18"/>
      <c r="N64" s="18"/>
      <c r="O64" s="18"/>
      <c r="P64" s="25">
        <v>3088738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3088737778</v>
      </c>
      <c r="AX64" s="223"/>
      <c r="AY64" s="223"/>
    </row>
    <row r="65" spans="1:51" ht="14.65" customHeight="1">
      <c r="A65" s="7" t="s">
        <v>85</v>
      </c>
      <c r="D65" s="24"/>
      <c r="E65" s="19"/>
      <c r="F65" s="19"/>
      <c r="G65" s="19" t="s">
        <v>86</v>
      </c>
      <c r="H65" s="19"/>
      <c r="I65" s="19"/>
      <c r="J65" s="19"/>
      <c r="K65" s="18"/>
      <c r="L65" s="18"/>
      <c r="M65" s="18"/>
      <c r="N65" s="18"/>
      <c r="O65" s="18"/>
      <c r="P65" s="25">
        <v>348203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348202998</v>
      </c>
      <c r="AX65" s="223"/>
      <c r="AY65" s="223"/>
    </row>
    <row r="66" spans="1:51" ht="14.65" customHeight="1">
      <c r="A66" s="7" t="s">
        <v>87</v>
      </c>
      <c r="D66" s="24"/>
      <c r="E66" s="19"/>
      <c r="F66" s="19"/>
      <c r="G66" s="19" t="s">
        <v>88</v>
      </c>
      <c r="H66" s="19"/>
      <c r="I66" s="19"/>
      <c r="J66" s="19"/>
      <c r="K66" s="18"/>
      <c r="L66" s="18"/>
      <c r="M66" s="18"/>
      <c r="N66" s="18"/>
      <c r="O66" s="18"/>
      <c r="P66" s="25">
        <v>9500710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f>IF(COUNTIF(AD67:AD68,"-")=COUNTA(AD67:AD68),"-",SUM(AD67:AD68))</f>
        <v>9500709950</v>
      </c>
      <c r="AX66" s="223"/>
      <c r="AY66" s="223"/>
    </row>
    <row r="67" spans="1:51" ht="14.65" customHeight="1">
      <c r="A67" s="7" t="s">
        <v>89</v>
      </c>
      <c r="D67" s="24"/>
      <c r="E67" s="19"/>
      <c r="F67" s="19"/>
      <c r="G67" s="19"/>
      <c r="H67" s="19" t="s">
        <v>90</v>
      </c>
      <c r="I67" s="19"/>
      <c r="J67" s="19"/>
      <c r="K67" s="18"/>
      <c r="L67" s="18"/>
      <c r="M67" s="18"/>
      <c r="N67" s="18"/>
      <c r="O67" s="18"/>
      <c r="P67" s="2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0</v>
      </c>
      <c r="AX67" s="223"/>
      <c r="AY67" s="223"/>
    </row>
    <row r="68" spans="1:51" ht="14.65" customHeight="1">
      <c r="A68" s="7" t="s">
        <v>91</v>
      </c>
      <c r="D68" s="24"/>
      <c r="E68" s="18"/>
      <c r="F68" s="19"/>
      <c r="G68" s="19"/>
      <c r="H68" s="19" t="s">
        <v>44</v>
      </c>
      <c r="I68" s="19"/>
      <c r="J68" s="19"/>
      <c r="K68" s="18"/>
      <c r="L68" s="18"/>
      <c r="M68" s="18"/>
      <c r="N68" s="18"/>
      <c r="O68" s="18"/>
      <c r="P68" s="25">
        <v>9500710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9500709950</v>
      </c>
      <c r="AX68" s="223"/>
      <c r="AY68" s="223"/>
    </row>
    <row r="69" spans="1:51" ht="14.65" customHeight="1">
      <c r="A69" s="7" t="s">
        <v>92</v>
      </c>
      <c r="D69" s="24"/>
      <c r="E69" s="18"/>
      <c r="F69" s="19"/>
      <c r="G69" s="19" t="s">
        <v>44</v>
      </c>
      <c r="H69" s="19"/>
      <c r="I69" s="19"/>
      <c r="J69" s="19"/>
      <c r="K69" s="18"/>
      <c r="L69" s="18"/>
      <c r="M69" s="18"/>
      <c r="N69" s="18"/>
      <c r="O69" s="18"/>
      <c r="P69" s="25">
        <v>8817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8816874</v>
      </c>
      <c r="AX69" s="223"/>
      <c r="AY69" s="223"/>
    </row>
    <row r="70" spans="1:51" ht="14.65" customHeight="1">
      <c r="A70" s="7" t="s">
        <v>93</v>
      </c>
      <c r="D70" s="24"/>
      <c r="E70" s="18"/>
      <c r="F70" s="19"/>
      <c r="G70" s="19" t="s">
        <v>94</v>
      </c>
      <c r="H70" s="19"/>
      <c r="I70" s="19"/>
      <c r="J70" s="19"/>
      <c r="K70" s="18"/>
      <c r="L70" s="18"/>
      <c r="M70" s="18"/>
      <c r="N70" s="18"/>
      <c r="O70" s="18"/>
      <c r="P70" s="25">
        <v>-114423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-114422957</v>
      </c>
      <c r="AX70" s="223"/>
      <c r="AY70" s="223"/>
    </row>
    <row r="71" spans="1:51" ht="14.65" customHeight="1">
      <c r="A71" s="7" t="s">
        <v>95</v>
      </c>
      <c r="D71" s="24"/>
      <c r="E71" s="18" t="s">
        <v>96</v>
      </c>
      <c r="F71" s="19"/>
      <c r="G71" s="20"/>
      <c r="H71" s="20"/>
      <c r="I71" s="20"/>
      <c r="J71" s="18"/>
      <c r="K71" s="18"/>
      <c r="L71" s="18"/>
      <c r="M71" s="18"/>
      <c r="N71" s="18"/>
      <c r="O71" s="18"/>
      <c r="P71" s="25">
        <v>24573122</v>
      </c>
      <c r="Q71" s="26" t="s">
        <v>359</v>
      </c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f>IF(COUNTIF(AD72:AD80,"-")=COUNTA(AD72:AD80),"-",SUM(AD72:AD75,AD78:AD80))</f>
        <v>24573121863</v>
      </c>
      <c r="AX71" s="223"/>
      <c r="AY71" s="223"/>
    </row>
    <row r="72" spans="1:51" ht="14.65" customHeight="1">
      <c r="A72" s="7" t="s">
        <v>97</v>
      </c>
      <c r="D72" s="24"/>
      <c r="E72" s="18"/>
      <c r="F72" s="19" t="s">
        <v>98</v>
      </c>
      <c r="G72" s="20"/>
      <c r="H72" s="20"/>
      <c r="I72" s="20"/>
      <c r="J72" s="18"/>
      <c r="K72" s="18"/>
      <c r="L72" s="18"/>
      <c r="M72" s="18"/>
      <c r="N72" s="18"/>
      <c r="O72" s="18"/>
      <c r="P72" s="25">
        <v>11501181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11501181151</v>
      </c>
      <c r="AX72" s="223"/>
      <c r="AY72" s="223"/>
    </row>
    <row r="73" spans="1:51" ht="14.65" customHeight="1">
      <c r="A73" s="7" t="s">
        <v>99</v>
      </c>
      <c r="D73" s="24"/>
      <c r="E73" s="18"/>
      <c r="F73" s="19" t="s">
        <v>100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3065341</v>
      </c>
      <c r="Q73" s="26"/>
      <c r="R73" s="38"/>
      <c r="S73" s="38"/>
      <c r="T73" s="38"/>
      <c r="U73" s="38"/>
      <c r="V73" s="38"/>
      <c r="W73" s="38"/>
      <c r="X73" s="38"/>
      <c r="Y73" s="38"/>
      <c r="Z73" s="21"/>
      <c r="AA73" s="39"/>
      <c r="AD73" s="9">
        <v>3065340531</v>
      </c>
      <c r="AX73" s="223"/>
      <c r="AY73" s="223"/>
    </row>
    <row r="74" spans="1:51" ht="14.65" customHeight="1">
      <c r="A74" s="7">
        <v>1500000</v>
      </c>
      <c r="D74" s="24"/>
      <c r="E74" s="18"/>
      <c r="F74" s="19" t="s">
        <v>101</v>
      </c>
      <c r="G74" s="19"/>
      <c r="H74" s="19"/>
      <c r="I74" s="19"/>
      <c r="J74" s="19"/>
      <c r="K74" s="18"/>
      <c r="L74" s="18"/>
      <c r="M74" s="18"/>
      <c r="N74" s="18"/>
      <c r="O74" s="18"/>
      <c r="P74" s="225">
        <v>0</v>
      </c>
      <c r="Q74" s="26"/>
      <c r="R74" s="38"/>
      <c r="S74" s="38"/>
      <c r="T74" s="38"/>
      <c r="U74" s="38"/>
      <c r="V74" s="38"/>
      <c r="W74" s="38"/>
      <c r="X74" s="38"/>
      <c r="Y74" s="38"/>
      <c r="Z74" s="21"/>
      <c r="AA74" s="39"/>
      <c r="AD74" s="9">
        <v>0</v>
      </c>
      <c r="AX74" s="223"/>
      <c r="AY74" s="223"/>
    </row>
    <row r="75" spans="1:51" ht="14.65" customHeight="1">
      <c r="A75" s="7" t="s">
        <v>102</v>
      </c>
      <c r="D75" s="24"/>
      <c r="E75" s="19"/>
      <c r="F75" s="19" t="s">
        <v>88</v>
      </c>
      <c r="G75" s="19"/>
      <c r="H75" s="28"/>
      <c r="I75" s="19"/>
      <c r="J75" s="19"/>
      <c r="K75" s="18"/>
      <c r="L75" s="18"/>
      <c r="M75" s="18"/>
      <c r="N75" s="18"/>
      <c r="O75" s="18"/>
      <c r="P75" s="25">
        <v>8913259</v>
      </c>
      <c r="Q75" s="26" t="s">
        <v>359</v>
      </c>
      <c r="R75" s="38"/>
      <c r="S75" s="38"/>
      <c r="T75" s="38"/>
      <c r="U75" s="38"/>
      <c r="V75" s="38"/>
      <c r="W75" s="38"/>
      <c r="X75" s="38"/>
      <c r="Y75" s="38"/>
      <c r="Z75" s="21"/>
      <c r="AA75" s="39"/>
      <c r="AD75" s="9">
        <f>IF(COUNTIF(AD76:AD77,"-")=COUNTA(AD76:AD77),"-",SUM(AD76:AD77))</f>
        <v>8913258567</v>
      </c>
      <c r="AX75" s="223"/>
      <c r="AY75" s="223"/>
    </row>
    <row r="76" spans="1:51" ht="14.65" customHeight="1">
      <c r="A76" s="7" t="s">
        <v>103</v>
      </c>
      <c r="D76" s="24"/>
      <c r="E76" s="19"/>
      <c r="F76" s="19"/>
      <c r="G76" s="19" t="s">
        <v>104</v>
      </c>
      <c r="H76" s="19"/>
      <c r="I76" s="19"/>
      <c r="J76" s="19"/>
      <c r="K76" s="18"/>
      <c r="L76" s="18"/>
      <c r="M76" s="18"/>
      <c r="N76" s="18"/>
      <c r="O76" s="18"/>
      <c r="P76" s="25">
        <v>8728363</v>
      </c>
      <c r="Q76" s="26"/>
      <c r="R76" s="38"/>
      <c r="S76" s="38"/>
      <c r="T76" s="38"/>
      <c r="U76" s="38"/>
      <c r="V76" s="38"/>
      <c r="W76" s="38"/>
      <c r="X76" s="38"/>
      <c r="Y76" s="38"/>
      <c r="Z76" s="21"/>
      <c r="AA76" s="39"/>
      <c r="AD76" s="9">
        <v>8728363475</v>
      </c>
      <c r="AX76" s="223"/>
      <c r="AY76" s="223"/>
    </row>
    <row r="77" spans="1:51" ht="14.65" customHeight="1">
      <c r="A77" s="7" t="s">
        <v>105</v>
      </c>
      <c r="D77" s="24"/>
      <c r="E77" s="19"/>
      <c r="F77" s="19"/>
      <c r="G77" s="19" t="s">
        <v>90</v>
      </c>
      <c r="H77" s="19"/>
      <c r="I77" s="19"/>
      <c r="J77" s="19"/>
      <c r="K77" s="18"/>
      <c r="L77" s="18"/>
      <c r="M77" s="18"/>
      <c r="N77" s="18"/>
      <c r="O77" s="18"/>
      <c r="P77" s="25">
        <v>184895</v>
      </c>
      <c r="Q77" s="26"/>
      <c r="R77" s="38"/>
      <c r="S77" s="38"/>
      <c r="T77" s="38"/>
      <c r="U77" s="38"/>
      <c r="V77" s="38"/>
      <c r="W77" s="38"/>
      <c r="X77" s="38"/>
      <c r="Y77" s="38"/>
      <c r="Z77" s="21"/>
      <c r="AA77" s="39"/>
      <c r="AD77" s="9">
        <v>184895092</v>
      </c>
      <c r="AX77" s="223"/>
      <c r="AY77" s="223"/>
    </row>
    <row r="78" spans="1:51" ht="14.65" customHeight="1">
      <c r="A78" s="7" t="s">
        <v>106</v>
      </c>
      <c r="D78" s="24"/>
      <c r="E78" s="19"/>
      <c r="F78" s="19" t="s">
        <v>107</v>
      </c>
      <c r="G78" s="19"/>
      <c r="H78" s="19"/>
      <c r="I78" s="19"/>
      <c r="J78" s="19"/>
      <c r="K78" s="18"/>
      <c r="L78" s="18"/>
      <c r="M78" s="18"/>
      <c r="N78" s="18"/>
      <c r="O78" s="18"/>
      <c r="P78" s="25">
        <v>1042527</v>
      </c>
      <c r="Q78" s="26"/>
      <c r="R78" s="38"/>
      <c r="S78" s="38"/>
      <c r="T78" s="38"/>
      <c r="U78" s="38"/>
      <c r="V78" s="38"/>
      <c r="W78" s="38"/>
      <c r="X78" s="38"/>
      <c r="Y78" s="38"/>
      <c r="Z78" s="21"/>
      <c r="AA78" s="39"/>
      <c r="AD78" s="9">
        <v>1042527365</v>
      </c>
      <c r="AX78" s="223"/>
      <c r="AY78" s="223"/>
    </row>
    <row r="79" spans="1:51" ht="14.65" customHeight="1">
      <c r="A79" s="7" t="s">
        <v>108</v>
      </c>
      <c r="D79" s="24"/>
      <c r="E79" s="19"/>
      <c r="F79" s="19" t="s">
        <v>44</v>
      </c>
      <c r="G79" s="19"/>
      <c r="H79" s="28"/>
      <c r="I79" s="19"/>
      <c r="J79" s="19"/>
      <c r="K79" s="18"/>
      <c r="L79" s="18"/>
      <c r="M79" s="18"/>
      <c r="N79" s="18"/>
      <c r="O79" s="18"/>
      <c r="P79" s="25">
        <v>91832</v>
      </c>
      <c r="Q79" s="26"/>
      <c r="R79" s="38"/>
      <c r="S79" s="38"/>
      <c r="T79" s="38"/>
      <c r="U79" s="38"/>
      <c r="V79" s="38"/>
      <c r="W79" s="38"/>
      <c r="X79" s="38"/>
      <c r="Y79" s="38"/>
      <c r="Z79" s="21"/>
      <c r="AA79" s="39"/>
      <c r="AD79" s="9">
        <v>91832063</v>
      </c>
      <c r="AX79" s="223"/>
      <c r="AY79" s="223"/>
    </row>
    <row r="80" spans="1:51" ht="14.65" customHeight="1">
      <c r="A80" s="7" t="s">
        <v>109</v>
      </c>
      <c r="D80" s="24"/>
      <c r="E80" s="19"/>
      <c r="F80" s="38" t="s">
        <v>94</v>
      </c>
      <c r="G80" s="19"/>
      <c r="H80" s="19"/>
      <c r="I80" s="19"/>
      <c r="J80" s="19"/>
      <c r="K80" s="18"/>
      <c r="L80" s="18"/>
      <c r="M80" s="18"/>
      <c r="N80" s="18"/>
      <c r="O80" s="18"/>
      <c r="P80" s="25">
        <v>-41018</v>
      </c>
      <c r="Q80" s="26"/>
      <c r="R80" s="243"/>
      <c r="S80" s="244"/>
      <c r="T80" s="244"/>
      <c r="U80" s="244"/>
      <c r="V80" s="244"/>
      <c r="W80" s="244"/>
      <c r="X80" s="244"/>
      <c r="Y80" s="245"/>
      <c r="Z80" s="40"/>
      <c r="AA80" s="41"/>
      <c r="AD80" s="9">
        <v>-41017814</v>
      </c>
      <c r="AX80" s="223"/>
      <c r="AY80" s="223"/>
    </row>
    <row r="81" spans="1:51" ht="16.5" customHeight="1" thickBot="1">
      <c r="A81" s="7">
        <v>1565000</v>
      </c>
      <c r="B81" s="7" t="s">
        <v>140</v>
      </c>
      <c r="D81" s="24"/>
      <c r="E81" s="19" t="s">
        <v>110</v>
      </c>
      <c r="F81" s="19"/>
      <c r="G81" s="19"/>
      <c r="H81" s="19"/>
      <c r="I81" s="19"/>
      <c r="J81" s="19"/>
      <c r="K81" s="18"/>
      <c r="L81" s="18"/>
      <c r="M81" s="18"/>
      <c r="N81" s="18"/>
      <c r="O81" s="18"/>
      <c r="P81" s="225">
        <v>0</v>
      </c>
      <c r="Q81" s="26"/>
      <c r="R81" s="246" t="s">
        <v>141</v>
      </c>
      <c r="S81" s="247"/>
      <c r="T81" s="247"/>
      <c r="U81" s="247"/>
      <c r="V81" s="247"/>
      <c r="W81" s="247"/>
      <c r="X81" s="247"/>
      <c r="Y81" s="248"/>
      <c r="Z81" s="42">
        <v>172594651</v>
      </c>
      <c r="AA81" s="43"/>
      <c r="AD81" s="9">
        <v>0</v>
      </c>
      <c r="AE81" s="9">
        <f>IF(AND(AE31="-",AE32="-",AE33="-"),"-",SUM(AE31,AE32,AE33))</f>
        <v>172594651373</v>
      </c>
      <c r="AX81" s="223"/>
      <c r="AY81" s="223"/>
    </row>
    <row r="82" spans="1:51" ht="14.65" customHeight="1" thickBot="1">
      <c r="A82" s="7" t="s">
        <v>1</v>
      </c>
      <c r="B82" s="7" t="s">
        <v>111</v>
      </c>
      <c r="D82" s="249" t="s">
        <v>2</v>
      </c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1"/>
      <c r="P82" s="44">
        <v>344966897</v>
      </c>
      <c r="Q82" s="45"/>
      <c r="R82" s="252" t="s">
        <v>337</v>
      </c>
      <c r="S82" s="253"/>
      <c r="T82" s="253"/>
      <c r="U82" s="253"/>
      <c r="V82" s="253"/>
      <c r="W82" s="253"/>
      <c r="X82" s="253"/>
      <c r="Y82" s="254"/>
      <c r="Z82" s="44">
        <v>344966897</v>
      </c>
      <c r="AA82" s="46" t="s">
        <v>359</v>
      </c>
      <c r="AD82" s="9">
        <f>IF(AND(AD14="-",AD71="-",AD81="-"),"-",SUM(AD14,AD71,AD81))</f>
        <v>344966896701</v>
      </c>
      <c r="AE82" s="9">
        <f>IF(AND(AE29="-",AE81="-"),"-",SUM(AE29,AE81))</f>
        <v>344966896701</v>
      </c>
      <c r="AX82" s="223"/>
      <c r="AY82" s="223"/>
    </row>
    <row r="83" spans="1:51" ht="9.75" customHeight="1"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Z83" s="18"/>
      <c r="AA83" s="18"/>
    </row>
    <row r="84" spans="1:51" ht="14.65" customHeight="1">
      <c r="D84" s="48"/>
      <c r="E84" s="49" t="s">
        <v>338</v>
      </c>
      <c r="F84" s="48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Z84" s="47"/>
      <c r="AA84" s="47"/>
    </row>
  </sheetData>
  <mergeCells count="12">
    <mergeCell ref="D9:AA9"/>
    <mergeCell ref="D10:AA10"/>
    <mergeCell ref="D12:O12"/>
    <mergeCell ref="P12:Q12"/>
    <mergeCell ref="R12:Y12"/>
    <mergeCell ref="Z12:AA12"/>
    <mergeCell ref="R29:Y29"/>
    <mergeCell ref="R36:Y36"/>
    <mergeCell ref="R80:Y80"/>
    <mergeCell ref="R81:Y81"/>
    <mergeCell ref="D82:O82"/>
    <mergeCell ref="R82:Y82"/>
  </mergeCells>
  <phoneticPr fontId="2"/>
  <pageMargins left="0.70866141732283472" right="0.70866141732283472" top="0.39370078740157477" bottom="0.39370078740157477" header="0.51181102362204722" footer="0.511811023622047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X48"/>
  <sheetViews>
    <sheetView topLeftCell="B1" zoomScale="85" zoomScaleNormal="85" zoomScaleSheetLayoutView="100" workbookViewId="0">
      <selection activeCell="Q20" sqref="Q20"/>
    </sheetView>
  </sheetViews>
  <sheetFormatPr defaultColWidth="9" defaultRowHeight="13"/>
  <cols>
    <col min="1" max="1" width="0" style="52" hidden="1" customWidth="1"/>
    <col min="2" max="2" width="0.6328125" style="6" customWidth="1"/>
    <col min="3" max="3" width="1.26953125" style="82" customWidth="1"/>
    <col min="4" max="12" width="2.08984375" style="82" customWidth="1"/>
    <col min="13" max="13" width="18.36328125" style="82" customWidth="1"/>
    <col min="14" max="14" width="21.6328125" style="82" bestFit="1" customWidth="1"/>
    <col min="15" max="15" width="2.453125" style="82" customWidth="1"/>
    <col min="16" max="16" width="0.6328125" style="82" customWidth="1"/>
    <col min="17" max="17" width="9" style="6"/>
    <col min="18" max="18" width="0" style="6" hidden="1" customWidth="1"/>
    <col min="19" max="16384" width="9" style="6"/>
  </cols>
  <sheetData>
    <row r="1" spans="1:50">
      <c r="C1" s="82" t="s">
        <v>349</v>
      </c>
    </row>
    <row r="2" spans="1:50">
      <c r="C2" s="82" t="s">
        <v>375</v>
      </c>
    </row>
    <row r="3" spans="1:50">
      <c r="C3" s="82" t="s">
        <v>350</v>
      </c>
    </row>
    <row r="4" spans="1:50">
      <c r="C4" s="82" t="s">
        <v>351</v>
      </c>
    </row>
    <row r="5" spans="1:50">
      <c r="C5" s="82" t="s">
        <v>352</v>
      </c>
    </row>
    <row r="6" spans="1:50">
      <c r="C6" s="82" t="s">
        <v>353</v>
      </c>
    </row>
    <row r="7" spans="1:50">
      <c r="C7" s="82" t="s">
        <v>354</v>
      </c>
    </row>
    <row r="8" spans="1:50">
      <c r="A8" s="1"/>
      <c r="C8" s="50"/>
      <c r="D8" s="50"/>
      <c r="E8" s="50"/>
      <c r="F8" s="50"/>
      <c r="G8" s="50"/>
      <c r="H8" s="50"/>
      <c r="I8" s="50"/>
      <c r="J8" s="3"/>
      <c r="K8" s="3"/>
      <c r="L8" s="3"/>
      <c r="M8" s="3"/>
      <c r="N8" s="3"/>
      <c r="O8" s="3"/>
      <c r="P8" s="51"/>
    </row>
    <row r="9" spans="1:50" ht="23.5">
      <c r="C9" s="260" t="s">
        <v>356</v>
      </c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53"/>
    </row>
    <row r="10" spans="1:50" ht="16.5">
      <c r="C10" s="261" t="s">
        <v>357</v>
      </c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53"/>
    </row>
    <row r="11" spans="1:50" ht="16.5">
      <c r="C11" s="261" t="s">
        <v>358</v>
      </c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53"/>
    </row>
    <row r="12" spans="1:50" ht="17" thickBot="1">
      <c r="C12" s="54"/>
      <c r="D12" s="53"/>
      <c r="E12" s="53"/>
      <c r="F12" s="53"/>
      <c r="G12" s="53"/>
      <c r="H12" s="53"/>
      <c r="I12" s="53"/>
      <c r="J12" s="53"/>
      <c r="K12" s="53"/>
      <c r="L12" s="53"/>
      <c r="M12" s="55"/>
      <c r="N12" s="53"/>
      <c r="O12" s="55" t="s">
        <v>355</v>
      </c>
      <c r="P12" s="53"/>
    </row>
    <row r="13" spans="1:50" ht="17" thickBot="1">
      <c r="A13" s="52" t="s">
        <v>325</v>
      </c>
      <c r="C13" s="262" t="s">
        <v>0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4" t="s">
        <v>327</v>
      </c>
      <c r="O13" s="265"/>
      <c r="P13" s="53"/>
    </row>
    <row r="14" spans="1:50">
      <c r="A14" s="52" t="s">
        <v>150</v>
      </c>
      <c r="C14" s="56"/>
      <c r="D14" s="57" t="s">
        <v>151</v>
      </c>
      <c r="E14" s="57"/>
      <c r="F14" s="58"/>
      <c r="G14" s="57"/>
      <c r="H14" s="57"/>
      <c r="I14" s="57"/>
      <c r="J14" s="57"/>
      <c r="K14" s="58"/>
      <c r="L14" s="58"/>
      <c r="M14" s="58"/>
      <c r="N14" s="59">
        <v>142608487</v>
      </c>
      <c r="O14" s="60" t="s">
        <v>359</v>
      </c>
      <c r="P14" s="61"/>
      <c r="R14" s="6">
        <f>IF(AND(R15="-",R30="-"),"-",SUM(R15,R30))</f>
        <v>142608487079</v>
      </c>
      <c r="AX14" s="220"/>
    </row>
    <row r="15" spans="1:50">
      <c r="A15" s="52" t="s">
        <v>152</v>
      </c>
      <c r="C15" s="56"/>
      <c r="D15" s="57"/>
      <c r="E15" s="57" t="s">
        <v>153</v>
      </c>
      <c r="F15" s="57"/>
      <c r="G15" s="57"/>
      <c r="H15" s="57"/>
      <c r="I15" s="57"/>
      <c r="J15" s="57"/>
      <c r="K15" s="58"/>
      <c r="L15" s="58"/>
      <c r="M15" s="58"/>
      <c r="N15" s="59">
        <v>65064566</v>
      </c>
      <c r="O15" s="62" t="s">
        <v>359</v>
      </c>
      <c r="P15" s="61"/>
      <c r="R15" s="6">
        <f>IF(COUNTIF(R16:R29,"-")=COUNTA(R16:R29),"-",SUM(R16,R21,R26))</f>
        <v>65064566121</v>
      </c>
      <c r="AX15" s="220"/>
    </row>
    <row r="16" spans="1:50">
      <c r="A16" s="52" t="s">
        <v>154</v>
      </c>
      <c r="C16" s="56"/>
      <c r="D16" s="57"/>
      <c r="E16" s="57"/>
      <c r="F16" s="57" t="s">
        <v>155</v>
      </c>
      <c r="G16" s="57"/>
      <c r="H16" s="57"/>
      <c r="I16" s="57"/>
      <c r="J16" s="57"/>
      <c r="K16" s="58"/>
      <c r="L16" s="58"/>
      <c r="M16" s="58"/>
      <c r="N16" s="59">
        <v>19828174</v>
      </c>
      <c r="O16" s="62" t="s">
        <v>359</v>
      </c>
      <c r="P16" s="61"/>
      <c r="R16" s="6">
        <f>IF(COUNTIF(R17:R20,"-")=COUNTA(R17:R20),"-",SUM(R17:R20))</f>
        <v>19828173721</v>
      </c>
      <c r="AX16" s="220"/>
    </row>
    <row r="17" spans="1:50">
      <c r="A17" s="52" t="s">
        <v>156</v>
      </c>
      <c r="C17" s="56"/>
      <c r="D17" s="57"/>
      <c r="E17" s="57"/>
      <c r="F17" s="57"/>
      <c r="G17" s="57" t="s">
        <v>157</v>
      </c>
      <c r="H17" s="57"/>
      <c r="I17" s="57"/>
      <c r="J17" s="57"/>
      <c r="K17" s="58"/>
      <c r="L17" s="58"/>
      <c r="M17" s="58"/>
      <c r="N17" s="59">
        <v>15276223</v>
      </c>
      <c r="O17" s="62"/>
      <c r="P17" s="61"/>
      <c r="R17" s="6">
        <v>15276223400</v>
      </c>
      <c r="AX17" s="220"/>
    </row>
    <row r="18" spans="1:50">
      <c r="A18" s="52" t="s">
        <v>158</v>
      </c>
      <c r="C18" s="56"/>
      <c r="D18" s="57"/>
      <c r="E18" s="57"/>
      <c r="F18" s="57"/>
      <c r="G18" s="57" t="s">
        <v>159</v>
      </c>
      <c r="H18" s="57"/>
      <c r="I18" s="57"/>
      <c r="J18" s="57"/>
      <c r="K18" s="58"/>
      <c r="L18" s="58"/>
      <c r="M18" s="58"/>
      <c r="N18" s="59">
        <v>935041</v>
      </c>
      <c r="O18" s="62"/>
      <c r="P18" s="61"/>
      <c r="R18" s="6">
        <v>935040943</v>
      </c>
      <c r="AX18" s="220"/>
    </row>
    <row r="19" spans="1:50">
      <c r="A19" s="52" t="s">
        <v>160</v>
      </c>
      <c r="C19" s="56"/>
      <c r="D19" s="57"/>
      <c r="E19" s="57"/>
      <c r="F19" s="57"/>
      <c r="G19" s="57" t="s">
        <v>161</v>
      </c>
      <c r="H19" s="57"/>
      <c r="I19" s="57"/>
      <c r="J19" s="57"/>
      <c r="K19" s="58"/>
      <c r="L19" s="58"/>
      <c r="M19" s="58"/>
      <c r="N19" s="59">
        <v>1041826</v>
      </c>
      <c r="O19" s="62"/>
      <c r="P19" s="61"/>
      <c r="R19" s="6">
        <v>1041826487</v>
      </c>
      <c r="AX19" s="220"/>
    </row>
    <row r="20" spans="1:50">
      <c r="A20" s="52" t="s">
        <v>162</v>
      </c>
      <c r="C20" s="56"/>
      <c r="D20" s="57"/>
      <c r="E20" s="57"/>
      <c r="F20" s="57"/>
      <c r="G20" s="57" t="s">
        <v>44</v>
      </c>
      <c r="H20" s="57"/>
      <c r="I20" s="57"/>
      <c r="J20" s="57"/>
      <c r="K20" s="58"/>
      <c r="L20" s="58"/>
      <c r="M20" s="58"/>
      <c r="N20" s="59">
        <v>2575083</v>
      </c>
      <c r="O20" s="62"/>
      <c r="P20" s="61"/>
      <c r="R20" s="6">
        <v>2575082891</v>
      </c>
      <c r="AX20" s="220"/>
    </row>
    <row r="21" spans="1:50">
      <c r="A21" s="52" t="s">
        <v>163</v>
      </c>
      <c r="C21" s="56"/>
      <c r="D21" s="57"/>
      <c r="E21" s="57"/>
      <c r="F21" s="57" t="s">
        <v>164</v>
      </c>
      <c r="G21" s="57"/>
      <c r="H21" s="57"/>
      <c r="I21" s="57"/>
      <c r="J21" s="57"/>
      <c r="K21" s="58"/>
      <c r="L21" s="58"/>
      <c r="M21" s="58"/>
      <c r="N21" s="59">
        <v>28687898</v>
      </c>
      <c r="O21" s="62" t="s">
        <v>359</v>
      </c>
      <c r="P21" s="61"/>
      <c r="R21" s="6">
        <f>IF(COUNTIF(R22:R25,"-")=COUNTA(R22:R25),"-",SUM(R22:R25))</f>
        <v>28687897508</v>
      </c>
      <c r="AX21" s="220"/>
    </row>
    <row r="22" spans="1:50">
      <c r="A22" s="52" t="s">
        <v>165</v>
      </c>
      <c r="C22" s="56"/>
      <c r="D22" s="57"/>
      <c r="E22" s="57"/>
      <c r="F22" s="57"/>
      <c r="G22" s="57" t="s">
        <v>166</v>
      </c>
      <c r="H22" s="57"/>
      <c r="I22" s="57"/>
      <c r="J22" s="57"/>
      <c r="K22" s="58"/>
      <c r="L22" s="58"/>
      <c r="M22" s="58"/>
      <c r="N22" s="59">
        <v>14092640</v>
      </c>
      <c r="O22" s="62"/>
      <c r="P22" s="61"/>
      <c r="R22" s="6">
        <v>14092640328</v>
      </c>
      <c r="AX22" s="220"/>
    </row>
    <row r="23" spans="1:50">
      <c r="A23" s="52" t="s">
        <v>167</v>
      </c>
      <c r="C23" s="56"/>
      <c r="D23" s="57"/>
      <c r="E23" s="57"/>
      <c r="F23" s="57"/>
      <c r="G23" s="57" t="s">
        <v>168</v>
      </c>
      <c r="H23" s="57"/>
      <c r="I23" s="57"/>
      <c r="J23" s="57"/>
      <c r="K23" s="58"/>
      <c r="L23" s="58"/>
      <c r="M23" s="58"/>
      <c r="N23" s="59">
        <v>1357535</v>
      </c>
      <c r="O23" s="62"/>
      <c r="P23" s="61"/>
      <c r="R23" s="6">
        <v>1357535193</v>
      </c>
      <c r="AX23" s="220"/>
    </row>
    <row r="24" spans="1:50">
      <c r="A24" s="52" t="s">
        <v>169</v>
      </c>
      <c r="C24" s="56"/>
      <c r="D24" s="57"/>
      <c r="E24" s="57"/>
      <c r="F24" s="57"/>
      <c r="G24" s="57" t="s">
        <v>170</v>
      </c>
      <c r="H24" s="57"/>
      <c r="I24" s="57"/>
      <c r="J24" s="57"/>
      <c r="K24" s="58"/>
      <c r="L24" s="58"/>
      <c r="M24" s="58"/>
      <c r="N24" s="59">
        <v>8940755</v>
      </c>
      <c r="O24" s="62"/>
      <c r="P24" s="61"/>
      <c r="R24" s="6">
        <v>8940755432</v>
      </c>
      <c r="AX24" s="220"/>
    </row>
    <row r="25" spans="1:50">
      <c r="A25" s="52" t="s">
        <v>171</v>
      </c>
      <c r="C25" s="56"/>
      <c r="D25" s="57"/>
      <c r="E25" s="57"/>
      <c r="F25" s="57"/>
      <c r="G25" s="57" t="s">
        <v>44</v>
      </c>
      <c r="H25" s="57"/>
      <c r="I25" s="57"/>
      <c r="J25" s="57"/>
      <c r="K25" s="58"/>
      <c r="L25" s="58"/>
      <c r="M25" s="58"/>
      <c r="N25" s="59">
        <v>4296967</v>
      </c>
      <c r="O25" s="62"/>
      <c r="P25" s="61"/>
      <c r="R25" s="6">
        <v>4296966555</v>
      </c>
      <c r="AX25" s="220"/>
    </row>
    <row r="26" spans="1:50">
      <c r="A26" s="52" t="s">
        <v>172</v>
      </c>
      <c r="C26" s="56"/>
      <c r="D26" s="57"/>
      <c r="E26" s="57"/>
      <c r="F26" s="57" t="s">
        <v>173</v>
      </c>
      <c r="G26" s="57"/>
      <c r="H26" s="57"/>
      <c r="I26" s="57"/>
      <c r="J26" s="57"/>
      <c r="K26" s="58"/>
      <c r="L26" s="58"/>
      <c r="M26" s="58"/>
      <c r="N26" s="59">
        <v>16548495</v>
      </c>
      <c r="O26" s="62"/>
      <c r="P26" s="61"/>
      <c r="R26" s="6">
        <f>IF(COUNTIF(R27:R29,"-")=COUNTA(R27:R29),"-",SUM(R27:R29))</f>
        <v>16548494892</v>
      </c>
      <c r="AX26" s="220"/>
    </row>
    <row r="27" spans="1:50">
      <c r="A27" s="52" t="s">
        <v>174</v>
      </c>
      <c r="C27" s="56"/>
      <c r="D27" s="57"/>
      <c r="E27" s="57"/>
      <c r="F27" s="58"/>
      <c r="G27" s="58" t="s">
        <v>175</v>
      </c>
      <c r="H27" s="58"/>
      <c r="I27" s="57"/>
      <c r="J27" s="57"/>
      <c r="K27" s="58"/>
      <c r="L27" s="58"/>
      <c r="M27" s="58"/>
      <c r="N27" s="59">
        <v>1327428</v>
      </c>
      <c r="O27" s="62"/>
      <c r="P27" s="61"/>
      <c r="R27" s="6">
        <v>1327428330</v>
      </c>
      <c r="AX27" s="220"/>
    </row>
    <row r="28" spans="1:50">
      <c r="A28" s="52" t="s">
        <v>176</v>
      </c>
      <c r="C28" s="56"/>
      <c r="D28" s="57"/>
      <c r="E28" s="57"/>
      <c r="F28" s="58"/>
      <c r="G28" s="57" t="s">
        <v>177</v>
      </c>
      <c r="H28" s="57"/>
      <c r="I28" s="57"/>
      <c r="J28" s="57"/>
      <c r="K28" s="58"/>
      <c r="L28" s="58"/>
      <c r="M28" s="58"/>
      <c r="N28" s="59">
        <v>254771</v>
      </c>
      <c r="O28" s="62"/>
      <c r="P28" s="61"/>
      <c r="R28" s="6">
        <v>254770502</v>
      </c>
      <c r="AX28" s="220"/>
    </row>
    <row r="29" spans="1:50">
      <c r="A29" s="52" t="s">
        <v>178</v>
      </c>
      <c r="C29" s="56"/>
      <c r="D29" s="57"/>
      <c r="E29" s="57"/>
      <c r="F29" s="58"/>
      <c r="G29" s="57" t="s">
        <v>44</v>
      </c>
      <c r="H29" s="57"/>
      <c r="I29" s="57"/>
      <c r="J29" s="57"/>
      <c r="K29" s="58"/>
      <c r="L29" s="58"/>
      <c r="M29" s="58"/>
      <c r="N29" s="59">
        <v>14966296</v>
      </c>
      <c r="O29" s="62"/>
      <c r="P29" s="61"/>
      <c r="R29" s="6">
        <v>14966296060</v>
      </c>
      <c r="AX29" s="220"/>
    </row>
    <row r="30" spans="1:50">
      <c r="A30" s="52" t="s">
        <v>179</v>
      </c>
      <c r="C30" s="56"/>
      <c r="D30" s="57"/>
      <c r="E30" s="58" t="s">
        <v>180</v>
      </c>
      <c r="F30" s="58"/>
      <c r="G30" s="57"/>
      <c r="H30" s="57"/>
      <c r="I30" s="57"/>
      <c r="J30" s="57"/>
      <c r="K30" s="58"/>
      <c r="L30" s="58"/>
      <c r="M30" s="58"/>
      <c r="N30" s="59">
        <v>77543921</v>
      </c>
      <c r="O30" s="62"/>
      <c r="P30" s="61"/>
      <c r="R30" s="6">
        <f>IF(COUNTIF(R31:R33,"-")=COUNTA(R31:R33),"-",SUM(R31:R33))</f>
        <v>77543920958</v>
      </c>
      <c r="AX30" s="220"/>
    </row>
    <row r="31" spans="1:50">
      <c r="A31" s="52" t="s">
        <v>181</v>
      </c>
      <c r="C31" s="56"/>
      <c r="D31" s="57"/>
      <c r="E31" s="57"/>
      <c r="F31" s="57" t="s">
        <v>182</v>
      </c>
      <c r="G31" s="57"/>
      <c r="H31" s="57"/>
      <c r="I31" s="57"/>
      <c r="J31" s="57"/>
      <c r="K31" s="58"/>
      <c r="L31" s="58"/>
      <c r="M31" s="58"/>
      <c r="N31" s="59">
        <v>61836826</v>
      </c>
      <c r="O31" s="62"/>
      <c r="P31" s="61"/>
      <c r="R31" s="6">
        <v>61836826223</v>
      </c>
      <c r="AX31" s="220"/>
    </row>
    <row r="32" spans="1:50">
      <c r="A32" s="52" t="s">
        <v>183</v>
      </c>
      <c r="C32" s="56"/>
      <c r="D32" s="57"/>
      <c r="E32" s="57"/>
      <c r="F32" s="57" t="s">
        <v>184</v>
      </c>
      <c r="G32" s="57"/>
      <c r="H32" s="57"/>
      <c r="I32" s="57"/>
      <c r="J32" s="57"/>
      <c r="K32" s="58"/>
      <c r="L32" s="58"/>
      <c r="M32" s="58"/>
      <c r="N32" s="59">
        <v>15622135</v>
      </c>
      <c r="O32" s="62"/>
      <c r="P32" s="61"/>
      <c r="R32" s="6">
        <v>15622134866</v>
      </c>
      <c r="AX32" s="220"/>
    </row>
    <row r="33" spans="1:50">
      <c r="A33" s="52" t="s">
        <v>185</v>
      </c>
      <c r="C33" s="56"/>
      <c r="D33" s="57"/>
      <c r="E33" s="57"/>
      <c r="F33" s="57" t="s">
        <v>44</v>
      </c>
      <c r="G33" s="57"/>
      <c r="H33" s="57"/>
      <c r="I33" s="57"/>
      <c r="J33" s="57"/>
      <c r="K33" s="58"/>
      <c r="L33" s="58"/>
      <c r="M33" s="58"/>
      <c r="N33" s="59">
        <v>84960</v>
      </c>
      <c r="O33" s="62"/>
      <c r="P33" s="61"/>
      <c r="R33" s="6">
        <v>84959869</v>
      </c>
      <c r="AX33" s="220"/>
    </row>
    <row r="34" spans="1:50">
      <c r="A34" s="52" t="s">
        <v>186</v>
      </c>
      <c r="C34" s="56"/>
      <c r="D34" s="57" t="s">
        <v>187</v>
      </c>
      <c r="E34" s="57"/>
      <c r="F34" s="57"/>
      <c r="G34" s="57"/>
      <c r="H34" s="57"/>
      <c r="I34" s="57"/>
      <c r="J34" s="57"/>
      <c r="K34" s="58"/>
      <c r="L34" s="58"/>
      <c r="M34" s="58"/>
      <c r="N34" s="59">
        <v>35949001</v>
      </c>
      <c r="O34" s="62"/>
      <c r="P34" s="61"/>
      <c r="R34" s="6">
        <f>IF(COUNTIF(R35:R36,"-")=COUNTA(R35:R36),"-",SUM(R35:R36))</f>
        <v>35949001310</v>
      </c>
      <c r="AX34" s="220"/>
    </row>
    <row r="35" spans="1:50">
      <c r="A35" s="52" t="s">
        <v>188</v>
      </c>
      <c r="C35" s="56"/>
      <c r="D35" s="57"/>
      <c r="E35" s="57" t="s">
        <v>189</v>
      </c>
      <c r="F35" s="57"/>
      <c r="G35" s="57"/>
      <c r="H35" s="57"/>
      <c r="I35" s="57"/>
      <c r="J35" s="57"/>
      <c r="K35" s="63"/>
      <c r="L35" s="63"/>
      <c r="M35" s="63"/>
      <c r="N35" s="59">
        <v>15859814</v>
      </c>
      <c r="O35" s="62"/>
      <c r="P35" s="61"/>
      <c r="R35" s="6">
        <v>15859814115</v>
      </c>
      <c r="AX35" s="220"/>
    </row>
    <row r="36" spans="1:50">
      <c r="A36" s="52" t="s">
        <v>190</v>
      </c>
      <c r="C36" s="56"/>
      <c r="D36" s="57"/>
      <c r="E36" s="57" t="s">
        <v>44</v>
      </c>
      <c r="F36" s="57"/>
      <c r="G36" s="58"/>
      <c r="H36" s="57"/>
      <c r="I36" s="57"/>
      <c r="J36" s="57"/>
      <c r="K36" s="63"/>
      <c r="L36" s="63"/>
      <c r="M36" s="63"/>
      <c r="N36" s="59">
        <v>20089187</v>
      </c>
      <c r="O36" s="62"/>
      <c r="P36" s="61"/>
      <c r="R36" s="6">
        <v>20089187195</v>
      </c>
      <c r="AX36" s="220"/>
    </row>
    <row r="37" spans="1:50">
      <c r="A37" s="52" t="s">
        <v>148</v>
      </c>
      <c r="C37" s="64" t="s">
        <v>149</v>
      </c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7">
        <v>-106659486</v>
      </c>
      <c r="O37" s="68"/>
      <c r="P37" s="61"/>
      <c r="R37" s="6">
        <f>IF(COUNTIF(R14:R34,"-")=COUNTA(R14:R34),"-",SUM(R34)-SUM(R14))</f>
        <v>-106659485769</v>
      </c>
      <c r="AX37" s="220"/>
    </row>
    <row r="38" spans="1:50">
      <c r="A38" s="52" t="s">
        <v>193</v>
      </c>
      <c r="C38" s="56"/>
      <c r="D38" s="57" t="s">
        <v>194</v>
      </c>
      <c r="E38" s="57"/>
      <c r="F38" s="58"/>
      <c r="G38" s="57"/>
      <c r="H38" s="57"/>
      <c r="I38" s="57"/>
      <c r="J38" s="57"/>
      <c r="K38" s="58"/>
      <c r="L38" s="58"/>
      <c r="M38" s="58"/>
      <c r="N38" s="59">
        <v>359362</v>
      </c>
      <c r="O38" s="60" t="s">
        <v>359</v>
      </c>
      <c r="P38" s="61"/>
      <c r="R38" s="6">
        <f>IF(COUNTIF(R39:R42,"-")=COUNTA(R39:R42),"-",SUM(R39:R42))</f>
        <v>359362259</v>
      </c>
      <c r="AX38" s="220"/>
    </row>
    <row r="39" spans="1:50">
      <c r="A39" s="52" t="s">
        <v>195</v>
      </c>
      <c r="C39" s="56"/>
      <c r="D39" s="57"/>
      <c r="E39" s="58" t="s">
        <v>196</v>
      </c>
      <c r="F39" s="58"/>
      <c r="G39" s="57"/>
      <c r="H39" s="57"/>
      <c r="I39" s="57"/>
      <c r="J39" s="57"/>
      <c r="K39" s="58"/>
      <c r="L39" s="58"/>
      <c r="M39" s="58"/>
      <c r="N39" s="226">
        <v>0</v>
      </c>
      <c r="O39" s="62"/>
      <c r="P39" s="61"/>
      <c r="R39" s="6">
        <v>0</v>
      </c>
      <c r="AX39" s="220"/>
    </row>
    <row r="40" spans="1:50">
      <c r="A40" s="52" t="s">
        <v>197</v>
      </c>
      <c r="C40" s="56"/>
      <c r="D40" s="57"/>
      <c r="E40" s="58" t="s">
        <v>198</v>
      </c>
      <c r="F40" s="58"/>
      <c r="G40" s="57"/>
      <c r="H40" s="57"/>
      <c r="I40" s="57"/>
      <c r="J40" s="57"/>
      <c r="K40" s="58"/>
      <c r="L40" s="58"/>
      <c r="M40" s="58"/>
      <c r="N40" s="59">
        <v>313564</v>
      </c>
      <c r="O40" s="62"/>
      <c r="P40" s="61"/>
      <c r="R40" s="6">
        <v>313563629</v>
      </c>
      <c r="AX40" s="220"/>
    </row>
    <row r="41" spans="1:50">
      <c r="A41" s="52" t="s">
        <v>199</v>
      </c>
      <c r="C41" s="56"/>
      <c r="D41" s="57"/>
      <c r="E41" s="57" t="s">
        <v>200</v>
      </c>
      <c r="F41" s="57"/>
      <c r="G41" s="57"/>
      <c r="H41" s="57"/>
      <c r="I41" s="57"/>
      <c r="J41" s="57"/>
      <c r="K41" s="58"/>
      <c r="L41" s="58"/>
      <c r="M41" s="58"/>
      <c r="N41" s="226">
        <v>0</v>
      </c>
      <c r="O41" s="62"/>
      <c r="P41" s="61"/>
      <c r="R41" s="6">
        <v>0</v>
      </c>
      <c r="AX41" s="220"/>
    </row>
    <row r="42" spans="1:50">
      <c r="A42" s="52" t="s">
        <v>201</v>
      </c>
      <c r="C42" s="56"/>
      <c r="D42" s="57"/>
      <c r="E42" s="57" t="s">
        <v>44</v>
      </c>
      <c r="F42" s="57"/>
      <c r="G42" s="57"/>
      <c r="H42" s="57"/>
      <c r="I42" s="57"/>
      <c r="J42" s="57"/>
      <c r="K42" s="58"/>
      <c r="L42" s="58"/>
      <c r="M42" s="58"/>
      <c r="N42" s="59">
        <v>45799</v>
      </c>
      <c r="O42" s="62"/>
      <c r="P42" s="61"/>
      <c r="R42" s="6">
        <v>45798630</v>
      </c>
      <c r="AX42" s="220"/>
    </row>
    <row r="43" spans="1:50">
      <c r="A43" s="52" t="s">
        <v>202</v>
      </c>
      <c r="C43" s="56"/>
      <c r="D43" s="57" t="s">
        <v>203</v>
      </c>
      <c r="E43" s="57"/>
      <c r="F43" s="57"/>
      <c r="G43" s="57"/>
      <c r="H43" s="57"/>
      <c r="I43" s="57"/>
      <c r="J43" s="57"/>
      <c r="K43" s="63"/>
      <c r="L43" s="63"/>
      <c r="M43" s="63"/>
      <c r="N43" s="59">
        <v>56978</v>
      </c>
      <c r="O43" s="60"/>
      <c r="P43" s="61"/>
      <c r="R43" s="6">
        <f>IF(COUNTIF(R44:R45,"-")=COUNTA(R44:R45),"-",SUM(R44:R45))</f>
        <v>56977906</v>
      </c>
      <c r="AX43" s="220"/>
    </row>
    <row r="44" spans="1:50">
      <c r="A44" s="52" t="s">
        <v>204</v>
      </c>
      <c r="C44" s="56"/>
      <c r="D44" s="57"/>
      <c r="E44" s="57" t="s">
        <v>205</v>
      </c>
      <c r="F44" s="57"/>
      <c r="G44" s="57"/>
      <c r="H44" s="57"/>
      <c r="I44" s="57"/>
      <c r="J44" s="57"/>
      <c r="K44" s="63"/>
      <c r="L44" s="63"/>
      <c r="M44" s="63"/>
      <c r="N44" s="59">
        <v>11150</v>
      </c>
      <c r="O44" s="62"/>
      <c r="P44" s="61"/>
      <c r="R44" s="6">
        <v>11149853</v>
      </c>
      <c r="AX44" s="220"/>
    </row>
    <row r="45" spans="1:50" ht="13.5" thickBot="1">
      <c r="A45" s="52" t="s">
        <v>206</v>
      </c>
      <c r="C45" s="56"/>
      <c r="D45" s="57"/>
      <c r="E45" s="57" t="s">
        <v>44</v>
      </c>
      <c r="F45" s="57"/>
      <c r="G45" s="57"/>
      <c r="H45" s="57"/>
      <c r="I45" s="57"/>
      <c r="J45" s="57"/>
      <c r="K45" s="63"/>
      <c r="L45" s="63"/>
      <c r="M45" s="63"/>
      <c r="N45" s="59">
        <v>45828</v>
      </c>
      <c r="O45" s="62"/>
      <c r="P45" s="61"/>
      <c r="R45" s="6">
        <v>45828053</v>
      </c>
      <c r="AX45" s="220"/>
    </row>
    <row r="46" spans="1:50" ht="13.5" thickBot="1">
      <c r="A46" s="52" t="s">
        <v>191</v>
      </c>
      <c r="C46" s="69" t="s">
        <v>192</v>
      </c>
      <c r="D46" s="70"/>
      <c r="E46" s="70"/>
      <c r="F46" s="70"/>
      <c r="G46" s="70"/>
      <c r="H46" s="70"/>
      <c r="I46" s="70"/>
      <c r="J46" s="70"/>
      <c r="K46" s="71"/>
      <c r="L46" s="71"/>
      <c r="M46" s="71"/>
      <c r="N46" s="72">
        <v>-106961870</v>
      </c>
      <c r="O46" s="73"/>
      <c r="P46" s="61"/>
      <c r="R46" s="6">
        <f>IF(COUNTIF(R37:R45,"-")=COUNTA(R37:R45),"-",SUM(R37,R43)-SUM(R38))</f>
        <v>-106961870122</v>
      </c>
      <c r="AX46" s="220"/>
    </row>
    <row r="47" spans="1:50" s="75" customFormat="1" ht="3.75" customHeight="1">
      <c r="A47" s="74"/>
      <c r="C47" s="76"/>
      <c r="D47" s="76"/>
      <c r="E47" s="77"/>
      <c r="F47" s="77"/>
      <c r="G47" s="77"/>
      <c r="H47" s="77"/>
      <c r="I47" s="77"/>
      <c r="J47" s="78"/>
      <c r="K47" s="78"/>
      <c r="L47" s="78"/>
    </row>
    <row r="48" spans="1:50" s="75" customFormat="1" ht="15.65" customHeight="1">
      <c r="A48" s="74"/>
      <c r="C48" s="79"/>
      <c r="D48" s="79" t="s">
        <v>338</v>
      </c>
      <c r="E48" s="80"/>
      <c r="F48" s="80"/>
      <c r="G48" s="80"/>
      <c r="H48" s="80"/>
      <c r="I48" s="80"/>
      <c r="J48" s="81"/>
      <c r="K48" s="81"/>
      <c r="L48" s="81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5"/>
  <sheetViews>
    <sheetView showGridLines="0" topLeftCell="B10" zoomScale="85" zoomScaleNormal="85" zoomScaleSheetLayoutView="100" workbookViewId="0">
      <selection activeCell="P39" sqref="P39"/>
    </sheetView>
  </sheetViews>
  <sheetFormatPr defaultColWidth="9" defaultRowHeight="12.5"/>
  <cols>
    <col min="1" max="1" width="0" style="83" hidden="1" customWidth="1"/>
    <col min="2" max="2" width="1.08984375" style="85" customWidth="1"/>
    <col min="3" max="3" width="1.6328125" style="85" customWidth="1"/>
    <col min="4" max="9" width="2" style="85" customWidth="1"/>
    <col min="10" max="10" width="15.36328125" style="85" customWidth="1"/>
    <col min="11" max="11" width="21.6328125" style="85" bestFit="1" customWidth="1"/>
    <col min="12" max="12" width="3" style="85" bestFit="1" customWidth="1"/>
    <col min="13" max="13" width="21.6328125" style="85" bestFit="1" customWidth="1"/>
    <col min="14" max="14" width="3" style="85" bestFit="1" customWidth="1"/>
    <col min="15" max="15" width="21.6328125" style="85" bestFit="1" customWidth="1"/>
    <col min="16" max="16" width="3" style="85" bestFit="1" customWidth="1"/>
    <col min="17" max="17" width="21.6328125" style="85" customWidth="1"/>
    <col min="18" max="18" width="3" style="85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1" spans="1:24">
      <c r="C1" s="85" t="s">
        <v>349</v>
      </c>
    </row>
    <row r="2" spans="1:24">
      <c r="C2" s="85" t="s">
        <v>375</v>
      </c>
    </row>
    <row r="3" spans="1:24">
      <c r="C3" s="85" t="s">
        <v>350</v>
      </c>
    </row>
    <row r="4" spans="1:24">
      <c r="C4" s="85" t="s">
        <v>351</v>
      </c>
    </row>
    <row r="5" spans="1:24">
      <c r="C5" s="85" t="s">
        <v>352</v>
      </c>
    </row>
    <row r="6" spans="1:24">
      <c r="C6" s="85" t="s">
        <v>353</v>
      </c>
    </row>
    <row r="7" spans="1:24">
      <c r="C7" s="85" t="s">
        <v>354</v>
      </c>
    </row>
    <row r="9" spans="1:24" ht="23.5">
      <c r="B9" s="84"/>
      <c r="C9" s="283" t="s">
        <v>360</v>
      </c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</row>
    <row r="10" spans="1:24" ht="16.5">
      <c r="B10" s="86"/>
      <c r="C10" s="284" t="s">
        <v>361</v>
      </c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</row>
    <row r="11" spans="1:24" ht="16.5">
      <c r="B11" s="86"/>
      <c r="C11" s="284" t="s">
        <v>362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</row>
    <row r="12" spans="1:24" ht="15.75" customHeight="1" thickBot="1">
      <c r="B12" s="87"/>
      <c r="C12" s="88"/>
      <c r="D12" s="88"/>
      <c r="E12" s="88"/>
      <c r="F12" s="88"/>
      <c r="G12" s="88"/>
      <c r="H12" s="88"/>
      <c r="I12" s="88"/>
      <c r="J12" s="89"/>
      <c r="K12" s="88"/>
      <c r="L12" s="89"/>
      <c r="M12" s="88"/>
      <c r="N12" s="88"/>
      <c r="O12" s="88"/>
      <c r="P12" s="88"/>
      <c r="Q12" s="88"/>
      <c r="R12" s="89" t="s">
        <v>355</v>
      </c>
    </row>
    <row r="13" spans="1:24" ht="12.75" customHeight="1">
      <c r="B13" s="90"/>
      <c r="C13" s="285" t="s">
        <v>0</v>
      </c>
      <c r="D13" s="286"/>
      <c r="E13" s="286"/>
      <c r="F13" s="286"/>
      <c r="G13" s="286"/>
      <c r="H13" s="286"/>
      <c r="I13" s="286"/>
      <c r="J13" s="287"/>
      <c r="K13" s="291" t="s">
        <v>339</v>
      </c>
      <c r="L13" s="286"/>
      <c r="M13" s="91"/>
      <c r="N13" s="91"/>
      <c r="O13" s="91"/>
      <c r="P13" s="91"/>
      <c r="Q13" s="91"/>
      <c r="R13" s="92"/>
    </row>
    <row r="14" spans="1:24" ht="29.25" customHeight="1" thickBot="1">
      <c r="A14" s="83" t="s">
        <v>325</v>
      </c>
      <c r="B14" s="90"/>
      <c r="C14" s="288"/>
      <c r="D14" s="289"/>
      <c r="E14" s="289"/>
      <c r="F14" s="289"/>
      <c r="G14" s="289"/>
      <c r="H14" s="289"/>
      <c r="I14" s="289"/>
      <c r="J14" s="290"/>
      <c r="K14" s="292"/>
      <c r="L14" s="289"/>
      <c r="M14" s="293" t="s">
        <v>340</v>
      </c>
      <c r="N14" s="294"/>
      <c r="O14" s="293" t="s">
        <v>341</v>
      </c>
      <c r="P14" s="294"/>
      <c r="Q14" s="293" t="s">
        <v>147</v>
      </c>
      <c r="R14" s="295"/>
    </row>
    <row r="15" spans="1:24" ht="16" customHeight="1">
      <c r="A15" s="83" t="s">
        <v>207</v>
      </c>
      <c r="B15" s="93"/>
      <c r="C15" s="94" t="s">
        <v>208</v>
      </c>
      <c r="D15" s="95"/>
      <c r="E15" s="95"/>
      <c r="F15" s="95"/>
      <c r="G15" s="95"/>
      <c r="H15" s="95"/>
      <c r="I15" s="95"/>
      <c r="J15" s="96"/>
      <c r="K15" s="97">
        <v>170518362</v>
      </c>
      <c r="L15" s="98"/>
      <c r="M15" s="97">
        <v>327249143</v>
      </c>
      <c r="N15" s="99"/>
      <c r="O15" s="97">
        <v>-156824160</v>
      </c>
      <c r="P15" s="99"/>
      <c r="Q15" s="100">
        <v>93379</v>
      </c>
      <c r="R15" s="101"/>
      <c r="U15" s="221">
        <f t="shared" ref="U15:U20" si="0">IF(COUNTIF(V15:X15,"-")=COUNTA(V15:X15),"-",SUM(V15:X15))</f>
        <v>170518362043</v>
      </c>
      <c r="V15" s="221">
        <v>327249143259</v>
      </c>
      <c r="W15" s="221">
        <v>-156824159922</v>
      </c>
      <c r="X15" s="221">
        <v>93378706</v>
      </c>
    </row>
    <row r="16" spans="1:24" ht="16" customHeight="1">
      <c r="A16" s="83" t="s">
        <v>209</v>
      </c>
      <c r="B16" s="93"/>
      <c r="C16" s="24"/>
      <c r="D16" s="19" t="s">
        <v>210</v>
      </c>
      <c r="E16" s="19"/>
      <c r="F16" s="19"/>
      <c r="G16" s="19"/>
      <c r="H16" s="19"/>
      <c r="I16" s="19"/>
      <c r="J16" s="102"/>
      <c r="K16" s="103">
        <v>-106961870</v>
      </c>
      <c r="L16" s="104"/>
      <c r="M16" s="275"/>
      <c r="N16" s="276"/>
      <c r="O16" s="103">
        <v>-106961870</v>
      </c>
      <c r="P16" s="105"/>
      <c r="Q16" s="106" t="s">
        <v>363</v>
      </c>
      <c r="R16" s="107"/>
      <c r="U16" s="221">
        <f t="shared" si="0"/>
        <v>-106961870122</v>
      </c>
      <c r="V16" s="221" t="s">
        <v>11</v>
      </c>
      <c r="W16" s="221">
        <v>-106961870122</v>
      </c>
      <c r="X16" s="221" t="s">
        <v>364</v>
      </c>
    </row>
    <row r="17" spans="1:24" ht="16" customHeight="1">
      <c r="A17" s="83" t="s">
        <v>211</v>
      </c>
      <c r="B17" s="90"/>
      <c r="C17" s="108"/>
      <c r="D17" s="102" t="s">
        <v>212</v>
      </c>
      <c r="E17" s="102"/>
      <c r="F17" s="102"/>
      <c r="G17" s="102"/>
      <c r="H17" s="102"/>
      <c r="I17" s="102"/>
      <c r="J17" s="102"/>
      <c r="K17" s="103">
        <v>108555976</v>
      </c>
      <c r="L17" s="104"/>
      <c r="M17" s="268"/>
      <c r="N17" s="269"/>
      <c r="O17" s="103">
        <v>108555976</v>
      </c>
      <c r="P17" s="105"/>
      <c r="Q17" s="106" t="s">
        <v>11</v>
      </c>
      <c r="R17" s="109"/>
      <c r="U17" s="221">
        <f t="shared" si="0"/>
        <v>108555976349</v>
      </c>
      <c r="V17" s="221" t="s">
        <v>11</v>
      </c>
      <c r="W17" s="221">
        <f>IF(COUNTIF(W18:W19,"-")=COUNTA(W18:W19),"-",SUM(W18:W19))</f>
        <v>108555976349</v>
      </c>
      <c r="X17" s="221" t="str">
        <f>IF(COUNTIF(X18:X19,"-")=COUNTA(X18:X19),"-",SUM(X18:X19))</f>
        <v>-</v>
      </c>
    </row>
    <row r="18" spans="1:24" ht="16" customHeight="1">
      <c r="A18" s="83" t="s">
        <v>213</v>
      </c>
      <c r="B18" s="90"/>
      <c r="C18" s="110"/>
      <c r="D18" s="102"/>
      <c r="E18" s="111" t="s">
        <v>214</v>
      </c>
      <c r="F18" s="111"/>
      <c r="G18" s="111"/>
      <c r="H18" s="111"/>
      <c r="I18" s="111"/>
      <c r="J18" s="102"/>
      <c r="K18" s="103">
        <v>59000277</v>
      </c>
      <c r="L18" s="104"/>
      <c r="M18" s="268"/>
      <c r="N18" s="269"/>
      <c r="O18" s="103">
        <v>59000277</v>
      </c>
      <c r="P18" s="105"/>
      <c r="Q18" s="106" t="s">
        <v>363</v>
      </c>
      <c r="R18" s="109"/>
      <c r="U18" s="221">
        <f t="shared" si="0"/>
        <v>59000277348</v>
      </c>
      <c r="V18" s="221" t="s">
        <v>11</v>
      </c>
      <c r="W18" s="221">
        <v>59000277348</v>
      </c>
      <c r="X18" s="221" t="s">
        <v>363</v>
      </c>
    </row>
    <row r="19" spans="1:24" ht="16" customHeight="1">
      <c r="A19" s="83" t="s">
        <v>215</v>
      </c>
      <c r="B19" s="90"/>
      <c r="C19" s="112"/>
      <c r="D19" s="113"/>
      <c r="E19" s="113" t="s">
        <v>216</v>
      </c>
      <c r="F19" s="113"/>
      <c r="G19" s="113"/>
      <c r="H19" s="113"/>
      <c r="I19" s="113"/>
      <c r="J19" s="114"/>
      <c r="K19" s="115">
        <v>49555699</v>
      </c>
      <c r="L19" s="116"/>
      <c r="M19" s="277"/>
      <c r="N19" s="278"/>
      <c r="O19" s="115">
        <v>49555699</v>
      </c>
      <c r="P19" s="117"/>
      <c r="Q19" s="118" t="s">
        <v>364</v>
      </c>
      <c r="R19" s="119"/>
      <c r="U19" s="221">
        <f t="shared" si="0"/>
        <v>49555699001</v>
      </c>
      <c r="V19" s="221" t="s">
        <v>11</v>
      </c>
      <c r="W19" s="221">
        <v>49555699001</v>
      </c>
      <c r="X19" s="221" t="s">
        <v>364</v>
      </c>
    </row>
    <row r="20" spans="1:24" ht="16" customHeight="1">
      <c r="A20" s="83" t="s">
        <v>217</v>
      </c>
      <c r="B20" s="90"/>
      <c r="C20" s="120"/>
      <c r="D20" s="121" t="s">
        <v>218</v>
      </c>
      <c r="E20" s="122"/>
      <c r="F20" s="121"/>
      <c r="G20" s="121"/>
      <c r="H20" s="121"/>
      <c r="I20" s="121"/>
      <c r="J20" s="123"/>
      <c r="K20" s="124">
        <v>1594106</v>
      </c>
      <c r="L20" s="125"/>
      <c r="M20" s="279"/>
      <c r="N20" s="280"/>
      <c r="O20" s="124">
        <v>1594106</v>
      </c>
      <c r="P20" s="126"/>
      <c r="Q20" s="127" t="s">
        <v>11</v>
      </c>
      <c r="R20" s="128"/>
      <c r="U20" s="221">
        <f t="shared" si="0"/>
        <v>1594106227</v>
      </c>
      <c r="V20" s="221" t="s">
        <v>11</v>
      </c>
      <c r="W20" s="221">
        <f>IF(COUNTIF(W16:W17,"-")=COUNTA(W16:W17),"-",SUM(W16:W17))</f>
        <v>1594106227</v>
      </c>
      <c r="X20" s="221" t="str">
        <f>IF(COUNTIF(X16:X17,"-")=COUNTA(X16:X17),"-",SUM(X16:X17))</f>
        <v>-</v>
      </c>
    </row>
    <row r="21" spans="1:24" ht="16" customHeight="1">
      <c r="A21" s="83" t="s">
        <v>219</v>
      </c>
      <c r="B21" s="90"/>
      <c r="C21" s="24"/>
      <c r="D21" s="129" t="s">
        <v>342</v>
      </c>
      <c r="E21" s="129"/>
      <c r="F21" s="129"/>
      <c r="G21" s="111"/>
      <c r="H21" s="111"/>
      <c r="I21" s="111"/>
      <c r="J21" s="102"/>
      <c r="K21" s="270"/>
      <c r="L21" s="271"/>
      <c r="M21" s="103">
        <v>1494734</v>
      </c>
      <c r="N21" s="105"/>
      <c r="O21" s="103">
        <v>-1494734</v>
      </c>
      <c r="P21" s="105"/>
      <c r="Q21" s="281"/>
      <c r="R21" s="282"/>
      <c r="U21" s="221">
        <v>0</v>
      </c>
      <c r="V21" s="221">
        <f>IF(COUNTA(V22:V25)=COUNTIF(V22:V25,"-"),"-",SUM(V22,V24,V23,V25))</f>
        <v>1494733810</v>
      </c>
      <c r="W21" s="221">
        <f>IF(COUNTA(W22:W25)=COUNTIF(W22:W25,"-"),"-",SUM(W22,W24,W23,W25))</f>
        <v>-1494733810</v>
      </c>
      <c r="X21" s="221" t="s">
        <v>11</v>
      </c>
    </row>
    <row r="22" spans="1:24" ht="16" customHeight="1">
      <c r="A22" s="83" t="s">
        <v>220</v>
      </c>
      <c r="B22" s="90"/>
      <c r="C22" s="24"/>
      <c r="D22" s="129"/>
      <c r="E22" s="129" t="s">
        <v>221</v>
      </c>
      <c r="F22" s="111"/>
      <c r="G22" s="111"/>
      <c r="H22" s="111"/>
      <c r="I22" s="111"/>
      <c r="J22" s="102"/>
      <c r="K22" s="270"/>
      <c r="L22" s="271"/>
      <c r="M22" s="103">
        <v>13200018</v>
      </c>
      <c r="N22" s="105"/>
      <c r="O22" s="103">
        <v>-13200018</v>
      </c>
      <c r="P22" s="105"/>
      <c r="Q22" s="272"/>
      <c r="R22" s="273"/>
      <c r="U22" s="221">
        <v>0</v>
      </c>
      <c r="V22" s="221">
        <v>13200018065</v>
      </c>
      <c r="W22" s="221">
        <v>-13200018065</v>
      </c>
      <c r="X22" s="221" t="s">
        <v>11</v>
      </c>
    </row>
    <row r="23" spans="1:24" ht="16" customHeight="1">
      <c r="A23" s="83" t="s">
        <v>222</v>
      </c>
      <c r="B23" s="90"/>
      <c r="C23" s="24"/>
      <c r="D23" s="129"/>
      <c r="E23" s="129" t="s">
        <v>223</v>
      </c>
      <c r="F23" s="129"/>
      <c r="G23" s="111"/>
      <c r="H23" s="111"/>
      <c r="I23" s="111"/>
      <c r="J23" s="102"/>
      <c r="K23" s="270"/>
      <c r="L23" s="271"/>
      <c r="M23" s="103">
        <v>-10067898</v>
      </c>
      <c r="N23" s="105"/>
      <c r="O23" s="103">
        <v>10067898</v>
      </c>
      <c r="P23" s="105"/>
      <c r="Q23" s="272"/>
      <c r="R23" s="273"/>
      <c r="U23" s="221">
        <v>0</v>
      </c>
      <c r="V23" s="221">
        <v>-10067898475</v>
      </c>
      <c r="W23" s="221">
        <v>10067898475</v>
      </c>
      <c r="X23" s="221" t="s">
        <v>11</v>
      </c>
    </row>
    <row r="24" spans="1:24" ht="16" customHeight="1">
      <c r="A24" s="83" t="s">
        <v>224</v>
      </c>
      <c r="B24" s="90"/>
      <c r="C24" s="24"/>
      <c r="D24" s="129"/>
      <c r="E24" s="129" t="s">
        <v>225</v>
      </c>
      <c r="F24" s="129"/>
      <c r="G24" s="111"/>
      <c r="H24" s="111"/>
      <c r="I24" s="111"/>
      <c r="J24" s="102"/>
      <c r="K24" s="270"/>
      <c r="L24" s="271"/>
      <c r="M24" s="103">
        <v>2763750</v>
      </c>
      <c r="N24" s="105"/>
      <c r="O24" s="103">
        <v>-2763750</v>
      </c>
      <c r="P24" s="105"/>
      <c r="Q24" s="272"/>
      <c r="R24" s="273"/>
      <c r="U24" s="221">
        <v>0</v>
      </c>
      <c r="V24" s="221">
        <v>2763750260</v>
      </c>
      <c r="W24" s="221">
        <v>-2763750260</v>
      </c>
      <c r="X24" s="221" t="s">
        <v>11</v>
      </c>
    </row>
    <row r="25" spans="1:24" ht="16" customHeight="1">
      <c r="A25" s="83" t="s">
        <v>226</v>
      </c>
      <c r="B25" s="90"/>
      <c r="C25" s="24"/>
      <c r="D25" s="129"/>
      <c r="E25" s="129" t="s">
        <v>227</v>
      </c>
      <c r="F25" s="129"/>
      <c r="G25" s="111"/>
      <c r="H25" s="20"/>
      <c r="I25" s="111"/>
      <c r="J25" s="102"/>
      <c r="K25" s="270"/>
      <c r="L25" s="271"/>
      <c r="M25" s="103">
        <v>-4401136</v>
      </c>
      <c r="N25" s="105"/>
      <c r="O25" s="103">
        <v>4401136</v>
      </c>
      <c r="P25" s="105"/>
      <c r="Q25" s="272"/>
      <c r="R25" s="273"/>
      <c r="U25" s="221">
        <v>0</v>
      </c>
      <c r="V25" s="221">
        <v>-4401136040</v>
      </c>
      <c r="W25" s="221">
        <v>4401136040</v>
      </c>
      <c r="X25" s="221" t="s">
        <v>11</v>
      </c>
    </row>
    <row r="26" spans="1:24" ht="16" customHeight="1">
      <c r="A26" s="83" t="s">
        <v>228</v>
      </c>
      <c r="B26" s="90"/>
      <c r="C26" s="24"/>
      <c r="D26" s="129" t="s">
        <v>229</v>
      </c>
      <c r="E26" s="111"/>
      <c r="F26" s="111"/>
      <c r="G26" s="111"/>
      <c r="H26" s="111"/>
      <c r="I26" s="111"/>
      <c r="J26" s="102"/>
      <c r="K26" s="227">
        <v>0</v>
      </c>
      <c r="L26" s="228"/>
      <c r="M26" s="227">
        <v>0</v>
      </c>
      <c r="N26" s="105"/>
      <c r="O26" s="268"/>
      <c r="P26" s="269"/>
      <c r="Q26" s="268"/>
      <c r="R26" s="274"/>
      <c r="U26" s="221">
        <f t="shared" ref="U26:U33" si="1">IF(COUNTIF(V26:X26,"-")=COUNTA(V26:X26),"-",SUM(V26:X26))</f>
        <v>0</v>
      </c>
      <c r="V26" s="221">
        <v>0</v>
      </c>
      <c r="W26" s="221" t="s">
        <v>11</v>
      </c>
      <c r="X26" s="221" t="s">
        <v>11</v>
      </c>
    </row>
    <row r="27" spans="1:24" ht="16" customHeight="1">
      <c r="A27" s="83" t="s">
        <v>230</v>
      </c>
      <c r="B27" s="90"/>
      <c r="C27" s="24"/>
      <c r="D27" s="129" t="s">
        <v>231</v>
      </c>
      <c r="E27" s="129"/>
      <c r="F27" s="111"/>
      <c r="G27" s="111"/>
      <c r="H27" s="111"/>
      <c r="I27" s="111"/>
      <c r="J27" s="102"/>
      <c r="K27" s="103">
        <v>646793</v>
      </c>
      <c r="L27" s="104"/>
      <c r="M27" s="103">
        <v>646793</v>
      </c>
      <c r="N27" s="105"/>
      <c r="O27" s="268"/>
      <c r="P27" s="269"/>
      <c r="Q27" s="268"/>
      <c r="R27" s="274"/>
      <c r="U27" s="221">
        <f t="shared" si="1"/>
        <v>646793431</v>
      </c>
      <c r="V27" s="221">
        <v>646793431</v>
      </c>
      <c r="W27" s="221" t="s">
        <v>11</v>
      </c>
      <c r="X27" s="221" t="s">
        <v>11</v>
      </c>
    </row>
    <row r="28" spans="1:24" ht="16" customHeight="1">
      <c r="A28" s="83" t="s">
        <v>343</v>
      </c>
      <c r="B28" s="90"/>
      <c r="C28" s="24"/>
      <c r="D28" s="129" t="s">
        <v>232</v>
      </c>
      <c r="E28" s="129"/>
      <c r="F28" s="111"/>
      <c r="G28" s="111"/>
      <c r="H28" s="111"/>
      <c r="I28" s="111"/>
      <c r="J28" s="102"/>
      <c r="K28" s="103">
        <v>532</v>
      </c>
      <c r="L28" s="130"/>
      <c r="M28" s="268"/>
      <c r="N28" s="269"/>
      <c r="O28" s="268"/>
      <c r="P28" s="269"/>
      <c r="Q28" s="106">
        <v>532</v>
      </c>
      <c r="R28" s="109"/>
      <c r="U28" s="221">
        <f t="shared" si="1"/>
        <v>531856</v>
      </c>
      <c r="V28" s="221" t="s">
        <v>11</v>
      </c>
      <c r="W28" s="221" t="s">
        <v>11</v>
      </c>
      <c r="X28" s="221">
        <v>531856</v>
      </c>
    </row>
    <row r="29" spans="1:24" ht="16" customHeight="1">
      <c r="A29" s="83" t="s">
        <v>344</v>
      </c>
      <c r="B29" s="90"/>
      <c r="C29" s="24"/>
      <c r="D29" s="129" t="s">
        <v>233</v>
      </c>
      <c r="E29" s="129"/>
      <c r="F29" s="111"/>
      <c r="G29" s="111"/>
      <c r="H29" s="111"/>
      <c r="I29" s="111"/>
      <c r="J29" s="102"/>
      <c r="K29" s="103">
        <v>-1911</v>
      </c>
      <c r="L29" s="130"/>
      <c r="M29" s="268"/>
      <c r="N29" s="269"/>
      <c r="O29" s="268"/>
      <c r="P29" s="269"/>
      <c r="Q29" s="106">
        <v>-1911</v>
      </c>
      <c r="R29" s="109"/>
      <c r="U29" s="221">
        <f t="shared" si="1"/>
        <v>-1911400</v>
      </c>
      <c r="V29" s="221" t="s">
        <v>11</v>
      </c>
      <c r="W29" s="221" t="s">
        <v>11</v>
      </c>
      <c r="X29" s="221">
        <v>-1911400</v>
      </c>
    </row>
    <row r="30" spans="1:24" ht="16" customHeight="1">
      <c r="A30" s="83" t="s">
        <v>345</v>
      </c>
      <c r="B30" s="90"/>
      <c r="C30" s="24"/>
      <c r="D30" s="129" t="s">
        <v>234</v>
      </c>
      <c r="E30" s="129"/>
      <c r="F30" s="111"/>
      <c r="G30" s="111"/>
      <c r="H30" s="111"/>
      <c r="I30" s="111"/>
      <c r="J30" s="102"/>
      <c r="K30" s="227">
        <v>0</v>
      </c>
      <c r="L30" s="104"/>
      <c r="M30" s="268"/>
      <c r="N30" s="269"/>
      <c r="O30" s="268"/>
      <c r="P30" s="269"/>
      <c r="Q30" s="230">
        <v>0</v>
      </c>
      <c r="R30" s="229"/>
      <c r="U30" s="221">
        <f t="shared" si="1"/>
        <v>0</v>
      </c>
      <c r="V30" s="221" t="s">
        <v>11</v>
      </c>
      <c r="W30" s="221" t="s">
        <v>11</v>
      </c>
      <c r="X30" s="221">
        <v>0</v>
      </c>
    </row>
    <row r="31" spans="1:24" ht="16" customHeight="1">
      <c r="A31" s="83" t="s">
        <v>235</v>
      </c>
      <c r="B31" s="90"/>
      <c r="C31" s="112"/>
      <c r="D31" s="113" t="s">
        <v>44</v>
      </c>
      <c r="E31" s="113"/>
      <c r="F31" s="113"/>
      <c r="G31" s="131"/>
      <c r="H31" s="131"/>
      <c r="I31" s="131"/>
      <c r="J31" s="114"/>
      <c r="K31" s="115">
        <v>-163231</v>
      </c>
      <c r="L31" s="116"/>
      <c r="M31" s="115">
        <v>-83637</v>
      </c>
      <c r="N31" s="117"/>
      <c r="O31" s="115">
        <v>-79594</v>
      </c>
      <c r="P31" s="117"/>
      <c r="Q31" s="266"/>
      <c r="R31" s="267"/>
      <c r="S31" s="132"/>
      <c r="U31" s="221">
        <f t="shared" si="1"/>
        <v>-163230784</v>
      </c>
      <c r="V31" s="221">
        <v>-83637095</v>
      </c>
      <c r="W31" s="221">
        <v>-79593689</v>
      </c>
      <c r="X31" s="221" t="s">
        <v>11</v>
      </c>
    </row>
    <row r="32" spans="1:24" ht="16" customHeight="1" thickBot="1">
      <c r="A32" s="83" t="s">
        <v>236</v>
      </c>
      <c r="B32" s="90"/>
      <c r="C32" s="133"/>
      <c r="D32" s="134" t="s">
        <v>237</v>
      </c>
      <c r="E32" s="134"/>
      <c r="F32" s="135"/>
      <c r="G32" s="135"/>
      <c r="H32" s="136"/>
      <c r="I32" s="135"/>
      <c r="J32" s="137"/>
      <c r="K32" s="138">
        <v>2076289</v>
      </c>
      <c r="L32" s="139"/>
      <c r="M32" s="138">
        <v>2057890</v>
      </c>
      <c r="N32" s="140"/>
      <c r="O32" s="138">
        <v>19779</v>
      </c>
      <c r="P32" s="140" t="s">
        <v>359</v>
      </c>
      <c r="Q32" s="141">
        <v>-1380</v>
      </c>
      <c r="R32" s="142" t="s">
        <v>359</v>
      </c>
      <c r="S32" s="132"/>
      <c r="U32" s="221">
        <f t="shared" si="1"/>
        <v>2076289330</v>
      </c>
      <c r="V32" s="221">
        <f>IF(AND(V21="-",COUNTIF(V26:V27,"-")=COUNTA(V26:V27),V31="-"),"-",SUM(V21,V26:V27,V31))</f>
        <v>2057890146</v>
      </c>
      <c r="W32" s="221">
        <f>IF(AND(W20="-",W21="-",COUNTIF(W26:W27,"-")=COUNTA(W26:W27),W31="-"),"-",SUM(W20,W21,W26:W27,W31))</f>
        <v>19778728</v>
      </c>
      <c r="X32" s="221">
        <f>IF(AND(X20="-",COUNTIF(X28:X30,"-")=COUNTA(X28:X30)),"-",SUM(X20,X28:X30))</f>
        <v>-1379544</v>
      </c>
    </row>
    <row r="33" spans="1:24" ht="16" customHeight="1" thickBot="1">
      <c r="A33" s="83" t="s">
        <v>238</v>
      </c>
      <c r="B33" s="90"/>
      <c r="C33" s="143" t="s">
        <v>239</v>
      </c>
      <c r="D33" s="144"/>
      <c r="E33" s="144"/>
      <c r="F33" s="144"/>
      <c r="G33" s="145"/>
      <c r="H33" s="145"/>
      <c r="I33" s="145"/>
      <c r="J33" s="146"/>
      <c r="K33" s="147">
        <v>172594651</v>
      </c>
      <c r="L33" s="148"/>
      <c r="M33" s="147">
        <v>329307033</v>
      </c>
      <c r="N33" s="149"/>
      <c r="O33" s="147">
        <v>-156804381</v>
      </c>
      <c r="P33" s="149"/>
      <c r="Q33" s="150">
        <v>91999</v>
      </c>
      <c r="R33" s="151"/>
      <c r="S33" s="132"/>
      <c r="U33" s="221">
        <f t="shared" si="1"/>
        <v>172594651373</v>
      </c>
      <c r="V33" s="221">
        <v>329307033405</v>
      </c>
      <c r="W33" s="221">
        <v>-156804381194</v>
      </c>
      <c r="X33" s="221">
        <f>IF(AND(X15="-",X32="-"),"-",SUM(X15,X32))</f>
        <v>91999162</v>
      </c>
    </row>
    <row r="34" spans="1:24" ht="6.75" customHeight="1">
      <c r="B34" s="90"/>
      <c r="C34" s="152"/>
      <c r="D34" s="153"/>
      <c r="E34" s="153"/>
      <c r="F34" s="153"/>
      <c r="G34" s="153"/>
      <c r="H34" s="153"/>
      <c r="I34" s="153"/>
      <c r="J34" s="153"/>
      <c r="K34" s="90"/>
      <c r="L34" s="90"/>
      <c r="M34" s="90"/>
      <c r="N34" s="90"/>
      <c r="O34" s="90"/>
      <c r="P34" s="90"/>
      <c r="Q34" s="90"/>
      <c r="R34" s="19"/>
      <c r="S34" s="132"/>
    </row>
    <row r="35" spans="1:24" ht="15.65" customHeight="1">
      <c r="B35" s="90"/>
      <c r="C35" s="154"/>
      <c r="D35" s="155" t="s">
        <v>338</v>
      </c>
      <c r="F35" s="156"/>
      <c r="G35" s="157"/>
      <c r="H35" s="156"/>
      <c r="I35" s="156"/>
      <c r="J35" s="154"/>
      <c r="K35" s="90"/>
      <c r="L35" s="90"/>
      <c r="M35" s="90"/>
      <c r="N35" s="90"/>
      <c r="O35" s="90"/>
      <c r="P35" s="90"/>
      <c r="Q35" s="90"/>
      <c r="R35" s="19"/>
      <c r="S35" s="132"/>
    </row>
  </sheetData>
  <mergeCells count="34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5:L25"/>
    <mergeCell ref="Q25:R25"/>
    <mergeCell ref="O26:P26"/>
    <mergeCell ref="Q26:R26"/>
    <mergeCell ref="O27:P27"/>
    <mergeCell ref="Q27:R27"/>
    <mergeCell ref="Q31:R31"/>
    <mergeCell ref="M28:N28"/>
    <mergeCell ref="O28:P28"/>
    <mergeCell ref="M29:N29"/>
    <mergeCell ref="O29:P29"/>
    <mergeCell ref="M30:N30"/>
    <mergeCell ref="O30:P30"/>
  </mergeCells>
  <phoneticPr fontId="11"/>
  <pageMargins left="0.70866141732283472" right="0.70866141732283472" top="0.39370078740157477" bottom="0.39370078740157477" header="0.51181102362204722" footer="0.511811023622047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X68"/>
  <sheetViews>
    <sheetView topLeftCell="B1" zoomScale="85" zoomScaleNormal="85" workbookViewId="0">
      <selection activeCell="W17" sqref="W17"/>
    </sheetView>
  </sheetViews>
  <sheetFormatPr defaultColWidth="9" defaultRowHeight="13"/>
  <cols>
    <col min="1" max="1" width="0" style="1" hidden="1" customWidth="1"/>
    <col min="2" max="2" width="0.7265625" style="3" customWidth="1"/>
    <col min="3" max="11" width="2.08984375" style="3" customWidth="1"/>
    <col min="12" max="12" width="13.26953125" style="3" customWidth="1"/>
    <col min="13" max="13" width="21.6328125" style="3" bestFit="1" customWidth="1"/>
    <col min="14" max="14" width="3" style="3" customWidth="1"/>
    <col min="15" max="15" width="0.7265625" style="51" customWidth="1"/>
    <col min="16" max="16" width="9" style="6"/>
    <col min="17" max="17" width="0" style="6" hidden="1" customWidth="1"/>
    <col min="18" max="16384" width="9" style="6"/>
  </cols>
  <sheetData>
    <row r="1" spans="1:50">
      <c r="C1" s="3" t="s">
        <v>349</v>
      </c>
    </row>
    <row r="2" spans="1:50">
      <c r="C2" s="3" t="s">
        <v>375</v>
      </c>
    </row>
    <row r="3" spans="1:50">
      <c r="C3" s="3" t="s">
        <v>350</v>
      </c>
    </row>
    <row r="4" spans="1:50">
      <c r="C4" s="3" t="s">
        <v>351</v>
      </c>
    </row>
    <row r="5" spans="1:50">
      <c r="C5" s="3" t="s">
        <v>352</v>
      </c>
    </row>
    <row r="6" spans="1:50">
      <c r="C6" s="3" t="s">
        <v>353</v>
      </c>
    </row>
    <row r="7" spans="1:50">
      <c r="C7" s="3" t="s">
        <v>354</v>
      </c>
    </row>
    <row r="8" spans="1:50" s="51" customFormat="1">
      <c r="A8" s="1"/>
      <c r="B8" s="158"/>
      <c r="C8" s="158"/>
      <c r="D8" s="50"/>
      <c r="E8" s="50"/>
      <c r="F8" s="50"/>
      <c r="G8" s="50"/>
      <c r="H8" s="50"/>
      <c r="I8" s="3"/>
      <c r="J8" s="3"/>
      <c r="K8" s="3"/>
      <c r="L8" s="3"/>
      <c r="M8" s="3"/>
      <c r="N8" s="3"/>
    </row>
    <row r="9" spans="1:50" s="51" customFormat="1" ht="23.5">
      <c r="A9" s="1"/>
      <c r="B9" s="159"/>
      <c r="C9" s="305" t="s">
        <v>365</v>
      </c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</row>
    <row r="10" spans="1:50" s="51" customFormat="1" ht="14">
      <c r="A10" s="160"/>
      <c r="B10" s="161"/>
      <c r="C10" s="306" t="s">
        <v>366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</row>
    <row r="11" spans="1:50" s="51" customFormat="1" ht="14">
      <c r="A11" s="160"/>
      <c r="B11" s="161"/>
      <c r="C11" s="306" t="s">
        <v>367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</row>
    <row r="12" spans="1:50" s="51" customFormat="1" ht="13.5" thickBot="1">
      <c r="A12" s="160"/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3" t="s">
        <v>355</v>
      </c>
    </row>
    <row r="13" spans="1:50" s="51" customFormat="1">
      <c r="A13" s="160"/>
      <c r="B13" s="161"/>
      <c r="C13" s="307" t="s">
        <v>0</v>
      </c>
      <c r="D13" s="308"/>
      <c r="E13" s="308"/>
      <c r="F13" s="308"/>
      <c r="G13" s="308"/>
      <c r="H13" s="308"/>
      <c r="I13" s="308"/>
      <c r="J13" s="309"/>
      <c r="K13" s="309"/>
      <c r="L13" s="310"/>
      <c r="M13" s="314" t="s">
        <v>327</v>
      </c>
      <c r="N13" s="315"/>
    </row>
    <row r="14" spans="1:50" s="51" customFormat="1" ht="13.5" thickBot="1">
      <c r="A14" s="160" t="s">
        <v>325</v>
      </c>
      <c r="B14" s="161"/>
      <c r="C14" s="311"/>
      <c r="D14" s="312"/>
      <c r="E14" s="312"/>
      <c r="F14" s="312"/>
      <c r="G14" s="312"/>
      <c r="H14" s="312"/>
      <c r="I14" s="312"/>
      <c r="J14" s="312"/>
      <c r="K14" s="312"/>
      <c r="L14" s="313"/>
      <c r="M14" s="316"/>
      <c r="N14" s="317"/>
    </row>
    <row r="15" spans="1:50" s="51" customFormat="1">
      <c r="A15" s="164"/>
      <c r="B15" s="165"/>
      <c r="C15" s="166" t="s">
        <v>346</v>
      </c>
      <c r="D15" s="167"/>
      <c r="E15" s="167"/>
      <c r="F15" s="168"/>
      <c r="G15" s="168"/>
      <c r="H15" s="169"/>
      <c r="I15" s="168"/>
      <c r="J15" s="169"/>
      <c r="K15" s="169"/>
      <c r="L15" s="170"/>
      <c r="M15" s="171"/>
      <c r="N15" s="172"/>
      <c r="AX15" s="222"/>
    </row>
    <row r="16" spans="1:50" s="51" customFormat="1">
      <c r="A16" s="1" t="s">
        <v>242</v>
      </c>
      <c r="B16" s="3"/>
      <c r="C16" s="173"/>
      <c r="D16" s="174" t="s">
        <v>243</v>
      </c>
      <c r="E16" s="174"/>
      <c r="F16" s="175"/>
      <c r="G16" s="175"/>
      <c r="H16" s="162"/>
      <c r="I16" s="175"/>
      <c r="J16" s="162"/>
      <c r="K16" s="162"/>
      <c r="L16" s="176"/>
      <c r="M16" s="177">
        <v>133229975</v>
      </c>
      <c r="N16" s="178"/>
      <c r="Q16" s="51">
        <f>IF(AND(Q17="-",Q22="-"),"-",SUM(Q17,Q22))</f>
        <v>133229975463</v>
      </c>
      <c r="AX16" s="222"/>
    </row>
    <row r="17" spans="1:50" s="51" customFormat="1">
      <c r="A17" s="1" t="s">
        <v>244</v>
      </c>
      <c r="B17" s="3"/>
      <c r="C17" s="173"/>
      <c r="D17" s="174"/>
      <c r="E17" s="174" t="s">
        <v>245</v>
      </c>
      <c r="F17" s="175"/>
      <c r="G17" s="175"/>
      <c r="H17" s="175"/>
      <c r="I17" s="175"/>
      <c r="J17" s="162"/>
      <c r="K17" s="162"/>
      <c r="L17" s="176"/>
      <c r="M17" s="177">
        <v>55686053</v>
      </c>
      <c r="N17" s="178" t="s">
        <v>359</v>
      </c>
      <c r="Q17" s="51">
        <f>IF(COUNTIF(Q18:Q21,"-")=COUNTA(Q18:Q21),"-",SUM(Q18:Q21))</f>
        <v>55686052505</v>
      </c>
      <c r="AX17" s="222"/>
    </row>
    <row r="18" spans="1:50" s="51" customFormat="1">
      <c r="A18" s="1" t="s">
        <v>246</v>
      </c>
      <c r="B18" s="3"/>
      <c r="C18" s="173"/>
      <c r="D18" s="174"/>
      <c r="E18" s="174"/>
      <c r="F18" s="175" t="s">
        <v>247</v>
      </c>
      <c r="G18" s="175"/>
      <c r="H18" s="175"/>
      <c r="I18" s="175"/>
      <c r="J18" s="162"/>
      <c r="K18" s="162"/>
      <c r="L18" s="176"/>
      <c r="M18" s="177">
        <v>19574397</v>
      </c>
      <c r="N18" s="178"/>
      <c r="Q18" s="51">
        <v>19574397107</v>
      </c>
      <c r="AX18" s="222"/>
    </row>
    <row r="19" spans="1:50" s="51" customFormat="1">
      <c r="A19" s="1" t="s">
        <v>248</v>
      </c>
      <c r="B19" s="3"/>
      <c r="C19" s="173"/>
      <c r="D19" s="174"/>
      <c r="E19" s="174"/>
      <c r="F19" s="175" t="s">
        <v>249</v>
      </c>
      <c r="G19" s="175"/>
      <c r="H19" s="175"/>
      <c r="I19" s="175"/>
      <c r="J19" s="162"/>
      <c r="K19" s="162"/>
      <c r="L19" s="176"/>
      <c r="M19" s="177">
        <v>19718651</v>
      </c>
      <c r="N19" s="178"/>
      <c r="Q19" s="51">
        <v>19718650711</v>
      </c>
      <c r="AX19" s="222"/>
    </row>
    <row r="20" spans="1:50" s="51" customFormat="1">
      <c r="A20" s="1" t="s">
        <v>250</v>
      </c>
      <c r="B20" s="3"/>
      <c r="C20" s="179"/>
      <c r="D20" s="162"/>
      <c r="E20" s="162"/>
      <c r="F20" s="162" t="s">
        <v>251</v>
      </c>
      <c r="G20" s="162"/>
      <c r="H20" s="162"/>
      <c r="I20" s="162"/>
      <c r="J20" s="162"/>
      <c r="K20" s="162"/>
      <c r="L20" s="176"/>
      <c r="M20" s="177">
        <v>1327428</v>
      </c>
      <c r="N20" s="178"/>
      <c r="Q20" s="51">
        <v>1327428329</v>
      </c>
      <c r="AX20" s="222"/>
    </row>
    <row r="21" spans="1:50" s="51" customFormat="1">
      <c r="A21" s="1" t="s">
        <v>252</v>
      </c>
      <c r="B21" s="3"/>
      <c r="C21" s="180"/>
      <c r="D21" s="181"/>
      <c r="E21" s="162"/>
      <c r="F21" s="181" t="s">
        <v>253</v>
      </c>
      <c r="G21" s="181"/>
      <c r="H21" s="181"/>
      <c r="I21" s="181"/>
      <c r="J21" s="162"/>
      <c r="K21" s="162"/>
      <c r="L21" s="176"/>
      <c r="M21" s="177">
        <v>15065576</v>
      </c>
      <c r="N21" s="178"/>
      <c r="Q21" s="51">
        <v>15065576358</v>
      </c>
      <c r="AX21" s="222"/>
    </row>
    <row r="22" spans="1:50" s="51" customFormat="1">
      <c r="A22" s="1" t="s">
        <v>254</v>
      </c>
      <c r="B22" s="3"/>
      <c r="C22" s="179"/>
      <c r="D22" s="181"/>
      <c r="E22" s="162" t="s">
        <v>255</v>
      </c>
      <c r="F22" s="181"/>
      <c r="G22" s="181"/>
      <c r="H22" s="181"/>
      <c r="I22" s="181"/>
      <c r="J22" s="162"/>
      <c r="K22" s="162"/>
      <c r="L22" s="176"/>
      <c r="M22" s="177">
        <v>77543923</v>
      </c>
      <c r="N22" s="178"/>
      <c r="Q22" s="51">
        <f>IF(COUNTIF(Q23:Q25,"-")=COUNTA(Q23:Q25),"-",SUM(Q23:Q25))</f>
        <v>77543922958</v>
      </c>
      <c r="AX22" s="222"/>
    </row>
    <row r="23" spans="1:50" s="51" customFormat="1">
      <c r="A23" s="1" t="s">
        <v>256</v>
      </c>
      <c r="B23" s="3"/>
      <c r="C23" s="179"/>
      <c r="D23" s="181"/>
      <c r="E23" s="181"/>
      <c r="F23" s="162" t="s">
        <v>257</v>
      </c>
      <c r="G23" s="181"/>
      <c r="H23" s="181"/>
      <c r="I23" s="181"/>
      <c r="J23" s="162"/>
      <c r="K23" s="162"/>
      <c r="L23" s="176"/>
      <c r="M23" s="177">
        <v>61836826</v>
      </c>
      <c r="N23" s="178"/>
      <c r="Q23" s="51">
        <v>61836826223</v>
      </c>
      <c r="AX23" s="222"/>
    </row>
    <row r="24" spans="1:50" s="51" customFormat="1">
      <c r="A24" s="1" t="s">
        <v>258</v>
      </c>
      <c r="B24" s="3"/>
      <c r="C24" s="179"/>
      <c r="D24" s="181"/>
      <c r="E24" s="181"/>
      <c r="F24" s="162" t="s">
        <v>259</v>
      </c>
      <c r="G24" s="181"/>
      <c r="H24" s="181"/>
      <c r="I24" s="181"/>
      <c r="J24" s="162"/>
      <c r="K24" s="162"/>
      <c r="L24" s="176"/>
      <c r="M24" s="177">
        <v>15622135</v>
      </c>
      <c r="N24" s="178"/>
      <c r="Q24" s="51">
        <v>15622134866</v>
      </c>
      <c r="AX24" s="222"/>
    </row>
    <row r="25" spans="1:50" s="51" customFormat="1">
      <c r="A25" s="1" t="s">
        <v>260</v>
      </c>
      <c r="B25" s="3"/>
      <c r="C25" s="179"/>
      <c r="D25" s="162"/>
      <c r="E25" s="182"/>
      <c r="F25" s="181" t="s">
        <v>253</v>
      </c>
      <c r="G25" s="162"/>
      <c r="H25" s="181"/>
      <c r="I25" s="181"/>
      <c r="J25" s="162"/>
      <c r="K25" s="162"/>
      <c r="L25" s="176"/>
      <c r="M25" s="177">
        <v>84962</v>
      </c>
      <c r="N25" s="178"/>
      <c r="Q25" s="51">
        <v>84961869</v>
      </c>
      <c r="AX25" s="222"/>
    </row>
    <row r="26" spans="1:50" s="51" customFormat="1">
      <c r="A26" s="1" t="s">
        <v>261</v>
      </c>
      <c r="B26" s="3"/>
      <c r="C26" s="179"/>
      <c r="D26" s="162" t="s">
        <v>262</v>
      </c>
      <c r="E26" s="182"/>
      <c r="F26" s="181"/>
      <c r="G26" s="181"/>
      <c r="H26" s="181"/>
      <c r="I26" s="181"/>
      <c r="J26" s="162"/>
      <c r="K26" s="162"/>
      <c r="L26" s="176"/>
      <c r="M26" s="177">
        <v>142244292</v>
      </c>
      <c r="N26" s="178" t="s">
        <v>359</v>
      </c>
      <c r="Q26" s="51">
        <f>IF(COUNTIF(Q27:Q30,"-")=COUNTA(Q27:Q30),"-",SUM(Q27:Q30))</f>
        <v>142244291870</v>
      </c>
      <c r="AX26" s="222"/>
    </row>
    <row r="27" spans="1:50" s="51" customFormat="1">
      <c r="A27" s="1" t="s">
        <v>263</v>
      </c>
      <c r="B27" s="3"/>
      <c r="C27" s="179"/>
      <c r="D27" s="162"/>
      <c r="E27" s="182" t="s">
        <v>264</v>
      </c>
      <c r="F27" s="181"/>
      <c r="G27" s="181"/>
      <c r="H27" s="181"/>
      <c r="I27" s="181"/>
      <c r="J27" s="162"/>
      <c r="K27" s="162"/>
      <c r="L27" s="176"/>
      <c r="M27" s="177">
        <v>59442713</v>
      </c>
      <c r="N27" s="178"/>
      <c r="Q27" s="51">
        <v>59442712606</v>
      </c>
      <c r="AX27" s="222"/>
    </row>
    <row r="28" spans="1:50" s="51" customFormat="1">
      <c r="A28" s="1" t="s">
        <v>265</v>
      </c>
      <c r="B28" s="3"/>
      <c r="C28" s="179"/>
      <c r="D28" s="162"/>
      <c r="E28" s="182" t="s">
        <v>266</v>
      </c>
      <c r="F28" s="181"/>
      <c r="G28" s="181"/>
      <c r="H28" s="181"/>
      <c r="I28" s="181"/>
      <c r="J28" s="162"/>
      <c r="K28" s="162"/>
      <c r="L28" s="176"/>
      <c r="M28" s="177">
        <v>48182801</v>
      </c>
      <c r="N28" s="178"/>
      <c r="Q28" s="51">
        <v>48182801001</v>
      </c>
      <c r="AX28" s="222"/>
    </row>
    <row r="29" spans="1:50" s="51" customFormat="1">
      <c r="A29" s="1" t="s">
        <v>267</v>
      </c>
      <c r="B29" s="3"/>
      <c r="C29" s="179"/>
      <c r="D29" s="162"/>
      <c r="E29" s="182" t="s">
        <v>268</v>
      </c>
      <c r="F29" s="181"/>
      <c r="G29" s="181"/>
      <c r="H29" s="181"/>
      <c r="I29" s="181"/>
      <c r="J29" s="162"/>
      <c r="K29" s="162"/>
      <c r="L29" s="176"/>
      <c r="M29" s="177">
        <v>15831926</v>
      </c>
      <c r="N29" s="178"/>
      <c r="Q29" s="51">
        <v>15831925744</v>
      </c>
      <c r="AX29" s="222"/>
    </row>
    <row r="30" spans="1:50" s="51" customFormat="1">
      <c r="A30" s="1" t="s">
        <v>269</v>
      </c>
      <c r="B30" s="3"/>
      <c r="C30" s="179"/>
      <c r="D30" s="162"/>
      <c r="E30" s="182" t="s">
        <v>270</v>
      </c>
      <c r="F30" s="181"/>
      <c r="G30" s="181"/>
      <c r="H30" s="181"/>
      <c r="I30" s="182"/>
      <c r="J30" s="162"/>
      <c r="K30" s="162"/>
      <c r="L30" s="176"/>
      <c r="M30" s="177">
        <v>18786853</v>
      </c>
      <c r="N30" s="178"/>
      <c r="Q30" s="51">
        <v>18786852519</v>
      </c>
      <c r="AX30" s="222"/>
    </row>
    <row r="31" spans="1:50" s="51" customFormat="1">
      <c r="A31" s="1" t="s">
        <v>271</v>
      </c>
      <c r="B31" s="3"/>
      <c r="C31" s="179"/>
      <c r="D31" s="162" t="s">
        <v>272</v>
      </c>
      <c r="E31" s="182"/>
      <c r="F31" s="181"/>
      <c r="G31" s="181"/>
      <c r="H31" s="181"/>
      <c r="I31" s="182"/>
      <c r="J31" s="162"/>
      <c r="K31" s="162"/>
      <c r="L31" s="176"/>
      <c r="M31" s="231">
        <v>0</v>
      </c>
      <c r="N31" s="178"/>
      <c r="Q31" s="51">
        <f>IF(COUNTIF(Q32:Q33,"-")=COUNTA(Q32:Q33),"-",SUM(Q32:Q33))</f>
        <v>0</v>
      </c>
      <c r="AX31" s="222"/>
    </row>
    <row r="32" spans="1:50" s="51" customFormat="1">
      <c r="A32" s="1" t="s">
        <v>273</v>
      </c>
      <c r="B32" s="3"/>
      <c r="C32" s="179"/>
      <c r="D32" s="162"/>
      <c r="E32" s="182" t="s">
        <v>274</v>
      </c>
      <c r="F32" s="181"/>
      <c r="G32" s="181"/>
      <c r="H32" s="181"/>
      <c r="I32" s="181"/>
      <c r="J32" s="162"/>
      <c r="K32" s="162"/>
      <c r="L32" s="176"/>
      <c r="M32" s="231">
        <v>0</v>
      </c>
      <c r="N32" s="178"/>
      <c r="Q32" s="51">
        <v>0</v>
      </c>
      <c r="AX32" s="222"/>
    </row>
    <row r="33" spans="1:50" s="51" customFormat="1">
      <c r="A33" s="1" t="s">
        <v>275</v>
      </c>
      <c r="B33" s="3"/>
      <c r="C33" s="179"/>
      <c r="D33" s="162"/>
      <c r="E33" s="182" t="s">
        <v>253</v>
      </c>
      <c r="F33" s="181"/>
      <c r="G33" s="181"/>
      <c r="H33" s="181"/>
      <c r="I33" s="181"/>
      <c r="J33" s="162"/>
      <c r="K33" s="162"/>
      <c r="L33" s="176"/>
      <c r="M33" s="231">
        <v>0</v>
      </c>
      <c r="N33" s="178"/>
      <c r="Q33" s="51">
        <v>0</v>
      </c>
      <c r="AX33" s="222"/>
    </row>
    <row r="34" spans="1:50" s="51" customFormat="1">
      <c r="A34" s="1" t="s">
        <v>276</v>
      </c>
      <c r="B34" s="3"/>
      <c r="C34" s="179"/>
      <c r="D34" s="162" t="s">
        <v>277</v>
      </c>
      <c r="E34" s="182"/>
      <c r="F34" s="181"/>
      <c r="G34" s="181"/>
      <c r="H34" s="181"/>
      <c r="I34" s="181"/>
      <c r="J34" s="162"/>
      <c r="K34" s="162"/>
      <c r="L34" s="176"/>
      <c r="M34" s="177">
        <v>44946</v>
      </c>
      <c r="N34" s="178"/>
      <c r="Q34" s="51">
        <v>44945553</v>
      </c>
      <c r="AX34" s="222"/>
    </row>
    <row r="35" spans="1:50" s="51" customFormat="1">
      <c r="A35" s="1" t="s">
        <v>240</v>
      </c>
      <c r="B35" s="3"/>
      <c r="C35" s="183" t="s">
        <v>241</v>
      </c>
      <c r="D35" s="184"/>
      <c r="E35" s="185"/>
      <c r="F35" s="186"/>
      <c r="G35" s="186"/>
      <c r="H35" s="186"/>
      <c r="I35" s="186"/>
      <c r="J35" s="184"/>
      <c r="K35" s="184"/>
      <c r="L35" s="187"/>
      <c r="M35" s="188">
        <v>9059262</v>
      </c>
      <c r="N35" s="189" t="s">
        <v>359</v>
      </c>
      <c r="Q35" s="51">
        <f>IF(COUNTIF(Q16:Q34,"-")=COUNTA(Q16:Q34),"-",SUM(Q26,Q34)-SUM(Q16,Q31))</f>
        <v>9059261960</v>
      </c>
      <c r="AX35" s="222"/>
    </row>
    <row r="36" spans="1:50" s="51" customFormat="1">
      <c r="A36" s="1"/>
      <c r="B36" s="3"/>
      <c r="C36" s="179" t="s">
        <v>347</v>
      </c>
      <c r="D36" s="162"/>
      <c r="E36" s="182"/>
      <c r="F36" s="181"/>
      <c r="G36" s="181"/>
      <c r="H36" s="181"/>
      <c r="I36" s="182"/>
      <c r="J36" s="162"/>
      <c r="K36" s="162"/>
      <c r="L36" s="176"/>
      <c r="M36" s="190"/>
      <c r="N36" s="191"/>
      <c r="AX36" s="222"/>
    </row>
    <row r="37" spans="1:50" s="51" customFormat="1">
      <c r="A37" s="1" t="s">
        <v>280</v>
      </c>
      <c r="B37" s="3"/>
      <c r="C37" s="179"/>
      <c r="D37" s="162" t="s">
        <v>281</v>
      </c>
      <c r="E37" s="182"/>
      <c r="F37" s="181"/>
      <c r="G37" s="181"/>
      <c r="H37" s="181"/>
      <c r="I37" s="181"/>
      <c r="J37" s="162"/>
      <c r="K37" s="162"/>
      <c r="L37" s="176"/>
      <c r="M37" s="177">
        <v>15269034</v>
      </c>
      <c r="N37" s="178"/>
      <c r="Q37" s="51">
        <f>IF(COUNTIF(Q38:Q42,"-")=COUNTA(Q38:Q42),"-",SUM(Q38:Q42))</f>
        <v>15269033769</v>
      </c>
      <c r="AX37" s="222"/>
    </row>
    <row r="38" spans="1:50" s="51" customFormat="1">
      <c r="A38" s="1" t="s">
        <v>282</v>
      </c>
      <c r="B38" s="3"/>
      <c r="C38" s="179"/>
      <c r="D38" s="162"/>
      <c r="E38" s="182" t="s">
        <v>283</v>
      </c>
      <c r="F38" s="181"/>
      <c r="G38" s="181"/>
      <c r="H38" s="181"/>
      <c r="I38" s="181"/>
      <c r="J38" s="162"/>
      <c r="K38" s="162"/>
      <c r="L38" s="176"/>
      <c r="M38" s="177">
        <v>12497313</v>
      </c>
      <c r="N38" s="178"/>
      <c r="Q38" s="51">
        <v>12497312765</v>
      </c>
      <c r="AX38" s="222"/>
    </row>
    <row r="39" spans="1:50" s="51" customFormat="1">
      <c r="A39" s="1" t="s">
        <v>284</v>
      </c>
      <c r="B39" s="3"/>
      <c r="C39" s="179"/>
      <c r="D39" s="162"/>
      <c r="E39" s="182" t="s">
        <v>285</v>
      </c>
      <c r="F39" s="181"/>
      <c r="G39" s="181"/>
      <c r="H39" s="181"/>
      <c r="I39" s="181"/>
      <c r="J39" s="162"/>
      <c r="K39" s="162"/>
      <c r="L39" s="176"/>
      <c r="M39" s="177">
        <v>2657844</v>
      </c>
      <c r="N39" s="178"/>
      <c r="Q39" s="51">
        <v>2657844004</v>
      </c>
      <c r="AX39" s="222"/>
    </row>
    <row r="40" spans="1:50" s="51" customFormat="1">
      <c r="A40" s="1" t="s">
        <v>286</v>
      </c>
      <c r="B40" s="3"/>
      <c r="C40" s="179"/>
      <c r="D40" s="162"/>
      <c r="E40" s="182" t="s">
        <v>287</v>
      </c>
      <c r="F40" s="181"/>
      <c r="G40" s="181"/>
      <c r="H40" s="181"/>
      <c r="I40" s="181"/>
      <c r="J40" s="162"/>
      <c r="K40" s="162"/>
      <c r="L40" s="176"/>
      <c r="M40" s="231">
        <v>0</v>
      </c>
      <c r="N40" s="178"/>
      <c r="Q40" s="51">
        <v>0</v>
      </c>
      <c r="AX40" s="222"/>
    </row>
    <row r="41" spans="1:50" s="51" customFormat="1">
      <c r="A41" s="1" t="s">
        <v>288</v>
      </c>
      <c r="B41" s="3"/>
      <c r="C41" s="179"/>
      <c r="D41" s="162"/>
      <c r="E41" s="182" t="s">
        <v>289</v>
      </c>
      <c r="F41" s="181"/>
      <c r="G41" s="181"/>
      <c r="H41" s="181"/>
      <c r="I41" s="181"/>
      <c r="J41" s="162"/>
      <c r="K41" s="162"/>
      <c r="L41" s="176"/>
      <c r="M41" s="177">
        <v>113877</v>
      </c>
      <c r="N41" s="178"/>
      <c r="Q41" s="51">
        <v>113877000</v>
      </c>
      <c r="AX41" s="222"/>
    </row>
    <row r="42" spans="1:50" s="51" customFormat="1">
      <c r="A42" s="1" t="s">
        <v>290</v>
      </c>
      <c r="B42" s="3"/>
      <c r="C42" s="179"/>
      <c r="D42" s="162"/>
      <c r="E42" s="182" t="s">
        <v>253</v>
      </c>
      <c r="F42" s="181"/>
      <c r="G42" s="181"/>
      <c r="H42" s="181"/>
      <c r="I42" s="181"/>
      <c r="J42" s="162"/>
      <c r="K42" s="162"/>
      <c r="L42" s="176"/>
      <c r="M42" s="231">
        <v>0</v>
      </c>
      <c r="N42" s="178"/>
      <c r="Q42" s="51">
        <v>0</v>
      </c>
      <c r="AX42" s="222"/>
    </row>
    <row r="43" spans="1:50" s="51" customFormat="1">
      <c r="A43" s="1" t="s">
        <v>291</v>
      </c>
      <c r="B43" s="3"/>
      <c r="C43" s="179"/>
      <c r="D43" s="162" t="s">
        <v>292</v>
      </c>
      <c r="E43" s="182"/>
      <c r="F43" s="181"/>
      <c r="G43" s="181"/>
      <c r="H43" s="181"/>
      <c r="I43" s="182"/>
      <c r="J43" s="162"/>
      <c r="K43" s="162"/>
      <c r="L43" s="176"/>
      <c r="M43" s="177">
        <v>7538136</v>
      </c>
      <c r="N43" s="178" t="s">
        <v>359</v>
      </c>
      <c r="Q43" s="51">
        <f>IF(COUNTIF(Q44:Q48,"-")=COUNTA(Q44:Q48),"-",SUM(Q44:Q48))</f>
        <v>7538136465</v>
      </c>
      <c r="AX43" s="222"/>
    </row>
    <row r="44" spans="1:50" s="51" customFormat="1">
      <c r="A44" s="1" t="s">
        <v>293</v>
      </c>
      <c r="B44" s="3"/>
      <c r="C44" s="179"/>
      <c r="D44" s="162"/>
      <c r="E44" s="182" t="s">
        <v>266</v>
      </c>
      <c r="F44" s="181"/>
      <c r="G44" s="181"/>
      <c r="H44" s="181"/>
      <c r="I44" s="182"/>
      <c r="J44" s="162"/>
      <c r="K44" s="162"/>
      <c r="L44" s="176"/>
      <c r="M44" s="177">
        <v>3727333</v>
      </c>
      <c r="N44" s="178"/>
      <c r="Q44" s="51">
        <v>3727332782</v>
      </c>
      <c r="AX44" s="222"/>
    </row>
    <row r="45" spans="1:50" s="51" customFormat="1">
      <c r="A45" s="1" t="s">
        <v>294</v>
      </c>
      <c r="B45" s="3"/>
      <c r="C45" s="179"/>
      <c r="D45" s="162"/>
      <c r="E45" s="182" t="s">
        <v>295</v>
      </c>
      <c r="F45" s="181"/>
      <c r="G45" s="181"/>
      <c r="H45" s="181"/>
      <c r="I45" s="182"/>
      <c r="J45" s="162"/>
      <c r="K45" s="162"/>
      <c r="L45" s="176"/>
      <c r="M45" s="177">
        <v>3770918</v>
      </c>
      <c r="N45" s="178"/>
      <c r="Q45" s="51">
        <v>3770918201</v>
      </c>
      <c r="AX45" s="222"/>
    </row>
    <row r="46" spans="1:50" s="51" customFormat="1">
      <c r="A46" s="1" t="s">
        <v>296</v>
      </c>
      <c r="B46" s="3"/>
      <c r="C46" s="179"/>
      <c r="D46" s="162"/>
      <c r="E46" s="182" t="s">
        <v>297</v>
      </c>
      <c r="F46" s="181"/>
      <c r="G46" s="162"/>
      <c r="H46" s="181"/>
      <c r="I46" s="181"/>
      <c r="J46" s="162"/>
      <c r="K46" s="162"/>
      <c r="L46" s="176"/>
      <c r="M46" s="177">
        <v>24429</v>
      </c>
      <c r="N46" s="178"/>
      <c r="Q46" s="51">
        <v>24429050</v>
      </c>
      <c r="AX46" s="222"/>
    </row>
    <row r="47" spans="1:50" s="51" customFormat="1">
      <c r="A47" s="1" t="s">
        <v>298</v>
      </c>
      <c r="B47" s="3"/>
      <c r="C47" s="179"/>
      <c r="D47" s="162"/>
      <c r="E47" s="182" t="s">
        <v>299</v>
      </c>
      <c r="F47" s="181"/>
      <c r="G47" s="162"/>
      <c r="H47" s="181"/>
      <c r="I47" s="181"/>
      <c r="J47" s="162"/>
      <c r="K47" s="162"/>
      <c r="L47" s="176"/>
      <c r="M47" s="177">
        <v>15340</v>
      </c>
      <c r="N47" s="178"/>
      <c r="Q47" s="51">
        <v>15339856</v>
      </c>
      <c r="AX47" s="222"/>
    </row>
    <row r="48" spans="1:50" s="51" customFormat="1">
      <c r="A48" s="1" t="s">
        <v>300</v>
      </c>
      <c r="B48" s="3"/>
      <c r="C48" s="179"/>
      <c r="D48" s="162"/>
      <c r="E48" s="182" t="s">
        <v>270</v>
      </c>
      <c r="F48" s="181"/>
      <c r="G48" s="181"/>
      <c r="H48" s="181"/>
      <c r="I48" s="181"/>
      <c r="J48" s="162"/>
      <c r="K48" s="162"/>
      <c r="L48" s="176"/>
      <c r="M48" s="177">
        <v>117</v>
      </c>
      <c r="N48" s="178"/>
      <c r="Q48" s="51">
        <v>116576</v>
      </c>
      <c r="AX48" s="222"/>
    </row>
    <row r="49" spans="1:50" s="51" customFormat="1">
      <c r="A49" s="1" t="s">
        <v>278</v>
      </c>
      <c r="B49" s="3"/>
      <c r="C49" s="183" t="s">
        <v>279</v>
      </c>
      <c r="D49" s="184"/>
      <c r="E49" s="185"/>
      <c r="F49" s="186"/>
      <c r="G49" s="186"/>
      <c r="H49" s="186"/>
      <c r="I49" s="186"/>
      <c r="J49" s="184"/>
      <c r="K49" s="184"/>
      <c r="L49" s="187"/>
      <c r="M49" s="188">
        <v>-7730897</v>
      </c>
      <c r="N49" s="189" t="s">
        <v>359</v>
      </c>
      <c r="Q49" s="51">
        <f>IF(AND(Q37="-",Q43="-"),"-",SUM(Q43)-SUM(Q37))</f>
        <v>-7730897304</v>
      </c>
      <c r="AX49" s="222"/>
    </row>
    <row r="50" spans="1:50" s="51" customFormat="1">
      <c r="A50" s="1"/>
      <c r="B50" s="3"/>
      <c r="C50" s="179" t="s">
        <v>348</v>
      </c>
      <c r="D50" s="162"/>
      <c r="E50" s="182"/>
      <c r="F50" s="181"/>
      <c r="G50" s="181"/>
      <c r="H50" s="181"/>
      <c r="I50" s="181"/>
      <c r="J50" s="162"/>
      <c r="K50" s="162"/>
      <c r="L50" s="176"/>
      <c r="M50" s="190"/>
      <c r="N50" s="191"/>
      <c r="AX50" s="222"/>
    </row>
    <row r="51" spans="1:50" s="51" customFormat="1">
      <c r="A51" s="1" t="s">
        <v>303</v>
      </c>
      <c r="B51" s="3"/>
      <c r="C51" s="179"/>
      <c r="D51" s="162" t="s">
        <v>304</v>
      </c>
      <c r="E51" s="182"/>
      <c r="F51" s="181"/>
      <c r="G51" s="181"/>
      <c r="H51" s="181"/>
      <c r="I51" s="181"/>
      <c r="J51" s="162"/>
      <c r="K51" s="162"/>
      <c r="L51" s="176"/>
      <c r="M51" s="177">
        <v>12938554</v>
      </c>
      <c r="N51" s="178" t="s">
        <v>359</v>
      </c>
      <c r="Q51" s="51">
        <f>IF(COUNTIF(Q52:Q53,"-")=COUNTA(Q52:Q53),"-",SUM(Q52:Q53))</f>
        <v>12938554409</v>
      </c>
      <c r="AX51" s="222"/>
    </row>
    <row r="52" spans="1:50" s="51" customFormat="1">
      <c r="A52" s="1" t="s">
        <v>305</v>
      </c>
      <c r="B52" s="3"/>
      <c r="C52" s="179"/>
      <c r="D52" s="162"/>
      <c r="E52" s="182" t="s">
        <v>368</v>
      </c>
      <c r="F52" s="181"/>
      <c r="G52" s="181"/>
      <c r="H52" s="181"/>
      <c r="I52" s="181"/>
      <c r="J52" s="162"/>
      <c r="K52" s="162"/>
      <c r="L52" s="176"/>
      <c r="M52" s="177">
        <v>12923027</v>
      </c>
      <c r="N52" s="178"/>
      <c r="Q52" s="51">
        <v>12923026785</v>
      </c>
      <c r="AX52" s="222"/>
    </row>
    <row r="53" spans="1:50" s="51" customFormat="1">
      <c r="A53" s="1" t="s">
        <v>306</v>
      </c>
      <c r="B53" s="3"/>
      <c r="C53" s="179"/>
      <c r="D53" s="162"/>
      <c r="E53" s="182" t="s">
        <v>253</v>
      </c>
      <c r="F53" s="181"/>
      <c r="G53" s="181"/>
      <c r="H53" s="181"/>
      <c r="I53" s="181"/>
      <c r="J53" s="162"/>
      <c r="K53" s="162"/>
      <c r="L53" s="176"/>
      <c r="M53" s="177">
        <v>15528</v>
      </c>
      <c r="N53" s="178"/>
      <c r="Q53" s="51">
        <v>15527624</v>
      </c>
      <c r="AX53" s="222"/>
    </row>
    <row r="54" spans="1:50" s="51" customFormat="1">
      <c r="A54" s="1" t="s">
        <v>307</v>
      </c>
      <c r="B54" s="3"/>
      <c r="C54" s="179"/>
      <c r="D54" s="162" t="s">
        <v>308</v>
      </c>
      <c r="E54" s="182"/>
      <c r="F54" s="181"/>
      <c r="G54" s="181"/>
      <c r="H54" s="181"/>
      <c r="I54" s="181"/>
      <c r="J54" s="162"/>
      <c r="K54" s="162"/>
      <c r="L54" s="176"/>
      <c r="M54" s="177">
        <v>11048913</v>
      </c>
      <c r="N54" s="178"/>
      <c r="Q54" s="51">
        <f>IF(COUNTIF(Q55:Q56,"-")=COUNTA(Q55:Q56),"-",SUM(Q55:Q56))</f>
        <v>11048913000</v>
      </c>
      <c r="AX54" s="222"/>
    </row>
    <row r="55" spans="1:50" s="51" customFormat="1">
      <c r="A55" s="1" t="s">
        <v>309</v>
      </c>
      <c r="B55" s="3"/>
      <c r="C55" s="179"/>
      <c r="D55" s="162"/>
      <c r="E55" s="182" t="s">
        <v>369</v>
      </c>
      <c r="F55" s="181"/>
      <c r="G55" s="181"/>
      <c r="H55" s="181"/>
      <c r="I55" s="175"/>
      <c r="J55" s="162"/>
      <c r="K55" s="162"/>
      <c r="L55" s="176"/>
      <c r="M55" s="177">
        <v>11048913</v>
      </c>
      <c r="N55" s="178"/>
      <c r="Q55" s="51">
        <v>11048913000</v>
      </c>
      <c r="AX55" s="222"/>
    </row>
    <row r="56" spans="1:50" s="51" customFormat="1">
      <c r="A56" s="1" t="s">
        <v>310</v>
      </c>
      <c r="B56" s="3"/>
      <c r="C56" s="179"/>
      <c r="D56" s="162"/>
      <c r="E56" s="182" t="s">
        <v>270</v>
      </c>
      <c r="F56" s="181"/>
      <c r="G56" s="181"/>
      <c r="H56" s="181"/>
      <c r="I56" s="192"/>
      <c r="J56" s="162"/>
      <c r="K56" s="162"/>
      <c r="L56" s="176"/>
      <c r="M56" s="231">
        <v>0</v>
      </c>
      <c r="N56" s="178"/>
      <c r="Q56" s="51">
        <v>0</v>
      </c>
      <c r="AX56" s="222"/>
    </row>
    <row r="57" spans="1:50" s="51" customFormat="1">
      <c r="A57" s="1" t="s">
        <v>301</v>
      </c>
      <c r="B57" s="3"/>
      <c r="C57" s="183" t="s">
        <v>302</v>
      </c>
      <c r="D57" s="184"/>
      <c r="E57" s="185"/>
      <c r="F57" s="186"/>
      <c r="G57" s="186"/>
      <c r="H57" s="186"/>
      <c r="I57" s="193"/>
      <c r="J57" s="184"/>
      <c r="K57" s="184"/>
      <c r="L57" s="187"/>
      <c r="M57" s="188">
        <v>-1889641</v>
      </c>
      <c r="N57" s="189"/>
      <c r="Q57" s="51">
        <f>IF(AND(Q51="-",Q54="-"),"-",SUM(Q54)-SUM(Q51))</f>
        <v>-1889641409</v>
      </c>
      <c r="AX57" s="222"/>
    </row>
    <row r="58" spans="1:50" s="51" customFormat="1">
      <c r="A58" s="1" t="s">
        <v>311</v>
      </c>
      <c r="B58" s="3"/>
      <c r="C58" s="318" t="s">
        <v>312</v>
      </c>
      <c r="D58" s="319"/>
      <c r="E58" s="319"/>
      <c r="F58" s="319"/>
      <c r="G58" s="319"/>
      <c r="H58" s="319"/>
      <c r="I58" s="319"/>
      <c r="J58" s="319"/>
      <c r="K58" s="319"/>
      <c r="L58" s="320"/>
      <c r="M58" s="188">
        <v>-561277</v>
      </c>
      <c r="N58" s="189" t="s">
        <v>359</v>
      </c>
      <c r="Q58" s="51">
        <f>IF(AND(Q35="-",Q49="-",Q57="-"),"-",SUM(Q35,Q49,Q57))</f>
        <v>-561276753</v>
      </c>
      <c r="AX58" s="222"/>
    </row>
    <row r="59" spans="1:50" s="51" customFormat="1">
      <c r="A59" s="1" t="s">
        <v>313</v>
      </c>
      <c r="B59" s="3"/>
      <c r="C59" s="296" t="s">
        <v>314</v>
      </c>
      <c r="D59" s="297"/>
      <c r="E59" s="297"/>
      <c r="F59" s="297"/>
      <c r="G59" s="297"/>
      <c r="H59" s="297"/>
      <c r="I59" s="297"/>
      <c r="J59" s="297"/>
      <c r="K59" s="297"/>
      <c r="L59" s="298"/>
      <c r="M59" s="188">
        <v>11802306</v>
      </c>
      <c r="N59" s="189"/>
      <c r="Q59" s="51">
        <v>11802305534</v>
      </c>
      <c r="AX59" s="222"/>
    </row>
    <row r="60" spans="1:50" s="51" customFormat="1" ht="13.5" thickBot="1">
      <c r="A60" s="1">
        <v>4435000</v>
      </c>
      <c r="B60" s="3"/>
      <c r="C60" s="299" t="s">
        <v>234</v>
      </c>
      <c r="D60" s="300"/>
      <c r="E60" s="300"/>
      <c r="F60" s="300"/>
      <c r="G60" s="300"/>
      <c r="H60" s="300"/>
      <c r="I60" s="300"/>
      <c r="J60" s="300"/>
      <c r="K60" s="300"/>
      <c r="L60" s="301"/>
      <c r="M60" s="194">
        <v>2918</v>
      </c>
      <c r="N60" s="189"/>
      <c r="Q60" s="51">
        <v>2918296</v>
      </c>
      <c r="AX60" s="222"/>
    </row>
    <row r="61" spans="1:50" s="51" customFormat="1" ht="13.5" thickBot="1">
      <c r="A61" s="1" t="s">
        <v>315</v>
      </c>
      <c r="B61" s="3"/>
      <c r="C61" s="302" t="s">
        <v>316</v>
      </c>
      <c r="D61" s="303"/>
      <c r="E61" s="303"/>
      <c r="F61" s="303"/>
      <c r="G61" s="303"/>
      <c r="H61" s="303"/>
      <c r="I61" s="303"/>
      <c r="J61" s="303"/>
      <c r="K61" s="303"/>
      <c r="L61" s="304"/>
      <c r="M61" s="195">
        <v>11243947</v>
      </c>
      <c r="N61" s="196"/>
      <c r="Q61" s="51">
        <f>IF(COUNTIF(Q58:Q60,"-")=COUNTA(Q58:Q60),"-",SUM(Q58:Q60))</f>
        <v>11243947077</v>
      </c>
      <c r="AX61" s="222"/>
    </row>
    <row r="62" spans="1:50" s="51" customFormat="1" ht="13.5" thickBot="1">
      <c r="A62" s="1"/>
      <c r="B62" s="3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8"/>
      <c r="N62" s="199"/>
      <c r="AX62" s="222"/>
    </row>
    <row r="63" spans="1:50" s="51" customFormat="1">
      <c r="A63" s="1" t="s">
        <v>317</v>
      </c>
      <c r="B63" s="3"/>
      <c r="C63" s="200" t="s">
        <v>318</v>
      </c>
      <c r="D63" s="201"/>
      <c r="E63" s="201"/>
      <c r="F63" s="201"/>
      <c r="G63" s="201"/>
      <c r="H63" s="201"/>
      <c r="I63" s="201"/>
      <c r="J63" s="201"/>
      <c r="K63" s="201"/>
      <c r="L63" s="201"/>
      <c r="M63" s="202">
        <v>297081</v>
      </c>
      <c r="N63" s="203"/>
      <c r="Q63" s="51">
        <v>297081174</v>
      </c>
      <c r="AX63" s="222"/>
    </row>
    <row r="64" spans="1:50" s="51" customFormat="1">
      <c r="A64" s="1" t="s">
        <v>319</v>
      </c>
      <c r="B64" s="3"/>
      <c r="C64" s="204" t="s">
        <v>320</v>
      </c>
      <c r="D64" s="205"/>
      <c r="E64" s="205"/>
      <c r="F64" s="205"/>
      <c r="G64" s="205"/>
      <c r="H64" s="205"/>
      <c r="I64" s="205"/>
      <c r="J64" s="205"/>
      <c r="K64" s="205"/>
      <c r="L64" s="205"/>
      <c r="M64" s="188">
        <v>-39847</v>
      </c>
      <c r="N64" s="189"/>
      <c r="Q64" s="51">
        <v>-39847100</v>
      </c>
      <c r="AX64" s="222"/>
    </row>
    <row r="65" spans="1:50" s="51" customFormat="1" ht="13.5" thickBot="1">
      <c r="A65" s="1" t="s">
        <v>321</v>
      </c>
      <c r="B65" s="3"/>
      <c r="C65" s="206" t="s">
        <v>322</v>
      </c>
      <c r="D65" s="207"/>
      <c r="E65" s="207"/>
      <c r="F65" s="207"/>
      <c r="G65" s="207"/>
      <c r="H65" s="207"/>
      <c r="I65" s="207"/>
      <c r="J65" s="207"/>
      <c r="K65" s="207"/>
      <c r="L65" s="207"/>
      <c r="M65" s="208">
        <v>257234</v>
      </c>
      <c r="N65" s="209"/>
      <c r="Q65" s="51">
        <f>IF(COUNTIF(Q63:Q64,"-")=COUNTA(Q63:Q64),"-",SUM(Q63:Q64))</f>
        <v>257234074</v>
      </c>
      <c r="AX65" s="222"/>
    </row>
    <row r="66" spans="1:50" s="51" customFormat="1" ht="13.5" thickBot="1">
      <c r="A66" s="1" t="s">
        <v>323</v>
      </c>
      <c r="B66" s="3"/>
      <c r="C66" s="210" t="s">
        <v>324</v>
      </c>
      <c r="D66" s="211"/>
      <c r="E66" s="212"/>
      <c r="F66" s="213"/>
      <c r="G66" s="213"/>
      <c r="H66" s="213"/>
      <c r="I66" s="213"/>
      <c r="J66" s="211"/>
      <c r="K66" s="211"/>
      <c r="L66" s="211"/>
      <c r="M66" s="195">
        <v>11501181</v>
      </c>
      <c r="N66" s="196"/>
      <c r="Q66" s="51">
        <f>IF(AND(Q61="-",Q65="-"),"-",SUM(Q61,Q65))</f>
        <v>11501181151</v>
      </c>
      <c r="AX66" s="222"/>
    </row>
    <row r="67" spans="1:50" s="51" customFormat="1" ht="6.75" customHeight="1">
      <c r="A67" s="1"/>
      <c r="B67" s="3"/>
      <c r="C67" s="161"/>
      <c r="D67" s="161"/>
      <c r="E67" s="214"/>
      <c r="F67" s="215"/>
      <c r="G67" s="215"/>
      <c r="H67" s="215"/>
      <c r="I67" s="216"/>
      <c r="J67" s="217"/>
      <c r="K67" s="217"/>
      <c r="L67" s="217"/>
      <c r="M67" s="3"/>
      <c r="N67" s="3"/>
    </row>
    <row r="68" spans="1:50" s="51" customFormat="1">
      <c r="A68" s="1"/>
      <c r="B68" s="3"/>
      <c r="C68" s="161"/>
      <c r="D68" s="218" t="s">
        <v>338</v>
      </c>
      <c r="E68" s="214"/>
      <c r="F68" s="215"/>
      <c r="G68" s="215"/>
      <c r="H68" s="215"/>
      <c r="I68" s="219"/>
      <c r="J68" s="217"/>
      <c r="K68" s="217"/>
      <c r="L68" s="217"/>
      <c r="M68" s="3"/>
      <c r="N68" s="3"/>
    </row>
  </sheetData>
  <mergeCells count="9">
    <mergeCell ref="C59:L59"/>
    <mergeCell ref="C60:L60"/>
    <mergeCell ref="C61:L61"/>
    <mergeCell ref="C9:N9"/>
    <mergeCell ref="C10:N10"/>
    <mergeCell ref="C11:N11"/>
    <mergeCell ref="C13:L14"/>
    <mergeCell ref="M13:N14"/>
    <mergeCell ref="C58:L58"/>
  </mergeCells>
  <phoneticPr fontId="11"/>
  <pageMargins left="0.7" right="0.7" top="0.39370078740157477" bottom="0.39370078740157477" header="0.51181102362204722" footer="0.511811023622047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350D-B364-460B-9D0D-D926C70CC758}">
  <sheetPr>
    <pageSetUpPr fitToPage="1"/>
  </sheetPr>
  <dimension ref="A1:P25"/>
  <sheetViews>
    <sheetView zoomScale="75" zoomScaleNormal="75" zoomScaleSheetLayoutView="100" workbookViewId="0">
      <selection activeCell="M25" sqref="M25:N25"/>
    </sheetView>
  </sheetViews>
  <sheetFormatPr defaultColWidth="9.6328125" defaultRowHeight="14"/>
  <cols>
    <col min="1" max="1" width="3.90625" style="233" customWidth="1"/>
    <col min="2" max="2" width="18.08984375" style="233" customWidth="1"/>
    <col min="3" max="16" width="10.1796875" style="233" customWidth="1"/>
    <col min="17" max="16384" width="9.6328125" style="233"/>
  </cols>
  <sheetData>
    <row r="1" spans="1:16">
      <c r="A1" s="232"/>
    </row>
    <row r="2" spans="1:16">
      <c r="A2" s="237" t="s">
        <v>399</v>
      </c>
    </row>
    <row r="3" spans="1:16">
      <c r="A3" s="232" t="s">
        <v>376</v>
      </c>
    </row>
    <row r="4" spans="1:16">
      <c r="A4" s="232"/>
    </row>
    <row r="6" spans="1:16" ht="20.25" customHeight="1">
      <c r="A6" s="234" t="s">
        <v>377</v>
      </c>
      <c r="B6" s="235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8" t="s">
        <v>400</v>
      </c>
    </row>
    <row r="7" spans="1:16" ht="37.5" customHeight="1">
      <c r="A7" s="331" t="s">
        <v>378</v>
      </c>
      <c r="B7" s="331"/>
      <c r="C7" s="332" t="s">
        <v>379</v>
      </c>
      <c r="D7" s="330"/>
      <c r="E7" s="332" t="s">
        <v>380</v>
      </c>
      <c r="F7" s="330"/>
      <c r="G7" s="332" t="s">
        <v>381</v>
      </c>
      <c r="H7" s="330"/>
      <c r="I7" s="332" t="s">
        <v>382</v>
      </c>
      <c r="J7" s="330"/>
      <c r="K7" s="332" t="s">
        <v>383</v>
      </c>
      <c r="L7" s="330"/>
      <c r="M7" s="330" t="s">
        <v>384</v>
      </c>
      <c r="N7" s="331"/>
      <c r="O7" s="330" t="s">
        <v>385</v>
      </c>
      <c r="P7" s="331"/>
    </row>
    <row r="8" spans="1:16" ht="14.15" customHeight="1">
      <c r="A8" s="327" t="s">
        <v>386</v>
      </c>
      <c r="B8" s="327"/>
      <c r="C8" s="321">
        <v>211794615243</v>
      </c>
      <c r="D8" s="322"/>
      <c r="E8" s="321">
        <v>7917670305</v>
      </c>
      <c r="F8" s="322"/>
      <c r="G8" s="321">
        <v>2774589260</v>
      </c>
      <c r="H8" s="322"/>
      <c r="I8" s="321">
        <v>216937697288</v>
      </c>
      <c r="J8" s="322"/>
      <c r="K8" s="321">
        <v>91377649571</v>
      </c>
      <c r="L8" s="322"/>
      <c r="M8" s="321">
        <v>3187169144</v>
      </c>
      <c r="N8" s="322"/>
      <c r="O8" s="321">
        <v>125560047717</v>
      </c>
      <c r="P8" s="322"/>
    </row>
    <row r="9" spans="1:16" ht="14.15" customHeight="1">
      <c r="A9" s="327" t="s">
        <v>387</v>
      </c>
      <c r="B9" s="327"/>
      <c r="C9" s="321">
        <v>62747693319</v>
      </c>
      <c r="D9" s="322"/>
      <c r="E9" s="321">
        <v>361700958</v>
      </c>
      <c r="F9" s="322"/>
      <c r="G9" s="321">
        <v>330828237</v>
      </c>
      <c r="H9" s="322"/>
      <c r="I9" s="321">
        <v>62778566040</v>
      </c>
      <c r="J9" s="322"/>
      <c r="K9" s="325">
        <v>0</v>
      </c>
      <c r="L9" s="326"/>
      <c r="M9" s="325">
        <v>0</v>
      </c>
      <c r="N9" s="326"/>
      <c r="O9" s="321">
        <v>62778566040</v>
      </c>
      <c r="P9" s="322"/>
    </row>
    <row r="10" spans="1:16" ht="14.15" customHeight="1">
      <c r="A10" s="328" t="s">
        <v>388</v>
      </c>
      <c r="B10" s="328"/>
      <c r="C10" s="321">
        <v>1370058445</v>
      </c>
      <c r="D10" s="322"/>
      <c r="E10" s="325">
        <v>0</v>
      </c>
      <c r="F10" s="326"/>
      <c r="G10" s="325">
        <v>0</v>
      </c>
      <c r="H10" s="326"/>
      <c r="I10" s="321">
        <v>1370058445</v>
      </c>
      <c r="J10" s="322"/>
      <c r="K10" s="325">
        <v>0</v>
      </c>
      <c r="L10" s="326"/>
      <c r="M10" s="325">
        <v>0</v>
      </c>
      <c r="N10" s="326"/>
      <c r="O10" s="321">
        <v>1370058445</v>
      </c>
      <c r="P10" s="322"/>
    </row>
    <row r="11" spans="1:16" ht="14.15" customHeight="1">
      <c r="A11" s="328" t="s">
        <v>389</v>
      </c>
      <c r="B11" s="328"/>
      <c r="C11" s="321">
        <v>130628095629</v>
      </c>
      <c r="D11" s="322"/>
      <c r="E11" s="321">
        <v>6682791176</v>
      </c>
      <c r="F11" s="322"/>
      <c r="G11" s="321">
        <v>1472078111</v>
      </c>
      <c r="H11" s="322"/>
      <c r="I11" s="321">
        <v>135838808694</v>
      </c>
      <c r="J11" s="322"/>
      <c r="K11" s="321">
        <v>82430021786</v>
      </c>
      <c r="L11" s="322"/>
      <c r="M11" s="321">
        <v>2766073041</v>
      </c>
      <c r="N11" s="322"/>
      <c r="O11" s="321">
        <v>53408786908</v>
      </c>
      <c r="P11" s="322"/>
    </row>
    <row r="12" spans="1:16" ht="14.15" customHeight="1">
      <c r="A12" s="327" t="s">
        <v>390</v>
      </c>
      <c r="B12" s="327"/>
      <c r="C12" s="321">
        <v>14422208830</v>
      </c>
      <c r="D12" s="322"/>
      <c r="E12" s="321">
        <v>873138432</v>
      </c>
      <c r="F12" s="322"/>
      <c r="G12" s="321">
        <v>0</v>
      </c>
      <c r="H12" s="322"/>
      <c r="I12" s="321">
        <v>15295347262</v>
      </c>
      <c r="J12" s="322"/>
      <c r="K12" s="321">
        <v>8947627785</v>
      </c>
      <c r="L12" s="322"/>
      <c r="M12" s="321">
        <v>421096103</v>
      </c>
      <c r="N12" s="322"/>
      <c r="O12" s="321">
        <v>6347719477</v>
      </c>
      <c r="P12" s="322"/>
    </row>
    <row r="13" spans="1:16" ht="14.15" customHeight="1">
      <c r="A13" s="328" t="s">
        <v>391</v>
      </c>
      <c r="B13" s="328"/>
      <c r="C13" s="325">
        <v>0</v>
      </c>
      <c r="D13" s="326"/>
      <c r="E13" s="325">
        <v>0</v>
      </c>
      <c r="F13" s="326"/>
      <c r="G13" s="325">
        <v>0</v>
      </c>
      <c r="H13" s="326"/>
      <c r="I13" s="325">
        <v>0</v>
      </c>
      <c r="J13" s="326"/>
      <c r="K13" s="325">
        <v>0</v>
      </c>
      <c r="L13" s="326"/>
      <c r="M13" s="325">
        <v>0</v>
      </c>
      <c r="N13" s="326"/>
      <c r="O13" s="325">
        <v>0</v>
      </c>
      <c r="P13" s="326"/>
    </row>
    <row r="14" spans="1:16" ht="14.15" customHeight="1">
      <c r="A14" s="327" t="s">
        <v>392</v>
      </c>
      <c r="B14" s="327"/>
      <c r="C14" s="325">
        <v>0</v>
      </c>
      <c r="D14" s="326"/>
      <c r="E14" s="325">
        <v>0</v>
      </c>
      <c r="F14" s="326"/>
      <c r="G14" s="325">
        <v>0</v>
      </c>
      <c r="H14" s="326"/>
      <c r="I14" s="325">
        <v>0</v>
      </c>
      <c r="J14" s="326"/>
      <c r="K14" s="325">
        <v>0</v>
      </c>
      <c r="L14" s="326"/>
      <c r="M14" s="325">
        <v>0</v>
      </c>
      <c r="N14" s="326"/>
      <c r="O14" s="325">
        <v>0</v>
      </c>
      <c r="P14" s="326"/>
    </row>
    <row r="15" spans="1:16" ht="14.15" customHeight="1">
      <c r="A15" s="328" t="s">
        <v>393</v>
      </c>
      <c r="B15" s="328"/>
      <c r="C15" s="325">
        <v>0</v>
      </c>
      <c r="D15" s="326"/>
      <c r="E15" s="325">
        <v>0</v>
      </c>
      <c r="F15" s="326"/>
      <c r="G15" s="325">
        <v>0</v>
      </c>
      <c r="H15" s="326"/>
      <c r="I15" s="325">
        <v>0</v>
      </c>
      <c r="J15" s="326"/>
      <c r="K15" s="325">
        <v>0</v>
      </c>
      <c r="L15" s="326"/>
      <c r="M15" s="325">
        <v>0</v>
      </c>
      <c r="N15" s="326"/>
      <c r="O15" s="325">
        <v>0</v>
      </c>
      <c r="P15" s="326"/>
    </row>
    <row r="16" spans="1:16" ht="14.15" customHeight="1">
      <c r="A16" s="328" t="s">
        <v>394</v>
      </c>
      <c r="B16" s="328"/>
      <c r="C16" s="325">
        <v>0</v>
      </c>
      <c r="D16" s="326"/>
      <c r="E16" s="325">
        <v>0</v>
      </c>
      <c r="F16" s="326"/>
      <c r="G16" s="325">
        <v>0</v>
      </c>
      <c r="H16" s="326"/>
      <c r="I16" s="325">
        <v>0</v>
      </c>
      <c r="J16" s="326"/>
      <c r="K16" s="325">
        <v>0</v>
      </c>
      <c r="L16" s="326"/>
      <c r="M16" s="325">
        <v>0</v>
      </c>
      <c r="N16" s="326"/>
      <c r="O16" s="325">
        <v>0</v>
      </c>
      <c r="P16" s="326"/>
    </row>
    <row r="17" spans="1:16" ht="14.15" customHeight="1">
      <c r="A17" s="328" t="s">
        <v>395</v>
      </c>
      <c r="B17" s="328"/>
      <c r="C17" s="321">
        <v>2626560020</v>
      </c>
      <c r="D17" s="322"/>
      <c r="E17" s="321">
        <v>39739</v>
      </c>
      <c r="F17" s="322"/>
      <c r="G17" s="321">
        <v>971682912</v>
      </c>
      <c r="H17" s="322"/>
      <c r="I17" s="321">
        <v>1654916847</v>
      </c>
      <c r="J17" s="322"/>
      <c r="K17" s="325">
        <v>0</v>
      </c>
      <c r="L17" s="326"/>
      <c r="M17" s="325">
        <v>0</v>
      </c>
      <c r="N17" s="326"/>
      <c r="O17" s="321">
        <v>1654916847</v>
      </c>
      <c r="P17" s="322"/>
    </row>
    <row r="18" spans="1:16" ht="14.15" customHeight="1">
      <c r="A18" s="329" t="s">
        <v>396</v>
      </c>
      <c r="B18" s="329"/>
      <c r="C18" s="321">
        <v>313876725683</v>
      </c>
      <c r="D18" s="322"/>
      <c r="E18" s="321">
        <v>6203293817</v>
      </c>
      <c r="F18" s="322"/>
      <c r="G18" s="321">
        <v>825563875</v>
      </c>
      <c r="H18" s="322"/>
      <c r="I18" s="321">
        <v>319254455625</v>
      </c>
      <c r="J18" s="322"/>
      <c r="K18" s="321">
        <v>147736708484</v>
      </c>
      <c r="L18" s="322"/>
      <c r="M18" s="321">
        <v>5076693221</v>
      </c>
      <c r="N18" s="322"/>
      <c r="O18" s="321">
        <v>171517747141</v>
      </c>
      <c r="P18" s="322"/>
    </row>
    <row r="19" spans="1:16" ht="14.15" customHeight="1">
      <c r="A19" s="327" t="s">
        <v>397</v>
      </c>
      <c r="B19" s="327"/>
      <c r="C19" s="321">
        <v>34947974522</v>
      </c>
      <c r="D19" s="322"/>
      <c r="E19" s="321">
        <v>67140614</v>
      </c>
      <c r="F19" s="322"/>
      <c r="G19" s="321">
        <v>4528804</v>
      </c>
      <c r="H19" s="322"/>
      <c r="I19" s="321">
        <v>35010586332</v>
      </c>
      <c r="J19" s="322"/>
      <c r="K19" s="325">
        <v>0</v>
      </c>
      <c r="L19" s="326"/>
      <c r="M19" s="325">
        <v>0</v>
      </c>
      <c r="N19" s="326"/>
      <c r="O19" s="321">
        <v>35010586332</v>
      </c>
      <c r="P19" s="322"/>
    </row>
    <row r="20" spans="1:16" ht="14.15" customHeight="1">
      <c r="A20" s="328" t="s">
        <v>389</v>
      </c>
      <c r="B20" s="328"/>
      <c r="C20" s="321">
        <v>11461716035</v>
      </c>
      <c r="D20" s="322"/>
      <c r="E20" s="321">
        <v>131925211</v>
      </c>
      <c r="F20" s="322"/>
      <c r="G20" s="325">
        <v>0</v>
      </c>
      <c r="H20" s="326"/>
      <c r="I20" s="321">
        <v>11593641246</v>
      </c>
      <c r="J20" s="322"/>
      <c r="K20" s="321">
        <v>7883938082</v>
      </c>
      <c r="L20" s="322"/>
      <c r="M20" s="321">
        <v>248592490</v>
      </c>
      <c r="N20" s="322"/>
      <c r="O20" s="321">
        <v>3709703164</v>
      </c>
      <c r="P20" s="322"/>
    </row>
    <row r="21" spans="1:16" ht="14.15" customHeight="1">
      <c r="A21" s="327" t="s">
        <v>390</v>
      </c>
      <c r="B21" s="327"/>
      <c r="C21" s="321">
        <v>261606923885</v>
      </c>
      <c r="D21" s="322"/>
      <c r="E21" s="321">
        <v>5071202081</v>
      </c>
      <c r="F21" s="322"/>
      <c r="G21" s="321">
        <v>34004772</v>
      </c>
      <c r="H21" s="322"/>
      <c r="I21" s="321">
        <v>266644121194</v>
      </c>
      <c r="J21" s="322"/>
      <c r="K21" s="321">
        <v>137175591976</v>
      </c>
      <c r="L21" s="322"/>
      <c r="M21" s="321">
        <v>4575102847</v>
      </c>
      <c r="N21" s="322"/>
      <c r="O21" s="321">
        <v>129468529218</v>
      </c>
      <c r="P21" s="322"/>
    </row>
    <row r="22" spans="1:16" ht="14.15" customHeight="1">
      <c r="A22" s="327" t="s">
        <v>394</v>
      </c>
      <c r="B22" s="327"/>
      <c r="C22" s="321">
        <v>5083615142</v>
      </c>
      <c r="D22" s="322"/>
      <c r="E22" s="321">
        <v>155723357</v>
      </c>
      <c r="F22" s="322"/>
      <c r="G22" s="325">
        <v>0</v>
      </c>
      <c r="H22" s="326"/>
      <c r="I22" s="321">
        <v>5239338499</v>
      </c>
      <c r="J22" s="322"/>
      <c r="K22" s="321">
        <v>2677178426</v>
      </c>
      <c r="L22" s="322"/>
      <c r="M22" s="321">
        <v>252997884</v>
      </c>
      <c r="N22" s="322"/>
      <c r="O22" s="321">
        <v>2562160073</v>
      </c>
      <c r="P22" s="322"/>
    </row>
    <row r="23" spans="1:16" ht="14.15" customHeight="1">
      <c r="A23" s="328" t="s">
        <v>395</v>
      </c>
      <c r="B23" s="328"/>
      <c r="C23" s="321">
        <v>776496099</v>
      </c>
      <c r="D23" s="322"/>
      <c r="E23" s="321">
        <v>777302554</v>
      </c>
      <c r="F23" s="322"/>
      <c r="G23" s="321">
        <v>787030299</v>
      </c>
      <c r="H23" s="322"/>
      <c r="I23" s="321">
        <v>766768354</v>
      </c>
      <c r="J23" s="322"/>
      <c r="K23" s="325">
        <v>0</v>
      </c>
      <c r="L23" s="326"/>
      <c r="M23" s="325">
        <v>0</v>
      </c>
      <c r="N23" s="326"/>
      <c r="O23" s="321">
        <v>766768354</v>
      </c>
      <c r="P23" s="322"/>
    </row>
    <row r="24" spans="1:16" ht="14.15" customHeight="1">
      <c r="A24" s="327" t="s">
        <v>398</v>
      </c>
      <c r="B24" s="327"/>
      <c r="C24" s="321">
        <v>7642266681</v>
      </c>
      <c r="D24" s="322"/>
      <c r="E24" s="321">
        <v>929875645</v>
      </c>
      <c r="F24" s="322"/>
      <c r="G24" s="321">
        <v>989938551</v>
      </c>
      <c r="H24" s="322"/>
      <c r="I24" s="321">
        <v>7582203775</v>
      </c>
      <c r="J24" s="322"/>
      <c r="K24" s="321">
        <v>5526847860</v>
      </c>
      <c r="L24" s="322"/>
      <c r="M24" s="321">
        <v>372980810</v>
      </c>
      <c r="N24" s="322"/>
      <c r="O24" s="321">
        <v>2055355915</v>
      </c>
      <c r="P24" s="322"/>
    </row>
    <row r="25" spans="1:16" ht="14.15" customHeight="1">
      <c r="A25" s="323" t="s">
        <v>339</v>
      </c>
      <c r="B25" s="324"/>
      <c r="C25" s="321">
        <v>533313608607</v>
      </c>
      <c r="D25" s="322"/>
      <c r="E25" s="321">
        <v>15050839767</v>
      </c>
      <c r="F25" s="322"/>
      <c r="G25" s="321">
        <v>4590091686</v>
      </c>
      <c r="H25" s="322"/>
      <c r="I25" s="321">
        <v>543774356688</v>
      </c>
      <c r="J25" s="322"/>
      <c r="K25" s="321">
        <v>244641205915</v>
      </c>
      <c r="L25" s="322"/>
      <c r="M25" s="321">
        <v>8636843175</v>
      </c>
      <c r="N25" s="322"/>
      <c r="O25" s="321">
        <v>299133150773</v>
      </c>
      <c r="P25" s="322"/>
    </row>
  </sheetData>
  <mergeCells count="152">
    <mergeCell ref="M7:N7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J7"/>
    <mergeCell ref="K7:L7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9:B9"/>
    <mergeCell ref="C9:D9"/>
    <mergeCell ref="E9:F9"/>
    <mergeCell ref="G9:H9"/>
    <mergeCell ref="I9:J9"/>
    <mergeCell ref="K9:L9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1:B11"/>
    <mergeCell ref="C11:D11"/>
    <mergeCell ref="E11:F11"/>
    <mergeCell ref="G11:H11"/>
    <mergeCell ref="I11:J11"/>
    <mergeCell ref="K11:L11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3:B13"/>
    <mergeCell ref="C13:D13"/>
    <mergeCell ref="E13:F13"/>
    <mergeCell ref="G13:H13"/>
    <mergeCell ref="I13:J13"/>
    <mergeCell ref="K13:L13"/>
    <mergeCell ref="M15:N15"/>
    <mergeCell ref="O15:P15"/>
    <mergeCell ref="A16:B16"/>
    <mergeCell ref="C16:D16"/>
    <mergeCell ref="E16:F16"/>
    <mergeCell ref="G16:H16"/>
    <mergeCell ref="I16:J16"/>
    <mergeCell ref="K16:L16"/>
    <mergeCell ref="M16:N16"/>
    <mergeCell ref="O16:P16"/>
    <mergeCell ref="A15:B15"/>
    <mergeCell ref="C15:D15"/>
    <mergeCell ref="E15:F15"/>
    <mergeCell ref="G15:H15"/>
    <mergeCell ref="I15:J15"/>
    <mergeCell ref="K15:L15"/>
    <mergeCell ref="M17:N17"/>
    <mergeCell ref="O17:P17"/>
    <mergeCell ref="A18:B18"/>
    <mergeCell ref="C18:D18"/>
    <mergeCell ref="E18:F18"/>
    <mergeCell ref="G18:H18"/>
    <mergeCell ref="I18:J18"/>
    <mergeCell ref="K18:L18"/>
    <mergeCell ref="M18:N18"/>
    <mergeCell ref="O18:P18"/>
    <mergeCell ref="A17:B17"/>
    <mergeCell ref="C17:D17"/>
    <mergeCell ref="E17:F17"/>
    <mergeCell ref="G17:H17"/>
    <mergeCell ref="I17:J17"/>
    <mergeCell ref="K17:L17"/>
    <mergeCell ref="M19:N19"/>
    <mergeCell ref="O19:P19"/>
    <mergeCell ref="A20:B20"/>
    <mergeCell ref="C20:D20"/>
    <mergeCell ref="E20:F20"/>
    <mergeCell ref="G20:H20"/>
    <mergeCell ref="I20:J20"/>
    <mergeCell ref="K20:L20"/>
    <mergeCell ref="M20:N20"/>
    <mergeCell ref="O20:P20"/>
    <mergeCell ref="A19:B19"/>
    <mergeCell ref="C19:D19"/>
    <mergeCell ref="E19:F19"/>
    <mergeCell ref="G19:H19"/>
    <mergeCell ref="I19:J19"/>
    <mergeCell ref="K19:L19"/>
    <mergeCell ref="M21:N21"/>
    <mergeCell ref="O21:P21"/>
    <mergeCell ref="A22:B22"/>
    <mergeCell ref="C22:D22"/>
    <mergeCell ref="E22:F22"/>
    <mergeCell ref="G22:H22"/>
    <mergeCell ref="I22:J22"/>
    <mergeCell ref="K22:L22"/>
    <mergeCell ref="M22:N22"/>
    <mergeCell ref="O22:P22"/>
    <mergeCell ref="A21:B21"/>
    <mergeCell ref="C21:D21"/>
    <mergeCell ref="E21:F21"/>
    <mergeCell ref="G21:H21"/>
    <mergeCell ref="I21:J21"/>
    <mergeCell ref="K21:L21"/>
    <mergeCell ref="M25:N25"/>
    <mergeCell ref="O25:P25"/>
    <mergeCell ref="A25:B25"/>
    <mergeCell ref="C25:D25"/>
    <mergeCell ref="E25:F25"/>
    <mergeCell ref="G25:H25"/>
    <mergeCell ref="I25:J25"/>
    <mergeCell ref="K25:L25"/>
    <mergeCell ref="M23:N23"/>
    <mergeCell ref="O23:P23"/>
    <mergeCell ref="A24:B24"/>
    <mergeCell ref="C24:D24"/>
    <mergeCell ref="E24:F24"/>
    <mergeCell ref="G24:H24"/>
    <mergeCell ref="I24:J24"/>
    <mergeCell ref="K24:L24"/>
    <mergeCell ref="M24:N24"/>
    <mergeCell ref="O24:P24"/>
    <mergeCell ref="A23:B23"/>
    <mergeCell ref="C23:D23"/>
    <mergeCell ref="E23:F23"/>
    <mergeCell ref="G23:H23"/>
    <mergeCell ref="I23:J23"/>
    <mergeCell ref="K23:L23"/>
  </mergeCells>
  <phoneticPr fontId="11"/>
  <pageMargins left="0.70866141732283472" right="0.70866141732283472" top="0.74803149606299213" bottom="0.74803149606299213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973F-8357-48CB-A1A1-94FA540BD230}">
  <sheetPr>
    <pageSetUpPr fitToPage="1"/>
  </sheetPr>
  <dimension ref="A2:R27"/>
  <sheetViews>
    <sheetView showGridLines="0" tabSelected="1" zoomScale="75" zoomScaleNormal="7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2" sqref="E12:F12"/>
    </sheetView>
  </sheetViews>
  <sheetFormatPr defaultColWidth="9.7265625" defaultRowHeight="14"/>
  <cols>
    <col min="1" max="1" width="4" style="336" customWidth="1"/>
    <col min="2" max="2" width="18.1796875" style="336" customWidth="1"/>
    <col min="3" max="18" width="10.36328125" style="336" customWidth="1"/>
    <col min="19" max="16384" width="9.7265625" style="336"/>
  </cols>
  <sheetData>
    <row r="2" spans="1:18" ht="20.25" customHeight="1">
      <c r="A2" s="333" t="s">
        <v>401</v>
      </c>
      <c r="B2" s="334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R2" s="337" t="s">
        <v>409</v>
      </c>
    </row>
    <row r="3" spans="1:18" ht="12.9" customHeight="1">
      <c r="A3" s="331" t="s">
        <v>378</v>
      </c>
      <c r="B3" s="331"/>
      <c r="C3" s="331" t="s">
        <v>402</v>
      </c>
      <c r="D3" s="331"/>
      <c r="E3" s="331" t="s">
        <v>403</v>
      </c>
      <c r="F3" s="331"/>
      <c r="G3" s="331" t="s">
        <v>404</v>
      </c>
      <c r="H3" s="331"/>
      <c r="I3" s="331" t="s">
        <v>405</v>
      </c>
      <c r="J3" s="331"/>
      <c r="K3" s="331" t="s">
        <v>406</v>
      </c>
      <c r="L3" s="331"/>
      <c r="M3" s="331" t="s">
        <v>407</v>
      </c>
      <c r="N3" s="331"/>
      <c r="O3" s="331" t="s">
        <v>408</v>
      </c>
      <c r="P3" s="331"/>
      <c r="Q3" s="331" t="s">
        <v>339</v>
      </c>
      <c r="R3" s="331"/>
    </row>
    <row r="4" spans="1:18" ht="12.9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</row>
    <row r="5" spans="1:18" ht="14.15" customHeight="1">
      <c r="A5" s="338" t="s">
        <v>386</v>
      </c>
      <c r="B5" s="339"/>
      <c r="C5" s="321">
        <v>8959232359</v>
      </c>
      <c r="D5" s="322"/>
      <c r="E5" s="321">
        <v>53202540360</v>
      </c>
      <c r="F5" s="322"/>
      <c r="G5" s="321">
        <v>8020596636</v>
      </c>
      <c r="H5" s="322"/>
      <c r="I5" s="321">
        <v>23482248884</v>
      </c>
      <c r="J5" s="322"/>
      <c r="K5" s="321">
        <v>10251762322</v>
      </c>
      <c r="L5" s="322"/>
      <c r="M5" s="321">
        <v>6315418713</v>
      </c>
      <c r="N5" s="322"/>
      <c r="O5" s="321">
        <v>15328248443</v>
      </c>
      <c r="P5" s="322"/>
      <c r="Q5" s="321">
        <v>125560047717</v>
      </c>
      <c r="R5" s="322"/>
    </row>
    <row r="6" spans="1:18" ht="14.15" customHeight="1">
      <c r="A6" s="328" t="s">
        <v>397</v>
      </c>
      <c r="B6" s="328"/>
      <c r="C6" s="321">
        <v>6209897362</v>
      </c>
      <c r="D6" s="322"/>
      <c r="E6" s="321">
        <v>22879690017</v>
      </c>
      <c r="F6" s="322"/>
      <c r="G6" s="321">
        <v>2437981812</v>
      </c>
      <c r="H6" s="322"/>
      <c r="I6" s="321">
        <v>11262164058</v>
      </c>
      <c r="J6" s="322"/>
      <c r="K6" s="321">
        <v>6082188942</v>
      </c>
      <c r="L6" s="322"/>
      <c r="M6" s="321">
        <v>776996702</v>
      </c>
      <c r="N6" s="322"/>
      <c r="O6" s="321">
        <v>13129647147</v>
      </c>
      <c r="P6" s="322"/>
      <c r="Q6" s="321">
        <v>62778566040</v>
      </c>
      <c r="R6" s="322"/>
    </row>
    <row r="7" spans="1:18" ht="14.15" customHeight="1">
      <c r="A7" s="328" t="s">
        <v>388</v>
      </c>
      <c r="B7" s="328"/>
      <c r="C7" s="325">
        <v>0</v>
      </c>
      <c r="D7" s="326"/>
      <c r="E7" s="325">
        <v>0</v>
      </c>
      <c r="F7" s="326"/>
      <c r="G7" s="325">
        <v>0</v>
      </c>
      <c r="H7" s="326"/>
      <c r="I7" s="325">
        <v>0</v>
      </c>
      <c r="J7" s="326"/>
      <c r="K7" s="321">
        <v>1370058445</v>
      </c>
      <c r="L7" s="322"/>
      <c r="M7" s="325">
        <v>0</v>
      </c>
      <c r="N7" s="326"/>
      <c r="O7" s="325">
        <v>0</v>
      </c>
      <c r="P7" s="326"/>
      <c r="Q7" s="321">
        <v>1370058445</v>
      </c>
      <c r="R7" s="322"/>
    </row>
    <row r="8" spans="1:18" ht="14.15" customHeight="1">
      <c r="A8" s="327" t="s">
        <v>389</v>
      </c>
      <c r="B8" s="327"/>
      <c r="C8" s="321">
        <v>2492635935</v>
      </c>
      <c r="D8" s="322"/>
      <c r="E8" s="321">
        <v>27608651630</v>
      </c>
      <c r="F8" s="322"/>
      <c r="G8" s="321">
        <v>5378239688</v>
      </c>
      <c r="H8" s="322"/>
      <c r="I8" s="321">
        <v>11602524192</v>
      </c>
      <c r="J8" s="322"/>
      <c r="K8" s="321">
        <v>2717108486</v>
      </c>
      <c r="L8" s="322"/>
      <c r="M8" s="321">
        <v>1481722703</v>
      </c>
      <c r="N8" s="322"/>
      <c r="O8" s="321">
        <v>2127904274</v>
      </c>
      <c r="P8" s="322"/>
      <c r="Q8" s="321">
        <v>53408786908</v>
      </c>
      <c r="R8" s="322"/>
    </row>
    <row r="9" spans="1:18" ht="14.15" customHeight="1">
      <c r="A9" s="328" t="s">
        <v>390</v>
      </c>
      <c r="B9" s="328"/>
      <c r="C9" s="321">
        <v>256699062</v>
      </c>
      <c r="D9" s="322"/>
      <c r="E9" s="321">
        <v>1119421299</v>
      </c>
      <c r="F9" s="322"/>
      <c r="G9" s="321">
        <v>201395136</v>
      </c>
      <c r="H9" s="322"/>
      <c r="I9" s="321">
        <v>581420634</v>
      </c>
      <c r="J9" s="322"/>
      <c r="K9" s="321">
        <v>82406449</v>
      </c>
      <c r="L9" s="322"/>
      <c r="M9" s="321">
        <v>4056699308</v>
      </c>
      <c r="N9" s="322"/>
      <c r="O9" s="321">
        <v>49677589</v>
      </c>
      <c r="P9" s="322"/>
      <c r="Q9" s="321">
        <v>6347719477</v>
      </c>
      <c r="R9" s="322"/>
    </row>
    <row r="10" spans="1:18" ht="14.15" customHeight="1">
      <c r="A10" s="328" t="s">
        <v>391</v>
      </c>
      <c r="B10" s="328"/>
      <c r="C10" s="325">
        <v>0</v>
      </c>
      <c r="D10" s="326"/>
      <c r="E10" s="325">
        <v>0</v>
      </c>
      <c r="F10" s="326"/>
      <c r="G10" s="325">
        <v>0</v>
      </c>
      <c r="H10" s="326"/>
      <c r="I10" s="325">
        <v>0</v>
      </c>
      <c r="J10" s="326"/>
      <c r="K10" s="325">
        <v>0</v>
      </c>
      <c r="L10" s="326"/>
      <c r="M10" s="325">
        <v>0</v>
      </c>
      <c r="N10" s="326"/>
      <c r="O10" s="325">
        <v>0</v>
      </c>
      <c r="P10" s="326"/>
      <c r="Q10" s="325">
        <v>0</v>
      </c>
      <c r="R10" s="326"/>
    </row>
    <row r="11" spans="1:18" ht="14.15" customHeight="1">
      <c r="A11" s="327" t="s">
        <v>392</v>
      </c>
      <c r="B11" s="327"/>
      <c r="C11" s="325">
        <v>0</v>
      </c>
      <c r="D11" s="326"/>
      <c r="E11" s="325">
        <v>0</v>
      </c>
      <c r="F11" s="326"/>
      <c r="G11" s="325">
        <v>0</v>
      </c>
      <c r="H11" s="326"/>
      <c r="I11" s="325">
        <v>0</v>
      </c>
      <c r="J11" s="326"/>
      <c r="K11" s="325">
        <v>0</v>
      </c>
      <c r="L11" s="326"/>
      <c r="M11" s="325">
        <v>0</v>
      </c>
      <c r="N11" s="326"/>
      <c r="O11" s="325">
        <v>0</v>
      </c>
      <c r="P11" s="326"/>
      <c r="Q11" s="325">
        <v>0</v>
      </c>
      <c r="R11" s="326"/>
    </row>
    <row r="12" spans="1:18" ht="14.15" customHeight="1">
      <c r="A12" s="328" t="s">
        <v>393</v>
      </c>
      <c r="B12" s="328"/>
      <c r="C12" s="325">
        <v>0</v>
      </c>
      <c r="D12" s="326"/>
      <c r="E12" s="325">
        <v>0</v>
      </c>
      <c r="F12" s="326"/>
      <c r="G12" s="325">
        <v>0</v>
      </c>
      <c r="H12" s="326"/>
      <c r="I12" s="325">
        <v>0</v>
      </c>
      <c r="J12" s="326"/>
      <c r="K12" s="325">
        <v>0</v>
      </c>
      <c r="L12" s="326"/>
      <c r="M12" s="325">
        <v>0</v>
      </c>
      <c r="N12" s="326"/>
      <c r="O12" s="325">
        <v>0</v>
      </c>
      <c r="P12" s="326"/>
      <c r="Q12" s="325">
        <v>0</v>
      </c>
      <c r="R12" s="326"/>
    </row>
    <row r="13" spans="1:18" ht="14.15" customHeight="1">
      <c r="A13" s="328" t="s">
        <v>394</v>
      </c>
      <c r="B13" s="328"/>
      <c r="C13" s="325">
        <v>0</v>
      </c>
      <c r="D13" s="326"/>
      <c r="E13" s="325">
        <v>0</v>
      </c>
      <c r="F13" s="326"/>
      <c r="G13" s="325">
        <v>0</v>
      </c>
      <c r="H13" s="326"/>
      <c r="I13" s="325">
        <v>0</v>
      </c>
      <c r="J13" s="326"/>
      <c r="K13" s="325">
        <v>0</v>
      </c>
      <c r="L13" s="326"/>
      <c r="M13" s="325">
        <v>0</v>
      </c>
      <c r="N13" s="326"/>
      <c r="O13" s="325">
        <v>0</v>
      </c>
      <c r="P13" s="326"/>
      <c r="Q13" s="325">
        <v>0</v>
      </c>
      <c r="R13" s="326"/>
    </row>
    <row r="14" spans="1:18" ht="14.15" customHeight="1">
      <c r="A14" s="328" t="s">
        <v>395</v>
      </c>
      <c r="B14" s="328"/>
      <c r="C14" s="325">
        <v>0</v>
      </c>
      <c r="D14" s="326"/>
      <c r="E14" s="321">
        <v>1594777414</v>
      </c>
      <c r="F14" s="322"/>
      <c r="G14" s="321">
        <v>2980000</v>
      </c>
      <c r="H14" s="322"/>
      <c r="I14" s="321">
        <v>36140000</v>
      </c>
      <c r="J14" s="322"/>
      <c r="K14" s="325">
        <v>0</v>
      </c>
      <c r="L14" s="326"/>
      <c r="M14" s="325">
        <v>0</v>
      </c>
      <c r="N14" s="326"/>
      <c r="O14" s="321">
        <v>21019433</v>
      </c>
      <c r="P14" s="322"/>
      <c r="Q14" s="321">
        <v>1654916847</v>
      </c>
      <c r="R14" s="322"/>
    </row>
    <row r="15" spans="1:18" ht="14.15" customHeight="1">
      <c r="A15" s="340" t="s">
        <v>396</v>
      </c>
      <c r="B15" s="341"/>
      <c r="C15" s="321">
        <v>163992777261</v>
      </c>
      <c r="D15" s="322"/>
      <c r="E15" s="321">
        <v>628053919</v>
      </c>
      <c r="F15" s="322"/>
      <c r="G15" s="321">
        <v>5663122</v>
      </c>
      <c r="H15" s="322"/>
      <c r="I15" s="321">
        <v>1588085280</v>
      </c>
      <c r="J15" s="322"/>
      <c r="K15" s="321">
        <v>5032590975</v>
      </c>
      <c r="L15" s="322"/>
      <c r="M15" s="321">
        <v>2156760</v>
      </c>
      <c r="N15" s="322"/>
      <c r="O15" s="321">
        <v>268419824</v>
      </c>
      <c r="P15" s="322"/>
      <c r="Q15" s="321">
        <v>171517747141</v>
      </c>
      <c r="R15" s="322"/>
    </row>
    <row r="16" spans="1:18" ht="14.15" customHeight="1">
      <c r="A16" s="328" t="s">
        <v>397</v>
      </c>
      <c r="B16" s="328"/>
      <c r="C16" s="321">
        <v>31031516805</v>
      </c>
      <c r="D16" s="322"/>
      <c r="E16" s="321">
        <v>278637072</v>
      </c>
      <c r="F16" s="322"/>
      <c r="G16" s="325">
        <v>0</v>
      </c>
      <c r="H16" s="326"/>
      <c r="I16" s="321">
        <v>396336101</v>
      </c>
      <c r="J16" s="322"/>
      <c r="K16" s="321">
        <v>3304096354</v>
      </c>
      <c r="L16" s="322"/>
      <c r="M16" s="325">
        <v>0</v>
      </c>
      <c r="N16" s="326"/>
      <c r="O16" s="325">
        <v>0</v>
      </c>
      <c r="P16" s="326"/>
      <c r="Q16" s="321">
        <v>35010586332</v>
      </c>
      <c r="R16" s="322"/>
    </row>
    <row r="17" spans="1:18" ht="14.15" customHeight="1">
      <c r="A17" s="328" t="s">
        <v>389</v>
      </c>
      <c r="B17" s="328"/>
      <c r="C17" s="321">
        <v>2411627305</v>
      </c>
      <c r="D17" s="322"/>
      <c r="E17" s="321">
        <v>307118434</v>
      </c>
      <c r="F17" s="322"/>
      <c r="G17" s="325">
        <v>0</v>
      </c>
      <c r="H17" s="326"/>
      <c r="I17" s="321">
        <v>352577554</v>
      </c>
      <c r="J17" s="322"/>
      <c r="K17" s="321">
        <v>638285371</v>
      </c>
      <c r="L17" s="322"/>
      <c r="M17" s="321">
        <v>94500</v>
      </c>
      <c r="N17" s="322"/>
      <c r="O17" s="325">
        <v>0</v>
      </c>
      <c r="P17" s="326"/>
      <c r="Q17" s="321">
        <v>3709703164</v>
      </c>
      <c r="R17" s="322"/>
    </row>
    <row r="18" spans="1:18" ht="14.15" customHeight="1">
      <c r="A18" s="327" t="s">
        <v>390</v>
      </c>
      <c r="B18" s="327"/>
      <c r="C18" s="321">
        <v>127220704724</v>
      </c>
      <c r="D18" s="322"/>
      <c r="E18" s="321">
        <v>42298413</v>
      </c>
      <c r="F18" s="322"/>
      <c r="G18" s="321">
        <v>5663122</v>
      </c>
      <c r="H18" s="322"/>
      <c r="I18" s="321">
        <v>839171625</v>
      </c>
      <c r="J18" s="322"/>
      <c r="K18" s="321">
        <v>1090209250</v>
      </c>
      <c r="L18" s="322"/>
      <c r="M18" s="321">
        <v>2062260</v>
      </c>
      <c r="N18" s="322"/>
      <c r="O18" s="321">
        <v>268419824</v>
      </c>
      <c r="P18" s="322"/>
      <c r="Q18" s="321">
        <v>129468529218</v>
      </c>
      <c r="R18" s="322"/>
    </row>
    <row r="19" spans="1:18" ht="14.15" customHeight="1">
      <c r="A19" s="328" t="s">
        <v>394</v>
      </c>
      <c r="B19" s="328"/>
      <c r="C19" s="321">
        <v>2562160073</v>
      </c>
      <c r="D19" s="322"/>
      <c r="E19" s="325">
        <v>0</v>
      </c>
      <c r="F19" s="326"/>
      <c r="G19" s="325">
        <v>0</v>
      </c>
      <c r="H19" s="326"/>
      <c r="I19" s="325">
        <v>0</v>
      </c>
      <c r="J19" s="326"/>
      <c r="K19" s="325">
        <v>0</v>
      </c>
      <c r="L19" s="326"/>
      <c r="M19" s="325">
        <v>0</v>
      </c>
      <c r="N19" s="326"/>
      <c r="O19" s="325">
        <v>0</v>
      </c>
      <c r="P19" s="326"/>
      <c r="Q19" s="321">
        <v>2562160073</v>
      </c>
      <c r="R19" s="322"/>
    </row>
    <row r="20" spans="1:18" ht="14.15" customHeight="1">
      <c r="A20" s="327" t="s">
        <v>395</v>
      </c>
      <c r="B20" s="327"/>
      <c r="C20" s="321">
        <v>766768354</v>
      </c>
      <c r="D20" s="322"/>
      <c r="E20" s="325">
        <v>0</v>
      </c>
      <c r="F20" s="326"/>
      <c r="G20" s="325">
        <v>0</v>
      </c>
      <c r="H20" s="326"/>
      <c r="I20" s="325">
        <v>0</v>
      </c>
      <c r="J20" s="326"/>
      <c r="K20" s="325">
        <v>0</v>
      </c>
      <c r="L20" s="326"/>
      <c r="M20" s="325">
        <v>0</v>
      </c>
      <c r="N20" s="326"/>
      <c r="O20" s="325">
        <v>0</v>
      </c>
      <c r="P20" s="326"/>
      <c r="Q20" s="321">
        <v>766768354</v>
      </c>
      <c r="R20" s="322"/>
    </row>
    <row r="21" spans="1:18" ht="14.15" customHeight="1">
      <c r="A21" s="342" t="s">
        <v>398</v>
      </c>
      <c r="B21" s="343"/>
      <c r="C21" s="321">
        <v>3954061</v>
      </c>
      <c r="D21" s="322"/>
      <c r="E21" s="321">
        <v>350324747</v>
      </c>
      <c r="F21" s="322"/>
      <c r="G21" s="321">
        <v>16445385</v>
      </c>
      <c r="H21" s="322"/>
      <c r="I21" s="321">
        <v>1333838692</v>
      </c>
      <c r="J21" s="322"/>
      <c r="K21" s="321">
        <v>38199439</v>
      </c>
      <c r="L21" s="322"/>
      <c r="M21" s="321">
        <v>268215339</v>
      </c>
      <c r="N21" s="322"/>
      <c r="O21" s="321">
        <v>44378252</v>
      </c>
      <c r="P21" s="322"/>
      <c r="Q21" s="321">
        <v>2055355915</v>
      </c>
      <c r="R21" s="322"/>
    </row>
    <row r="22" spans="1:18" ht="13.5" customHeight="1">
      <c r="A22" s="344" t="s">
        <v>339</v>
      </c>
      <c r="B22" s="344"/>
      <c r="C22" s="321">
        <v>172955963681</v>
      </c>
      <c r="D22" s="322"/>
      <c r="E22" s="321">
        <v>54180919026</v>
      </c>
      <c r="F22" s="322"/>
      <c r="G22" s="321">
        <v>8042705143</v>
      </c>
      <c r="H22" s="322"/>
      <c r="I22" s="321">
        <v>26404172856</v>
      </c>
      <c r="J22" s="322"/>
      <c r="K22" s="321">
        <v>15322552736</v>
      </c>
      <c r="L22" s="322"/>
      <c r="M22" s="321">
        <v>6585790812</v>
      </c>
      <c r="N22" s="322"/>
      <c r="O22" s="321">
        <v>15641046519</v>
      </c>
      <c r="P22" s="322"/>
      <c r="Q22" s="321">
        <v>299133150773</v>
      </c>
      <c r="R22" s="322"/>
    </row>
    <row r="23" spans="1:18" ht="13.5" customHeight="1"/>
    <row r="24" spans="1:18" ht="13.5" customHeight="1"/>
    <row r="25" spans="1:18" ht="13.5" customHeight="1"/>
    <row r="26" spans="1:18" ht="13.5" customHeight="1"/>
    <row r="27" spans="1:18" ht="13.5" customHeight="1"/>
  </sheetData>
  <mergeCells count="171">
    <mergeCell ref="Q22:R22"/>
    <mergeCell ref="O21:P21"/>
    <mergeCell ref="Q21:R21"/>
    <mergeCell ref="A22:B22"/>
    <mergeCell ref="C22:D22"/>
    <mergeCell ref="E22:F22"/>
    <mergeCell ref="G22:H22"/>
    <mergeCell ref="I22:J22"/>
    <mergeCell ref="K22:L22"/>
    <mergeCell ref="M22:N22"/>
    <mergeCell ref="O22:P22"/>
    <mergeCell ref="M20:N20"/>
    <mergeCell ref="O20:P20"/>
    <mergeCell ref="Q20:R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Q18:R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O17:P17"/>
    <mergeCell ref="Q17:R17"/>
    <mergeCell ref="A18:B18"/>
    <mergeCell ref="C18:D18"/>
    <mergeCell ref="E18:F18"/>
    <mergeCell ref="G18:H18"/>
    <mergeCell ref="I18:J18"/>
    <mergeCell ref="K18:L18"/>
    <mergeCell ref="M18:N18"/>
    <mergeCell ref="O18:P18"/>
    <mergeCell ref="M16:N16"/>
    <mergeCell ref="O16:P16"/>
    <mergeCell ref="Q16:R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Q14:R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O13:P13"/>
    <mergeCell ref="Q13:R13"/>
    <mergeCell ref="A14:B14"/>
    <mergeCell ref="C14:D14"/>
    <mergeCell ref="E14:F14"/>
    <mergeCell ref="G14:H14"/>
    <mergeCell ref="I14:J14"/>
    <mergeCell ref="K14:L14"/>
    <mergeCell ref="M14:N14"/>
    <mergeCell ref="O14:P14"/>
    <mergeCell ref="M12:N12"/>
    <mergeCell ref="O12:P12"/>
    <mergeCell ref="Q12:R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Q10:R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O9:P9"/>
    <mergeCell ref="Q9:R9"/>
    <mergeCell ref="A10:B10"/>
    <mergeCell ref="C10:D10"/>
    <mergeCell ref="E10:F10"/>
    <mergeCell ref="G10:H10"/>
    <mergeCell ref="I10:J10"/>
    <mergeCell ref="K10:L10"/>
    <mergeCell ref="M10:N10"/>
    <mergeCell ref="O10:P10"/>
    <mergeCell ref="M8:N8"/>
    <mergeCell ref="O8:P8"/>
    <mergeCell ref="Q8:R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Q6:R6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O5:P5"/>
    <mergeCell ref="Q5:R5"/>
    <mergeCell ref="A6:B6"/>
    <mergeCell ref="C6:D6"/>
    <mergeCell ref="E6:F6"/>
    <mergeCell ref="G6:H6"/>
    <mergeCell ref="I6:J6"/>
    <mergeCell ref="K6:L6"/>
    <mergeCell ref="M6:N6"/>
    <mergeCell ref="O6:P6"/>
    <mergeCell ref="M3:N4"/>
    <mergeCell ref="O3:P4"/>
    <mergeCell ref="Q3:R4"/>
    <mergeCell ref="A5:B5"/>
    <mergeCell ref="C5:D5"/>
    <mergeCell ref="E5:F5"/>
    <mergeCell ref="G5:H5"/>
    <mergeCell ref="I5:J5"/>
    <mergeCell ref="K5:L5"/>
    <mergeCell ref="M5:N5"/>
    <mergeCell ref="A3:B4"/>
    <mergeCell ref="C3:D4"/>
    <mergeCell ref="E3:F4"/>
    <mergeCell ref="G3:H4"/>
    <mergeCell ref="I3:J4"/>
    <mergeCell ref="K3:L4"/>
  </mergeCells>
  <phoneticPr fontId="11"/>
  <pageMargins left="0.70866141732283472" right="0.70866141732283472" top="0.74803149606299213" bottom="0.74803149606299213" header="0.31496062992125984" footer="0.31496062992125984"/>
</worksheet>
</file>