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ttps://d.docs.live.net/6d5b1c02251c9f38/デスクトップ/財務書類/"/>
    </mc:Choice>
  </mc:AlternateContent>
  <xr:revisionPtr revIDLastSave="1" documentId="13_ncr:1_{997A613D-6207-4CFB-B996-40D647CEF638}" xr6:coauthVersionLast="46" xr6:coauthVersionMax="46" xr10:uidLastSave="{D3F55AA7-782B-455B-A79D-E0DD897C9714}"/>
  <bookViews>
    <workbookView xWindow="-110" yWindow="-110" windowWidth="19420" windowHeight="11620" xr2:uid="{00000000-000D-0000-FFFF-FFFF00000000}"/>
  </bookViews>
  <sheets>
    <sheet name="全体貸借対照表" sheetId="5" r:id="rId1"/>
    <sheet name="全体行政コスト計算書" sheetId="6" r:id="rId2"/>
    <sheet name="全体純資産変動計算書" sheetId="7" r:id="rId3"/>
    <sheet name="全体資金収支計算書" sheetId="8" r:id="rId4"/>
    <sheet name="有形固定資産明細" sheetId="11" r:id="rId5"/>
    <sheet name="行政目的別有形固定資産明細" sheetId="13" r:id="rId6"/>
  </sheets>
  <externalReferences>
    <externalReference r:id="rId7"/>
    <externalReference r:id="rId8"/>
  </externalReferences>
  <definedNames>
    <definedName name="CSV" localSheetId="5">#REF!</definedName>
    <definedName name="CSV" localSheetId="4">#REF!</definedName>
    <definedName name="CSV">#REF!</definedName>
    <definedName name="CSVDATA" localSheetId="5">#REF!</definedName>
    <definedName name="CSVDATA" localSheetId="4">#REF!</definedName>
    <definedName name="CSVDATA">#REF!</definedName>
    <definedName name="DAN_KAIK_END" localSheetId="5">#REF!</definedName>
    <definedName name="DAN_KAIK_END">#REF!</definedName>
    <definedName name="DAN_KAIK_START">#REF!</definedName>
    <definedName name="_xlnm.Print_Area" localSheetId="5">行政目的別有形固定資産明細!$A$1:$R$22</definedName>
    <definedName name="_xlnm.Print_Area" localSheetId="1">全体行政コスト計算書!$B$1:$P$49</definedName>
    <definedName name="_xlnm.Print_Area" localSheetId="3">全体資金収支計算書!$B$1:$O$68</definedName>
    <definedName name="_xlnm.Print_Area" localSheetId="2">全体純資産変動計算書!$B$1:$Q$32</definedName>
    <definedName name="_xlnm.Print_Area" localSheetId="0">全体貸借対照表!$C$1:$AB$85</definedName>
    <definedName name="_xlnm.Print_Area" localSheetId="4">有形固定資産明細!$A$1:$P$25</definedName>
    <definedName name="カテゴリ一覧">[1]カテゴリ!$M$6:$M$16</definedName>
    <definedName name="フォーム共通定義_「画面ＩＤ」入力セルの位置_行" localSheetId="5">#REF!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5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5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5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91029" concurrentManualCount="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82" i="5" l="1"/>
  <c r="AD76" i="5"/>
  <c r="AD72" i="5" s="1"/>
  <c r="AD67" i="5"/>
  <c r="AD60" i="5"/>
  <c r="AD56" i="5"/>
  <c r="AD40" i="5"/>
  <c r="AE20" i="5"/>
  <c r="AD16" i="5"/>
  <c r="AE14" i="5"/>
  <c r="AE29" i="5" s="1"/>
  <c r="Q65" i="8"/>
  <c r="Q54" i="8"/>
  <c r="Q51" i="8"/>
  <c r="Q57" i="8" s="1"/>
  <c r="Q43" i="8"/>
  <c r="Q37" i="8"/>
  <c r="Q49" i="8" s="1"/>
  <c r="Q31" i="8"/>
  <c r="Q26" i="8"/>
  <c r="Q22" i="8"/>
  <c r="Q17" i="8"/>
  <c r="U30" i="7"/>
  <c r="U28" i="7"/>
  <c r="U27" i="7"/>
  <c r="U26" i="7"/>
  <c r="W21" i="7"/>
  <c r="V21" i="7"/>
  <c r="V29" i="7" s="1"/>
  <c r="U19" i="7"/>
  <c r="U18" i="7"/>
  <c r="W17" i="7"/>
  <c r="U17" i="7" s="1"/>
  <c r="U16" i="7"/>
  <c r="U15" i="7"/>
  <c r="R44" i="6"/>
  <c r="R38" i="6"/>
  <c r="R34" i="6"/>
  <c r="R30" i="6"/>
  <c r="R26" i="6"/>
  <c r="R21" i="6"/>
  <c r="R16" i="6"/>
  <c r="AE83" i="5" l="1"/>
  <c r="AD59" i="5"/>
  <c r="AD15" i="5"/>
  <c r="Q16" i="8"/>
  <c r="Q35" i="8" s="1"/>
  <c r="Q58" i="8" s="1"/>
  <c r="Q61" i="8" s="1"/>
  <c r="Q66" i="8" s="1"/>
  <c r="W20" i="7"/>
  <c r="R15" i="6"/>
  <c r="R14" i="6" s="1"/>
  <c r="R37" i="6" s="1"/>
  <c r="R47" i="6" s="1"/>
  <c r="AD14" i="5" l="1"/>
  <c r="AD83" i="5" s="1"/>
  <c r="U20" i="7"/>
  <c r="W29" i="7"/>
  <c r="U29" i="7" s="1"/>
</calcChain>
</file>

<file path=xl/sharedStrings.xml><?xml version="1.0" encoding="utf-8"?>
<sst xmlns="http://schemas.openxmlformats.org/spreadsheetml/2006/main" count="567" uniqueCount="407">
  <si>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</si>
  <si>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</si>
  <si>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</si>
  <si>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</si>
  <si>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</si>
  <si>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</si>
  <si>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</si>
  <si>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</si>
  <si>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</si>
  <si>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</si>
  <si>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</si>
  <si>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</si>
  <si>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1055000</t>
  </si>
  <si>
    <t>土地減損損失累計額</t>
  </si>
  <si>
    <t>1060000</t>
  </si>
  <si>
    <t>立木竹</t>
  </si>
  <si>
    <t>1065000</t>
  </si>
  <si>
    <t>立木竹減損損失累計額</t>
  </si>
  <si>
    <t>1070000</t>
  </si>
  <si>
    <t>建物</t>
  </si>
  <si>
    <t>1080000</t>
  </si>
  <si>
    <t>建物減価償却累計額</t>
  </si>
  <si>
    <t>建物減損損失累計額</t>
  </si>
  <si>
    <t>1090000</t>
  </si>
  <si>
    <t>工作物</t>
  </si>
  <si>
    <t>1100000</t>
  </si>
  <si>
    <t>工作物減価償却累計額</t>
  </si>
  <si>
    <t>工作物減損損失累計額</t>
  </si>
  <si>
    <t>1110000</t>
  </si>
  <si>
    <t>船舶</t>
  </si>
  <si>
    <t>1120000</t>
  </si>
  <si>
    <t>船舶減価償却累計額</t>
  </si>
  <si>
    <t>船舶減損損失累計額</t>
  </si>
  <si>
    <t>1130000</t>
  </si>
  <si>
    <t>浮標等</t>
  </si>
  <si>
    <t>1140000</t>
  </si>
  <si>
    <t>浮標等減価償却累計額</t>
  </si>
  <si>
    <t>浮標等減損損失累計額</t>
  </si>
  <si>
    <t>1150000</t>
  </si>
  <si>
    <t>航空機</t>
  </si>
  <si>
    <t>1160000</t>
  </si>
  <si>
    <t>航空機減価償却累計額</t>
  </si>
  <si>
    <t>航空機減損損失累計額</t>
  </si>
  <si>
    <t>1170000</t>
  </si>
  <si>
    <t>その他</t>
  </si>
  <si>
    <t>1180000</t>
  </si>
  <si>
    <t>その他減価償却累計額</t>
  </si>
  <si>
    <t>その他減損損失累計額</t>
  </si>
  <si>
    <t>1190000</t>
  </si>
  <si>
    <t>建設仮勘定</t>
  </si>
  <si>
    <t>1200000</t>
  </si>
  <si>
    <t>インフラ資産</t>
  </si>
  <si>
    <t>1210000</t>
  </si>
  <si>
    <t>1215000</t>
  </si>
  <si>
    <t>1220000</t>
  </si>
  <si>
    <t>1230000</t>
  </si>
  <si>
    <t>1235000</t>
  </si>
  <si>
    <t>1240000</t>
  </si>
  <si>
    <t>1250000</t>
  </si>
  <si>
    <t>1255000</t>
  </si>
  <si>
    <t>1260000</t>
  </si>
  <si>
    <t>1270000</t>
  </si>
  <si>
    <t>1275000</t>
  </si>
  <si>
    <t>1280000</t>
  </si>
  <si>
    <t>1290000</t>
  </si>
  <si>
    <t>物品</t>
  </si>
  <si>
    <t>1300000</t>
  </si>
  <si>
    <t>物品減価償却累計額</t>
  </si>
  <si>
    <t>物品減損損失累計額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</si>
  <si>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</si>
  <si>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</si>
  <si>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</si>
  <si>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</si>
  <si>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</si>
  <si>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</si>
  <si>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</si>
  <si>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</si>
  <si>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</si>
  <si>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</si>
  <si>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</si>
  <si>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</si>
  <si>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</si>
  <si>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</si>
  <si>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1390000</t>
  </si>
  <si>
    <t>投資損失引当金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</si>
  <si>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</si>
  <si>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</si>
  <si>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</si>
  <si>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</si>
  <si>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</si>
  <si>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</si>
  <si>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</si>
  <si>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</si>
  <si>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</si>
  <si>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</si>
  <si>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</si>
  <si>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</si>
  <si>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</si>
  <si>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</si>
  <si>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</si>
  <si>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</si>
  <si>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</si>
  <si>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</si>
  <si>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</si>
  <si>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</si>
  <si>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</si>
  <si>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</si>
  <si>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</si>
  <si>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</si>
  <si>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</si>
  <si>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</si>
  <si>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</si>
  <si>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繰延資産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</si>
  <si>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</si>
  <si>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</si>
  <si>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</si>
  <si>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</si>
  <si>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</si>
  <si>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</si>
  <si>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</si>
  <si>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</si>
  <si>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</si>
  <si>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</si>
  <si>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</si>
  <si>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</si>
  <si>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</si>
  <si>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</si>
  <si>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</si>
  <si>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</si>
  <si>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</si>
  <si>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</si>
  <si>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</si>
  <si>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</si>
  <si>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</si>
  <si>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</si>
  <si>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</si>
  <si>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</si>
  <si>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</si>
  <si>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</si>
  <si>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</si>
  <si>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</si>
  <si>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</si>
  <si>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</si>
  <si>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</si>
  <si>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</si>
  <si>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</si>
  <si>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</si>
  <si>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</si>
  <si>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</si>
  <si>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</si>
  <si>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</si>
  <si>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</si>
  <si>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</si>
  <si>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</si>
  <si>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</si>
  <si>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</si>
  <si>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</si>
  <si>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</si>
  <si>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</si>
  <si>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</si>
  <si>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</si>
  <si>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</si>
  <si>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</si>
  <si>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</si>
  <si>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</si>
  <si>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</si>
  <si>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</si>
  <si>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</si>
  <si>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</si>
  <si>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</si>
  <si>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</si>
  <si>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</si>
  <si>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</si>
  <si>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</si>
  <si>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</si>
  <si>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</si>
  <si>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</si>
  <si>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</si>
  <si>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</si>
  <si>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</si>
  <si>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</si>
  <si>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</si>
  <si>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</si>
  <si>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</si>
  <si>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</si>
  <si>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</si>
  <si>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</si>
  <si>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</si>
  <si>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</si>
  <si>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</si>
  <si>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</si>
  <si>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</si>
  <si>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</si>
  <si>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</si>
  <si>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</si>
  <si>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</si>
  <si>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</si>
  <si>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</si>
  <si>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</si>
  <si>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</si>
  <si>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2300000</t>
  </si>
  <si>
    <t>投資損失引当金繰入額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</si>
  <si>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</si>
  <si>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</si>
  <si>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</si>
  <si>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</si>
  <si>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</si>
  <si>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</si>
  <si>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</si>
  <si>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</si>
  <si>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</si>
  <si>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</si>
  <si>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</si>
  <si>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</si>
  <si>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</si>
  <si>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</si>
  <si>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</si>
  <si>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</si>
  <si>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</si>
  <si>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</si>
  <si>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</si>
  <si>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</si>
  <si>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</si>
  <si>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</si>
  <si>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</si>
  <si>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</si>
  <si>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</si>
  <si>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</si>
  <si>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</si>
  <si>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</si>
  <si>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</si>
  <si>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</si>
  <si>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</si>
  <si>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</si>
  <si>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</si>
  <si>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</si>
  <si>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</si>
  <si>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</si>
  <si>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</si>
  <si>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</si>
  <si>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</si>
  <si>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</si>
  <si>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</si>
  <si>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</si>
  <si>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</si>
  <si>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</si>
  <si>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</si>
  <si>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</si>
  <si>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</si>
  <si>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</si>
  <si>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</si>
  <si>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</si>
  <si>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</si>
  <si>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</si>
  <si>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</si>
  <si>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</si>
  <si>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</si>
  <si>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</si>
  <si>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</si>
  <si>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</si>
  <si>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</si>
  <si>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</si>
  <si>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</si>
  <si>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</si>
  <si>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</si>
  <si>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</si>
  <si>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</si>
  <si>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</si>
  <si>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</si>
  <si>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</si>
  <si>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</si>
  <si>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</si>
  <si>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</si>
  <si>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</si>
  <si>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</si>
  <si>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</si>
  <si>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</si>
  <si>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</si>
  <si>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</si>
  <si>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</si>
  <si>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</si>
  <si>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</si>
  <si>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</si>
  <si>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</si>
  <si>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</si>
  <si>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</si>
  <si>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</si>
  <si>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</si>
  <si>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</si>
  <si>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</si>
  <si>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</si>
  <si>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</si>
  <si>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</si>
  <si>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</si>
  <si>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</si>
  <si>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</si>
  <si>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</si>
  <si>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</si>
  <si>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</si>
  <si>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</si>
  <si>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</si>
  <si>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</si>
  <si>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</si>
  <si>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</si>
  <si>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</si>
  <si>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</si>
  <si>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</si>
  <si>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</si>
  <si>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</si>
  <si>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</si>
  <si>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</si>
  <si>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</si>
  <si>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</si>
  <si>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</si>
  <si>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</si>
  <si>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</si>
  <si>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</si>
  <si>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</si>
  <si>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</si>
  <si>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</si>
  <si>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</si>
  <si>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</si>
  <si>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</si>
  <si>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</si>
  <si>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</si>
  <si>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</si>
  <si>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</si>
  <si>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</si>
  <si>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</si>
  <si>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</si>
  <si>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</si>
  <si>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1085000</t>
  </si>
  <si>
    <t>1105000</t>
  </si>
  <si>
    <t>1125000</t>
  </si>
  <si>
    <t>【純資産の部】</t>
  </si>
  <si>
    <t>1145000</t>
  </si>
  <si>
    <t>1165000</t>
  </si>
  <si>
    <t>1185000</t>
  </si>
  <si>
    <t>負債及び純資産合計</t>
  </si>
  <si>
    <t>※ 下位項目との金額差は、単位未満の四捨五入によるものです。</t>
  </si>
  <si>
    <t>合計</t>
  </si>
  <si>
    <t>固定資産
等形成分</t>
  </si>
  <si>
    <t>余剰分
（不足分）</t>
  </si>
  <si>
    <t>固定資産等の変動（内部変動）</t>
  </si>
  <si>
    <t>【業務活動収支】</t>
  </si>
  <si>
    <t>【投資活動収支】</t>
  </si>
  <si>
    <t>【財務活動収支】</t>
  </si>
  <si>
    <t>地方債償還支出</t>
  </si>
  <si>
    <t>地方債発行収入</t>
  </si>
  <si>
    <t>*出力条件</t>
  </si>
  <si>
    <t>*出力帳票選択 ： 財務書類</t>
  </si>
  <si>
    <t>*団体区分 ： 全体</t>
  </si>
  <si>
    <t>*団体／会計コード ：</t>
  </si>
  <si>
    <t>*出力範囲 ： 年次</t>
  </si>
  <si>
    <t>*出力金額単位 ： 千円</t>
  </si>
  <si>
    <t>（単位：千円）</t>
  </si>
  <si>
    <t>全体行政コスト計算書</t>
  </si>
  <si>
    <t>自　平成３１年４月１日</t>
    <phoneticPr fontId="11"/>
  </si>
  <si>
    <t>至　令和２年３月３１日</t>
    <phoneticPr fontId="11"/>
  </si>
  <si>
    <t>※</t>
  </si>
  <si>
    <t>全体純資産変動計算書</t>
  </si>
  <si>
    <t>自　平成３１年４月１日</t>
    <phoneticPr fontId="11"/>
  </si>
  <si>
    <t>至　令和２年３月３１日</t>
    <phoneticPr fontId="11"/>
  </si>
  <si>
    <t>-</t>
    <phoneticPr fontId="11"/>
  </si>
  <si>
    <t>-</t>
    <phoneticPr fontId="11"/>
  </si>
  <si>
    <t>全体資金収支計算書</t>
  </si>
  <si>
    <t>至　令和２年３月３１日</t>
    <phoneticPr fontId="11"/>
  </si>
  <si>
    <t>全体貸借対照表</t>
  </si>
  <si>
    <t>（令和２年３月３１日現在）</t>
  </si>
  <si>
    <t>地方債等</t>
    <phoneticPr fontId="2"/>
  </si>
  <si>
    <t>1年内償還予定地方債等</t>
    <phoneticPr fontId="2"/>
  </si>
  <si>
    <t>*会計年度 ： R1</t>
    <phoneticPr fontId="2"/>
  </si>
  <si>
    <t>*会計年度 ： R1</t>
    <phoneticPr fontId="11"/>
  </si>
  <si>
    <t>団体区分 ： 全体会計</t>
    <rPh sb="7" eb="9">
      <t>ゼンタイ</t>
    </rPh>
    <rPh sb="9" eb="11">
      <t>カイケイ</t>
    </rPh>
    <phoneticPr fontId="20"/>
  </si>
  <si>
    <t>有形固定資産の明細</t>
    <rPh sb="2" eb="4">
      <t>コテイ</t>
    </rPh>
    <phoneticPr fontId="20"/>
  </si>
  <si>
    <t>区分</t>
  </si>
  <si>
    <t xml:space="preserve">
前年度末残高
（A）</t>
  </si>
  <si>
    <t xml:space="preserve">
本年度増加額
（B）</t>
  </si>
  <si>
    <t xml:space="preserve">
本年度減少額
（C）</t>
  </si>
  <si>
    <t>本年度末残高
（A)＋（B)-（C)
（D）</t>
  </si>
  <si>
    <t>本年度末
減価償却累計額
（E)</t>
  </si>
  <si>
    <t xml:space="preserve">
本年度償却額
（F)</t>
  </si>
  <si>
    <t>差引本年度末残高
（D)－（E)
（G)</t>
  </si>
  <si>
    <t xml:space="preserve"> 事業用資産</t>
  </si>
  <si>
    <t>　  土地</t>
  </si>
  <si>
    <t>　　立木竹</t>
  </si>
  <si>
    <t>　　建物</t>
  </si>
  <si>
    <t>　　工作物</t>
  </si>
  <si>
    <t>　　船舶</t>
  </si>
  <si>
    <t>　　浮標等</t>
  </si>
  <si>
    <t>　　航空機</t>
  </si>
  <si>
    <t>　　その他</t>
  </si>
  <si>
    <t>　　建設仮勘定</t>
  </si>
  <si>
    <t xml:space="preserve"> インフラ資産</t>
  </si>
  <si>
    <t>　　土地</t>
  </si>
  <si>
    <t xml:space="preserve"> 物品</t>
  </si>
  <si>
    <t>会計年度 ： R1</t>
    <phoneticPr fontId="20"/>
  </si>
  <si>
    <t>（単位：千円）</t>
    <rPh sb="1" eb="3">
      <t>タンイ</t>
    </rPh>
    <rPh sb="4" eb="6">
      <t>センエン</t>
    </rPh>
    <phoneticPr fontId="11"/>
  </si>
  <si>
    <t>有形固定資産の行政目的別明細</t>
  </si>
  <si>
    <t>生活インフラ・
国土保全</t>
  </si>
  <si>
    <t>教育</t>
  </si>
  <si>
    <t>福祉</t>
  </si>
  <si>
    <t>環境衛生</t>
  </si>
  <si>
    <t>産業振興</t>
  </si>
  <si>
    <t>消防</t>
  </si>
  <si>
    <t>総務</t>
  </si>
  <si>
    <t>（単位：千円）</t>
    <rPh sb="4" eb="5">
      <t>セン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</si>
</sst>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76" formatCode="#,##0;&quot;△ &quot;#,##0"/>
    <numFmt numFmtId="177" formatCode="&quot;△ &quot;#,##0;#,##0;0"/>
    <numFmt numFmtId="178" formatCode="0;&quot;△ &quot;0"/>
    <numFmt numFmtId="179" formatCode="#,##0_ "/>
    <numFmt numFmtId="180" formatCode="#,##0;[Red]#,##0"/>
    <numFmt numFmtId="181" formatCode="#,##0,_);\(#,##0,\)"/>
  </numFmts>
  <fonts count="2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　Ｐゴシック"/>
      <family val="3"/>
      <charset val="128"/>
    </font>
    <font>
      <sz val="12"/>
      <color theme="1"/>
      <name val="ＭＳ　Ｐゴシック"/>
      <family val="3"/>
      <charset val="128"/>
    </font>
    <font>
      <sz val="6"/>
      <name val="ＭＳ Ｐ明朝"/>
      <family val="2"/>
      <charset val="128"/>
    </font>
    <font>
      <sz val="14"/>
      <color theme="1"/>
      <name val="ＭＳ　Ｐゴシック"/>
      <family val="3"/>
      <charset val="128"/>
    </font>
    <font>
      <sz val="10"/>
      <name val="ＭＳ　Ｐゴシック"/>
      <family val="3"/>
      <charset val="128"/>
    </font>
    <font>
      <sz val="10"/>
      <color theme="1"/>
      <name val="ＭＳ　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name val="ＭＳ　Ｐゴシック"/>
      <family val="3"/>
      <charset val="128"/>
    </font>
    <font>
      <sz val="14"/>
      <name val="ＭＳ　Ｐゴシック"/>
      <family val="3"/>
      <charset val="128"/>
    </font>
    <font>
      <sz val="9"/>
      <name val="ＭＳ　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/>
  </cellStyleXfs>
  <cellXfs count="348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4" applyFont="1" applyFill="1">
      <alignment vertical="center"/>
    </xf>
    <xf numFmtId="0" fontId="4" fillId="2" borderId="0" xfId="3" applyFont="1" applyFill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4" fillId="0" borderId="0" xfId="5" applyNumberFormat="1" applyFont="1" applyFill="1" applyAlignment="1">
      <alignment vertical="center"/>
    </xf>
    <xf numFmtId="0" fontId="5" fillId="0" borderId="0" xfId="5" applyFont="1" applyFill="1" applyBorder="1" applyAlignment="1"/>
    <xf numFmtId="0" fontId="4" fillId="0" borderId="0" xfId="5" applyFont="1" applyFill="1" applyAlignment="1">
      <alignment vertical="center"/>
    </xf>
    <xf numFmtId="49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1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Font="1" applyAlignment="1">
      <alignment horizontal="right" vertical="center"/>
    </xf>
    <xf numFmtId="49" fontId="4" fillId="0" borderId="0" xfId="5" applyNumberFormat="1" applyFont="1" applyFill="1" applyAlignment="1">
      <alignment horizontal="center" vertical="center"/>
    </xf>
    <xf numFmtId="0" fontId="4" fillId="0" borderId="0" xfId="5" applyFont="1" applyFill="1" applyAlignment="1">
      <alignment horizontal="center" vertical="center"/>
    </xf>
    <xf numFmtId="0" fontId="1" fillId="0" borderId="6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0" fontId="1" fillId="0" borderId="19" xfId="5" applyFont="1" applyFill="1" applyBorder="1" applyAlignment="1">
      <alignment horizontal="right" vertical="center"/>
    </xf>
    <xf numFmtId="178" fontId="9" fillId="0" borderId="10" xfId="5" applyNumberFormat="1" applyFont="1" applyFill="1" applyBorder="1" applyAlignment="1">
      <alignment horizontal="center" vertical="center"/>
    </xf>
    <xf numFmtId="0" fontId="9" fillId="0" borderId="10" xfId="5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176" fontId="1" fillId="2" borderId="19" xfId="5" applyNumberFormat="1" applyFont="1" applyFill="1" applyBorder="1" applyAlignment="1">
      <alignment horizontal="right" vertical="center"/>
    </xf>
    <xf numFmtId="178" fontId="9" fillId="2" borderId="10" xfId="5" applyNumberFormat="1" applyFont="1" applyFill="1" applyBorder="1" applyAlignment="1">
      <alignment horizontal="center" vertical="center"/>
    </xf>
    <xf numFmtId="179" fontId="9" fillId="2" borderId="10" xfId="5" applyNumberFormat="1" applyFont="1" applyFill="1" applyBorder="1" applyAlignment="1">
      <alignment horizontal="center"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176" fontId="1" fillId="2" borderId="21" xfId="5" applyNumberFormat="1" applyFont="1" applyFill="1" applyBorder="1" applyAlignment="1">
      <alignment horizontal="right" vertical="center"/>
    </xf>
    <xf numFmtId="179" fontId="9" fillId="2" borderId="22" xfId="5" applyNumberFormat="1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2" borderId="19" xfId="5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center" vertical="center"/>
    </xf>
    <xf numFmtId="179" fontId="9" fillId="2" borderId="10" xfId="5" applyNumberFormat="1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right" vertical="center"/>
    </xf>
    <xf numFmtId="0" fontId="1" fillId="0" borderId="9" xfId="5" applyFont="1" applyFill="1" applyBorder="1" applyAlignment="1">
      <alignment vertical="center"/>
    </xf>
    <xf numFmtId="0" fontId="1" fillId="0" borderId="0" xfId="5" applyFont="1" applyFill="1" applyAlignment="1">
      <alignment vertical="center"/>
    </xf>
    <xf numFmtId="0" fontId="9" fillId="0" borderId="10" xfId="5" applyFont="1" applyFill="1" applyBorder="1" applyAlignment="1">
      <alignment horizontal="right" vertical="center"/>
    </xf>
    <xf numFmtId="0" fontId="1" fillId="0" borderId="23" xfId="5" applyFont="1" applyFill="1" applyBorder="1" applyAlignment="1">
      <alignment horizontal="right" vertical="center"/>
    </xf>
    <xf numFmtId="0" fontId="9" fillId="0" borderId="14" xfId="5" applyFont="1" applyFill="1" applyBorder="1" applyAlignment="1">
      <alignment horizontal="right" vertical="center"/>
    </xf>
    <xf numFmtId="176" fontId="1" fillId="2" borderId="27" xfId="5" applyNumberFormat="1" applyFont="1" applyFill="1" applyBorder="1" applyAlignment="1">
      <alignment horizontal="right" vertical="center"/>
    </xf>
    <xf numFmtId="179" fontId="9" fillId="2" borderId="28" xfId="5" applyNumberFormat="1" applyFont="1" applyFill="1" applyBorder="1" applyAlignment="1">
      <alignment horizontal="center" vertical="center"/>
    </xf>
    <xf numFmtId="176" fontId="1" fillId="2" borderId="17" xfId="5" applyNumberFormat="1" applyFont="1" applyFill="1" applyBorder="1" applyAlignment="1">
      <alignment horizontal="right" vertical="center"/>
    </xf>
    <xf numFmtId="178" fontId="9" fillId="2" borderId="18" xfId="5" applyNumberFormat="1" applyFont="1" applyFill="1" applyBorder="1" applyAlignment="1">
      <alignment horizontal="center" vertical="center"/>
    </xf>
    <xf numFmtId="179" fontId="9" fillId="2" borderId="18" xfId="5" applyNumberFormat="1" applyFont="1" applyFill="1" applyBorder="1" applyAlignment="1">
      <alignment horizontal="center" vertical="center"/>
    </xf>
    <xf numFmtId="0" fontId="8" fillId="0" borderId="0" xfId="5" applyFont="1" applyFill="1" applyBorder="1" applyAlignment="1">
      <alignment vertical="center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horizontal="left" vertical="center"/>
    </xf>
    <xf numFmtId="0" fontId="1" fillId="2" borderId="0" xfId="4" applyFont="1" applyFill="1">
      <alignment vertical="center"/>
    </xf>
    <xf numFmtId="0" fontId="1" fillId="2" borderId="0" xfId="0" applyFont="1" applyFill="1" applyBorder="1">
      <alignment vertical="center"/>
    </xf>
    <xf numFmtId="49" fontId="1" fillId="2" borderId="0" xfId="0" applyNumberFormat="1" applyFont="1" applyFill="1">
      <alignment vertical="center"/>
    </xf>
    <xf numFmtId="0" fontId="12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38" fontId="1" fillId="2" borderId="6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6" fontId="1" fillId="2" borderId="19" xfId="0" applyNumberFormat="1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179" fontId="9" fillId="2" borderId="1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38" fontId="1" fillId="2" borderId="20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177" fontId="1" fillId="2" borderId="21" xfId="0" applyNumberFormat="1" applyFont="1" applyFill="1" applyBorder="1" applyAlignment="1">
      <alignment horizontal="right" vertical="center"/>
    </xf>
    <xf numFmtId="37" fontId="9" fillId="2" borderId="22" xfId="0" applyNumberFormat="1" applyFont="1" applyFill="1" applyBorder="1" applyAlignment="1">
      <alignment horizontal="center" vertical="center"/>
    </xf>
    <xf numFmtId="38" fontId="1" fillId="2" borderId="15" xfId="1" applyFont="1" applyFill="1" applyBorder="1" applyAlignment="1">
      <alignment vertical="center"/>
    </xf>
    <xf numFmtId="38" fontId="1" fillId="2" borderId="16" xfId="1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177" fontId="1" fillId="2" borderId="17" xfId="0" applyNumberFormat="1" applyFont="1" applyFill="1" applyBorder="1" applyAlignment="1">
      <alignment horizontal="right" vertical="center"/>
    </xf>
    <xf numFmtId="179" fontId="9" fillId="2" borderId="18" xfId="0" applyNumberFormat="1" applyFont="1" applyFill="1" applyBorder="1" applyAlignment="1">
      <alignment horizontal="center" vertical="center"/>
    </xf>
    <xf numFmtId="49" fontId="8" fillId="2" borderId="0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8" fontId="8" fillId="2" borderId="2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38" fontId="14" fillId="2" borderId="0" xfId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" fillId="2" borderId="0" xfId="0" applyFont="1" applyFill="1" applyAlignment="1"/>
    <xf numFmtId="49" fontId="4" fillId="0" borderId="0" xfId="8" applyNumberFormat="1" applyFont="1" applyFill="1" applyAlignment="1">
      <alignment vertical="center"/>
    </xf>
    <xf numFmtId="0" fontId="12" fillId="0" borderId="0" xfId="8" applyFont="1" applyFill="1" applyBorder="1" applyAlignment="1"/>
    <xf numFmtId="0" fontId="4" fillId="0" borderId="0" xfId="8" applyFont="1" applyFill="1" applyAlignment="1">
      <alignment vertical="center"/>
    </xf>
    <xf numFmtId="0" fontId="12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0" xfId="8" applyFont="1" applyFill="1" applyBorder="1" applyAlignment="1">
      <alignment horizontal="right"/>
    </xf>
    <xf numFmtId="0" fontId="1" fillId="0" borderId="0" xfId="8" applyFont="1" applyFill="1" applyAlignment="1">
      <alignment vertical="center"/>
    </xf>
    <xf numFmtId="0" fontId="1" fillId="0" borderId="2" xfId="8" applyFont="1" applyFill="1" applyBorder="1" applyAlignment="1">
      <alignment vertical="center"/>
    </xf>
    <xf numFmtId="0" fontId="1" fillId="0" borderId="32" xfId="8" applyFont="1" applyFill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38" fontId="1" fillId="0" borderId="37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Font="1" applyFill="1" applyBorder="1" applyAlignment="1">
      <alignment vertical="center"/>
    </xf>
    <xf numFmtId="176" fontId="1" fillId="0" borderId="3" xfId="8" applyNumberFormat="1" applyFont="1" applyFill="1" applyBorder="1" applyAlignment="1">
      <alignment horizontal="right" vertical="center"/>
    </xf>
    <xf numFmtId="180" fontId="9" fillId="0" borderId="4" xfId="8" applyNumberFormat="1" applyFont="1" applyFill="1" applyBorder="1" applyAlignment="1">
      <alignment horizontal="center" vertical="center"/>
    </xf>
    <xf numFmtId="176" fontId="9" fillId="0" borderId="38" xfId="8" applyNumberFormat="1" applyFont="1" applyFill="1" applyBorder="1" applyAlignment="1">
      <alignment horizontal="center" vertical="center"/>
    </xf>
    <xf numFmtId="176" fontId="1" fillId="0" borderId="4" xfId="8" applyNumberFormat="1" applyFont="1" applyFill="1" applyBorder="1" applyAlignment="1">
      <alignment horizontal="right" vertical="center"/>
    </xf>
    <xf numFmtId="176" fontId="9" fillId="0" borderId="5" xfId="8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76" fontId="1" fillId="0" borderId="19" xfId="8" applyNumberFormat="1" applyFont="1" applyFill="1" applyBorder="1" applyAlignment="1">
      <alignment horizontal="right" vertical="center"/>
    </xf>
    <xf numFmtId="180" fontId="9" fillId="0" borderId="0" xfId="8" applyNumberFormat="1" applyFont="1" applyFill="1" applyBorder="1" applyAlignment="1">
      <alignment horizontal="center" vertical="center"/>
    </xf>
    <xf numFmtId="176" fontId="9" fillId="0" borderId="9" xfId="8" applyNumberFormat="1" applyFont="1" applyFill="1" applyBorder="1" applyAlignment="1">
      <alignment horizontal="center" vertical="center"/>
    </xf>
    <xf numFmtId="176" fontId="1" fillId="0" borderId="0" xfId="8" applyNumberFormat="1" applyFont="1" applyFill="1" applyBorder="1" applyAlignment="1">
      <alignment horizontal="right" vertical="center"/>
    </xf>
    <xf numFmtId="176" fontId="9" fillId="0" borderId="8" xfId="8" applyNumberFormat="1" applyFont="1" applyFill="1" applyBorder="1" applyAlignment="1">
      <alignment horizontal="center" vertical="center"/>
    </xf>
    <xf numFmtId="0" fontId="1" fillId="0" borderId="6" xfId="8" applyFont="1" applyFill="1" applyBorder="1" applyAlignment="1">
      <alignment vertical="center"/>
    </xf>
    <xf numFmtId="176" fontId="9" fillId="0" borderId="10" xfId="8" applyNumberFormat="1" applyFont="1" applyFill="1" applyBorder="1" applyAlignment="1">
      <alignment horizontal="center" vertical="center"/>
    </xf>
    <xf numFmtId="0" fontId="1" fillId="0" borderId="6" xfId="9" applyFont="1" applyFill="1" applyBorder="1" applyAlignment="1">
      <alignment horizontal="left" vertical="center"/>
    </xf>
    <xf numFmtId="0" fontId="1" fillId="0" borderId="0" xfId="9" applyFont="1" applyFill="1" applyBorder="1" applyAlignment="1">
      <alignment horizontal="left" vertical="center"/>
    </xf>
    <xf numFmtId="38" fontId="1" fillId="0" borderId="11" xfId="6" applyFont="1" applyFill="1" applyBorder="1" applyAlignment="1">
      <alignment vertical="center"/>
    </xf>
    <xf numFmtId="0" fontId="1" fillId="0" borderId="12" xfId="9" applyFont="1" applyFill="1" applyBorder="1" applyAlignment="1">
      <alignment vertical="center"/>
    </xf>
    <xf numFmtId="0" fontId="1" fillId="0" borderId="12" xfId="8" applyFont="1" applyFill="1" applyBorder="1" applyAlignment="1">
      <alignment vertical="center"/>
    </xf>
    <xf numFmtId="176" fontId="1" fillId="0" borderId="23" xfId="8" applyNumberFormat="1" applyFont="1" applyFill="1" applyBorder="1" applyAlignment="1">
      <alignment horizontal="right" vertical="center"/>
    </xf>
    <xf numFmtId="180" fontId="9" fillId="0" borderId="12" xfId="8" applyNumberFormat="1" applyFont="1" applyFill="1" applyBorder="1" applyAlignment="1">
      <alignment horizontal="center" vertical="center"/>
    </xf>
    <xf numFmtId="176" fontId="1" fillId="0" borderId="12" xfId="8" applyNumberFormat="1" applyFont="1" applyFill="1" applyBorder="1" applyAlignment="1">
      <alignment horizontal="right" vertical="center"/>
    </xf>
    <xf numFmtId="176" fontId="9" fillId="0" borderId="14" xfId="8" applyNumberFormat="1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vertical="center"/>
    </xf>
    <xf numFmtId="0" fontId="1" fillId="0" borderId="7" xfId="9" applyFont="1" applyFill="1" applyBorder="1" applyAlignment="1">
      <alignment vertical="center"/>
    </xf>
    <xf numFmtId="0" fontId="1" fillId="0" borderId="45" xfId="9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176" fontId="1" fillId="0" borderId="21" xfId="8" applyNumberFormat="1" applyFont="1" applyFill="1" applyBorder="1" applyAlignment="1">
      <alignment horizontal="right" vertical="center"/>
    </xf>
    <xf numFmtId="180" fontId="9" fillId="0" borderId="46" xfId="8" applyNumberFormat="1" applyFont="1" applyFill="1" applyBorder="1" applyAlignment="1">
      <alignment horizontal="center" vertical="center"/>
    </xf>
    <xf numFmtId="176" fontId="1" fillId="0" borderId="7" xfId="8" applyNumberFormat="1" applyFont="1" applyFill="1" applyBorder="1" applyAlignment="1">
      <alignment horizontal="right" vertical="center"/>
    </xf>
    <xf numFmtId="176" fontId="9" fillId="0" borderId="22" xfId="8" applyNumberFormat="1" applyFont="1" applyFill="1" applyBorder="1" applyAlignment="1">
      <alignment horizontal="center" vertical="center"/>
    </xf>
    <xf numFmtId="0" fontId="1" fillId="0" borderId="0" xfId="9" applyFont="1" applyFill="1" applyBorder="1" applyAlignment="1">
      <alignment vertical="center"/>
    </xf>
    <xf numFmtId="0" fontId="1" fillId="0" borderId="12" xfId="9" applyFont="1" applyFill="1" applyBorder="1" applyAlignment="1">
      <alignment horizontal="left" vertical="center"/>
    </xf>
    <xf numFmtId="38" fontId="8" fillId="0" borderId="0" xfId="6" applyFont="1" applyFill="1" applyBorder="1" applyAlignment="1">
      <alignment vertical="center"/>
    </xf>
    <xf numFmtId="38" fontId="1" fillId="0" borderId="24" xfId="6" applyFont="1" applyFill="1" applyBorder="1" applyAlignment="1">
      <alignment vertical="center"/>
    </xf>
    <xf numFmtId="0" fontId="1" fillId="0" borderId="25" xfId="9" applyFont="1" applyFill="1" applyBorder="1" applyAlignment="1">
      <alignment vertical="center"/>
    </xf>
    <xf numFmtId="0" fontId="1" fillId="0" borderId="25" xfId="9" applyFont="1" applyFill="1" applyBorder="1" applyAlignment="1">
      <alignment horizontal="left" vertical="center"/>
    </xf>
    <xf numFmtId="0" fontId="10" fillId="0" borderId="25" xfId="9" applyFont="1" applyFill="1" applyBorder="1" applyAlignment="1">
      <alignment horizontal="left" vertical="center"/>
    </xf>
    <xf numFmtId="0" fontId="1" fillId="0" borderId="25" xfId="8" applyFont="1" applyFill="1" applyBorder="1" applyAlignment="1">
      <alignment vertical="center"/>
    </xf>
    <xf numFmtId="176" fontId="1" fillId="0" borderId="27" xfId="8" applyNumberFormat="1" applyFont="1" applyFill="1" applyBorder="1" applyAlignment="1">
      <alignment horizontal="right" vertical="center"/>
    </xf>
    <xf numFmtId="180" fontId="9" fillId="0" borderId="25" xfId="8" applyNumberFormat="1" applyFont="1" applyFill="1" applyBorder="1" applyAlignment="1">
      <alignment horizontal="center" vertical="center"/>
    </xf>
    <xf numFmtId="176" fontId="9" fillId="0" borderId="26" xfId="8" applyNumberFormat="1" applyFont="1" applyFill="1" applyBorder="1" applyAlignment="1">
      <alignment horizontal="center" vertical="center"/>
    </xf>
    <xf numFmtId="176" fontId="1" fillId="0" borderId="25" xfId="8" applyNumberFormat="1" applyFont="1" applyFill="1" applyBorder="1" applyAlignment="1">
      <alignment horizontal="right" vertical="center"/>
    </xf>
    <xf numFmtId="176" fontId="9" fillId="0" borderId="28" xfId="6" applyNumberFormat="1" applyFont="1" applyFill="1" applyBorder="1" applyAlignment="1">
      <alignment horizontal="center" vertical="center"/>
    </xf>
    <xf numFmtId="38" fontId="1" fillId="0" borderId="33" xfId="6" applyFont="1" applyFill="1" applyBorder="1" applyAlignment="1">
      <alignment vertical="center"/>
    </xf>
    <xf numFmtId="0" fontId="1" fillId="0" borderId="34" xfId="9" applyFont="1" applyFill="1" applyBorder="1" applyAlignment="1">
      <alignment vertical="center"/>
    </xf>
    <xf numFmtId="0" fontId="1" fillId="0" borderId="34" xfId="9" applyFont="1" applyFill="1" applyBorder="1" applyAlignment="1">
      <alignment horizontal="left" vertical="center"/>
    </xf>
    <xf numFmtId="0" fontId="1" fillId="0" borderId="34" xfId="8" applyFont="1" applyFill="1" applyBorder="1" applyAlignment="1">
      <alignment vertical="center"/>
    </xf>
    <xf numFmtId="176" fontId="1" fillId="0" borderId="36" xfId="8" applyNumberFormat="1" applyFont="1" applyFill="1" applyBorder="1" applyAlignment="1">
      <alignment horizontal="right" vertical="center"/>
    </xf>
    <xf numFmtId="180" fontId="9" fillId="0" borderId="34" xfId="8" applyNumberFormat="1" applyFont="1" applyFill="1" applyBorder="1" applyAlignment="1">
      <alignment horizontal="center" vertical="center"/>
    </xf>
    <xf numFmtId="176" fontId="9" fillId="0" borderId="35" xfId="8" applyNumberFormat="1" applyFont="1" applyFill="1" applyBorder="1" applyAlignment="1">
      <alignment horizontal="center" vertical="center"/>
    </xf>
    <xf numFmtId="176" fontId="1" fillId="0" borderId="34" xfId="8" applyNumberFormat="1" applyFont="1" applyFill="1" applyBorder="1" applyAlignment="1">
      <alignment horizontal="right" vertical="center"/>
    </xf>
    <xf numFmtId="176" fontId="9" fillId="0" borderId="52" xfId="6" applyNumberFormat="1" applyFont="1" applyFill="1" applyBorder="1" applyAlignment="1">
      <alignment horizontal="center" vertical="center"/>
    </xf>
    <xf numFmtId="0" fontId="1" fillId="0" borderId="2" xfId="8" applyFont="1" applyFill="1" applyBorder="1" applyAlignment="1">
      <alignment vertical="top" wrapText="1"/>
    </xf>
    <xf numFmtId="0" fontId="1" fillId="0" borderId="2" xfId="8" applyFont="1" applyFill="1" applyBorder="1" applyAlignment="1">
      <alignment vertical="top"/>
    </xf>
    <xf numFmtId="0" fontId="1" fillId="0" borderId="0" xfId="8" applyFont="1" applyFill="1" applyBorder="1" applyAlignment="1">
      <alignment vertical="top"/>
    </xf>
    <xf numFmtId="0" fontId="4" fillId="0" borderId="0" xfId="8" applyFont="1" applyAlignment="1">
      <alignment horizontal="left" vertical="center"/>
    </xf>
    <xf numFmtId="0" fontId="1" fillId="0" borderId="0" xfId="8" applyFont="1" applyAlignment="1">
      <alignment horizontal="center" vertical="center"/>
    </xf>
    <xf numFmtId="0" fontId="1" fillId="0" borderId="0" xfId="8" applyFont="1"/>
    <xf numFmtId="0" fontId="10" fillId="2" borderId="0" xfId="4" applyFont="1" applyFill="1">
      <alignment vertical="center"/>
    </xf>
    <xf numFmtId="0" fontId="16" fillId="2" borderId="0" xfId="3" applyFont="1" applyFill="1" applyAlignment="1">
      <alignment vertical="center"/>
    </xf>
    <xf numFmtId="49" fontId="8" fillId="2" borderId="0" xfId="3" applyNumberFormat="1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horizontal="right" vertical="center"/>
    </xf>
    <xf numFmtId="49" fontId="4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38" fontId="1" fillId="2" borderId="1" xfId="6" applyFont="1" applyFill="1" applyBorder="1" applyAlignment="1">
      <alignment vertical="center"/>
    </xf>
    <xf numFmtId="0" fontId="1" fillId="2" borderId="2" xfId="9" applyFont="1" applyFill="1" applyBorder="1" applyAlignment="1">
      <alignment vertical="center"/>
    </xf>
    <xf numFmtId="0" fontId="1" fillId="2" borderId="2" xfId="9" applyFont="1" applyFill="1" applyBorder="1" applyAlignment="1">
      <alignment horizontal="left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1" xfId="3" applyFont="1" applyFill="1" applyBorder="1" applyAlignment="1">
      <alignment vertical="center"/>
    </xf>
    <xf numFmtId="0" fontId="9" fillId="2" borderId="32" xfId="3" applyFont="1" applyFill="1" applyBorder="1" applyAlignment="1">
      <alignment vertical="center"/>
    </xf>
    <xf numFmtId="38" fontId="1" fillId="2" borderId="6" xfId="6" applyFont="1" applyFill="1" applyBorder="1" applyAlignment="1">
      <alignment vertical="center"/>
    </xf>
    <xf numFmtId="0" fontId="1" fillId="2" borderId="0" xfId="9" applyFont="1" applyFill="1" applyBorder="1" applyAlignment="1">
      <alignment vertical="center"/>
    </xf>
    <xf numFmtId="0" fontId="1" fillId="2" borderId="0" xfId="9" applyFont="1" applyFill="1" applyBorder="1" applyAlignment="1">
      <alignment horizontal="left" vertical="center"/>
    </xf>
    <xf numFmtId="0" fontId="1" fillId="2" borderId="9" xfId="3" applyFont="1" applyFill="1" applyBorder="1" applyAlignment="1">
      <alignment vertical="center"/>
    </xf>
    <xf numFmtId="176" fontId="1" fillId="2" borderId="19" xfId="3" applyNumberFormat="1" applyFont="1" applyFill="1" applyBorder="1" applyAlignment="1">
      <alignment horizontal="right" vertical="center"/>
    </xf>
    <xf numFmtId="179" fontId="9" fillId="2" borderId="10" xfId="3" applyNumberFormat="1" applyFont="1" applyFill="1" applyBorder="1" applyAlignment="1">
      <alignment horizontal="center" vertical="center"/>
    </xf>
    <xf numFmtId="0" fontId="1" fillId="2" borderId="6" xfId="3" applyFont="1" applyFill="1" applyBorder="1" applyAlignment="1">
      <alignment vertical="center"/>
    </xf>
    <xf numFmtId="0" fontId="1" fillId="2" borderId="6" xfId="7" applyFont="1" applyFill="1" applyBorder="1" applyAlignment="1">
      <alignment vertical="center"/>
    </xf>
    <xf numFmtId="0" fontId="1" fillId="2" borderId="0" xfId="7" applyFont="1" applyFill="1" applyBorder="1" applyAlignment="1">
      <alignment vertical="center"/>
    </xf>
    <xf numFmtId="38" fontId="1" fillId="2" borderId="0" xfId="6" applyFont="1" applyFill="1" applyBorder="1" applyAlignment="1">
      <alignment vertical="center"/>
    </xf>
    <xf numFmtId="0" fontId="1" fillId="2" borderId="20" xfId="3" applyFont="1" applyFill="1" applyBorder="1" applyAlignment="1">
      <alignment vertical="center"/>
    </xf>
    <xf numFmtId="0" fontId="1" fillId="2" borderId="7" xfId="3" applyFont="1" applyFill="1" applyBorder="1" applyAlignment="1">
      <alignment vertical="center"/>
    </xf>
    <xf numFmtId="38" fontId="1" fillId="2" borderId="7" xfId="6" applyFont="1" applyFill="1" applyBorder="1" applyAlignment="1">
      <alignment vertical="center"/>
    </xf>
    <xf numFmtId="0" fontId="1" fillId="2" borderId="7" xfId="7" applyFont="1" applyFill="1" applyBorder="1" applyAlignment="1">
      <alignment vertical="center"/>
    </xf>
    <xf numFmtId="0" fontId="1" fillId="2" borderId="46" xfId="3" applyFont="1" applyFill="1" applyBorder="1" applyAlignment="1">
      <alignment vertical="center"/>
    </xf>
    <xf numFmtId="176" fontId="1" fillId="2" borderId="21" xfId="3" applyNumberFormat="1" applyFont="1" applyFill="1" applyBorder="1" applyAlignment="1">
      <alignment horizontal="right" vertical="center"/>
    </xf>
    <xf numFmtId="179" fontId="9" fillId="2" borderId="22" xfId="3" applyNumberFormat="1" applyFont="1" applyFill="1" applyBorder="1" applyAlignment="1">
      <alignment horizontal="center" vertical="center"/>
    </xf>
    <xf numFmtId="176" fontId="1" fillId="2" borderId="19" xfId="3" applyNumberFormat="1" applyFont="1" applyFill="1" applyBorder="1" applyAlignment="1">
      <alignment horizontal="center" vertical="center"/>
    </xf>
    <xf numFmtId="0" fontId="9" fillId="2" borderId="10" xfId="3" applyFont="1" applyFill="1" applyBorder="1" applyAlignment="1">
      <alignment horizontal="center" vertical="center"/>
    </xf>
    <xf numFmtId="0" fontId="1" fillId="2" borderId="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176" fontId="1" fillId="2" borderId="23" xfId="3" applyNumberFormat="1" applyFont="1" applyFill="1" applyBorder="1" applyAlignment="1">
      <alignment horizontal="right" vertical="center"/>
    </xf>
    <xf numFmtId="176" fontId="1" fillId="2" borderId="17" xfId="3" applyNumberFormat="1" applyFont="1" applyFill="1" applyBorder="1" applyAlignment="1">
      <alignment horizontal="right" vertical="center"/>
    </xf>
    <xf numFmtId="179" fontId="9" fillId="2" borderId="18" xfId="3" applyNumberFormat="1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left" vertical="center"/>
    </xf>
    <xf numFmtId="176" fontId="1" fillId="2" borderId="0" xfId="3" applyNumberFormat="1" applyFont="1" applyFill="1" applyBorder="1" applyAlignment="1">
      <alignment horizontal="right" vertical="center"/>
    </xf>
    <xf numFmtId="179" fontId="9" fillId="2" borderId="2" xfId="3" applyNumberFormat="1" applyFont="1" applyFill="1" applyBorder="1" applyAlignment="1">
      <alignment horizontal="center" vertical="center"/>
    </xf>
    <xf numFmtId="0" fontId="1" fillId="2" borderId="37" xfId="3" applyFont="1" applyFill="1" applyBorder="1" applyAlignment="1">
      <alignment horizontal="left" vertical="center"/>
    </xf>
    <xf numFmtId="0" fontId="1" fillId="2" borderId="4" xfId="3" applyFont="1" applyFill="1" applyBorder="1" applyAlignment="1">
      <alignment horizontal="left" vertical="center"/>
    </xf>
    <xf numFmtId="176" fontId="1" fillId="2" borderId="3" xfId="3" applyNumberFormat="1" applyFont="1" applyFill="1" applyBorder="1" applyAlignment="1">
      <alignment horizontal="right" vertical="center"/>
    </xf>
    <xf numFmtId="179" fontId="9" fillId="2" borderId="5" xfId="3" applyNumberFormat="1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24" xfId="3" applyFont="1" applyFill="1" applyBorder="1" applyAlignment="1">
      <alignment horizontal="left" vertical="center"/>
    </xf>
    <xf numFmtId="0" fontId="1" fillId="2" borderId="25" xfId="3" applyFont="1" applyFill="1" applyBorder="1" applyAlignment="1">
      <alignment horizontal="left" vertical="center"/>
    </xf>
    <xf numFmtId="176" fontId="1" fillId="2" borderId="27" xfId="3" applyNumberFormat="1" applyFont="1" applyFill="1" applyBorder="1" applyAlignment="1">
      <alignment horizontal="right" vertical="center"/>
    </xf>
    <xf numFmtId="179" fontId="9" fillId="2" borderId="28" xfId="3" applyNumberFormat="1" applyFont="1" applyFill="1" applyBorder="1" applyAlignment="1">
      <alignment horizontal="center" vertical="center"/>
    </xf>
    <xf numFmtId="0" fontId="1" fillId="2" borderId="15" xfId="3" applyFont="1" applyFill="1" applyBorder="1" applyAlignment="1">
      <alignment vertical="center"/>
    </xf>
    <xf numFmtId="0" fontId="1" fillId="2" borderId="16" xfId="3" applyFont="1" applyFill="1" applyBorder="1" applyAlignment="1">
      <alignment vertical="center"/>
    </xf>
    <xf numFmtId="38" fontId="1" fillId="2" borderId="16" xfId="6" applyFont="1" applyFill="1" applyBorder="1" applyAlignment="1">
      <alignment vertical="center"/>
    </xf>
    <xf numFmtId="0" fontId="1" fillId="2" borderId="16" xfId="7" applyFont="1" applyFill="1" applyBorder="1" applyAlignment="1">
      <alignment vertical="center"/>
    </xf>
    <xf numFmtId="38" fontId="8" fillId="2" borderId="0" xfId="6" applyFont="1" applyFill="1" applyBorder="1" applyAlignment="1">
      <alignment vertical="center"/>
    </xf>
    <xf numFmtId="0" fontId="8" fillId="2" borderId="0" xfId="7" applyFont="1" applyFill="1" applyBorder="1" applyAlignment="1">
      <alignment vertical="center"/>
    </xf>
    <xf numFmtId="0" fontId="8" fillId="2" borderId="0" xfId="9" applyFont="1" applyFill="1" applyBorder="1" applyAlignment="1">
      <alignment horizontal="left" vertical="center"/>
    </xf>
    <xf numFmtId="0" fontId="4" fillId="2" borderId="0" xfId="3" applyFont="1" applyFill="1" applyBorder="1" applyAlignment="1">
      <alignment vertical="center"/>
    </xf>
    <xf numFmtId="0" fontId="4" fillId="2" borderId="0" xfId="3" applyFont="1" applyFill="1" applyAlignment="1">
      <alignment horizontal="left" vertical="center"/>
    </xf>
    <xf numFmtId="0" fontId="8" fillId="2" borderId="0" xfId="3" applyFont="1" applyFill="1" applyBorder="1" applyAlignment="1">
      <alignment horizontal="left" vertical="center"/>
    </xf>
    <xf numFmtId="176" fontId="1" fillId="2" borderId="0" xfId="0" applyNumberFormat="1" applyFont="1" applyFill="1">
      <alignment vertical="center"/>
    </xf>
    <xf numFmtId="0" fontId="1" fillId="0" borderId="0" xfId="8" applyFont="1" applyFill="1" applyBorder="1" applyAlignment="1">
      <alignment horizontal="right" vertical="center"/>
    </xf>
    <xf numFmtId="176" fontId="9" fillId="0" borderId="28" xfId="8" applyNumberFormat="1" applyFont="1" applyFill="1" applyBorder="1" applyAlignment="1">
      <alignment horizontal="center" vertical="center"/>
    </xf>
    <xf numFmtId="176" fontId="9" fillId="0" borderId="52" xfId="8" applyNumberFormat="1" applyFont="1" applyFill="1" applyBorder="1" applyAlignment="1">
      <alignment horizontal="center" vertical="center"/>
    </xf>
    <xf numFmtId="176" fontId="4" fillId="0" borderId="0" xfId="8" applyNumberFormat="1" applyFont="1" applyFill="1" applyAlignment="1">
      <alignment vertical="center"/>
    </xf>
    <xf numFmtId="176" fontId="1" fillId="2" borderId="0" xfId="0" applyNumberFormat="1" applyFont="1" applyFill="1" applyBorder="1">
      <alignment vertical="center"/>
    </xf>
    <xf numFmtId="176" fontId="4" fillId="0" borderId="0" xfId="5" applyNumberFormat="1" applyFont="1" applyFill="1" applyAlignment="1">
      <alignment vertical="center"/>
    </xf>
    <xf numFmtId="41" fontId="1" fillId="2" borderId="19" xfId="5" applyNumberFormat="1" applyFont="1" applyFill="1" applyBorder="1" applyAlignment="1">
      <alignment horizontal="right" vertical="center"/>
    </xf>
    <xf numFmtId="41" fontId="1" fillId="2" borderId="19" xfId="0" applyNumberFormat="1" applyFont="1" applyFill="1" applyBorder="1" applyAlignment="1">
      <alignment horizontal="right" vertical="center"/>
    </xf>
    <xf numFmtId="41" fontId="1" fillId="0" borderId="19" xfId="8" applyNumberFormat="1" applyFont="1" applyFill="1" applyBorder="1" applyAlignment="1">
      <alignment horizontal="right" vertical="center"/>
    </xf>
    <xf numFmtId="41" fontId="9" fillId="0" borderId="0" xfId="8" applyNumberFormat="1" applyFont="1" applyFill="1" applyBorder="1" applyAlignment="1">
      <alignment horizontal="center" vertical="center"/>
    </xf>
    <xf numFmtId="41" fontId="9" fillId="0" borderId="12" xfId="8" applyNumberFormat="1" applyFont="1" applyFill="1" applyBorder="1" applyAlignment="1">
      <alignment horizontal="center" vertical="center"/>
    </xf>
    <xf numFmtId="41" fontId="1" fillId="0" borderId="23" xfId="8" applyNumberFormat="1" applyFont="1" applyFill="1" applyBorder="1" applyAlignment="1">
      <alignment horizontal="right" vertical="center"/>
    </xf>
    <xf numFmtId="41" fontId="9" fillId="0" borderId="13" xfId="8" applyNumberFormat="1" applyFont="1" applyFill="1" applyBorder="1" applyAlignment="1">
      <alignment horizontal="center" vertical="center"/>
    </xf>
    <xf numFmtId="41" fontId="1" fillId="2" borderId="19" xfId="3" applyNumberFormat="1" applyFont="1" applyFill="1" applyBorder="1" applyAlignment="1">
      <alignment horizontal="right" vertical="center"/>
    </xf>
    <xf numFmtId="0" fontId="18" fillId="0" borderId="0" xfId="13" applyFont="1">
      <alignment vertical="center"/>
    </xf>
    <xf numFmtId="0" fontId="19" fillId="0" borderId="0" xfId="8" applyFont="1" applyAlignment="1">
      <alignment vertical="center"/>
    </xf>
    <xf numFmtId="0" fontId="19" fillId="0" borderId="12" xfId="8" applyFont="1" applyBorder="1" applyAlignment="1">
      <alignment vertical="center"/>
    </xf>
    <xf numFmtId="0" fontId="21" fillId="0" borderId="12" xfId="8" applyFont="1" applyBorder="1" applyAlignment="1">
      <alignment vertical="center"/>
    </xf>
    <xf numFmtId="0" fontId="21" fillId="0" borderId="0" xfId="8" applyFont="1" applyAlignment="1">
      <alignment horizontal="center" vertical="center"/>
    </xf>
    <xf numFmtId="0" fontId="3" fillId="0" borderId="0" xfId="13" applyFont="1">
      <alignment vertical="center"/>
    </xf>
    <xf numFmtId="0" fontId="24" fillId="0" borderId="0" xfId="8" applyFont="1" applyAlignment="1">
      <alignment horizontal="right" vertical="center"/>
    </xf>
    <xf numFmtId="38" fontId="1" fillId="0" borderId="20" xfId="6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0" borderId="11" xfId="5" applyFont="1" applyFill="1" applyBorder="1" applyAlignment="1">
      <alignment horizontal="center" vertical="center"/>
    </xf>
    <xf numFmtId="0" fontId="1" fillId="0" borderId="12" xfId="5" applyFont="1" applyFill="1" applyBorder="1" applyAlignment="1">
      <alignment horizontal="center" vertical="center"/>
    </xf>
    <xf numFmtId="0" fontId="1" fillId="0" borderId="13" xfId="5" applyFont="1" applyFill="1" applyBorder="1" applyAlignment="1">
      <alignment horizontal="center" vertical="center"/>
    </xf>
    <xf numFmtId="0" fontId="1" fillId="0" borderId="24" xfId="5" applyFont="1" applyFill="1" applyBorder="1" applyAlignment="1">
      <alignment horizontal="center" vertical="center"/>
    </xf>
    <xf numFmtId="0" fontId="1" fillId="0" borderId="25" xfId="5" applyFont="1" applyFill="1" applyBorder="1" applyAlignment="1">
      <alignment horizontal="center" vertical="center"/>
    </xf>
    <xf numFmtId="0" fontId="1" fillId="0" borderId="26" xfId="5" applyFont="1" applyFill="1" applyBorder="1" applyAlignment="1">
      <alignment horizontal="center" vertical="center"/>
    </xf>
    <xf numFmtId="38" fontId="1" fillId="0" borderId="15" xfId="6" applyFont="1" applyFill="1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38" fontId="1" fillId="0" borderId="29" xfId="6" applyFont="1" applyFill="1" applyBorder="1" applyAlignment="1">
      <alignment horizontal="center" vertical="center"/>
    </xf>
    <xf numFmtId="0" fontId="1" fillId="0" borderId="15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horizontal="center" vertical="center"/>
    </xf>
    <xf numFmtId="0" fontId="1" fillId="0" borderId="29" xfId="5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center"/>
    </xf>
    <xf numFmtId="0" fontId="7" fillId="0" borderId="0" xfId="5" applyFont="1" applyAlignment="1">
      <alignment horizontal="center" vertical="center"/>
    </xf>
    <xf numFmtId="0" fontId="1" fillId="0" borderId="16" xfId="5" applyFont="1" applyFill="1" applyBorder="1" applyAlignment="1">
      <alignment vertical="center"/>
    </xf>
    <xf numFmtId="0" fontId="1" fillId="0" borderId="17" xfId="5" applyFont="1" applyFill="1" applyBorder="1" applyAlignment="1">
      <alignment horizontal="center" vertical="center"/>
    </xf>
    <xf numFmtId="0" fontId="1" fillId="0" borderId="18" xfId="5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176" fontId="1" fillId="0" borderId="55" xfId="8" applyNumberFormat="1" applyFont="1" applyFill="1" applyBorder="1" applyAlignment="1">
      <alignment horizontal="center" vertical="center"/>
    </xf>
    <xf numFmtId="176" fontId="1" fillId="0" borderId="51" xfId="8" applyNumberFormat="1" applyFont="1" applyFill="1" applyBorder="1" applyAlignment="1">
      <alignment horizontal="center" vertical="center"/>
    </xf>
    <xf numFmtId="176" fontId="1" fillId="0" borderId="41" xfId="8" applyNumberFormat="1" applyFont="1" applyFill="1" applyBorder="1" applyAlignment="1">
      <alignment horizontal="right" vertical="center"/>
    </xf>
    <xf numFmtId="176" fontId="1" fillId="0" borderId="42" xfId="8" applyNumberFormat="1" applyFont="1" applyFill="1" applyBorder="1" applyAlignment="1">
      <alignment horizontal="right" vertical="center"/>
    </xf>
    <xf numFmtId="176" fontId="1" fillId="0" borderId="54" xfId="8" applyNumberFormat="1" applyFont="1" applyFill="1" applyBorder="1" applyAlignment="1">
      <alignment horizontal="center" vertical="center"/>
    </xf>
    <xf numFmtId="176" fontId="1" fillId="0" borderId="50" xfId="8" applyNumberFormat="1" applyFont="1" applyFill="1" applyBorder="1" applyAlignment="1">
      <alignment horizontal="center" vertical="center"/>
    </xf>
    <xf numFmtId="180" fontId="1" fillId="0" borderId="41" xfId="8" applyNumberFormat="1" applyFont="1" applyFill="1" applyBorder="1" applyAlignment="1">
      <alignment horizontal="center" vertical="center"/>
    </xf>
    <xf numFmtId="180" fontId="1" fillId="0" borderId="50" xfId="8" applyNumberFormat="1" applyFont="1" applyFill="1" applyBorder="1" applyAlignment="1">
      <alignment horizontal="center" vertical="center"/>
    </xf>
    <xf numFmtId="180" fontId="1" fillId="0" borderId="54" xfId="8" applyNumberFormat="1" applyFont="1" applyFill="1" applyBorder="1" applyAlignment="1">
      <alignment horizontal="center" vertical="center"/>
    </xf>
    <xf numFmtId="180" fontId="1" fillId="0" borderId="39" xfId="8" applyNumberFormat="1" applyFont="1" applyFill="1" applyBorder="1" applyAlignment="1">
      <alignment horizontal="right" vertical="center"/>
    </xf>
    <xf numFmtId="0" fontId="1" fillId="0" borderId="40" xfId="8" applyFont="1" applyBorder="1" applyAlignment="1">
      <alignment horizontal="right" vertical="center"/>
    </xf>
    <xf numFmtId="180" fontId="1" fillId="0" borderId="42" xfId="8" applyNumberFormat="1" applyFont="1" applyFill="1" applyBorder="1" applyAlignment="1">
      <alignment horizontal="center" vertical="center"/>
    </xf>
    <xf numFmtId="180" fontId="1" fillId="0" borderId="43" xfId="8" applyNumberFormat="1" applyFont="1" applyFill="1" applyBorder="1" applyAlignment="1">
      <alignment horizontal="center" vertical="center"/>
    </xf>
    <xf numFmtId="180" fontId="1" fillId="0" borderId="44" xfId="8" applyNumberFormat="1" applyFont="1" applyFill="1" applyBorder="1" applyAlignment="1">
      <alignment horizontal="center" vertical="center"/>
    </xf>
    <xf numFmtId="180" fontId="1" fillId="0" borderId="47" xfId="8" applyNumberFormat="1" applyFont="1" applyFill="1" applyBorder="1" applyAlignment="1">
      <alignment horizontal="center" vertical="center"/>
    </xf>
    <xf numFmtId="180" fontId="1" fillId="0" borderId="48" xfId="8" applyNumberFormat="1" applyFont="1" applyFill="1" applyBorder="1" applyAlignment="1">
      <alignment horizontal="center" vertical="center"/>
    </xf>
    <xf numFmtId="176" fontId="1" fillId="0" borderId="53" xfId="8" applyNumberFormat="1" applyFont="1" applyFill="1" applyBorder="1" applyAlignment="1">
      <alignment horizontal="center" vertical="center"/>
    </xf>
    <xf numFmtId="176" fontId="1" fillId="0" borderId="49" xfId="8" applyNumberFormat="1" applyFont="1" applyFill="1" applyBorder="1" applyAlignment="1">
      <alignment horizontal="center" vertical="center"/>
    </xf>
    <xf numFmtId="0" fontId="6" fillId="0" borderId="0" xfId="8" applyFont="1" applyFill="1" applyBorder="1" applyAlignment="1">
      <alignment horizontal="center"/>
    </xf>
    <xf numFmtId="0" fontId="7" fillId="0" borderId="0" xfId="8" applyFont="1" applyFill="1" applyBorder="1" applyAlignment="1">
      <alignment horizontal="center"/>
    </xf>
    <xf numFmtId="0" fontId="1" fillId="0" borderId="1" xfId="8" applyFont="1" applyFill="1" applyBorder="1" applyAlignment="1">
      <alignment horizontal="center" vertical="center"/>
    </xf>
    <xf numFmtId="0" fontId="1" fillId="0" borderId="2" xfId="8" applyFont="1" applyFill="1" applyBorder="1" applyAlignment="1">
      <alignment horizontal="center" vertical="center"/>
    </xf>
    <xf numFmtId="0" fontId="1" fillId="0" borderId="30" xfId="8" applyFont="1" applyFill="1" applyBorder="1" applyAlignment="1">
      <alignment horizontal="center" vertical="center"/>
    </xf>
    <xf numFmtId="0" fontId="1" fillId="0" borderId="33" xfId="8" applyFont="1" applyFill="1" applyBorder="1" applyAlignment="1">
      <alignment horizontal="center" vertical="center"/>
    </xf>
    <xf numFmtId="0" fontId="1" fillId="0" borderId="34" xfId="8" applyFont="1" applyFill="1" applyBorder="1" applyAlignment="1">
      <alignment horizontal="center" vertical="center"/>
    </xf>
    <xf numFmtId="0" fontId="1" fillId="0" borderId="35" xfId="8" applyFont="1" applyFill="1" applyBorder="1" applyAlignment="1">
      <alignment horizontal="center" vertical="center"/>
    </xf>
    <xf numFmtId="0" fontId="1" fillId="0" borderId="31" xfId="8" applyFont="1" applyFill="1" applyBorder="1" applyAlignment="1">
      <alignment horizontal="center" vertical="center"/>
    </xf>
    <xf numFmtId="0" fontId="1" fillId="0" borderId="36" xfId="8" applyFont="1" applyFill="1" applyBorder="1" applyAlignment="1">
      <alignment horizontal="center" vertical="center"/>
    </xf>
    <xf numFmtId="0" fontId="1" fillId="0" borderId="27" xfId="8" applyFont="1" applyFill="1" applyBorder="1" applyAlignment="1">
      <alignment horizontal="center" vertical="center" wrapText="1"/>
    </xf>
    <xf numFmtId="0" fontId="1" fillId="0" borderId="26" xfId="8" applyFont="1" applyBorder="1" applyAlignment="1">
      <alignment horizontal="center" vertical="center" wrapText="1"/>
    </xf>
    <xf numFmtId="0" fontId="1" fillId="0" borderId="28" xfId="8" applyFont="1" applyBorder="1" applyAlignment="1">
      <alignment horizontal="center" vertical="center" wrapText="1"/>
    </xf>
    <xf numFmtId="0" fontId="1" fillId="0" borderId="25" xfId="8" applyFont="1" applyFill="1" applyBorder="1" applyAlignment="1">
      <alignment horizontal="center" vertical="center" wrapText="1"/>
    </xf>
    <xf numFmtId="0" fontId="1" fillId="0" borderId="28" xfId="8" applyFont="1" applyFill="1" applyBorder="1" applyAlignment="1">
      <alignment horizontal="center" vertical="center" wrapText="1"/>
    </xf>
    <xf numFmtId="0" fontId="1" fillId="2" borderId="2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0" fontId="1" fillId="2" borderId="46" xfId="3" applyFont="1" applyFill="1" applyBorder="1" applyAlignment="1">
      <alignment horizontal="left" vertical="center"/>
    </xf>
    <xf numFmtId="0" fontId="1" fillId="2" borderId="6" xfId="3" applyFont="1" applyFill="1" applyBorder="1" applyAlignment="1">
      <alignment horizontal="left" vertical="center"/>
    </xf>
    <xf numFmtId="0" fontId="1" fillId="2" borderId="0" xfId="3" applyFont="1" applyFill="1" applyBorder="1" applyAlignment="1">
      <alignment horizontal="left" vertical="center"/>
    </xf>
    <xf numFmtId="0" fontId="1" fillId="2" borderId="9" xfId="3" applyFont="1" applyFill="1" applyBorder="1" applyAlignment="1">
      <alignment horizontal="left" vertical="center"/>
    </xf>
    <xf numFmtId="0" fontId="1" fillId="2" borderId="15" xfId="3" applyFont="1" applyFill="1" applyBorder="1" applyAlignment="1">
      <alignment horizontal="left" vertical="center"/>
    </xf>
    <xf numFmtId="0" fontId="1" fillId="2" borderId="16" xfId="3" applyFont="1" applyFill="1" applyBorder="1" applyAlignment="1">
      <alignment horizontal="left" vertical="center"/>
    </xf>
    <xf numFmtId="0" fontId="1" fillId="2" borderId="29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7" fillId="2" borderId="0" xfId="3" applyFont="1" applyFill="1" applyBorder="1" applyAlignment="1">
      <alignment horizontal="center" vertical="center"/>
    </xf>
    <xf numFmtId="0" fontId="1" fillId="2" borderId="1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3" xfId="3" applyFont="1" applyFill="1" applyBorder="1" applyAlignment="1">
      <alignment vertical="center"/>
    </xf>
    <xf numFmtId="0" fontId="1" fillId="2" borderId="34" xfId="3" applyFont="1" applyFill="1" applyBorder="1" applyAlignment="1">
      <alignment vertical="center"/>
    </xf>
    <xf numFmtId="0" fontId="1" fillId="2" borderId="35" xfId="3" applyFont="1" applyFill="1" applyBorder="1" applyAlignment="1">
      <alignment vertical="center"/>
    </xf>
    <xf numFmtId="0" fontId="1" fillId="2" borderId="31" xfId="3" applyFont="1" applyFill="1" applyBorder="1" applyAlignment="1">
      <alignment horizontal="center" vertical="center"/>
    </xf>
    <xf numFmtId="0" fontId="1" fillId="2" borderId="32" xfId="3" applyFont="1" applyFill="1" applyBorder="1" applyAlignment="1">
      <alignment horizontal="center" vertical="center"/>
    </xf>
    <xf numFmtId="0" fontId="1" fillId="2" borderId="36" xfId="3" applyFont="1" applyFill="1" applyBorder="1" applyAlignment="1">
      <alignment horizontal="center" vertical="center"/>
    </xf>
    <xf numFmtId="0" fontId="1" fillId="2" borderId="52" xfId="3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13" xfId="3" applyFont="1" applyFill="1" applyBorder="1" applyAlignment="1">
      <alignment horizontal="left" vertical="center"/>
    </xf>
    <xf numFmtId="0" fontId="22" fillId="0" borderId="46" xfId="14" applyFont="1" applyBorder="1" applyAlignment="1">
      <alignment horizontal="center" vertical="center" wrapText="1"/>
    </xf>
    <xf numFmtId="0" fontId="22" fillId="0" borderId="56" xfId="14" applyFont="1" applyBorder="1" applyAlignment="1">
      <alignment horizontal="center" vertical="center" wrapText="1"/>
    </xf>
    <xf numFmtId="0" fontId="22" fillId="0" borderId="56" xfId="14" applyFont="1" applyBorder="1" applyAlignment="1">
      <alignment horizontal="left" vertical="center" wrapText="1"/>
    </xf>
    <xf numFmtId="181" fontId="22" fillId="0" borderId="21" xfId="14" applyNumberFormat="1" applyFont="1" applyBorder="1" applyAlignment="1">
      <alignment horizontal="right" vertical="center" wrapText="1"/>
    </xf>
    <xf numFmtId="181" fontId="22" fillId="0" borderId="46" xfId="14" applyNumberFormat="1" applyFont="1" applyBorder="1" applyAlignment="1">
      <alignment horizontal="right" vertical="center" wrapText="1"/>
    </xf>
    <xf numFmtId="0" fontId="22" fillId="0" borderId="21" xfId="14" applyFont="1" applyBorder="1" applyAlignment="1">
      <alignment horizontal="center" vertical="center" wrapText="1"/>
    </xf>
    <xf numFmtId="41" fontId="22" fillId="0" borderId="21" xfId="14" applyNumberFormat="1" applyFont="1" applyBorder="1" applyAlignment="1">
      <alignment horizontal="right" vertical="center" wrapText="1"/>
    </xf>
    <xf numFmtId="41" fontId="22" fillId="0" borderId="46" xfId="14" applyNumberFormat="1" applyFont="1" applyBorder="1" applyAlignment="1">
      <alignment horizontal="right" vertical="center" wrapText="1"/>
    </xf>
    <xf numFmtId="0" fontId="22" fillId="0" borderId="56" xfId="14" applyFont="1" applyBorder="1" applyAlignment="1">
      <alignment horizontal="left" vertical="center"/>
    </xf>
    <xf numFmtId="0" fontId="23" fillId="0" borderId="56" xfId="8" applyFont="1" applyBorder="1" applyAlignment="1">
      <alignment horizontal="left" vertical="center"/>
    </xf>
    <xf numFmtId="0" fontId="22" fillId="0" borderId="21" xfId="14" applyFont="1" applyBorder="1" applyAlignment="1">
      <alignment horizontal="center" vertical="center"/>
    </xf>
    <xf numFmtId="0" fontId="22" fillId="0" borderId="46" xfId="14" applyFont="1" applyBorder="1" applyAlignment="1">
      <alignment horizontal="center" vertical="center"/>
    </xf>
    <xf numFmtId="0" fontId="25" fillId="0" borderId="12" xfId="14" applyFont="1" applyBorder="1">
      <alignment vertical="center"/>
    </xf>
    <xf numFmtId="0" fontId="26" fillId="0" borderId="12" xfId="14" applyFont="1" applyBorder="1">
      <alignment vertical="center"/>
    </xf>
    <xf numFmtId="0" fontId="22" fillId="0" borderId="0" xfId="14" applyFont="1">
      <alignment vertical="center"/>
    </xf>
    <xf numFmtId="0" fontId="19" fillId="0" borderId="0" xfId="15" applyFont="1" applyAlignment="1">
      <alignment vertical="center"/>
    </xf>
    <xf numFmtId="0" fontId="27" fillId="0" borderId="0" xfId="15" applyFont="1" applyAlignment="1">
      <alignment horizontal="right" vertical="center"/>
    </xf>
    <xf numFmtId="0" fontId="22" fillId="0" borderId="21" xfId="14" applyFont="1" applyBorder="1" applyAlignment="1">
      <alignment horizontal="left" vertical="center" wrapText="1"/>
    </xf>
    <xf numFmtId="0" fontId="22" fillId="0" borderId="46" xfId="14" applyFont="1" applyBorder="1" applyAlignment="1">
      <alignment horizontal="left" vertical="center" wrapText="1"/>
    </xf>
    <xf numFmtId="0" fontId="22" fillId="0" borderId="21" xfId="14" applyFont="1" applyBorder="1" applyAlignment="1">
      <alignment horizontal="left" vertical="center"/>
    </xf>
    <xf numFmtId="0" fontId="22" fillId="0" borderId="46" xfId="14" applyFont="1" applyBorder="1" applyAlignment="1">
      <alignment horizontal="left" vertical="center"/>
    </xf>
    <xf numFmtId="0" fontId="23" fillId="0" borderId="21" xfId="15" applyFont="1" applyBorder="1" applyAlignment="1">
      <alignment horizontal="left" vertical="center"/>
    </xf>
    <xf numFmtId="0" fontId="23" fillId="0" borderId="46" xfId="15" applyFont="1" applyBorder="1" applyAlignment="1">
      <alignment horizontal="left" vertical="center"/>
    </xf>
    <xf numFmtId="0" fontId="22" fillId="0" borderId="56" xfId="14" applyFont="1" applyBorder="1" applyAlignment="1">
      <alignment horizontal="center" vertical="center"/>
    </xf>
  </cellXfs>
  <cellStyles count="16">
    <cellStyle name="桁区切り" xfId="1" builtinId="6"/>
    <cellStyle name="桁区切り 2" xfId="6" xr:uid="{00000000-0005-0000-0000-000001000000}"/>
    <cellStyle name="標準" xfId="0" builtinId="0"/>
    <cellStyle name="標準 2" xfId="2" xr:uid="{00000000-0005-0000-0000-000003000000}"/>
    <cellStyle name="標準 2 2" xfId="14" xr:uid="{85B75FE3-9453-40D0-8D01-ABE5D9E4ED54}"/>
    <cellStyle name="標準 2 3" xfId="10" xr:uid="{00000000-0005-0000-0000-000004000000}"/>
    <cellStyle name="標準 4" xfId="11" xr:uid="{00000000-0005-0000-0000-000005000000}"/>
    <cellStyle name="標準 4 2" xfId="13" xr:uid="{BD19B71D-85DB-468B-ABDF-9791B61425C3}"/>
    <cellStyle name="標準 5" xfId="8" xr:uid="{00000000-0005-0000-0000-000006000000}"/>
    <cellStyle name="標準 6" xfId="12" xr:uid="{00000000-0005-0000-0000-000007000000}"/>
    <cellStyle name="標準 7" xfId="4" xr:uid="{00000000-0005-0000-0000-000008000000}"/>
    <cellStyle name="標準 7 2" xfId="15" xr:uid="{49CE0341-9DA2-4421-B0B8-30B7E66BFC1C}"/>
    <cellStyle name="標準 8" xfId="3" xr:uid="{00000000-0005-0000-0000-000009000000}"/>
    <cellStyle name="標準 9" xfId="5" xr:uid="{00000000-0005-0000-0000-00000A000000}"/>
    <cellStyle name="標準_03.04.01.財務諸表雛形_様式_桜内案１_コピー03　普通会計４表2006.12.23_仕訳" xfId="7" xr:uid="{00000000-0005-0000-0000-00000B000000}"/>
    <cellStyle name="標準_別冊１　Ｐ2～Ｐ5　普通会計４表20070113_仕訳" xfId="9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externalLink" Target="externalLinks/externalLink2.xml" />
  <Relationship Id="rId3" Type="http://schemas.openxmlformats.org/officeDocument/2006/relationships/worksheet" Target="worksheets/sheet3.xml" />
  <Relationship Id="rId7" Type="http://schemas.openxmlformats.org/officeDocument/2006/relationships/externalLink" Target="externalLinks/externalLink1.xml" />
  <Relationship Id="rId12" Type="http://schemas.openxmlformats.org/officeDocument/2006/relationships/calcChain" Target="calcChain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sharedStrings" Target="sharedStrings.xml" />
  <Relationship Id="rId5" Type="http://schemas.openxmlformats.org/officeDocument/2006/relationships/worksheet" Target="worksheets/sheet5.xml" />
  <Relationship Id="rId10" Type="http://schemas.openxmlformats.org/officeDocument/2006/relationships/styles" Target="styles.xml" />
  <Relationship Id="rId4" Type="http://schemas.openxmlformats.org/officeDocument/2006/relationships/worksheet" Target="worksheets/sheet4.xml" />
  <Relationship Id="rId9" Type="http://schemas.openxmlformats.org/officeDocument/2006/relationships/theme" Target="theme/theme1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/6d5b1c02251c9f38/&#12489;&#12461;&#12517;&#12513;&#12531;&#12488;/&#26494;&#38442;&#24066;/2020&#24180;&#24230;/&#25104;&#26524;&#29289;_0312/&#22266;&#23450;&#36039;&#29987;&#26126;&#32048;/&#34892;&#25919;&#30446;&#30340;&#21029;&#22266;&#23450;&#36039;&#29987;&#26126;&#32048;/R1&#20840;&#20307;&#20250;&#35336;&#34892;&#25919;&#30446;&#30340;&#21029;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全体会計"/>
      <sheetName val="市会計"/>
      <sheetName val="病院（環境衛生）"/>
      <sheetName val="上水道（生活インフラ）"/>
      <sheetName val="下水道（生活インフラ）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>
    <pageSetUpPr fitToPage="1"/>
  </sheetPr>
  <dimension ref="A1:AE85"/>
  <sheetViews>
    <sheetView showGridLines="0" tabSelected="1" topLeftCell="C1" zoomScale="85" zoomScaleNormal="85" zoomScaleSheetLayoutView="85" workbookViewId="0">
      <selection activeCell="P5" sqref="P5"/>
    </sheetView>
  </sheetViews>
  <sheetFormatPr defaultColWidth="9" defaultRowHeight="12.5"/>
  <cols>
    <col min="1" max="2" width="0" style="7" hidden="1" customWidth="1"/>
    <col min="3" max="3" width="0.6328125" style="9" customWidth="1"/>
    <col min="4" max="14" width="2.08984375" style="9" customWidth="1"/>
    <col min="15" max="15" width="6" style="9" customWidth="1"/>
    <col min="16" max="16" width="22.36328125" style="9" customWidth="1"/>
    <col min="17" max="17" width="3.36328125" style="9" bestFit="1" customWidth="1"/>
    <col min="18" max="19" width="2.08984375" style="9" customWidth="1"/>
    <col min="20" max="24" width="3.90625" style="9" customWidth="1"/>
    <col min="25" max="25" width="3.08984375" style="9" customWidth="1"/>
    <col min="26" max="26" width="24.08984375" style="9" bestFit="1" customWidth="1"/>
    <col min="27" max="27" width="3.08984375" style="9" customWidth="1"/>
    <col min="28" max="28" width="0.6328125" style="9" customWidth="1"/>
    <col min="29" max="29" width="9" style="9"/>
    <col min="30" max="31" width="0" style="9" hidden="1" customWidth="1"/>
    <col min="32" max="16384" width="9" style="9"/>
  </cols>
  <sheetData>
    <row r="1" spans="1:31">
      <c r="D1" s="9" t="s">
        <v>349</v>
      </c>
    </row>
    <row r="2" spans="1:31">
      <c r="D2" s="9" t="s">
        <v>371</v>
      </c>
    </row>
    <row r="3" spans="1:31">
      <c r="D3" s="9" t="s">
        <v>350</v>
      </c>
    </row>
    <row r="4" spans="1:31">
      <c r="D4" s="9" t="s">
        <v>351</v>
      </c>
    </row>
    <row r="5" spans="1:31">
      <c r="D5" s="9" t="s">
        <v>352</v>
      </c>
    </row>
    <row r="6" spans="1:31">
      <c r="D6" s="9" t="s">
        <v>353</v>
      </c>
    </row>
    <row r="7" spans="1:31">
      <c r="D7" s="9" t="s">
        <v>354</v>
      </c>
    </row>
    <row r="8" spans="1:31" s="6" customFormat="1" ht="13">
      <c r="A8" s="1"/>
      <c r="B8" s="2"/>
      <c r="C8" s="2"/>
      <c r="D8" s="2"/>
      <c r="E8" s="2"/>
      <c r="F8" s="2"/>
      <c r="G8" s="2"/>
      <c r="H8" s="2"/>
      <c r="I8" s="3"/>
      <c r="J8" s="3"/>
      <c r="K8" s="3"/>
      <c r="L8" s="3"/>
      <c r="M8" s="3"/>
      <c r="N8" s="3"/>
      <c r="O8" s="4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 spans="1:31" ht="23.25" customHeight="1">
      <c r="C9" s="8"/>
      <c r="D9" s="255" t="s">
        <v>367</v>
      </c>
      <c r="E9" s="255"/>
      <c r="F9" s="255"/>
      <c r="G9" s="255"/>
      <c r="H9" s="255"/>
      <c r="I9" s="255"/>
      <c r="J9" s="255"/>
      <c r="K9" s="255"/>
      <c r="L9" s="255"/>
      <c r="M9" s="255"/>
      <c r="N9" s="255"/>
      <c r="O9" s="255"/>
      <c r="P9" s="255"/>
      <c r="Q9" s="255"/>
      <c r="R9" s="255"/>
      <c r="S9" s="255"/>
      <c r="T9" s="255"/>
      <c r="U9" s="255"/>
      <c r="V9" s="255"/>
      <c r="W9" s="255"/>
      <c r="X9" s="255"/>
      <c r="Y9" s="255"/>
      <c r="Z9" s="255"/>
      <c r="AA9" s="255"/>
    </row>
    <row r="10" spans="1:31" ht="21" customHeight="1">
      <c r="D10" s="256" t="s">
        <v>368</v>
      </c>
      <c r="E10" s="256"/>
      <c r="F10" s="256"/>
      <c r="G10" s="256"/>
      <c r="H10" s="256"/>
      <c r="I10" s="256"/>
      <c r="J10" s="256"/>
      <c r="K10" s="256"/>
      <c r="L10" s="256"/>
      <c r="M10" s="256"/>
      <c r="N10" s="256"/>
      <c r="O10" s="256"/>
      <c r="P10" s="256"/>
      <c r="Q10" s="256"/>
      <c r="R10" s="256"/>
      <c r="S10" s="256"/>
      <c r="T10" s="256"/>
      <c r="U10" s="256"/>
      <c r="V10" s="256"/>
      <c r="W10" s="256"/>
      <c r="X10" s="256"/>
      <c r="Y10" s="256"/>
      <c r="Z10" s="256"/>
      <c r="AA10" s="256"/>
    </row>
    <row r="11" spans="1:31" s="11" customFormat="1" ht="16.5" customHeight="1" thickBot="1">
      <c r="A11" s="10"/>
      <c r="B11" s="10"/>
      <c r="D11" s="12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4" t="s">
        <v>355</v>
      </c>
      <c r="AB11" s="13"/>
    </row>
    <row r="12" spans="1:31" s="16" customFormat="1" ht="14.25" customHeight="1" thickBot="1">
      <c r="A12" s="15" t="s">
        <v>326</v>
      </c>
      <c r="B12" s="15" t="s">
        <v>327</v>
      </c>
      <c r="D12" s="252" t="s">
        <v>0</v>
      </c>
      <c r="E12" s="253"/>
      <c r="F12" s="253"/>
      <c r="G12" s="253"/>
      <c r="H12" s="253"/>
      <c r="I12" s="253"/>
      <c r="J12" s="253"/>
      <c r="K12" s="257"/>
      <c r="L12" s="257"/>
      <c r="M12" s="257"/>
      <c r="N12" s="257"/>
      <c r="O12" s="257"/>
      <c r="P12" s="258" t="s">
        <v>328</v>
      </c>
      <c r="Q12" s="259"/>
      <c r="R12" s="253" t="s">
        <v>0</v>
      </c>
      <c r="S12" s="253"/>
      <c r="T12" s="253"/>
      <c r="U12" s="253"/>
      <c r="V12" s="253"/>
      <c r="W12" s="253"/>
      <c r="X12" s="253"/>
      <c r="Y12" s="253"/>
      <c r="Z12" s="258" t="s">
        <v>328</v>
      </c>
      <c r="AA12" s="259"/>
    </row>
    <row r="13" spans="1:31" ht="14.65" customHeight="1">
      <c r="D13" s="17" t="s">
        <v>329</v>
      </c>
      <c r="E13" s="18"/>
      <c r="F13" s="19"/>
      <c r="G13" s="20"/>
      <c r="H13" s="20"/>
      <c r="I13" s="20"/>
      <c r="J13" s="20"/>
      <c r="K13" s="18"/>
      <c r="L13" s="18"/>
      <c r="M13" s="18"/>
      <c r="N13" s="18"/>
      <c r="O13" s="18"/>
      <c r="P13" s="21"/>
      <c r="Q13" s="22"/>
      <c r="R13" s="19" t="s">
        <v>330</v>
      </c>
      <c r="S13" s="19"/>
      <c r="T13" s="19"/>
      <c r="U13" s="19"/>
      <c r="V13" s="19"/>
      <c r="W13" s="19"/>
      <c r="X13" s="19"/>
      <c r="Y13" s="18"/>
      <c r="Z13" s="21"/>
      <c r="AA13" s="23"/>
      <c r="AD13" s="223"/>
      <c r="AE13" s="223"/>
    </row>
    <row r="14" spans="1:31" ht="14.65" customHeight="1">
      <c r="A14" s="7" t="s">
        <v>3</v>
      </c>
      <c r="B14" s="7" t="s">
        <v>116</v>
      </c>
      <c r="D14" s="24"/>
      <c r="E14" s="19" t="s">
        <v>4</v>
      </c>
      <c r="F14" s="19"/>
      <c r="G14" s="19"/>
      <c r="H14" s="19"/>
      <c r="I14" s="19"/>
      <c r="J14" s="19"/>
      <c r="K14" s="18"/>
      <c r="L14" s="18"/>
      <c r="M14" s="18"/>
      <c r="N14" s="18"/>
      <c r="O14" s="18"/>
      <c r="P14" s="25">
        <v>315468310</v>
      </c>
      <c r="Q14" s="26"/>
      <c r="R14" s="19"/>
      <c r="S14" s="19" t="s">
        <v>117</v>
      </c>
      <c r="T14" s="19"/>
      <c r="U14" s="19"/>
      <c r="V14" s="19"/>
      <c r="W14" s="19"/>
      <c r="X14" s="19"/>
      <c r="Y14" s="18"/>
      <c r="Z14" s="25">
        <v>153106332</v>
      </c>
      <c r="AA14" s="27"/>
      <c r="AD14" s="223">
        <f>IF(AND(AD15="-",AD56="-",AD59="-"),"-",SUM(AD15,AD56,AD59))</f>
        <v>315468309999</v>
      </c>
      <c r="AE14" s="223">
        <f>IF(COUNTIF(AE15:AE19,"-")=COUNTA(AE15:AE19),"-",SUM(AE15:AE19))</f>
        <v>153106332008</v>
      </c>
    </row>
    <row r="15" spans="1:31" ht="14.65" customHeight="1">
      <c r="A15" s="7" t="s">
        <v>5</v>
      </c>
      <c r="B15" s="7" t="s">
        <v>118</v>
      </c>
      <c r="D15" s="24"/>
      <c r="E15" s="19"/>
      <c r="F15" s="19" t="s">
        <v>6</v>
      </c>
      <c r="G15" s="19"/>
      <c r="H15" s="19"/>
      <c r="I15" s="19"/>
      <c r="J15" s="19"/>
      <c r="K15" s="18"/>
      <c r="L15" s="18"/>
      <c r="M15" s="18"/>
      <c r="N15" s="18"/>
      <c r="O15" s="18"/>
      <c r="P15" s="25">
        <v>294677924</v>
      </c>
      <c r="Q15" s="26" t="s">
        <v>359</v>
      </c>
      <c r="R15" s="19"/>
      <c r="S15" s="19"/>
      <c r="T15" s="19" t="s">
        <v>369</v>
      </c>
      <c r="U15" s="19"/>
      <c r="V15" s="19"/>
      <c r="W15" s="19"/>
      <c r="X15" s="19"/>
      <c r="Y15" s="18"/>
      <c r="Z15" s="25">
        <v>92423522</v>
      </c>
      <c r="AA15" s="27"/>
      <c r="AD15" s="223">
        <f>IF(AND(AD16="-",AD40="-",COUNTIF(AD53:AD55,"-")=COUNTA(AD53:AD55)),"-",SUM(AD16,AD40,AD53:AD55))</f>
        <v>294677924040</v>
      </c>
      <c r="AE15" s="223">
        <v>92423522082</v>
      </c>
    </row>
    <row r="16" spans="1:31" ht="14.65" customHeight="1">
      <c r="A16" s="7" t="s">
        <v>7</v>
      </c>
      <c r="B16" s="7" t="s">
        <v>119</v>
      </c>
      <c r="D16" s="24"/>
      <c r="E16" s="19"/>
      <c r="F16" s="19"/>
      <c r="G16" s="19" t="s">
        <v>8</v>
      </c>
      <c r="H16" s="19"/>
      <c r="I16" s="19"/>
      <c r="J16" s="19"/>
      <c r="K16" s="18"/>
      <c r="L16" s="18"/>
      <c r="M16" s="18"/>
      <c r="N16" s="18"/>
      <c r="O16" s="18"/>
      <c r="P16" s="25">
        <v>122831415</v>
      </c>
      <c r="Q16" s="26"/>
      <c r="R16" s="19"/>
      <c r="S16" s="19"/>
      <c r="T16" s="19" t="s">
        <v>120</v>
      </c>
      <c r="U16" s="19"/>
      <c r="V16" s="19"/>
      <c r="W16" s="19"/>
      <c r="X16" s="19"/>
      <c r="Y16" s="18"/>
      <c r="Z16" s="25">
        <v>39080</v>
      </c>
      <c r="AA16" s="27"/>
      <c r="AD16" s="223">
        <f>IF(COUNTIF(AD17:AD39,"-")=COUNTA(AD17:AD39),"-",SUM(AD17:AD39))</f>
        <v>122831415292</v>
      </c>
      <c r="AE16" s="223">
        <v>39079966</v>
      </c>
    </row>
    <row r="17" spans="1:31" ht="14.65" customHeight="1">
      <c r="A17" s="7" t="s">
        <v>9</v>
      </c>
      <c r="B17" s="7" t="s">
        <v>121</v>
      </c>
      <c r="D17" s="24"/>
      <c r="E17" s="19"/>
      <c r="F17" s="19"/>
      <c r="G17" s="19"/>
      <c r="H17" s="19" t="s">
        <v>10</v>
      </c>
      <c r="I17" s="19"/>
      <c r="J17" s="19"/>
      <c r="K17" s="18"/>
      <c r="L17" s="18"/>
      <c r="M17" s="18"/>
      <c r="N17" s="18"/>
      <c r="O17" s="18"/>
      <c r="P17" s="25">
        <v>62433094</v>
      </c>
      <c r="Q17" s="26"/>
      <c r="R17" s="19"/>
      <c r="S17" s="19"/>
      <c r="T17" s="19" t="s">
        <v>122</v>
      </c>
      <c r="U17" s="19"/>
      <c r="V17" s="19"/>
      <c r="W17" s="19"/>
      <c r="X17" s="19"/>
      <c r="Y17" s="18"/>
      <c r="Z17" s="25">
        <v>10845673</v>
      </c>
      <c r="AA17" s="27"/>
      <c r="AD17" s="223">
        <v>62433093952</v>
      </c>
      <c r="AE17" s="223">
        <v>10845673031</v>
      </c>
    </row>
    <row r="18" spans="1:31" ht="14.65" customHeight="1">
      <c r="A18" s="7" t="s">
        <v>12</v>
      </c>
      <c r="B18" s="7" t="s">
        <v>123</v>
      </c>
      <c r="D18" s="24"/>
      <c r="E18" s="19"/>
      <c r="F18" s="19"/>
      <c r="G18" s="19"/>
      <c r="H18" s="19" t="s">
        <v>13</v>
      </c>
      <c r="I18" s="19"/>
      <c r="J18" s="19"/>
      <c r="K18" s="18"/>
      <c r="L18" s="18"/>
      <c r="M18" s="18"/>
      <c r="N18" s="18"/>
      <c r="O18" s="18"/>
      <c r="P18" s="224">
        <v>0</v>
      </c>
      <c r="Q18" s="26"/>
      <c r="R18" s="19"/>
      <c r="S18" s="19"/>
      <c r="T18" s="19" t="s">
        <v>124</v>
      </c>
      <c r="U18" s="19"/>
      <c r="V18" s="19"/>
      <c r="W18" s="19"/>
      <c r="X18" s="19"/>
      <c r="Y18" s="18"/>
      <c r="Z18" s="224">
        <v>0</v>
      </c>
      <c r="AA18" s="27"/>
      <c r="AD18" s="223">
        <v>0</v>
      </c>
      <c r="AE18" s="223">
        <v>0</v>
      </c>
    </row>
    <row r="19" spans="1:31" ht="14.65" customHeight="1">
      <c r="A19" s="7" t="s">
        <v>14</v>
      </c>
      <c r="B19" s="7" t="s">
        <v>125</v>
      </c>
      <c r="D19" s="24"/>
      <c r="E19" s="19"/>
      <c r="F19" s="19"/>
      <c r="G19" s="19"/>
      <c r="H19" s="19" t="s">
        <v>15</v>
      </c>
      <c r="I19" s="19"/>
      <c r="J19" s="19"/>
      <c r="K19" s="18"/>
      <c r="L19" s="18"/>
      <c r="M19" s="18"/>
      <c r="N19" s="18"/>
      <c r="O19" s="18"/>
      <c r="P19" s="25">
        <v>1370058</v>
      </c>
      <c r="Q19" s="26"/>
      <c r="R19" s="19"/>
      <c r="S19" s="19"/>
      <c r="T19" s="19" t="s">
        <v>44</v>
      </c>
      <c r="U19" s="19"/>
      <c r="V19" s="19"/>
      <c r="W19" s="19"/>
      <c r="X19" s="19"/>
      <c r="Y19" s="18"/>
      <c r="Z19" s="25">
        <v>49798057</v>
      </c>
      <c r="AA19" s="27"/>
      <c r="AD19" s="223">
        <v>1370058445</v>
      </c>
      <c r="AE19" s="223">
        <v>49798056929</v>
      </c>
    </row>
    <row r="20" spans="1:31" ht="14.65" customHeight="1">
      <c r="A20" s="7" t="s">
        <v>16</v>
      </c>
      <c r="B20" s="7" t="s">
        <v>126</v>
      </c>
      <c r="D20" s="24"/>
      <c r="E20" s="19"/>
      <c r="F20" s="19"/>
      <c r="G20" s="19"/>
      <c r="H20" s="19" t="s">
        <v>17</v>
      </c>
      <c r="I20" s="19"/>
      <c r="J20" s="19"/>
      <c r="K20" s="18"/>
      <c r="L20" s="18"/>
      <c r="M20" s="18"/>
      <c r="N20" s="18"/>
      <c r="O20" s="18"/>
      <c r="P20" s="224">
        <v>0</v>
      </c>
      <c r="Q20" s="26"/>
      <c r="R20" s="19"/>
      <c r="S20" s="19" t="s">
        <v>127</v>
      </c>
      <c r="T20" s="19"/>
      <c r="U20" s="19"/>
      <c r="V20" s="19"/>
      <c r="W20" s="19"/>
      <c r="X20" s="19"/>
      <c r="Y20" s="18"/>
      <c r="Z20" s="25">
        <v>16269378</v>
      </c>
      <c r="AA20" s="27" t="s">
        <v>359</v>
      </c>
      <c r="AD20" s="223">
        <v>0</v>
      </c>
      <c r="AE20" s="223">
        <f>IF(COUNTIF(AE21:AE28,"-")=COUNTA(AE21:AE28),"-",SUM(AE21:AE28))</f>
        <v>16269377582</v>
      </c>
    </row>
    <row r="21" spans="1:31" ht="14.65" customHeight="1">
      <c r="A21" s="7" t="s">
        <v>18</v>
      </c>
      <c r="B21" s="7" t="s">
        <v>128</v>
      </c>
      <c r="D21" s="24"/>
      <c r="E21" s="19"/>
      <c r="F21" s="19"/>
      <c r="G21" s="19"/>
      <c r="H21" s="19" t="s">
        <v>19</v>
      </c>
      <c r="I21" s="19"/>
      <c r="J21" s="19"/>
      <c r="K21" s="18"/>
      <c r="L21" s="18"/>
      <c r="M21" s="18"/>
      <c r="N21" s="18"/>
      <c r="O21" s="18"/>
      <c r="P21" s="25">
        <v>131673272</v>
      </c>
      <c r="Q21" s="26"/>
      <c r="R21" s="19"/>
      <c r="S21" s="19"/>
      <c r="T21" s="19" t="s">
        <v>370</v>
      </c>
      <c r="U21" s="19"/>
      <c r="V21" s="19"/>
      <c r="W21" s="19"/>
      <c r="X21" s="19"/>
      <c r="Y21" s="18"/>
      <c r="Z21" s="25">
        <v>13539707</v>
      </c>
      <c r="AA21" s="27"/>
      <c r="AD21" s="223">
        <v>131673272023</v>
      </c>
      <c r="AE21" s="223">
        <v>13539706596</v>
      </c>
    </row>
    <row r="22" spans="1:31" ht="14.65" customHeight="1">
      <c r="A22" s="7" t="s">
        <v>20</v>
      </c>
      <c r="B22" s="7" t="s">
        <v>129</v>
      </c>
      <c r="D22" s="24"/>
      <c r="E22" s="19"/>
      <c r="F22" s="19"/>
      <c r="G22" s="19"/>
      <c r="H22" s="19" t="s">
        <v>21</v>
      </c>
      <c r="I22" s="19"/>
      <c r="J22" s="19"/>
      <c r="K22" s="18"/>
      <c r="L22" s="18"/>
      <c r="M22" s="18"/>
      <c r="N22" s="18"/>
      <c r="O22" s="18"/>
      <c r="P22" s="25">
        <v>-80317528</v>
      </c>
      <c r="Q22" s="26"/>
      <c r="R22" s="19"/>
      <c r="S22" s="19"/>
      <c r="T22" s="19" t="s">
        <v>130</v>
      </c>
      <c r="U22" s="19"/>
      <c r="V22" s="19"/>
      <c r="W22" s="19"/>
      <c r="X22" s="19"/>
      <c r="Y22" s="18"/>
      <c r="Z22" s="25">
        <v>1304873</v>
      </c>
      <c r="AA22" s="27"/>
      <c r="AD22" s="223">
        <v>-80317528341</v>
      </c>
      <c r="AE22" s="223">
        <v>1304873329</v>
      </c>
    </row>
    <row r="23" spans="1:31" ht="14.65" customHeight="1">
      <c r="A23" s="7" t="s">
        <v>331</v>
      </c>
      <c r="B23" s="7" t="s">
        <v>131</v>
      </c>
      <c r="D23" s="24"/>
      <c r="E23" s="19"/>
      <c r="F23" s="19"/>
      <c r="G23" s="19"/>
      <c r="H23" s="19" t="s">
        <v>22</v>
      </c>
      <c r="I23" s="19"/>
      <c r="J23" s="19"/>
      <c r="K23" s="18"/>
      <c r="L23" s="18"/>
      <c r="M23" s="18"/>
      <c r="N23" s="18"/>
      <c r="O23" s="18"/>
      <c r="P23" s="224">
        <v>0</v>
      </c>
      <c r="Q23" s="26"/>
      <c r="R23" s="19"/>
      <c r="S23" s="19"/>
      <c r="T23" s="19" t="s">
        <v>132</v>
      </c>
      <c r="U23" s="19"/>
      <c r="V23" s="19"/>
      <c r="W23" s="19"/>
      <c r="X23" s="19"/>
      <c r="Y23" s="18"/>
      <c r="Z23" s="25">
        <v>24471</v>
      </c>
      <c r="AA23" s="27"/>
      <c r="AD23" s="223">
        <v>0</v>
      </c>
      <c r="AE23" s="223">
        <v>24470969</v>
      </c>
    </row>
    <row r="24" spans="1:31" ht="14.65" customHeight="1">
      <c r="A24" s="7" t="s">
        <v>23</v>
      </c>
      <c r="B24" s="7" t="s">
        <v>133</v>
      </c>
      <c r="D24" s="24"/>
      <c r="E24" s="19"/>
      <c r="F24" s="19"/>
      <c r="G24" s="19"/>
      <c r="H24" s="19" t="s">
        <v>24</v>
      </c>
      <c r="I24" s="19"/>
      <c r="J24" s="19"/>
      <c r="K24" s="18"/>
      <c r="L24" s="18"/>
      <c r="M24" s="18"/>
      <c r="N24" s="18"/>
      <c r="O24" s="18"/>
      <c r="P24" s="25">
        <v>14576326</v>
      </c>
      <c r="Q24" s="26"/>
      <c r="R24" s="18"/>
      <c r="S24" s="19"/>
      <c r="T24" s="19" t="s">
        <v>134</v>
      </c>
      <c r="U24" s="19"/>
      <c r="V24" s="19"/>
      <c r="W24" s="19"/>
      <c r="X24" s="19"/>
      <c r="Y24" s="18"/>
      <c r="Z24" s="25">
        <v>1951</v>
      </c>
      <c r="AA24" s="27"/>
      <c r="AD24" s="223">
        <v>14576325746</v>
      </c>
      <c r="AE24" s="223">
        <v>1951380</v>
      </c>
    </row>
    <row r="25" spans="1:31" ht="14.65" customHeight="1">
      <c r="A25" s="7" t="s">
        <v>25</v>
      </c>
      <c r="B25" s="7" t="s">
        <v>135</v>
      </c>
      <c r="D25" s="24"/>
      <c r="E25" s="19"/>
      <c r="F25" s="19"/>
      <c r="G25" s="19"/>
      <c r="H25" s="19" t="s">
        <v>26</v>
      </c>
      <c r="I25" s="19"/>
      <c r="J25" s="19"/>
      <c r="K25" s="18"/>
      <c r="L25" s="18"/>
      <c r="M25" s="18"/>
      <c r="N25" s="18"/>
      <c r="O25" s="18"/>
      <c r="P25" s="25">
        <v>-8387479</v>
      </c>
      <c r="Q25" s="26"/>
      <c r="R25" s="18"/>
      <c r="S25" s="19"/>
      <c r="T25" s="19" t="s">
        <v>136</v>
      </c>
      <c r="U25" s="19"/>
      <c r="V25" s="19"/>
      <c r="W25" s="19"/>
      <c r="X25" s="19"/>
      <c r="Y25" s="18"/>
      <c r="Z25" s="224">
        <v>0</v>
      </c>
      <c r="AA25" s="27"/>
      <c r="AD25" s="223">
        <v>-8387478577</v>
      </c>
      <c r="AE25" s="223">
        <v>0</v>
      </c>
    </row>
    <row r="26" spans="1:31" ht="14.65" customHeight="1">
      <c r="A26" s="7" t="s">
        <v>332</v>
      </c>
      <c r="B26" s="7" t="s">
        <v>137</v>
      </c>
      <c r="D26" s="24"/>
      <c r="E26" s="19"/>
      <c r="F26" s="19"/>
      <c r="G26" s="19"/>
      <c r="H26" s="19" t="s">
        <v>27</v>
      </c>
      <c r="I26" s="19"/>
      <c r="J26" s="19"/>
      <c r="K26" s="18"/>
      <c r="L26" s="18"/>
      <c r="M26" s="18"/>
      <c r="N26" s="18"/>
      <c r="O26" s="18"/>
      <c r="P26" s="224">
        <v>0</v>
      </c>
      <c r="Q26" s="26"/>
      <c r="R26" s="19"/>
      <c r="S26" s="19"/>
      <c r="T26" s="19" t="s">
        <v>138</v>
      </c>
      <c r="U26" s="19"/>
      <c r="V26" s="19"/>
      <c r="W26" s="19"/>
      <c r="X26" s="19"/>
      <c r="Y26" s="18"/>
      <c r="Z26" s="25">
        <v>1074787</v>
      </c>
      <c r="AA26" s="27"/>
      <c r="AD26" s="223">
        <v>0</v>
      </c>
      <c r="AE26" s="223">
        <v>1074786770</v>
      </c>
    </row>
    <row r="27" spans="1:31" ht="14.65" customHeight="1">
      <c r="A27" s="7" t="s">
        <v>28</v>
      </c>
      <c r="B27" s="7" t="s">
        <v>139</v>
      </c>
      <c r="D27" s="24"/>
      <c r="E27" s="19"/>
      <c r="F27" s="19"/>
      <c r="G27" s="19"/>
      <c r="H27" s="19" t="s">
        <v>29</v>
      </c>
      <c r="I27" s="28"/>
      <c r="J27" s="28"/>
      <c r="K27" s="29"/>
      <c r="L27" s="29"/>
      <c r="M27" s="29"/>
      <c r="N27" s="29"/>
      <c r="O27" s="29"/>
      <c r="P27" s="224">
        <v>0</v>
      </c>
      <c r="Q27" s="26"/>
      <c r="R27" s="19"/>
      <c r="S27" s="19"/>
      <c r="T27" s="19" t="s">
        <v>140</v>
      </c>
      <c r="U27" s="19"/>
      <c r="V27" s="19"/>
      <c r="W27" s="19"/>
      <c r="X27" s="19"/>
      <c r="Y27" s="18"/>
      <c r="Z27" s="25">
        <v>257195</v>
      </c>
      <c r="AA27" s="27"/>
      <c r="AD27" s="223">
        <v>0</v>
      </c>
      <c r="AE27" s="223">
        <v>257195425</v>
      </c>
    </row>
    <row r="28" spans="1:31" ht="14.65" customHeight="1">
      <c r="A28" s="7" t="s">
        <v>30</v>
      </c>
      <c r="B28" s="7" t="s">
        <v>141</v>
      </c>
      <c r="D28" s="24"/>
      <c r="E28" s="19"/>
      <c r="F28" s="19"/>
      <c r="G28" s="19"/>
      <c r="H28" s="19" t="s">
        <v>31</v>
      </c>
      <c r="I28" s="28"/>
      <c r="J28" s="28"/>
      <c r="K28" s="29"/>
      <c r="L28" s="29"/>
      <c r="M28" s="29"/>
      <c r="N28" s="29"/>
      <c r="O28" s="29"/>
      <c r="P28" s="224">
        <v>0</v>
      </c>
      <c r="Q28" s="26"/>
      <c r="R28" s="19"/>
      <c r="S28" s="19"/>
      <c r="T28" s="19" t="s">
        <v>44</v>
      </c>
      <c r="U28" s="19"/>
      <c r="V28" s="19"/>
      <c r="W28" s="19"/>
      <c r="X28" s="19"/>
      <c r="Y28" s="18"/>
      <c r="Z28" s="25">
        <v>66393</v>
      </c>
      <c r="AA28" s="27"/>
      <c r="AD28" s="223">
        <v>0</v>
      </c>
      <c r="AE28" s="223">
        <v>66393113</v>
      </c>
    </row>
    <row r="29" spans="1:31" ht="14.65" customHeight="1">
      <c r="A29" s="7" t="s">
        <v>333</v>
      </c>
      <c r="B29" s="7" t="s">
        <v>114</v>
      </c>
      <c r="D29" s="24"/>
      <c r="E29" s="19"/>
      <c r="F29" s="19"/>
      <c r="G29" s="19"/>
      <c r="H29" s="19" t="s">
        <v>32</v>
      </c>
      <c r="I29" s="28"/>
      <c r="J29" s="28"/>
      <c r="K29" s="29"/>
      <c r="L29" s="29"/>
      <c r="M29" s="29"/>
      <c r="N29" s="29"/>
      <c r="O29" s="29"/>
      <c r="P29" s="224">
        <v>0</v>
      </c>
      <c r="Q29" s="26"/>
      <c r="R29" s="239" t="s">
        <v>115</v>
      </c>
      <c r="S29" s="240"/>
      <c r="T29" s="240"/>
      <c r="U29" s="240"/>
      <c r="V29" s="240"/>
      <c r="W29" s="240"/>
      <c r="X29" s="240"/>
      <c r="Y29" s="240"/>
      <c r="Z29" s="30">
        <v>169375710</v>
      </c>
      <c r="AA29" s="31"/>
      <c r="AD29" s="223">
        <v>0</v>
      </c>
      <c r="AE29" s="223">
        <f>IF(AND(AE14="-",AE20="-"),"-",SUM(AE14,AE20))</f>
        <v>169375709590</v>
      </c>
    </row>
    <row r="30" spans="1:31" ht="14.65" customHeight="1">
      <c r="A30" s="7" t="s">
        <v>33</v>
      </c>
      <c r="D30" s="24"/>
      <c r="E30" s="19"/>
      <c r="F30" s="19"/>
      <c r="G30" s="19"/>
      <c r="H30" s="19" t="s">
        <v>34</v>
      </c>
      <c r="I30" s="28"/>
      <c r="J30" s="28"/>
      <c r="K30" s="29"/>
      <c r="L30" s="29"/>
      <c r="M30" s="29"/>
      <c r="N30" s="29"/>
      <c r="O30" s="29"/>
      <c r="P30" s="224">
        <v>0</v>
      </c>
      <c r="Q30" s="26"/>
      <c r="R30" s="19" t="s">
        <v>334</v>
      </c>
      <c r="S30" s="32"/>
      <c r="T30" s="32"/>
      <c r="U30" s="32"/>
      <c r="V30" s="32"/>
      <c r="W30" s="32"/>
      <c r="X30" s="32"/>
      <c r="Y30" s="32"/>
      <c r="Z30" s="33"/>
      <c r="AA30" s="34"/>
      <c r="AD30" s="223">
        <v>0</v>
      </c>
      <c r="AE30" s="223"/>
    </row>
    <row r="31" spans="1:31" ht="14.65" customHeight="1">
      <c r="A31" s="7" t="s">
        <v>35</v>
      </c>
      <c r="B31" s="7" t="s">
        <v>144</v>
      </c>
      <c r="D31" s="24"/>
      <c r="E31" s="19"/>
      <c r="F31" s="19"/>
      <c r="G31" s="19"/>
      <c r="H31" s="19" t="s">
        <v>36</v>
      </c>
      <c r="I31" s="28"/>
      <c r="J31" s="28"/>
      <c r="K31" s="29"/>
      <c r="L31" s="29"/>
      <c r="M31" s="29"/>
      <c r="N31" s="29"/>
      <c r="O31" s="29"/>
      <c r="P31" s="224">
        <v>0</v>
      </c>
      <c r="Q31" s="26"/>
      <c r="R31" s="19"/>
      <c r="S31" s="19" t="s">
        <v>145</v>
      </c>
      <c r="T31" s="19"/>
      <c r="U31" s="19"/>
      <c r="V31" s="19"/>
      <c r="W31" s="19"/>
      <c r="X31" s="19"/>
      <c r="Y31" s="18"/>
      <c r="Z31" s="25">
        <v>324379926</v>
      </c>
      <c r="AA31" s="27"/>
      <c r="AD31" s="223">
        <v>0</v>
      </c>
      <c r="AE31" s="223">
        <v>324379926386</v>
      </c>
    </row>
    <row r="32" spans="1:31" ht="14.65" customHeight="1">
      <c r="A32" s="7" t="s">
        <v>335</v>
      </c>
      <c r="B32" s="7" t="s">
        <v>146</v>
      </c>
      <c r="D32" s="24"/>
      <c r="E32" s="19"/>
      <c r="F32" s="19"/>
      <c r="G32" s="19"/>
      <c r="H32" s="19" t="s">
        <v>37</v>
      </c>
      <c r="I32" s="28"/>
      <c r="J32" s="28"/>
      <c r="K32" s="29"/>
      <c r="L32" s="29"/>
      <c r="M32" s="29"/>
      <c r="N32" s="29"/>
      <c r="O32" s="29"/>
      <c r="P32" s="224">
        <v>0</v>
      </c>
      <c r="Q32" s="26"/>
      <c r="R32" s="19"/>
      <c r="S32" s="18" t="s">
        <v>147</v>
      </c>
      <c r="T32" s="19"/>
      <c r="U32" s="19"/>
      <c r="V32" s="19"/>
      <c r="W32" s="19"/>
      <c r="X32" s="19"/>
      <c r="Y32" s="18"/>
      <c r="Z32" s="25">
        <v>-155666572</v>
      </c>
      <c r="AA32" s="27"/>
      <c r="AD32" s="223">
        <v>0</v>
      </c>
      <c r="AE32" s="223">
        <v>-155666571593</v>
      </c>
    </row>
    <row r="33" spans="1:31" ht="14.65" customHeight="1">
      <c r="A33" s="7" t="s">
        <v>38</v>
      </c>
      <c r="D33" s="24"/>
      <c r="E33" s="19"/>
      <c r="F33" s="19"/>
      <c r="G33" s="19"/>
      <c r="H33" s="19" t="s">
        <v>39</v>
      </c>
      <c r="I33" s="28"/>
      <c r="J33" s="28"/>
      <c r="K33" s="29"/>
      <c r="L33" s="29"/>
      <c r="M33" s="29"/>
      <c r="N33" s="29"/>
      <c r="O33" s="29"/>
      <c r="P33" s="224">
        <v>0</v>
      </c>
      <c r="Q33" s="26"/>
      <c r="R33" s="24"/>
      <c r="S33" s="19"/>
      <c r="T33" s="19"/>
      <c r="U33" s="19"/>
      <c r="V33" s="19"/>
      <c r="W33" s="19"/>
      <c r="X33" s="19"/>
      <c r="Y33" s="18"/>
      <c r="Z33" s="25"/>
      <c r="AA33" s="35"/>
      <c r="AD33" s="223">
        <v>0</v>
      </c>
      <c r="AE33" s="223"/>
    </row>
    <row r="34" spans="1:31" ht="14.65" customHeight="1">
      <c r="A34" s="7" t="s">
        <v>40</v>
      </c>
      <c r="D34" s="24"/>
      <c r="E34" s="19"/>
      <c r="F34" s="19"/>
      <c r="G34" s="19"/>
      <c r="H34" s="19" t="s">
        <v>41</v>
      </c>
      <c r="I34" s="28"/>
      <c r="J34" s="28"/>
      <c r="K34" s="29"/>
      <c r="L34" s="29"/>
      <c r="M34" s="29"/>
      <c r="N34" s="29"/>
      <c r="O34" s="29"/>
      <c r="P34" s="224">
        <v>0</v>
      </c>
      <c r="Q34" s="26"/>
      <c r="R34" s="24"/>
      <c r="S34" s="19"/>
      <c r="T34" s="19"/>
      <c r="U34" s="19"/>
      <c r="V34" s="19"/>
      <c r="W34" s="19"/>
      <c r="X34" s="19"/>
      <c r="Y34" s="18"/>
      <c r="Z34" s="25"/>
      <c r="AA34" s="35"/>
      <c r="AD34" s="223">
        <v>0</v>
      </c>
      <c r="AE34" s="223"/>
    </row>
    <row r="35" spans="1:31" ht="14.65" customHeight="1">
      <c r="A35" s="7" t="s">
        <v>336</v>
      </c>
      <c r="D35" s="24"/>
      <c r="E35" s="19"/>
      <c r="F35" s="19"/>
      <c r="G35" s="19"/>
      <c r="H35" s="19" t="s">
        <v>42</v>
      </c>
      <c r="I35" s="28"/>
      <c r="J35" s="28"/>
      <c r="K35" s="29"/>
      <c r="L35" s="29"/>
      <c r="M35" s="29"/>
      <c r="N35" s="29"/>
      <c r="O35" s="29"/>
      <c r="P35" s="224">
        <v>0</v>
      </c>
      <c r="Q35" s="26"/>
      <c r="R35" s="241"/>
      <c r="S35" s="242"/>
      <c r="T35" s="242"/>
      <c r="U35" s="242"/>
      <c r="V35" s="242"/>
      <c r="W35" s="242"/>
      <c r="X35" s="242"/>
      <c r="Y35" s="242"/>
      <c r="Z35" s="25"/>
      <c r="AA35" s="27"/>
      <c r="AD35" s="223">
        <v>0</v>
      </c>
      <c r="AE35" s="223"/>
    </row>
    <row r="36" spans="1:31" ht="14.65" customHeight="1">
      <c r="A36" s="7" t="s">
        <v>43</v>
      </c>
      <c r="D36" s="24"/>
      <c r="E36" s="19"/>
      <c r="F36" s="19"/>
      <c r="G36" s="19"/>
      <c r="H36" s="19" t="s">
        <v>44</v>
      </c>
      <c r="I36" s="19"/>
      <c r="J36" s="19"/>
      <c r="K36" s="18"/>
      <c r="L36" s="18"/>
      <c r="M36" s="18"/>
      <c r="N36" s="18"/>
      <c r="O36" s="18"/>
      <c r="P36" s="224">
        <v>0</v>
      </c>
      <c r="Q36" s="26"/>
      <c r="R36" s="24"/>
      <c r="S36" s="32"/>
      <c r="T36" s="32"/>
      <c r="U36" s="32"/>
      <c r="V36" s="32"/>
      <c r="W36" s="32"/>
      <c r="X36" s="32"/>
      <c r="Y36" s="32"/>
      <c r="Z36" s="33"/>
      <c r="AA36" s="36"/>
      <c r="AD36" s="223">
        <v>0</v>
      </c>
      <c r="AE36" s="223"/>
    </row>
    <row r="37" spans="1:31" ht="14.65" customHeight="1">
      <c r="A37" s="7" t="s">
        <v>45</v>
      </c>
      <c r="D37" s="24"/>
      <c r="E37" s="19"/>
      <c r="F37" s="19"/>
      <c r="G37" s="19"/>
      <c r="H37" s="19" t="s">
        <v>46</v>
      </c>
      <c r="I37" s="19"/>
      <c r="J37" s="19"/>
      <c r="K37" s="18"/>
      <c r="L37" s="18"/>
      <c r="M37" s="18"/>
      <c r="N37" s="18"/>
      <c r="O37" s="18"/>
      <c r="P37" s="224">
        <v>0</v>
      </c>
      <c r="Q37" s="26"/>
      <c r="R37" s="19"/>
      <c r="S37" s="32"/>
      <c r="T37" s="32"/>
      <c r="U37" s="32"/>
      <c r="V37" s="32"/>
      <c r="W37" s="32"/>
      <c r="X37" s="32"/>
      <c r="Y37" s="32"/>
      <c r="Z37" s="33"/>
      <c r="AA37" s="36"/>
      <c r="AD37" s="223">
        <v>0</v>
      </c>
      <c r="AE37" s="223"/>
    </row>
    <row r="38" spans="1:31" ht="14.65" customHeight="1">
      <c r="A38" s="7" t="s">
        <v>337</v>
      </c>
      <c r="D38" s="24"/>
      <c r="E38" s="19"/>
      <c r="F38" s="19"/>
      <c r="G38" s="19"/>
      <c r="H38" s="19" t="s">
        <v>47</v>
      </c>
      <c r="I38" s="19"/>
      <c r="J38" s="19"/>
      <c r="K38" s="18"/>
      <c r="L38" s="18"/>
      <c r="M38" s="18"/>
      <c r="N38" s="18"/>
      <c r="O38" s="18"/>
      <c r="P38" s="224">
        <v>0</v>
      </c>
      <c r="Q38" s="26"/>
      <c r="R38" s="19"/>
      <c r="S38" s="19"/>
      <c r="T38" s="19"/>
      <c r="U38" s="19"/>
      <c r="V38" s="19"/>
      <c r="W38" s="19"/>
      <c r="X38" s="19"/>
      <c r="Y38" s="18"/>
      <c r="Z38" s="25"/>
      <c r="AA38" s="35"/>
      <c r="AD38" s="223">
        <v>0</v>
      </c>
      <c r="AE38" s="223"/>
    </row>
    <row r="39" spans="1:31" ht="14.65" customHeight="1">
      <c r="A39" s="7" t="s">
        <v>48</v>
      </c>
      <c r="D39" s="24"/>
      <c r="E39" s="19"/>
      <c r="F39" s="19"/>
      <c r="G39" s="19"/>
      <c r="H39" s="19" t="s">
        <v>49</v>
      </c>
      <c r="I39" s="19"/>
      <c r="J39" s="19"/>
      <c r="K39" s="18"/>
      <c r="L39" s="18"/>
      <c r="M39" s="18"/>
      <c r="N39" s="18"/>
      <c r="O39" s="18"/>
      <c r="P39" s="25">
        <v>1483672</v>
      </c>
      <c r="Q39" s="26"/>
      <c r="R39" s="19"/>
      <c r="S39" s="18"/>
      <c r="T39" s="19"/>
      <c r="U39" s="19"/>
      <c r="V39" s="19"/>
      <c r="W39" s="19"/>
      <c r="X39" s="19"/>
      <c r="Y39" s="18"/>
      <c r="Z39" s="25"/>
      <c r="AA39" s="35"/>
      <c r="AD39" s="223">
        <v>1483672044</v>
      </c>
      <c r="AE39" s="223"/>
    </row>
    <row r="40" spans="1:31" ht="14.65" customHeight="1">
      <c r="A40" s="7" t="s">
        <v>50</v>
      </c>
      <c r="D40" s="24"/>
      <c r="E40" s="19"/>
      <c r="F40" s="19"/>
      <c r="G40" s="19" t="s">
        <v>51</v>
      </c>
      <c r="H40" s="19"/>
      <c r="I40" s="19"/>
      <c r="J40" s="19"/>
      <c r="K40" s="18"/>
      <c r="L40" s="18"/>
      <c r="M40" s="18"/>
      <c r="N40" s="18"/>
      <c r="O40" s="18"/>
      <c r="P40" s="25">
        <v>170020021</v>
      </c>
      <c r="Q40" s="26" t="s">
        <v>359</v>
      </c>
      <c r="R40" s="17"/>
      <c r="S40" s="18"/>
      <c r="T40" s="18"/>
      <c r="U40" s="18"/>
      <c r="V40" s="18"/>
      <c r="W40" s="18"/>
      <c r="X40" s="18"/>
      <c r="Y40" s="37"/>
      <c r="Z40" s="25"/>
      <c r="AA40" s="35"/>
      <c r="AD40" s="223">
        <f>IF(COUNTIF(AD41:AD52,"-")=COUNTA(AD41:AD52),"-",SUM(AD41:AD52))</f>
        <v>170020021141</v>
      </c>
      <c r="AE40" s="223"/>
    </row>
    <row r="41" spans="1:31" ht="14.65" customHeight="1">
      <c r="A41" s="7" t="s">
        <v>52</v>
      </c>
      <c r="D41" s="24"/>
      <c r="E41" s="19"/>
      <c r="F41" s="19"/>
      <c r="G41" s="19"/>
      <c r="H41" s="19" t="s">
        <v>10</v>
      </c>
      <c r="I41" s="19"/>
      <c r="J41" s="19"/>
      <c r="K41" s="18"/>
      <c r="L41" s="18"/>
      <c r="M41" s="18"/>
      <c r="N41" s="18"/>
      <c r="O41" s="18"/>
      <c r="P41" s="25">
        <v>34627580</v>
      </c>
      <c r="Q41" s="26"/>
      <c r="R41" s="18"/>
      <c r="S41" s="18"/>
      <c r="T41" s="18"/>
      <c r="U41" s="18"/>
      <c r="V41" s="18"/>
      <c r="W41" s="18"/>
      <c r="X41" s="18"/>
      <c r="Y41" s="18"/>
      <c r="Z41" s="25"/>
      <c r="AA41" s="35"/>
      <c r="AD41" s="223">
        <v>34627580332</v>
      </c>
      <c r="AE41" s="223"/>
    </row>
    <row r="42" spans="1:31" ht="14.65" customHeight="1">
      <c r="A42" s="7" t="s">
        <v>53</v>
      </c>
      <c r="D42" s="24"/>
      <c r="E42" s="19"/>
      <c r="F42" s="19"/>
      <c r="G42" s="19"/>
      <c r="H42" s="19" t="s">
        <v>13</v>
      </c>
      <c r="I42" s="19"/>
      <c r="J42" s="19"/>
      <c r="K42" s="18"/>
      <c r="L42" s="18"/>
      <c r="M42" s="18"/>
      <c r="N42" s="18"/>
      <c r="O42" s="18"/>
      <c r="P42" s="224">
        <v>0</v>
      </c>
      <c r="Q42" s="26"/>
      <c r="R42" s="38"/>
      <c r="S42" s="38"/>
      <c r="T42" s="38"/>
      <c r="U42" s="38"/>
      <c r="V42" s="38"/>
      <c r="W42" s="38"/>
      <c r="X42" s="38"/>
      <c r="Y42" s="38"/>
      <c r="Z42" s="21"/>
      <c r="AA42" s="39"/>
      <c r="AD42" s="223">
        <v>0</v>
      </c>
      <c r="AE42" s="223"/>
    </row>
    <row r="43" spans="1:31" ht="14.65" customHeight="1">
      <c r="A43" s="7" t="s">
        <v>54</v>
      </c>
      <c r="D43" s="24"/>
      <c r="E43" s="19"/>
      <c r="F43" s="19"/>
      <c r="G43" s="19"/>
      <c r="H43" s="19" t="s">
        <v>19</v>
      </c>
      <c r="I43" s="19"/>
      <c r="J43" s="19"/>
      <c r="K43" s="18"/>
      <c r="L43" s="18"/>
      <c r="M43" s="18"/>
      <c r="N43" s="18"/>
      <c r="O43" s="18"/>
      <c r="P43" s="25">
        <v>10598344</v>
      </c>
      <c r="Q43" s="26"/>
      <c r="R43" s="38"/>
      <c r="S43" s="38"/>
      <c r="T43" s="38"/>
      <c r="U43" s="38"/>
      <c r="V43" s="38"/>
      <c r="W43" s="38"/>
      <c r="X43" s="38"/>
      <c r="Y43" s="38"/>
      <c r="Z43" s="21"/>
      <c r="AA43" s="39"/>
      <c r="AD43" s="223">
        <v>10598344246</v>
      </c>
      <c r="AE43" s="223"/>
    </row>
    <row r="44" spans="1:31" ht="14.65" customHeight="1">
      <c r="A44" s="7" t="s">
        <v>55</v>
      </c>
      <c r="D44" s="24"/>
      <c r="E44" s="19"/>
      <c r="F44" s="19"/>
      <c r="G44" s="19"/>
      <c r="H44" s="19" t="s">
        <v>21</v>
      </c>
      <c r="I44" s="19"/>
      <c r="J44" s="19"/>
      <c r="K44" s="18"/>
      <c r="L44" s="18"/>
      <c r="M44" s="18"/>
      <c r="N44" s="18"/>
      <c r="O44" s="18"/>
      <c r="P44" s="25">
        <v>-7199968</v>
      </c>
      <c r="Q44" s="26"/>
      <c r="R44" s="38"/>
      <c r="S44" s="38"/>
      <c r="T44" s="38"/>
      <c r="U44" s="38"/>
      <c r="V44" s="38"/>
      <c r="W44" s="38"/>
      <c r="X44" s="38"/>
      <c r="Y44" s="38"/>
      <c r="Z44" s="21"/>
      <c r="AA44" s="39"/>
      <c r="AD44" s="223">
        <v>-7199968082</v>
      </c>
      <c r="AE44" s="223"/>
    </row>
    <row r="45" spans="1:31" ht="14.65" customHeight="1">
      <c r="A45" s="7" t="s">
        <v>56</v>
      </c>
      <c r="D45" s="24"/>
      <c r="E45" s="19"/>
      <c r="F45" s="19"/>
      <c r="G45" s="19"/>
      <c r="H45" s="19" t="s">
        <v>22</v>
      </c>
      <c r="I45" s="19"/>
      <c r="J45" s="19"/>
      <c r="K45" s="18"/>
      <c r="L45" s="18"/>
      <c r="M45" s="18"/>
      <c r="N45" s="18"/>
      <c r="O45" s="18"/>
      <c r="P45" s="224">
        <v>0</v>
      </c>
      <c r="Q45" s="26"/>
      <c r="R45" s="38"/>
      <c r="S45" s="38"/>
      <c r="T45" s="38"/>
      <c r="U45" s="38"/>
      <c r="V45" s="38"/>
      <c r="W45" s="38"/>
      <c r="X45" s="38"/>
      <c r="Y45" s="38"/>
      <c r="Z45" s="21"/>
      <c r="AA45" s="39"/>
      <c r="AD45" s="223">
        <v>0</v>
      </c>
      <c r="AE45" s="223"/>
    </row>
    <row r="46" spans="1:31" ht="14.65" customHeight="1">
      <c r="A46" s="7" t="s">
        <v>57</v>
      </c>
      <c r="D46" s="24"/>
      <c r="E46" s="19"/>
      <c r="F46" s="19"/>
      <c r="G46" s="19"/>
      <c r="H46" s="19" t="s">
        <v>24</v>
      </c>
      <c r="I46" s="19"/>
      <c r="J46" s="19"/>
      <c r="K46" s="18"/>
      <c r="L46" s="18"/>
      <c r="M46" s="18"/>
      <c r="N46" s="18"/>
      <c r="O46" s="18"/>
      <c r="P46" s="25">
        <v>263553673</v>
      </c>
      <c r="Q46" s="26"/>
      <c r="R46" s="38"/>
      <c r="S46" s="38"/>
      <c r="T46" s="38"/>
      <c r="U46" s="38"/>
      <c r="V46" s="38"/>
      <c r="W46" s="38"/>
      <c r="X46" s="38"/>
      <c r="Y46" s="38"/>
      <c r="Z46" s="21"/>
      <c r="AA46" s="39"/>
      <c r="AD46" s="223">
        <v>263553673194</v>
      </c>
      <c r="AE46" s="223"/>
    </row>
    <row r="47" spans="1:31" ht="14.65" customHeight="1">
      <c r="A47" s="7" t="s">
        <v>58</v>
      </c>
      <c r="D47" s="24"/>
      <c r="E47" s="19"/>
      <c r="F47" s="19"/>
      <c r="G47" s="19"/>
      <c r="H47" s="19" t="s">
        <v>26</v>
      </c>
      <c r="I47" s="19"/>
      <c r="J47" s="19"/>
      <c r="K47" s="18"/>
      <c r="L47" s="18"/>
      <c r="M47" s="18"/>
      <c r="N47" s="18"/>
      <c r="O47" s="18"/>
      <c r="P47" s="25">
        <v>-134888537</v>
      </c>
      <c r="Q47" s="26"/>
      <c r="R47" s="38"/>
      <c r="S47" s="38"/>
      <c r="T47" s="38"/>
      <c r="U47" s="38"/>
      <c r="V47" s="38"/>
      <c r="W47" s="38"/>
      <c r="X47" s="38"/>
      <c r="Y47" s="38"/>
      <c r="Z47" s="21"/>
      <c r="AA47" s="39"/>
      <c r="AD47" s="223">
        <v>-134888536976</v>
      </c>
      <c r="AE47" s="223"/>
    </row>
    <row r="48" spans="1:31" ht="14.65" customHeight="1">
      <c r="A48" s="7" t="s">
        <v>59</v>
      </c>
      <c r="D48" s="24"/>
      <c r="E48" s="19"/>
      <c r="F48" s="19"/>
      <c r="G48" s="19"/>
      <c r="H48" s="19" t="s">
        <v>27</v>
      </c>
      <c r="I48" s="19"/>
      <c r="J48" s="19"/>
      <c r="K48" s="18"/>
      <c r="L48" s="18"/>
      <c r="M48" s="18"/>
      <c r="N48" s="18"/>
      <c r="O48" s="18"/>
      <c r="P48" s="224">
        <v>0</v>
      </c>
      <c r="Q48" s="26"/>
      <c r="R48" s="38"/>
      <c r="S48" s="38"/>
      <c r="T48" s="38"/>
      <c r="U48" s="38"/>
      <c r="V48" s="38"/>
      <c r="W48" s="38"/>
      <c r="X48" s="38"/>
      <c r="Y48" s="38"/>
      <c r="Z48" s="21"/>
      <c r="AA48" s="39"/>
      <c r="AD48" s="223">
        <v>0</v>
      </c>
      <c r="AE48" s="223"/>
    </row>
    <row r="49" spans="1:31" ht="14.65" customHeight="1">
      <c r="A49" s="7" t="s">
        <v>60</v>
      </c>
      <c r="D49" s="24"/>
      <c r="E49" s="19"/>
      <c r="F49" s="19"/>
      <c r="G49" s="19"/>
      <c r="H49" s="19" t="s">
        <v>44</v>
      </c>
      <c r="I49" s="19"/>
      <c r="J49" s="19"/>
      <c r="K49" s="18"/>
      <c r="L49" s="18"/>
      <c r="M49" s="18"/>
      <c r="N49" s="18"/>
      <c r="O49" s="18"/>
      <c r="P49" s="25">
        <v>5239338</v>
      </c>
      <c r="Q49" s="26"/>
      <c r="R49" s="38"/>
      <c r="S49" s="38"/>
      <c r="T49" s="38"/>
      <c r="U49" s="38"/>
      <c r="V49" s="38"/>
      <c r="W49" s="38"/>
      <c r="X49" s="38"/>
      <c r="Y49" s="38"/>
      <c r="Z49" s="21"/>
      <c r="AA49" s="39"/>
      <c r="AD49" s="223">
        <v>5239338499</v>
      </c>
      <c r="AE49" s="223"/>
    </row>
    <row r="50" spans="1:31" ht="14.65" customHeight="1">
      <c r="A50" s="7" t="s">
        <v>61</v>
      </c>
      <c r="D50" s="24"/>
      <c r="E50" s="19"/>
      <c r="F50" s="19"/>
      <c r="G50" s="19"/>
      <c r="H50" s="19" t="s">
        <v>46</v>
      </c>
      <c r="I50" s="19"/>
      <c r="J50" s="19"/>
      <c r="K50" s="18"/>
      <c r="L50" s="18"/>
      <c r="M50" s="18"/>
      <c r="N50" s="18"/>
      <c r="O50" s="18"/>
      <c r="P50" s="25">
        <v>-2677178</v>
      </c>
      <c r="Q50" s="26"/>
      <c r="R50" s="38"/>
      <c r="S50" s="38"/>
      <c r="T50" s="38"/>
      <c r="U50" s="38"/>
      <c r="V50" s="38"/>
      <c r="W50" s="38"/>
      <c r="X50" s="38"/>
      <c r="Y50" s="38"/>
      <c r="Z50" s="21"/>
      <c r="AA50" s="39"/>
      <c r="AD50" s="223">
        <v>-2677178426</v>
      </c>
      <c r="AE50" s="223"/>
    </row>
    <row r="51" spans="1:31" ht="14.65" customHeight="1">
      <c r="A51" s="7" t="s">
        <v>62</v>
      </c>
      <c r="D51" s="24"/>
      <c r="E51" s="19"/>
      <c r="F51" s="19"/>
      <c r="G51" s="19"/>
      <c r="H51" s="19" t="s">
        <v>47</v>
      </c>
      <c r="I51" s="19"/>
      <c r="J51" s="19"/>
      <c r="K51" s="18"/>
      <c r="L51" s="18"/>
      <c r="M51" s="18"/>
      <c r="N51" s="18"/>
      <c r="O51" s="18"/>
      <c r="P51" s="224">
        <v>0</v>
      </c>
      <c r="Q51" s="26"/>
      <c r="R51" s="38"/>
      <c r="S51" s="38"/>
      <c r="T51" s="38"/>
      <c r="U51" s="38"/>
      <c r="V51" s="38"/>
      <c r="W51" s="38"/>
      <c r="X51" s="38"/>
      <c r="Y51" s="38"/>
      <c r="Z51" s="21"/>
      <c r="AA51" s="39"/>
      <c r="AD51" s="223">
        <v>0</v>
      </c>
      <c r="AE51" s="223"/>
    </row>
    <row r="52" spans="1:31" ht="14.65" customHeight="1">
      <c r="A52" s="7" t="s">
        <v>63</v>
      </c>
      <c r="D52" s="24"/>
      <c r="E52" s="19"/>
      <c r="F52" s="19"/>
      <c r="G52" s="19"/>
      <c r="H52" s="19" t="s">
        <v>49</v>
      </c>
      <c r="I52" s="19"/>
      <c r="J52" s="19"/>
      <c r="K52" s="18"/>
      <c r="L52" s="18"/>
      <c r="M52" s="18"/>
      <c r="N52" s="18"/>
      <c r="O52" s="18"/>
      <c r="P52" s="25">
        <v>766768</v>
      </c>
      <c r="Q52" s="26"/>
      <c r="R52" s="38"/>
      <c r="S52" s="38"/>
      <c r="T52" s="38"/>
      <c r="U52" s="38"/>
      <c r="V52" s="38"/>
      <c r="W52" s="38"/>
      <c r="X52" s="38"/>
      <c r="Y52" s="38"/>
      <c r="Z52" s="21"/>
      <c r="AA52" s="39"/>
      <c r="AD52" s="223">
        <v>766768354</v>
      </c>
      <c r="AE52" s="223"/>
    </row>
    <row r="53" spans="1:31" ht="14.65" customHeight="1">
      <c r="A53" s="7" t="s">
        <v>64</v>
      </c>
      <c r="D53" s="24"/>
      <c r="E53" s="19"/>
      <c r="F53" s="19"/>
      <c r="G53" s="19" t="s">
        <v>65</v>
      </c>
      <c r="H53" s="28"/>
      <c r="I53" s="28"/>
      <c r="J53" s="28"/>
      <c r="K53" s="29"/>
      <c r="L53" s="29"/>
      <c r="M53" s="29"/>
      <c r="N53" s="29"/>
      <c r="O53" s="29"/>
      <c r="P53" s="25">
        <v>6344228</v>
      </c>
      <c r="Q53" s="26"/>
      <c r="R53" s="38"/>
      <c r="S53" s="38"/>
      <c r="T53" s="38"/>
      <c r="U53" s="38"/>
      <c r="V53" s="38"/>
      <c r="W53" s="38"/>
      <c r="X53" s="38"/>
      <c r="Y53" s="38"/>
      <c r="Z53" s="21"/>
      <c r="AA53" s="39"/>
      <c r="AD53" s="223">
        <v>6344227758</v>
      </c>
      <c r="AE53" s="223"/>
    </row>
    <row r="54" spans="1:31" ht="14.65" customHeight="1">
      <c r="A54" s="7" t="s">
        <v>66</v>
      </c>
      <c r="D54" s="24"/>
      <c r="E54" s="19"/>
      <c r="F54" s="19"/>
      <c r="G54" s="19" t="s">
        <v>67</v>
      </c>
      <c r="H54" s="28"/>
      <c r="I54" s="28"/>
      <c r="J54" s="28"/>
      <c r="K54" s="29"/>
      <c r="L54" s="29"/>
      <c r="M54" s="29"/>
      <c r="N54" s="29"/>
      <c r="O54" s="29"/>
      <c r="P54" s="25">
        <v>-4517740</v>
      </c>
      <c r="Q54" s="26"/>
      <c r="R54" s="38"/>
      <c r="S54" s="38"/>
      <c r="T54" s="38"/>
      <c r="U54" s="38"/>
      <c r="V54" s="38"/>
      <c r="W54" s="38"/>
      <c r="X54" s="38"/>
      <c r="Y54" s="38"/>
      <c r="Z54" s="21"/>
      <c r="AA54" s="39"/>
      <c r="AD54" s="223">
        <v>-4517740151</v>
      </c>
      <c r="AE54" s="223"/>
    </row>
    <row r="55" spans="1:31" ht="14.65" customHeight="1">
      <c r="A55" s="7">
        <v>1305000</v>
      </c>
      <c r="D55" s="24"/>
      <c r="E55" s="19"/>
      <c r="F55" s="19"/>
      <c r="G55" s="19" t="s">
        <v>68</v>
      </c>
      <c r="H55" s="28"/>
      <c r="I55" s="28"/>
      <c r="J55" s="28"/>
      <c r="K55" s="29"/>
      <c r="L55" s="29"/>
      <c r="M55" s="29"/>
      <c r="N55" s="29"/>
      <c r="O55" s="29"/>
      <c r="P55" s="224">
        <v>0</v>
      </c>
      <c r="Q55" s="26"/>
      <c r="R55" s="38"/>
      <c r="S55" s="38"/>
      <c r="T55" s="38"/>
      <c r="U55" s="38"/>
      <c r="V55" s="38"/>
      <c r="W55" s="38"/>
      <c r="X55" s="38"/>
      <c r="Y55" s="38"/>
      <c r="Z55" s="21"/>
      <c r="AA55" s="39"/>
      <c r="AD55" s="223">
        <v>0</v>
      </c>
      <c r="AE55" s="223"/>
    </row>
    <row r="56" spans="1:31" ht="14.65" customHeight="1">
      <c r="A56" s="7" t="s">
        <v>69</v>
      </c>
      <c r="D56" s="24"/>
      <c r="E56" s="19"/>
      <c r="F56" s="19" t="s">
        <v>70</v>
      </c>
      <c r="G56" s="19"/>
      <c r="H56" s="28"/>
      <c r="I56" s="28"/>
      <c r="J56" s="28"/>
      <c r="K56" s="29"/>
      <c r="L56" s="29"/>
      <c r="M56" s="29"/>
      <c r="N56" s="29"/>
      <c r="O56" s="29"/>
      <c r="P56" s="25">
        <v>8069486</v>
      </c>
      <c r="Q56" s="26"/>
      <c r="R56" s="38"/>
      <c r="S56" s="38"/>
      <c r="T56" s="38"/>
      <c r="U56" s="38"/>
      <c r="V56" s="38"/>
      <c r="W56" s="38"/>
      <c r="X56" s="38"/>
      <c r="Y56" s="38"/>
      <c r="Z56" s="21"/>
      <c r="AA56" s="39"/>
      <c r="AD56" s="223">
        <f>IF(COUNTIF(AD57:AD58,"-")=COUNTA(AD57:AD58),"-",SUM(AD57:AD58))</f>
        <v>8069485594</v>
      </c>
      <c r="AE56" s="223"/>
    </row>
    <row r="57" spans="1:31" ht="14.65" customHeight="1">
      <c r="A57" s="7" t="s">
        <v>71</v>
      </c>
      <c r="D57" s="24"/>
      <c r="E57" s="19"/>
      <c r="F57" s="19"/>
      <c r="G57" s="19" t="s">
        <v>72</v>
      </c>
      <c r="H57" s="19"/>
      <c r="I57" s="19"/>
      <c r="J57" s="19"/>
      <c r="K57" s="18"/>
      <c r="L57" s="18"/>
      <c r="M57" s="18"/>
      <c r="N57" s="18"/>
      <c r="O57" s="18"/>
      <c r="P57" s="25">
        <v>89242</v>
      </c>
      <c r="Q57" s="26"/>
      <c r="R57" s="38"/>
      <c r="S57" s="38"/>
      <c r="T57" s="38"/>
      <c r="U57" s="38"/>
      <c r="V57" s="38"/>
      <c r="W57" s="38"/>
      <c r="X57" s="38"/>
      <c r="Y57" s="38"/>
      <c r="Z57" s="21"/>
      <c r="AA57" s="39"/>
      <c r="AD57" s="223">
        <v>89242023</v>
      </c>
      <c r="AE57" s="223"/>
    </row>
    <row r="58" spans="1:31" ht="14.65" customHeight="1">
      <c r="A58" s="7" t="s">
        <v>73</v>
      </c>
      <c r="D58" s="24"/>
      <c r="E58" s="19"/>
      <c r="F58" s="19"/>
      <c r="G58" s="19" t="s">
        <v>44</v>
      </c>
      <c r="H58" s="19"/>
      <c r="I58" s="19"/>
      <c r="J58" s="19"/>
      <c r="K58" s="18"/>
      <c r="L58" s="18"/>
      <c r="M58" s="18"/>
      <c r="N58" s="18"/>
      <c r="O58" s="18"/>
      <c r="P58" s="25">
        <v>7980244</v>
      </c>
      <c r="Q58" s="26"/>
      <c r="R58" s="38"/>
      <c r="S58" s="38"/>
      <c r="T58" s="38"/>
      <c r="U58" s="38"/>
      <c r="V58" s="38"/>
      <c r="W58" s="38"/>
      <c r="X58" s="38"/>
      <c r="Y58" s="38"/>
      <c r="Z58" s="21"/>
      <c r="AA58" s="39"/>
      <c r="AD58" s="223">
        <v>7980243571</v>
      </c>
      <c r="AE58" s="223"/>
    </row>
    <row r="59" spans="1:31" ht="14.65" customHeight="1">
      <c r="A59" s="7" t="s">
        <v>74</v>
      </c>
      <c r="D59" s="24"/>
      <c r="E59" s="19"/>
      <c r="F59" s="19" t="s">
        <v>75</v>
      </c>
      <c r="G59" s="19"/>
      <c r="H59" s="19"/>
      <c r="I59" s="19"/>
      <c r="J59" s="19"/>
      <c r="K59" s="19"/>
      <c r="L59" s="18"/>
      <c r="M59" s="18"/>
      <c r="N59" s="18"/>
      <c r="O59" s="18"/>
      <c r="P59" s="25">
        <v>12720900</v>
      </c>
      <c r="Q59" s="26" t="s">
        <v>359</v>
      </c>
      <c r="R59" s="38"/>
      <c r="S59" s="38"/>
      <c r="T59" s="38"/>
      <c r="U59" s="38"/>
      <c r="V59" s="38"/>
      <c r="W59" s="38"/>
      <c r="X59" s="38"/>
      <c r="Y59" s="38"/>
      <c r="Z59" s="21"/>
      <c r="AA59" s="39"/>
      <c r="AD59" s="223">
        <f>IF(COUNTIF(AD60:AD71,"-")=COUNTA(AD60:AD71),"-",SUM(AD60,AD64:AD67,AD70:AD71))</f>
        <v>12720900365</v>
      </c>
      <c r="AE59" s="223"/>
    </row>
    <row r="60" spans="1:31" ht="14.65" customHeight="1">
      <c r="A60" s="7" t="s">
        <v>76</v>
      </c>
      <c r="D60" s="24"/>
      <c r="E60" s="19"/>
      <c r="F60" s="19"/>
      <c r="G60" s="19" t="s">
        <v>77</v>
      </c>
      <c r="H60" s="19"/>
      <c r="I60" s="19"/>
      <c r="J60" s="19"/>
      <c r="K60" s="19"/>
      <c r="L60" s="18"/>
      <c r="M60" s="18"/>
      <c r="N60" s="18"/>
      <c r="O60" s="18"/>
      <c r="P60" s="25">
        <v>683399</v>
      </c>
      <c r="Q60" s="26"/>
      <c r="R60" s="38"/>
      <c r="S60" s="38"/>
      <c r="T60" s="38"/>
      <c r="U60" s="38"/>
      <c r="V60" s="38"/>
      <c r="W60" s="38"/>
      <c r="X60" s="38"/>
      <c r="Y60" s="38"/>
      <c r="Z60" s="21"/>
      <c r="AA60" s="39"/>
      <c r="AD60" s="223">
        <f>IF(COUNTIF(AD61:AD63,"-")=COUNTA(AD61:AD63),"-",SUM(AD61:AD63))</f>
        <v>683399000</v>
      </c>
      <c r="AE60" s="223"/>
    </row>
    <row r="61" spans="1:31" ht="14.65" customHeight="1">
      <c r="A61" s="7" t="s">
        <v>78</v>
      </c>
      <c r="D61" s="24"/>
      <c r="E61" s="19"/>
      <c r="F61" s="19"/>
      <c r="G61" s="19"/>
      <c r="H61" s="19" t="s">
        <v>79</v>
      </c>
      <c r="I61" s="19"/>
      <c r="J61" s="19"/>
      <c r="K61" s="19"/>
      <c r="L61" s="18"/>
      <c r="M61" s="18"/>
      <c r="N61" s="18"/>
      <c r="O61" s="18"/>
      <c r="P61" s="224">
        <v>0</v>
      </c>
      <c r="Q61" s="26"/>
      <c r="R61" s="38"/>
      <c r="S61" s="38"/>
      <c r="T61" s="38"/>
      <c r="U61" s="38"/>
      <c r="V61" s="38"/>
      <c r="W61" s="38"/>
      <c r="X61" s="38"/>
      <c r="Y61" s="38"/>
      <c r="Z61" s="21"/>
      <c r="AA61" s="39"/>
      <c r="AD61" s="223">
        <v>0</v>
      </c>
      <c r="AE61" s="223"/>
    </row>
    <row r="62" spans="1:31" ht="14.65" customHeight="1">
      <c r="A62" s="7" t="s">
        <v>80</v>
      </c>
      <c r="D62" s="24"/>
      <c r="E62" s="19"/>
      <c r="F62" s="19"/>
      <c r="G62" s="19"/>
      <c r="H62" s="19" t="s">
        <v>81</v>
      </c>
      <c r="I62" s="19"/>
      <c r="J62" s="19"/>
      <c r="K62" s="19"/>
      <c r="L62" s="18"/>
      <c r="M62" s="18"/>
      <c r="N62" s="18"/>
      <c r="O62" s="18"/>
      <c r="P62" s="25">
        <v>683399</v>
      </c>
      <c r="Q62" s="26"/>
      <c r="R62" s="38"/>
      <c r="S62" s="38"/>
      <c r="T62" s="38"/>
      <c r="U62" s="38"/>
      <c r="V62" s="38"/>
      <c r="W62" s="38"/>
      <c r="X62" s="38"/>
      <c r="Y62" s="38"/>
      <c r="Z62" s="21"/>
      <c r="AA62" s="39"/>
      <c r="AD62" s="223">
        <v>683399000</v>
      </c>
      <c r="AE62" s="223"/>
    </row>
    <row r="63" spans="1:31" ht="14.65" customHeight="1">
      <c r="A63" s="7" t="s">
        <v>82</v>
      </c>
      <c r="D63" s="24"/>
      <c r="E63" s="19"/>
      <c r="F63" s="19"/>
      <c r="G63" s="19"/>
      <c r="H63" s="19" t="s">
        <v>44</v>
      </c>
      <c r="I63" s="19"/>
      <c r="J63" s="19"/>
      <c r="K63" s="19"/>
      <c r="L63" s="18"/>
      <c r="M63" s="18"/>
      <c r="N63" s="18"/>
      <c r="O63" s="18"/>
      <c r="P63" s="224">
        <v>0</v>
      </c>
      <c r="Q63" s="26"/>
      <c r="R63" s="38"/>
      <c r="S63" s="38"/>
      <c r="T63" s="38"/>
      <c r="U63" s="38"/>
      <c r="V63" s="38"/>
      <c r="W63" s="38"/>
      <c r="X63" s="38"/>
      <c r="Y63" s="38"/>
      <c r="Z63" s="21"/>
      <c r="AA63" s="39"/>
      <c r="AD63" s="223">
        <v>0</v>
      </c>
      <c r="AE63" s="223"/>
    </row>
    <row r="64" spans="1:31" ht="14.65" customHeight="1">
      <c r="A64" s="7" t="s">
        <v>83</v>
      </c>
      <c r="D64" s="24"/>
      <c r="E64" s="19"/>
      <c r="F64" s="19"/>
      <c r="G64" s="19" t="s">
        <v>84</v>
      </c>
      <c r="H64" s="19"/>
      <c r="I64" s="19"/>
      <c r="J64" s="19"/>
      <c r="K64" s="19"/>
      <c r="L64" s="18"/>
      <c r="M64" s="18"/>
      <c r="N64" s="18"/>
      <c r="O64" s="18"/>
      <c r="P64" s="224">
        <v>0</v>
      </c>
      <c r="Q64" s="26"/>
      <c r="R64" s="38"/>
      <c r="S64" s="38"/>
      <c r="T64" s="38"/>
      <c r="U64" s="38"/>
      <c r="V64" s="38"/>
      <c r="W64" s="38"/>
      <c r="X64" s="38"/>
      <c r="Y64" s="38"/>
      <c r="Z64" s="21"/>
      <c r="AA64" s="39"/>
      <c r="AD64" s="223">
        <v>0</v>
      </c>
      <c r="AE64" s="223"/>
    </row>
    <row r="65" spans="1:31" ht="14.65" customHeight="1">
      <c r="A65" s="7" t="s">
        <v>85</v>
      </c>
      <c r="D65" s="24"/>
      <c r="E65" s="19"/>
      <c r="F65" s="19"/>
      <c r="G65" s="19" t="s">
        <v>86</v>
      </c>
      <c r="H65" s="19"/>
      <c r="I65" s="19"/>
      <c r="J65" s="19"/>
      <c r="K65" s="18"/>
      <c r="L65" s="18"/>
      <c r="M65" s="18"/>
      <c r="N65" s="18"/>
      <c r="O65" s="18"/>
      <c r="P65" s="25">
        <v>3088738</v>
      </c>
      <c r="Q65" s="26"/>
      <c r="R65" s="38"/>
      <c r="S65" s="38"/>
      <c r="T65" s="38"/>
      <c r="U65" s="38"/>
      <c r="V65" s="38"/>
      <c r="W65" s="38"/>
      <c r="X65" s="38"/>
      <c r="Y65" s="38"/>
      <c r="Z65" s="21"/>
      <c r="AA65" s="39"/>
      <c r="AD65" s="223">
        <v>3088737778</v>
      </c>
      <c r="AE65" s="223"/>
    </row>
    <row r="66" spans="1:31" ht="14.65" customHeight="1">
      <c r="A66" s="7" t="s">
        <v>87</v>
      </c>
      <c r="D66" s="24"/>
      <c r="E66" s="19"/>
      <c r="F66" s="19"/>
      <c r="G66" s="19" t="s">
        <v>88</v>
      </c>
      <c r="H66" s="19"/>
      <c r="I66" s="19"/>
      <c r="J66" s="19"/>
      <c r="K66" s="18"/>
      <c r="L66" s="18"/>
      <c r="M66" s="18"/>
      <c r="N66" s="18"/>
      <c r="O66" s="18"/>
      <c r="P66" s="25">
        <v>348203</v>
      </c>
      <c r="Q66" s="26"/>
      <c r="R66" s="38"/>
      <c r="S66" s="38"/>
      <c r="T66" s="38"/>
      <c r="U66" s="38"/>
      <c r="V66" s="38"/>
      <c r="W66" s="38"/>
      <c r="X66" s="38"/>
      <c r="Y66" s="38"/>
      <c r="Z66" s="21"/>
      <c r="AA66" s="39"/>
      <c r="AD66" s="223">
        <v>348202998</v>
      </c>
      <c r="AE66" s="223"/>
    </row>
    <row r="67" spans="1:31" ht="14.65" customHeight="1">
      <c r="A67" s="7" t="s">
        <v>89</v>
      </c>
      <c r="D67" s="24"/>
      <c r="E67" s="19"/>
      <c r="F67" s="19"/>
      <c r="G67" s="19" t="s">
        <v>90</v>
      </c>
      <c r="H67" s="19"/>
      <c r="I67" s="19"/>
      <c r="J67" s="19"/>
      <c r="K67" s="18"/>
      <c r="L67" s="18"/>
      <c r="M67" s="18"/>
      <c r="N67" s="18"/>
      <c r="O67" s="18"/>
      <c r="P67" s="25">
        <v>8714984</v>
      </c>
      <c r="Q67" s="26"/>
      <c r="R67" s="38"/>
      <c r="S67" s="38"/>
      <c r="T67" s="38"/>
      <c r="U67" s="38"/>
      <c r="V67" s="38"/>
      <c r="W67" s="38"/>
      <c r="X67" s="38"/>
      <c r="Y67" s="38"/>
      <c r="Z67" s="21"/>
      <c r="AA67" s="39"/>
      <c r="AD67" s="223">
        <f>IF(COUNTIF(AD68:AD69,"-")=COUNTA(AD68:AD69),"-",SUM(AD68:AD69))</f>
        <v>8714983546</v>
      </c>
      <c r="AE67" s="223"/>
    </row>
    <row r="68" spans="1:31" ht="14.65" customHeight="1">
      <c r="A68" s="7" t="s">
        <v>91</v>
      </c>
      <c r="D68" s="24"/>
      <c r="E68" s="19"/>
      <c r="F68" s="19"/>
      <c r="G68" s="19"/>
      <c r="H68" s="19" t="s">
        <v>92</v>
      </c>
      <c r="I68" s="19"/>
      <c r="J68" s="19"/>
      <c r="K68" s="18"/>
      <c r="L68" s="18"/>
      <c r="M68" s="18"/>
      <c r="N68" s="18"/>
      <c r="O68" s="18"/>
      <c r="P68" s="224">
        <v>0</v>
      </c>
      <c r="Q68" s="26"/>
      <c r="R68" s="38"/>
      <c r="S68" s="38"/>
      <c r="T68" s="38"/>
      <c r="U68" s="38"/>
      <c r="V68" s="38"/>
      <c r="W68" s="38"/>
      <c r="X68" s="38"/>
      <c r="Y68" s="38"/>
      <c r="Z68" s="21"/>
      <c r="AA68" s="39"/>
      <c r="AD68" s="223">
        <v>0</v>
      </c>
      <c r="AE68" s="223"/>
    </row>
    <row r="69" spans="1:31" ht="14.65" customHeight="1">
      <c r="A69" s="7" t="s">
        <v>93</v>
      </c>
      <c r="D69" s="24"/>
      <c r="E69" s="18"/>
      <c r="F69" s="19"/>
      <c r="G69" s="19"/>
      <c r="H69" s="19" t="s">
        <v>44</v>
      </c>
      <c r="I69" s="19"/>
      <c r="J69" s="19"/>
      <c r="K69" s="18"/>
      <c r="L69" s="18"/>
      <c r="M69" s="18"/>
      <c r="N69" s="18"/>
      <c r="O69" s="18"/>
      <c r="P69" s="25">
        <v>8714984</v>
      </c>
      <c r="Q69" s="26"/>
      <c r="R69" s="38"/>
      <c r="S69" s="38"/>
      <c r="T69" s="38"/>
      <c r="U69" s="38"/>
      <c r="V69" s="38"/>
      <c r="W69" s="38"/>
      <c r="X69" s="38"/>
      <c r="Y69" s="38"/>
      <c r="Z69" s="21"/>
      <c r="AA69" s="39"/>
      <c r="AD69" s="223">
        <v>8714983546</v>
      </c>
      <c r="AE69" s="223"/>
    </row>
    <row r="70" spans="1:31" ht="14.65" customHeight="1">
      <c r="A70" s="7" t="s">
        <v>94</v>
      </c>
      <c r="D70" s="24"/>
      <c r="E70" s="18"/>
      <c r="F70" s="19"/>
      <c r="G70" s="19" t="s">
        <v>44</v>
      </c>
      <c r="H70" s="19"/>
      <c r="I70" s="19"/>
      <c r="J70" s="19"/>
      <c r="K70" s="18"/>
      <c r="L70" s="18"/>
      <c r="M70" s="18"/>
      <c r="N70" s="18"/>
      <c r="O70" s="18"/>
      <c r="P70" s="224">
        <v>0</v>
      </c>
      <c r="Q70" s="26"/>
      <c r="R70" s="38"/>
      <c r="S70" s="38"/>
      <c r="T70" s="38"/>
      <c r="U70" s="38"/>
      <c r="V70" s="38"/>
      <c r="W70" s="38"/>
      <c r="X70" s="38"/>
      <c r="Y70" s="38"/>
      <c r="Z70" s="21"/>
      <c r="AA70" s="39"/>
      <c r="AD70" s="223">
        <v>0</v>
      </c>
      <c r="AE70" s="223"/>
    </row>
    <row r="71" spans="1:31" ht="14.65" customHeight="1">
      <c r="A71" s="7" t="s">
        <v>95</v>
      </c>
      <c r="D71" s="24"/>
      <c r="E71" s="18"/>
      <c r="F71" s="19"/>
      <c r="G71" s="19" t="s">
        <v>96</v>
      </c>
      <c r="H71" s="19"/>
      <c r="I71" s="19"/>
      <c r="J71" s="19"/>
      <c r="K71" s="18"/>
      <c r="L71" s="18"/>
      <c r="M71" s="18"/>
      <c r="N71" s="18"/>
      <c r="O71" s="18"/>
      <c r="P71" s="25">
        <v>-114423</v>
      </c>
      <c r="Q71" s="26"/>
      <c r="R71" s="38"/>
      <c r="S71" s="38"/>
      <c r="T71" s="38"/>
      <c r="U71" s="38"/>
      <c r="V71" s="38"/>
      <c r="W71" s="38"/>
      <c r="X71" s="38"/>
      <c r="Y71" s="38"/>
      <c r="Z71" s="21"/>
      <c r="AA71" s="39"/>
      <c r="AD71" s="223">
        <v>-114422957</v>
      </c>
      <c r="AE71" s="223"/>
    </row>
    <row r="72" spans="1:31" ht="14.65" customHeight="1">
      <c r="A72" s="7" t="s">
        <v>97</v>
      </c>
      <c r="D72" s="24"/>
      <c r="E72" s="18" t="s">
        <v>98</v>
      </c>
      <c r="F72" s="19"/>
      <c r="G72" s="20"/>
      <c r="H72" s="20"/>
      <c r="I72" s="20"/>
      <c r="J72" s="18"/>
      <c r="K72" s="18"/>
      <c r="L72" s="18"/>
      <c r="M72" s="18"/>
      <c r="N72" s="18"/>
      <c r="O72" s="18"/>
      <c r="P72" s="25">
        <v>22620754</v>
      </c>
      <c r="Q72" s="26" t="s">
        <v>359</v>
      </c>
      <c r="R72" s="38"/>
      <c r="S72" s="38"/>
      <c r="T72" s="38"/>
      <c r="U72" s="38"/>
      <c r="V72" s="38"/>
      <c r="W72" s="38"/>
      <c r="X72" s="38"/>
      <c r="Y72" s="38"/>
      <c r="Z72" s="21"/>
      <c r="AA72" s="39"/>
      <c r="AD72" s="223">
        <f>IF(COUNTIF(AD73:AD81,"-")=COUNTA(AD73:AD81),"-",SUM(AD73:AD76,AD79:AD81))</f>
        <v>22620754384</v>
      </c>
      <c r="AE72" s="223"/>
    </row>
    <row r="73" spans="1:31" ht="14.65" customHeight="1">
      <c r="A73" s="7" t="s">
        <v>99</v>
      </c>
      <c r="D73" s="24"/>
      <c r="E73" s="18"/>
      <c r="F73" s="19" t="s">
        <v>100</v>
      </c>
      <c r="G73" s="20"/>
      <c r="H73" s="20"/>
      <c r="I73" s="20"/>
      <c r="J73" s="18"/>
      <c r="K73" s="18"/>
      <c r="L73" s="18"/>
      <c r="M73" s="18"/>
      <c r="N73" s="18"/>
      <c r="O73" s="18"/>
      <c r="P73" s="25">
        <v>10499035</v>
      </c>
      <c r="Q73" s="26"/>
      <c r="R73" s="38"/>
      <c r="S73" s="38"/>
      <c r="T73" s="38"/>
      <c r="U73" s="38"/>
      <c r="V73" s="38"/>
      <c r="W73" s="38"/>
      <c r="X73" s="38"/>
      <c r="Y73" s="38"/>
      <c r="Z73" s="21"/>
      <c r="AA73" s="39"/>
      <c r="AD73" s="223">
        <v>10499034640</v>
      </c>
      <c r="AE73" s="223"/>
    </row>
    <row r="74" spans="1:31" ht="14.65" customHeight="1">
      <c r="A74" s="7" t="s">
        <v>101</v>
      </c>
      <c r="D74" s="24"/>
      <c r="E74" s="18"/>
      <c r="F74" s="19" t="s">
        <v>102</v>
      </c>
      <c r="G74" s="19"/>
      <c r="H74" s="28"/>
      <c r="I74" s="19"/>
      <c r="J74" s="19"/>
      <c r="K74" s="18"/>
      <c r="L74" s="18"/>
      <c r="M74" s="18"/>
      <c r="N74" s="18"/>
      <c r="O74" s="18"/>
      <c r="P74" s="25">
        <v>3028032</v>
      </c>
      <c r="Q74" s="26"/>
      <c r="R74" s="38"/>
      <c r="S74" s="38"/>
      <c r="T74" s="38"/>
      <c r="U74" s="38"/>
      <c r="V74" s="38"/>
      <c r="W74" s="38"/>
      <c r="X74" s="38"/>
      <c r="Y74" s="38"/>
      <c r="Z74" s="21"/>
      <c r="AA74" s="39"/>
      <c r="AD74" s="223">
        <v>3028031529</v>
      </c>
      <c r="AE74" s="223"/>
    </row>
    <row r="75" spans="1:31" ht="14.65" customHeight="1">
      <c r="A75" s="7">
        <v>1500000</v>
      </c>
      <c r="D75" s="24"/>
      <c r="E75" s="18"/>
      <c r="F75" s="19" t="s">
        <v>103</v>
      </c>
      <c r="G75" s="19"/>
      <c r="H75" s="19"/>
      <c r="I75" s="19"/>
      <c r="J75" s="19"/>
      <c r="K75" s="18"/>
      <c r="L75" s="18"/>
      <c r="M75" s="18"/>
      <c r="N75" s="18"/>
      <c r="O75" s="18"/>
      <c r="P75" s="224">
        <v>0</v>
      </c>
      <c r="Q75" s="26"/>
      <c r="R75" s="38"/>
      <c r="S75" s="38"/>
      <c r="T75" s="38"/>
      <c r="U75" s="38"/>
      <c r="V75" s="38"/>
      <c r="W75" s="38"/>
      <c r="X75" s="38"/>
      <c r="Y75" s="38"/>
      <c r="Z75" s="21"/>
      <c r="AA75" s="39"/>
      <c r="AD75" s="223">
        <v>0</v>
      </c>
      <c r="AE75" s="223"/>
    </row>
    <row r="76" spans="1:31" ht="14.65" customHeight="1">
      <c r="A76" s="7" t="s">
        <v>104</v>
      </c>
      <c r="D76" s="24"/>
      <c r="E76" s="19"/>
      <c r="F76" s="19" t="s">
        <v>90</v>
      </c>
      <c r="G76" s="19"/>
      <c r="H76" s="28"/>
      <c r="I76" s="19"/>
      <c r="J76" s="19"/>
      <c r="K76" s="18"/>
      <c r="L76" s="18"/>
      <c r="M76" s="18"/>
      <c r="N76" s="18"/>
      <c r="O76" s="18"/>
      <c r="P76" s="25">
        <v>8911616</v>
      </c>
      <c r="Q76" s="26"/>
      <c r="R76" s="38"/>
      <c r="S76" s="38"/>
      <c r="T76" s="38"/>
      <c r="U76" s="38"/>
      <c r="V76" s="38"/>
      <c r="W76" s="38"/>
      <c r="X76" s="38"/>
      <c r="Y76" s="38"/>
      <c r="Z76" s="21"/>
      <c r="AA76" s="39"/>
      <c r="AD76" s="223">
        <f>IF(COUNTIF(AD77:AD78,"-")=COUNTA(AD77:AD78),"-",SUM(AD77:AD78))</f>
        <v>8911616387</v>
      </c>
      <c r="AE76" s="223"/>
    </row>
    <row r="77" spans="1:31" ht="14.65" customHeight="1">
      <c r="A77" s="7" t="s">
        <v>105</v>
      </c>
      <c r="D77" s="24"/>
      <c r="E77" s="19"/>
      <c r="F77" s="19"/>
      <c r="G77" s="19" t="s">
        <v>106</v>
      </c>
      <c r="H77" s="19"/>
      <c r="I77" s="19"/>
      <c r="J77" s="19"/>
      <c r="K77" s="18"/>
      <c r="L77" s="18"/>
      <c r="M77" s="18"/>
      <c r="N77" s="18"/>
      <c r="O77" s="18"/>
      <c r="P77" s="25">
        <v>8726721</v>
      </c>
      <c r="Q77" s="26"/>
      <c r="R77" s="38"/>
      <c r="S77" s="38"/>
      <c r="T77" s="38"/>
      <c r="U77" s="38"/>
      <c r="V77" s="38"/>
      <c r="W77" s="38"/>
      <c r="X77" s="38"/>
      <c r="Y77" s="38"/>
      <c r="Z77" s="21"/>
      <c r="AA77" s="39"/>
      <c r="AD77" s="223">
        <v>8726721295</v>
      </c>
      <c r="AE77" s="223"/>
    </row>
    <row r="78" spans="1:31" ht="14.65" customHeight="1">
      <c r="A78" s="7" t="s">
        <v>107</v>
      </c>
      <c r="D78" s="24"/>
      <c r="E78" s="19"/>
      <c r="F78" s="19"/>
      <c r="G78" s="19" t="s">
        <v>92</v>
      </c>
      <c r="H78" s="19"/>
      <c r="I78" s="19"/>
      <c r="J78" s="19"/>
      <c r="K78" s="18"/>
      <c r="L78" s="18"/>
      <c r="M78" s="18"/>
      <c r="N78" s="18"/>
      <c r="O78" s="18"/>
      <c r="P78" s="25">
        <v>184895</v>
      </c>
      <c r="Q78" s="26"/>
      <c r="R78" s="38"/>
      <c r="S78" s="38"/>
      <c r="T78" s="38"/>
      <c r="U78" s="38"/>
      <c r="V78" s="38"/>
      <c r="W78" s="38"/>
      <c r="X78" s="38"/>
      <c r="Y78" s="38"/>
      <c r="Z78" s="21"/>
      <c r="AA78" s="39"/>
      <c r="AD78" s="223">
        <v>184895092</v>
      </c>
      <c r="AE78" s="223"/>
    </row>
    <row r="79" spans="1:31" ht="14.65" customHeight="1">
      <c r="A79" s="7" t="s">
        <v>108</v>
      </c>
      <c r="D79" s="24"/>
      <c r="E79" s="19"/>
      <c r="F79" s="19" t="s">
        <v>109</v>
      </c>
      <c r="G79" s="19"/>
      <c r="H79" s="19"/>
      <c r="I79" s="19"/>
      <c r="J79" s="19"/>
      <c r="K79" s="18"/>
      <c r="L79" s="18"/>
      <c r="M79" s="18"/>
      <c r="N79" s="18"/>
      <c r="O79" s="18"/>
      <c r="P79" s="25">
        <v>132186</v>
      </c>
      <c r="Q79" s="26"/>
      <c r="R79" s="38"/>
      <c r="S79" s="38"/>
      <c r="T79" s="38"/>
      <c r="U79" s="38"/>
      <c r="V79" s="38"/>
      <c r="W79" s="38"/>
      <c r="X79" s="38"/>
      <c r="Y79" s="38"/>
      <c r="Z79" s="21"/>
      <c r="AA79" s="39"/>
      <c r="AD79" s="223">
        <v>132186090</v>
      </c>
      <c r="AE79" s="223"/>
    </row>
    <row r="80" spans="1:31" ht="14.65" customHeight="1">
      <c r="A80" s="7" t="s">
        <v>110</v>
      </c>
      <c r="D80" s="24"/>
      <c r="E80" s="19"/>
      <c r="F80" s="19" t="s">
        <v>44</v>
      </c>
      <c r="G80" s="19"/>
      <c r="H80" s="28"/>
      <c r="I80" s="19"/>
      <c r="J80" s="19"/>
      <c r="K80" s="18"/>
      <c r="L80" s="18"/>
      <c r="M80" s="18"/>
      <c r="N80" s="18"/>
      <c r="O80" s="18"/>
      <c r="P80" s="25">
        <v>90904</v>
      </c>
      <c r="Q80" s="26"/>
      <c r="R80" s="38"/>
      <c r="S80" s="38"/>
      <c r="T80" s="38"/>
      <c r="U80" s="38"/>
      <c r="V80" s="38"/>
      <c r="W80" s="38"/>
      <c r="X80" s="38"/>
      <c r="Y80" s="38"/>
      <c r="Z80" s="21"/>
      <c r="AA80" s="39"/>
      <c r="AD80" s="223">
        <v>90903552</v>
      </c>
      <c r="AE80" s="223"/>
    </row>
    <row r="81" spans="1:31" ht="14.65" customHeight="1">
      <c r="A81" s="7" t="s">
        <v>111</v>
      </c>
      <c r="D81" s="24"/>
      <c r="E81" s="19"/>
      <c r="F81" s="38" t="s">
        <v>96</v>
      </c>
      <c r="G81" s="19"/>
      <c r="H81" s="19"/>
      <c r="I81" s="19"/>
      <c r="J81" s="19"/>
      <c r="K81" s="18"/>
      <c r="L81" s="18"/>
      <c r="M81" s="18"/>
      <c r="N81" s="18"/>
      <c r="O81" s="18"/>
      <c r="P81" s="25">
        <v>-41018</v>
      </c>
      <c r="Q81" s="26"/>
      <c r="R81" s="243"/>
      <c r="S81" s="244"/>
      <c r="T81" s="244"/>
      <c r="U81" s="244"/>
      <c r="V81" s="244"/>
      <c r="W81" s="244"/>
      <c r="X81" s="244"/>
      <c r="Y81" s="245"/>
      <c r="Z81" s="40"/>
      <c r="AA81" s="41"/>
      <c r="AD81" s="223">
        <v>-41017814</v>
      </c>
      <c r="AE81" s="223"/>
    </row>
    <row r="82" spans="1:31" ht="16.5" customHeight="1" thickBot="1">
      <c r="A82" s="7">
        <v>1565000</v>
      </c>
      <c r="B82" s="7" t="s">
        <v>142</v>
      </c>
      <c r="D82" s="24"/>
      <c r="E82" s="19" t="s">
        <v>112</v>
      </c>
      <c r="F82" s="19"/>
      <c r="G82" s="19"/>
      <c r="H82" s="19"/>
      <c r="I82" s="19"/>
      <c r="J82" s="19"/>
      <c r="K82" s="18"/>
      <c r="L82" s="18"/>
      <c r="M82" s="18"/>
      <c r="N82" s="18"/>
      <c r="O82" s="18"/>
      <c r="P82" s="224">
        <v>0</v>
      </c>
      <c r="Q82" s="26"/>
      <c r="R82" s="246" t="s">
        <v>143</v>
      </c>
      <c r="S82" s="247"/>
      <c r="T82" s="247"/>
      <c r="U82" s="247"/>
      <c r="V82" s="247"/>
      <c r="W82" s="247"/>
      <c r="X82" s="247"/>
      <c r="Y82" s="248"/>
      <c r="Z82" s="42">
        <v>168713355</v>
      </c>
      <c r="AA82" s="43" t="s">
        <v>359</v>
      </c>
      <c r="AD82" s="223">
        <v>0</v>
      </c>
      <c r="AE82" s="223" t="e">
        <f>IF(AND(AE31="-",AE32="-",#REF!="-"),"-",SUM(AE31,AE32,#REF!))</f>
        <v>#REF!</v>
      </c>
    </row>
    <row r="83" spans="1:31" ht="14.65" customHeight="1" thickBot="1">
      <c r="A83" s="7" t="s">
        <v>1</v>
      </c>
      <c r="B83" s="7" t="s">
        <v>113</v>
      </c>
      <c r="D83" s="249" t="s">
        <v>2</v>
      </c>
      <c r="E83" s="250"/>
      <c r="F83" s="250"/>
      <c r="G83" s="250"/>
      <c r="H83" s="250"/>
      <c r="I83" s="250"/>
      <c r="J83" s="250"/>
      <c r="K83" s="250"/>
      <c r="L83" s="250"/>
      <c r="M83" s="250"/>
      <c r="N83" s="250"/>
      <c r="O83" s="251"/>
      <c r="P83" s="44">
        <v>338089064</v>
      </c>
      <c r="Q83" s="45"/>
      <c r="R83" s="252" t="s">
        <v>338</v>
      </c>
      <c r="S83" s="253"/>
      <c r="T83" s="253"/>
      <c r="U83" s="253"/>
      <c r="V83" s="253"/>
      <c r="W83" s="253"/>
      <c r="X83" s="253"/>
      <c r="Y83" s="254"/>
      <c r="Z83" s="44">
        <v>338089064</v>
      </c>
      <c r="AA83" s="46" t="s">
        <v>359</v>
      </c>
      <c r="AD83" s="223">
        <f>IF(AND(AD14="-",AD72="-",AD82="-"),"-",SUM(AD14,AD72,AD82))</f>
        <v>338089064383</v>
      </c>
      <c r="AE83" s="223" t="e">
        <f>IF(AND(AE29="-",AE82="-"),"-",SUM(AE29,AE82))</f>
        <v>#REF!</v>
      </c>
    </row>
    <row r="84" spans="1:31" ht="9.75" customHeight="1"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Z84" s="18"/>
      <c r="AA84" s="18"/>
    </row>
    <row r="85" spans="1:31" ht="14.65" customHeight="1">
      <c r="D85" s="48"/>
      <c r="E85" s="49" t="s">
        <v>339</v>
      </c>
      <c r="F85" s="48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Z85" s="47"/>
      <c r="AA85" s="47"/>
    </row>
  </sheetData>
  <mergeCells count="12">
    <mergeCell ref="D9:AA9"/>
    <mergeCell ref="D10:AA10"/>
    <mergeCell ref="D12:O12"/>
    <mergeCell ref="P12:Q12"/>
    <mergeCell ref="R12:Y12"/>
    <mergeCell ref="Z12:AA12"/>
    <mergeCell ref="R29:Y29"/>
    <mergeCell ref="R35:Y35"/>
    <mergeCell ref="R81:Y81"/>
    <mergeCell ref="R82:Y82"/>
    <mergeCell ref="D83:O83"/>
    <mergeCell ref="R83:Y83"/>
  </mergeCells>
  <phoneticPr fontId="2"/>
  <pageMargins left="0.70866141732283472" right="0.70866141732283472" top="0.39370078740157477" bottom="0.39370078740157477" header="0.51181102362204722" footer="0.511811023622047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>
    <pageSetUpPr fitToPage="1"/>
  </sheetPr>
  <dimension ref="A1:AD49"/>
  <sheetViews>
    <sheetView topLeftCell="B1" zoomScale="85" zoomScaleNormal="85" zoomScaleSheetLayoutView="100" workbookViewId="0">
      <selection activeCell="S43" sqref="S43"/>
    </sheetView>
  </sheetViews>
  <sheetFormatPr defaultColWidth="9" defaultRowHeight="13"/>
  <cols>
    <col min="1" max="1" width="0" style="52" hidden="1" customWidth="1"/>
    <col min="2" max="2" width="0.6328125" style="6" customWidth="1"/>
    <col min="3" max="3" width="1.26953125" style="82" customWidth="1"/>
    <col min="4" max="12" width="2.08984375" style="82" customWidth="1"/>
    <col min="13" max="13" width="18.36328125" style="82" customWidth="1"/>
    <col min="14" max="14" width="21.6328125" style="82" bestFit="1" customWidth="1"/>
    <col min="15" max="15" width="2.453125" style="82" customWidth="1"/>
    <col min="16" max="16" width="0.6328125" style="82" customWidth="1"/>
    <col min="17" max="17" width="9" style="6"/>
    <col min="18" max="18" width="0" style="6" hidden="1" customWidth="1"/>
    <col min="19" max="16384" width="9" style="6"/>
  </cols>
  <sheetData>
    <row r="1" spans="1:30">
      <c r="C1" s="82" t="s">
        <v>349</v>
      </c>
    </row>
    <row r="2" spans="1:30">
      <c r="C2" s="82" t="s">
        <v>372</v>
      </c>
    </row>
    <row r="3" spans="1:30">
      <c r="C3" s="82" t="s">
        <v>350</v>
      </c>
    </row>
    <row r="4" spans="1:30">
      <c r="C4" s="82" t="s">
        <v>351</v>
      </c>
    </row>
    <row r="5" spans="1:30">
      <c r="C5" s="82" t="s">
        <v>352</v>
      </c>
    </row>
    <row r="6" spans="1:30">
      <c r="C6" s="82" t="s">
        <v>353</v>
      </c>
    </row>
    <row r="7" spans="1:30">
      <c r="C7" s="82" t="s">
        <v>354</v>
      </c>
    </row>
    <row r="8" spans="1:30">
      <c r="A8" s="1"/>
      <c r="C8" s="50"/>
      <c r="D8" s="50"/>
      <c r="E8" s="50"/>
      <c r="F8" s="50"/>
      <c r="G8" s="50"/>
      <c r="H8" s="50"/>
      <c r="I8" s="50"/>
      <c r="J8" s="3"/>
      <c r="K8" s="3"/>
      <c r="L8" s="3"/>
      <c r="M8" s="3"/>
      <c r="N8" s="3"/>
      <c r="O8" s="3"/>
      <c r="P8" s="51"/>
    </row>
    <row r="9" spans="1:30" ht="23.5">
      <c r="C9" s="260" t="s">
        <v>356</v>
      </c>
      <c r="D9" s="260"/>
      <c r="E9" s="260"/>
      <c r="F9" s="260"/>
      <c r="G9" s="260"/>
      <c r="H9" s="260"/>
      <c r="I9" s="260"/>
      <c r="J9" s="260"/>
      <c r="K9" s="260"/>
      <c r="L9" s="260"/>
      <c r="M9" s="260"/>
      <c r="N9" s="260"/>
      <c r="O9" s="260"/>
      <c r="P9" s="53"/>
    </row>
    <row r="10" spans="1:30" ht="16.5">
      <c r="C10" s="261" t="s">
        <v>357</v>
      </c>
      <c r="D10" s="261"/>
      <c r="E10" s="261"/>
      <c r="F10" s="261"/>
      <c r="G10" s="261"/>
      <c r="H10" s="261"/>
      <c r="I10" s="261"/>
      <c r="J10" s="261"/>
      <c r="K10" s="261"/>
      <c r="L10" s="261"/>
      <c r="M10" s="261"/>
      <c r="N10" s="261"/>
      <c r="O10" s="261"/>
      <c r="P10" s="53"/>
    </row>
    <row r="11" spans="1:30" ht="16.5">
      <c r="C11" s="261" t="s">
        <v>358</v>
      </c>
      <c r="D11" s="261"/>
      <c r="E11" s="261"/>
      <c r="F11" s="261"/>
      <c r="G11" s="261"/>
      <c r="H11" s="261"/>
      <c r="I11" s="261"/>
      <c r="J11" s="261"/>
      <c r="K11" s="261"/>
      <c r="L11" s="261"/>
      <c r="M11" s="261"/>
      <c r="N11" s="261"/>
      <c r="O11" s="261"/>
      <c r="P11" s="53"/>
    </row>
    <row r="12" spans="1:30" ht="17" thickBot="1">
      <c r="C12" s="54"/>
      <c r="D12" s="53"/>
      <c r="E12" s="53"/>
      <c r="F12" s="53"/>
      <c r="G12" s="53"/>
      <c r="H12" s="53"/>
      <c r="I12" s="53"/>
      <c r="J12" s="53"/>
      <c r="K12" s="53"/>
      <c r="L12" s="53"/>
      <c r="M12" s="55"/>
      <c r="N12" s="53"/>
      <c r="O12" s="55" t="s">
        <v>355</v>
      </c>
      <c r="P12" s="53"/>
    </row>
    <row r="13" spans="1:30" ht="17" thickBot="1">
      <c r="A13" s="52" t="s">
        <v>326</v>
      </c>
      <c r="C13" s="262" t="s">
        <v>0</v>
      </c>
      <c r="D13" s="263"/>
      <c r="E13" s="263"/>
      <c r="F13" s="263"/>
      <c r="G13" s="263"/>
      <c r="H13" s="263"/>
      <c r="I13" s="263"/>
      <c r="J13" s="263"/>
      <c r="K13" s="263"/>
      <c r="L13" s="263"/>
      <c r="M13" s="263"/>
      <c r="N13" s="264" t="s">
        <v>328</v>
      </c>
      <c r="O13" s="265"/>
      <c r="P13" s="53"/>
    </row>
    <row r="14" spans="1:30">
      <c r="A14" s="52" t="s">
        <v>151</v>
      </c>
      <c r="C14" s="56"/>
      <c r="D14" s="57" t="s">
        <v>152</v>
      </c>
      <c r="E14" s="57"/>
      <c r="F14" s="58"/>
      <c r="G14" s="57"/>
      <c r="H14" s="57"/>
      <c r="I14" s="57"/>
      <c r="J14" s="57"/>
      <c r="K14" s="58"/>
      <c r="L14" s="58"/>
      <c r="M14" s="58"/>
      <c r="N14" s="59">
        <v>121947476</v>
      </c>
      <c r="O14" s="60" t="s">
        <v>359</v>
      </c>
      <c r="P14" s="61"/>
      <c r="R14" s="6">
        <f>IF(AND(R15="-",R30="-"),"-",SUM(R15,R30))</f>
        <v>121947476423</v>
      </c>
      <c r="AD14" s="217"/>
    </row>
    <row r="15" spans="1:30">
      <c r="A15" s="52" t="s">
        <v>153</v>
      </c>
      <c r="C15" s="56"/>
      <c r="D15" s="57"/>
      <c r="E15" s="57" t="s">
        <v>154</v>
      </c>
      <c r="F15" s="57"/>
      <c r="G15" s="57"/>
      <c r="H15" s="57"/>
      <c r="I15" s="57"/>
      <c r="J15" s="57"/>
      <c r="K15" s="58"/>
      <c r="L15" s="58"/>
      <c r="M15" s="58"/>
      <c r="N15" s="59">
        <v>60942562</v>
      </c>
      <c r="O15" s="62" t="s">
        <v>359</v>
      </c>
      <c r="P15" s="61"/>
      <c r="R15" s="6">
        <f>IF(COUNTIF(R16:R29,"-")=COUNTA(R16:R29),"-",SUM(R16,R21,R26))</f>
        <v>60942561601</v>
      </c>
      <c r="AD15" s="217"/>
    </row>
    <row r="16" spans="1:30">
      <c r="A16" s="52" t="s">
        <v>155</v>
      </c>
      <c r="C16" s="56"/>
      <c r="D16" s="57"/>
      <c r="E16" s="57"/>
      <c r="F16" s="57" t="s">
        <v>156</v>
      </c>
      <c r="G16" s="57"/>
      <c r="H16" s="57"/>
      <c r="I16" s="57"/>
      <c r="J16" s="57"/>
      <c r="K16" s="58"/>
      <c r="L16" s="58"/>
      <c r="M16" s="58"/>
      <c r="N16" s="59">
        <v>17773339</v>
      </c>
      <c r="O16" s="62" t="s">
        <v>359</v>
      </c>
      <c r="P16" s="61"/>
      <c r="R16" s="6">
        <f>IF(COUNTIF(R17:R20,"-")=COUNTA(R17:R20),"-",SUM(R17:R20))</f>
        <v>17773339119</v>
      </c>
      <c r="AD16" s="217"/>
    </row>
    <row r="17" spans="1:30">
      <c r="A17" s="52" t="s">
        <v>157</v>
      </c>
      <c r="C17" s="56"/>
      <c r="D17" s="57"/>
      <c r="E17" s="57"/>
      <c r="F17" s="57"/>
      <c r="G17" s="57" t="s">
        <v>158</v>
      </c>
      <c r="H17" s="57"/>
      <c r="I17" s="57"/>
      <c r="J17" s="57"/>
      <c r="K17" s="58"/>
      <c r="L17" s="58"/>
      <c r="M17" s="58"/>
      <c r="N17" s="59">
        <v>13518015</v>
      </c>
      <c r="O17" s="62"/>
      <c r="P17" s="61"/>
      <c r="R17" s="6">
        <v>13518015470</v>
      </c>
      <c r="AD17" s="217"/>
    </row>
    <row r="18" spans="1:30">
      <c r="A18" s="52" t="s">
        <v>159</v>
      </c>
      <c r="C18" s="56"/>
      <c r="D18" s="57"/>
      <c r="E18" s="57"/>
      <c r="F18" s="57"/>
      <c r="G18" s="57" t="s">
        <v>160</v>
      </c>
      <c r="H18" s="57"/>
      <c r="I18" s="57"/>
      <c r="J18" s="57"/>
      <c r="K18" s="58"/>
      <c r="L18" s="58"/>
      <c r="M18" s="58"/>
      <c r="N18" s="59">
        <v>796890</v>
      </c>
      <c r="O18" s="62"/>
      <c r="P18" s="61"/>
      <c r="R18" s="6">
        <v>796890000</v>
      </c>
      <c r="AD18" s="217"/>
    </row>
    <row r="19" spans="1:30">
      <c r="A19" s="52" t="s">
        <v>161</v>
      </c>
      <c r="C19" s="56"/>
      <c r="D19" s="57"/>
      <c r="E19" s="57"/>
      <c r="F19" s="57"/>
      <c r="G19" s="57" t="s">
        <v>162</v>
      </c>
      <c r="H19" s="57"/>
      <c r="I19" s="57"/>
      <c r="J19" s="57"/>
      <c r="K19" s="58"/>
      <c r="L19" s="58"/>
      <c r="M19" s="58"/>
      <c r="N19" s="59">
        <v>910987</v>
      </c>
      <c r="O19" s="62"/>
      <c r="P19" s="61"/>
      <c r="R19" s="6">
        <v>910987408</v>
      </c>
      <c r="AD19" s="217"/>
    </row>
    <row r="20" spans="1:30">
      <c r="A20" s="52" t="s">
        <v>163</v>
      </c>
      <c r="C20" s="56"/>
      <c r="D20" s="57"/>
      <c r="E20" s="57"/>
      <c r="F20" s="57"/>
      <c r="G20" s="57" t="s">
        <v>44</v>
      </c>
      <c r="H20" s="57"/>
      <c r="I20" s="57"/>
      <c r="J20" s="57"/>
      <c r="K20" s="58"/>
      <c r="L20" s="58"/>
      <c r="M20" s="58"/>
      <c r="N20" s="59">
        <v>2547446</v>
      </c>
      <c r="O20" s="62"/>
      <c r="P20" s="61"/>
      <c r="R20" s="6">
        <v>2547446241</v>
      </c>
      <c r="AD20" s="217"/>
    </row>
    <row r="21" spans="1:30">
      <c r="A21" s="52" t="s">
        <v>164</v>
      </c>
      <c r="C21" s="56"/>
      <c r="D21" s="57"/>
      <c r="E21" s="57"/>
      <c r="F21" s="57" t="s">
        <v>165</v>
      </c>
      <c r="G21" s="57"/>
      <c r="H21" s="57"/>
      <c r="I21" s="57"/>
      <c r="J21" s="57"/>
      <c r="K21" s="58"/>
      <c r="L21" s="58"/>
      <c r="M21" s="58"/>
      <c r="N21" s="59">
        <v>26964564</v>
      </c>
      <c r="O21" s="62" t="s">
        <v>359</v>
      </c>
      <c r="P21" s="61"/>
      <c r="R21" s="6">
        <f>IF(COUNTIF(R22:R25,"-")=COUNTA(R22:R25),"-",SUM(R22:R25))</f>
        <v>26964563513</v>
      </c>
      <c r="AD21" s="217"/>
    </row>
    <row r="22" spans="1:30">
      <c r="A22" s="52" t="s">
        <v>166</v>
      </c>
      <c r="C22" s="56"/>
      <c r="D22" s="57"/>
      <c r="E22" s="57"/>
      <c r="F22" s="57"/>
      <c r="G22" s="57" t="s">
        <v>167</v>
      </c>
      <c r="H22" s="57"/>
      <c r="I22" s="57"/>
      <c r="J22" s="57"/>
      <c r="K22" s="58"/>
      <c r="L22" s="58"/>
      <c r="M22" s="58"/>
      <c r="N22" s="59">
        <v>13263033</v>
      </c>
      <c r="O22" s="62"/>
      <c r="P22" s="61"/>
      <c r="R22" s="6">
        <v>13263033319</v>
      </c>
      <c r="AD22" s="217"/>
    </row>
    <row r="23" spans="1:30">
      <c r="A23" s="52" t="s">
        <v>168</v>
      </c>
      <c r="C23" s="56"/>
      <c r="D23" s="57"/>
      <c r="E23" s="57"/>
      <c r="F23" s="57"/>
      <c r="G23" s="57" t="s">
        <v>169</v>
      </c>
      <c r="H23" s="57"/>
      <c r="I23" s="57"/>
      <c r="J23" s="57"/>
      <c r="K23" s="58"/>
      <c r="L23" s="58"/>
      <c r="M23" s="58"/>
      <c r="N23" s="59">
        <v>1356180</v>
      </c>
      <c r="O23" s="62"/>
      <c r="P23" s="61"/>
      <c r="R23" s="6">
        <v>1356179935</v>
      </c>
      <c r="AD23" s="217"/>
    </row>
    <row r="24" spans="1:30">
      <c r="A24" s="52" t="s">
        <v>170</v>
      </c>
      <c r="C24" s="56"/>
      <c r="D24" s="57"/>
      <c r="E24" s="57"/>
      <c r="F24" s="57"/>
      <c r="G24" s="57" t="s">
        <v>171</v>
      </c>
      <c r="H24" s="57"/>
      <c r="I24" s="57"/>
      <c r="J24" s="57"/>
      <c r="K24" s="58"/>
      <c r="L24" s="58"/>
      <c r="M24" s="58"/>
      <c r="N24" s="59">
        <v>8683772</v>
      </c>
      <c r="O24" s="62"/>
      <c r="P24" s="61"/>
      <c r="R24" s="6">
        <v>8683772461</v>
      </c>
      <c r="AD24" s="217"/>
    </row>
    <row r="25" spans="1:30">
      <c r="A25" s="52" t="s">
        <v>172</v>
      </c>
      <c r="C25" s="56"/>
      <c r="D25" s="57"/>
      <c r="E25" s="57"/>
      <c r="F25" s="57"/>
      <c r="G25" s="57" t="s">
        <v>44</v>
      </c>
      <c r="H25" s="57"/>
      <c r="I25" s="57"/>
      <c r="J25" s="57"/>
      <c r="K25" s="58"/>
      <c r="L25" s="58"/>
      <c r="M25" s="58"/>
      <c r="N25" s="59">
        <v>3661578</v>
      </c>
      <c r="O25" s="62"/>
      <c r="P25" s="61"/>
      <c r="R25" s="6">
        <v>3661577798</v>
      </c>
      <c r="AD25" s="217"/>
    </row>
    <row r="26" spans="1:30">
      <c r="A26" s="52" t="s">
        <v>173</v>
      </c>
      <c r="C26" s="56"/>
      <c r="D26" s="57"/>
      <c r="E26" s="57"/>
      <c r="F26" s="57" t="s">
        <v>174</v>
      </c>
      <c r="G26" s="57"/>
      <c r="H26" s="57"/>
      <c r="I26" s="57"/>
      <c r="J26" s="57"/>
      <c r="K26" s="58"/>
      <c r="L26" s="58"/>
      <c r="M26" s="58"/>
      <c r="N26" s="59">
        <v>16204659</v>
      </c>
      <c r="O26" s="62"/>
      <c r="P26" s="61"/>
      <c r="R26" s="6">
        <f>IF(COUNTIF(R27:R29,"-")=COUNTA(R27:R29),"-",SUM(R27:R29))</f>
        <v>16204658969</v>
      </c>
      <c r="AD26" s="217"/>
    </row>
    <row r="27" spans="1:30">
      <c r="A27" s="52" t="s">
        <v>175</v>
      </c>
      <c r="C27" s="56"/>
      <c r="D27" s="57"/>
      <c r="E27" s="57"/>
      <c r="F27" s="58"/>
      <c r="G27" s="58" t="s">
        <v>176</v>
      </c>
      <c r="H27" s="58"/>
      <c r="I27" s="57"/>
      <c r="J27" s="57"/>
      <c r="K27" s="58"/>
      <c r="L27" s="58"/>
      <c r="M27" s="58"/>
      <c r="N27" s="59">
        <v>1326452</v>
      </c>
      <c r="O27" s="62"/>
      <c r="P27" s="61"/>
      <c r="R27" s="6">
        <v>1326452298</v>
      </c>
      <c r="AD27" s="217"/>
    </row>
    <row r="28" spans="1:30">
      <c r="A28" s="52" t="s">
        <v>177</v>
      </c>
      <c r="C28" s="56"/>
      <c r="D28" s="57"/>
      <c r="E28" s="57"/>
      <c r="F28" s="58"/>
      <c r="G28" s="57" t="s">
        <v>178</v>
      </c>
      <c r="H28" s="57"/>
      <c r="I28" s="57"/>
      <c r="J28" s="57"/>
      <c r="K28" s="58"/>
      <c r="L28" s="58"/>
      <c r="M28" s="58"/>
      <c r="N28" s="59">
        <v>254771</v>
      </c>
      <c r="O28" s="62"/>
      <c r="P28" s="61"/>
      <c r="R28" s="6">
        <v>254770502</v>
      </c>
      <c r="AD28" s="217"/>
    </row>
    <row r="29" spans="1:30">
      <c r="A29" s="52" t="s">
        <v>179</v>
      </c>
      <c r="C29" s="56"/>
      <c r="D29" s="57"/>
      <c r="E29" s="57"/>
      <c r="F29" s="58"/>
      <c r="G29" s="57" t="s">
        <v>44</v>
      </c>
      <c r="H29" s="57"/>
      <c r="I29" s="57"/>
      <c r="J29" s="57"/>
      <c r="K29" s="58"/>
      <c r="L29" s="58"/>
      <c r="M29" s="58"/>
      <c r="N29" s="59">
        <v>14623436</v>
      </c>
      <c r="O29" s="62"/>
      <c r="P29" s="61"/>
      <c r="R29" s="6">
        <v>14623436169</v>
      </c>
      <c r="AD29" s="217"/>
    </row>
    <row r="30" spans="1:30">
      <c r="A30" s="52" t="s">
        <v>180</v>
      </c>
      <c r="C30" s="56"/>
      <c r="D30" s="57"/>
      <c r="E30" s="58" t="s">
        <v>181</v>
      </c>
      <c r="F30" s="58"/>
      <c r="G30" s="57"/>
      <c r="H30" s="57"/>
      <c r="I30" s="57"/>
      <c r="J30" s="57"/>
      <c r="K30" s="58"/>
      <c r="L30" s="58"/>
      <c r="M30" s="58"/>
      <c r="N30" s="59">
        <v>61004915</v>
      </c>
      <c r="O30" s="62"/>
      <c r="P30" s="61"/>
      <c r="R30" s="6">
        <f>IF(COUNTIF(R31:R33,"-")=COUNTA(R31:R33),"-",SUM(R31:R33))</f>
        <v>61004914822</v>
      </c>
      <c r="AD30" s="217"/>
    </row>
    <row r="31" spans="1:30">
      <c r="A31" s="52" t="s">
        <v>182</v>
      </c>
      <c r="C31" s="56"/>
      <c r="D31" s="57"/>
      <c r="E31" s="57"/>
      <c r="F31" s="57" t="s">
        <v>183</v>
      </c>
      <c r="G31" s="57"/>
      <c r="H31" s="57"/>
      <c r="I31" s="57"/>
      <c r="J31" s="57"/>
      <c r="K31" s="58"/>
      <c r="L31" s="58"/>
      <c r="M31" s="58"/>
      <c r="N31" s="59">
        <v>45300620</v>
      </c>
      <c r="O31" s="62"/>
      <c r="P31" s="61"/>
      <c r="R31" s="6">
        <v>45300620056</v>
      </c>
      <c r="AD31" s="217"/>
    </row>
    <row r="32" spans="1:30">
      <c r="A32" s="52" t="s">
        <v>184</v>
      </c>
      <c r="C32" s="56"/>
      <c r="D32" s="57"/>
      <c r="E32" s="57"/>
      <c r="F32" s="57" t="s">
        <v>185</v>
      </c>
      <c r="G32" s="57"/>
      <c r="H32" s="57"/>
      <c r="I32" s="57"/>
      <c r="J32" s="57"/>
      <c r="K32" s="58"/>
      <c r="L32" s="58"/>
      <c r="M32" s="58"/>
      <c r="N32" s="59">
        <v>15620700</v>
      </c>
      <c r="O32" s="62"/>
      <c r="P32" s="61"/>
      <c r="R32" s="6">
        <v>15620699897</v>
      </c>
      <c r="AD32" s="217"/>
    </row>
    <row r="33" spans="1:30">
      <c r="A33" s="52" t="s">
        <v>186</v>
      </c>
      <c r="C33" s="56"/>
      <c r="D33" s="57"/>
      <c r="E33" s="57"/>
      <c r="F33" s="57" t="s">
        <v>44</v>
      </c>
      <c r="G33" s="57"/>
      <c r="H33" s="57"/>
      <c r="I33" s="57"/>
      <c r="J33" s="57"/>
      <c r="K33" s="58"/>
      <c r="L33" s="58"/>
      <c r="M33" s="58"/>
      <c r="N33" s="59">
        <v>83595</v>
      </c>
      <c r="O33" s="62"/>
      <c r="P33" s="61"/>
      <c r="R33" s="6">
        <v>83594869</v>
      </c>
      <c r="AD33" s="217"/>
    </row>
    <row r="34" spans="1:30">
      <c r="A34" s="52" t="s">
        <v>187</v>
      </c>
      <c r="C34" s="56"/>
      <c r="D34" s="57" t="s">
        <v>188</v>
      </c>
      <c r="E34" s="57"/>
      <c r="F34" s="57"/>
      <c r="G34" s="57"/>
      <c r="H34" s="57"/>
      <c r="I34" s="57"/>
      <c r="J34" s="57"/>
      <c r="K34" s="58"/>
      <c r="L34" s="58"/>
      <c r="M34" s="58"/>
      <c r="N34" s="59">
        <v>34877515</v>
      </c>
      <c r="O34" s="62"/>
      <c r="P34" s="61"/>
      <c r="R34" s="6">
        <f>IF(COUNTIF(R35:R36,"-")=COUNTA(R35:R36),"-",SUM(R35:R36))</f>
        <v>34877515364</v>
      </c>
      <c r="AD34" s="217"/>
    </row>
    <row r="35" spans="1:30">
      <c r="A35" s="52" t="s">
        <v>189</v>
      </c>
      <c r="C35" s="56"/>
      <c r="D35" s="57"/>
      <c r="E35" s="57" t="s">
        <v>190</v>
      </c>
      <c r="F35" s="57"/>
      <c r="G35" s="57"/>
      <c r="H35" s="57"/>
      <c r="I35" s="57"/>
      <c r="J35" s="57"/>
      <c r="K35" s="63"/>
      <c r="L35" s="63"/>
      <c r="M35" s="63"/>
      <c r="N35" s="59">
        <v>15849925</v>
      </c>
      <c r="O35" s="62"/>
      <c r="P35" s="61"/>
      <c r="R35" s="6">
        <v>15849924901</v>
      </c>
      <c r="AD35" s="217"/>
    </row>
    <row r="36" spans="1:30">
      <c r="A36" s="52" t="s">
        <v>191</v>
      </c>
      <c r="C36" s="56"/>
      <c r="D36" s="57"/>
      <c r="E36" s="57" t="s">
        <v>44</v>
      </c>
      <c r="F36" s="57"/>
      <c r="G36" s="58"/>
      <c r="H36" s="57"/>
      <c r="I36" s="57"/>
      <c r="J36" s="57"/>
      <c r="K36" s="63"/>
      <c r="L36" s="63"/>
      <c r="M36" s="63"/>
      <c r="N36" s="59">
        <v>19027590</v>
      </c>
      <c r="O36" s="62"/>
      <c r="P36" s="61"/>
      <c r="R36" s="6">
        <v>19027590463</v>
      </c>
      <c r="AD36" s="217"/>
    </row>
    <row r="37" spans="1:30">
      <c r="A37" s="52" t="s">
        <v>149</v>
      </c>
      <c r="C37" s="64" t="s">
        <v>150</v>
      </c>
      <c r="D37" s="65"/>
      <c r="E37" s="65"/>
      <c r="F37" s="65"/>
      <c r="G37" s="65"/>
      <c r="H37" s="65"/>
      <c r="I37" s="65"/>
      <c r="J37" s="65"/>
      <c r="K37" s="66"/>
      <c r="L37" s="66"/>
      <c r="M37" s="66"/>
      <c r="N37" s="67">
        <v>-87069961</v>
      </c>
      <c r="O37" s="68"/>
      <c r="P37" s="61"/>
      <c r="R37" s="6">
        <f>IF(COUNTIF(R14:R34,"-")=COUNTA(R14:R34),"-",SUM(R34)-SUM(R14))</f>
        <v>-87069961059</v>
      </c>
      <c r="AD37" s="217"/>
    </row>
    <row r="38" spans="1:30">
      <c r="A38" s="52" t="s">
        <v>194</v>
      </c>
      <c r="C38" s="56"/>
      <c r="D38" s="57" t="s">
        <v>195</v>
      </c>
      <c r="E38" s="57"/>
      <c r="F38" s="58"/>
      <c r="G38" s="57"/>
      <c r="H38" s="57"/>
      <c r="I38" s="57"/>
      <c r="J38" s="57"/>
      <c r="K38" s="58"/>
      <c r="L38" s="58"/>
      <c r="M38" s="58"/>
      <c r="N38" s="59">
        <v>358029</v>
      </c>
      <c r="O38" s="60"/>
      <c r="P38" s="61"/>
      <c r="R38" s="6">
        <f>IF(COUNTIF(R39:R43,"-")=COUNTA(R39:R43),"-",SUM(R39:R43))</f>
        <v>358028951</v>
      </c>
      <c r="AD38" s="217"/>
    </row>
    <row r="39" spans="1:30">
      <c r="A39" s="52" t="s">
        <v>196</v>
      </c>
      <c r="C39" s="56"/>
      <c r="D39" s="57"/>
      <c r="E39" s="58" t="s">
        <v>197</v>
      </c>
      <c r="F39" s="58"/>
      <c r="G39" s="57"/>
      <c r="H39" s="57"/>
      <c r="I39" s="57"/>
      <c r="J39" s="57"/>
      <c r="K39" s="58"/>
      <c r="L39" s="58"/>
      <c r="M39" s="58"/>
      <c r="N39" s="225">
        <v>0</v>
      </c>
      <c r="O39" s="62"/>
      <c r="P39" s="61"/>
      <c r="R39" s="6">
        <v>0</v>
      </c>
      <c r="AD39" s="217"/>
    </row>
    <row r="40" spans="1:30">
      <c r="A40" s="52" t="s">
        <v>198</v>
      </c>
      <c r="C40" s="56"/>
      <c r="D40" s="57"/>
      <c r="E40" s="58" t="s">
        <v>199</v>
      </c>
      <c r="F40" s="58"/>
      <c r="G40" s="57"/>
      <c r="H40" s="57"/>
      <c r="I40" s="57"/>
      <c r="J40" s="57"/>
      <c r="K40" s="58"/>
      <c r="L40" s="58"/>
      <c r="M40" s="58"/>
      <c r="N40" s="59">
        <v>312230</v>
      </c>
      <c r="O40" s="62"/>
      <c r="P40" s="61"/>
      <c r="R40" s="6">
        <v>312230321</v>
      </c>
      <c r="AD40" s="217"/>
    </row>
    <row r="41" spans="1:30">
      <c r="A41" s="52" t="s">
        <v>200</v>
      </c>
      <c r="C41" s="56"/>
      <c r="D41" s="57"/>
      <c r="E41" s="58" t="s">
        <v>201</v>
      </c>
      <c r="F41" s="58"/>
      <c r="G41" s="57"/>
      <c r="H41" s="58"/>
      <c r="I41" s="57"/>
      <c r="J41" s="57"/>
      <c r="K41" s="58"/>
      <c r="L41" s="58"/>
      <c r="M41" s="58"/>
      <c r="N41" s="225">
        <v>0</v>
      </c>
      <c r="O41" s="62"/>
      <c r="P41" s="61"/>
      <c r="R41" s="6">
        <v>0</v>
      </c>
      <c r="AD41" s="217"/>
    </row>
    <row r="42" spans="1:30">
      <c r="A42" s="52" t="s">
        <v>202</v>
      </c>
      <c r="C42" s="56"/>
      <c r="D42" s="57"/>
      <c r="E42" s="57" t="s">
        <v>203</v>
      </c>
      <c r="F42" s="57"/>
      <c r="G42" s="57"/>
      <c r="H42" s="57"/>
      <c r="I42" s="57"/>
      <c r="J42" s="57"/>
      <c r="K42" s="58"/>
      <c r="L42" s="58"/>
      <c r="M42" s="58"/>
      <c r="N42" s="225">
        <v>0</v>
      </c>
      <c r="O42" s="62"/>
      <c r="P42" s="61"/>
      <c r="R42" s="6">
        <v>0</v>
      </c>
      <c r="AD42" s="217"/>
    </row>
    <row r="43" spans="1:30">
      <c r="A43" s="52" t="s">
        <v>204</v>
      </c>
      <c r="C43" s="56"/>
      <c r="D43" s="57"/>
      <c r="E43" s="57" t="s">
        <v>44</v>
      </c>
      <c r="F43" s="57"/>
      <c r="G43" s="57"/>
      <c r="H43" s="57"/>
      <c r="I43" s="57"/>
      <c r="J43" s="57"/>
      <c r="K43" s="58"/>
      <c r="L43" s="58"/>
      <c r="M43" s="58"/>
      <c r="N43" s="59">
        <v>45799</v>
      </c>
      <c r="O43" s="62"/>
      <c r="P43" s="61"/>
      <c r="R43" s="6">
        <v>45798630</v>
      </c>
      <c r="AD43" s="217"/>
    </row>
    <row r="44" spans="1:30">
      <c r="A44" s="52" t="s">
        <v>205</v>
      </c>
      <c r="C44" s="56"/>
      <c r="D44" s="57" t="s">
        <v>206</v>
      </c>
      <c r="E44" s="57"/>
      <c r="F44" s="57"/>
      <c r="G44" s="57"/>
      <c r="H44" s="57"/>
      <c r="I44" s="57"/>
      <c r="J44" s="57"/>
      <c r="K44" s="63"/>
      <c r="L44" s="63"/>
      <c r="M44" s="63"/>
      <c r="N44" s="59">
        <v>56095</v>
      </c>
      <c r="O44" s="60" t="s">
        <v>359</v>
      </c>
      <c r="P44" s="61"/>
      <c r="R44" s="6">
        <f>IF(COUNTIF(R45:R46,"-")=COUNTA(R45:R46),"-",SUM(R45:R46))</f>
        <v>56095406</v>
      </c>
      <c r="AD44" s="217"/>
    </row>
    <row r="45" spans="1:30">
      <c r="A45" s="52" t="s">
        <v>207</v>
      </c>
      <c r="C45" s="56"/>
      <c r="D45" s="57"/>
      <c r="E45" s="57" t="s">
        <v>208</v>
      </c>
      <c r="F45" s="57"/>
      <c r="G45" s="57"/>
      <c r="H45" s="57"/>
      <c r="I45" s="57"/>
      <c r="J45" s="57"/>
      <c r="K45" s="63"/>
      <c r="L45" s="63"/>
      <c r="M45" s="63"/>
      <c r="N45" s="59">
        <v>11150</v>
      </c>
      <c r="O45" s="62"/>
      <c r="P45" s="61"/>
      <c r="R45" s="6">
        <v>11149853</v>
      </c>
      <c r="AD45" s="217"/>
    </row>
    <row r="46" spans="1:30" ht="13.5" thickBot="1">
      <c r="A46" s="52" t="s">
        <v>209</v>
      </c>
      <c r="C46" s="56"/>
      <c r="D46" s="57"/>
      <c r="E46" s="57" t="s">
        <v>44</v>
      </c>
      <c r="F46" s="57"/>
      <c r="G46" s="57"/>
      <c r="H46" s="57"/>
      <c r="I46" s="57"/>
      <c r="J46" s="57"/>
      <c r="K46" s="63"/>
      <c r="L46" s="63"/>
      <c r="M46" s="63"/>
      <c r="N46" s="59">
        <v>44946</v>
      </c>
      <c r="O46" s="62"/>
      <c r="P46" s="61"/>
      <c r="R46" s="6">
        <v>44945553</v>
      </c>
      <c r="AD46" s="217"/>
    </row>
    <row r="47" spans="1:30" ht="13.5" thickBot="1">
      <c r="A47" s="52" t="s">
        <v>192</v>
      </c>
      <c r="C47" s="69" t="s">
        <v>193</v>
      </c>
      <c r="D47" s="70"/>
      <c r="E47" s="70"/>
      <c r="F47" s="70"/>
      <c r="G47" s="70"/>
      <c r="H47" s="70"/>
      <c r="I47" s="70"/>
      <c r="J47" s="70"/>
      <c r="K47" s="71"/>
      <c r="L47" s="71"/>
      <c r="M47" s="71"/>
      <c r="N47" s="72">
        <v>-87371895</v>
      </c>
      <c r="O47" s="73"/>
      <c r="P47" s="61"/>
      <c r="R47" s="6">
        <f>IF(COUNTIF(R37:R46,"-")=COUNTA(R37:R46),"-",SUM(R37,R44)-SUM(R38))</f>
        <v>-87371894604</v>
      </c>
      <c r="AD47" s="217"/>
    </row>
    <row r="48" spans="1:30" s="75" customFormat="1" ht="3.75" customHeight="1">
      <c r="A48" s="74"/>
      <c r="C48" s="76"/>
      <c r="D48" s="76"/>
      <c r="E48" s="77"/>
      <c r="F48" s="77"/>
      <c r="G48" s="77"/>
      <c r="H48" s="77"/>
      <c r="I48" s="77"/>
      <c r="J48" s="78"/>
      <c r="K48" s="78"/>
      <c r="L48" s="78"/>
    </row>
    <row r="49" spans="1:12" s="75" customFormat="1" ht="15.65" customHeight="1">
      <c r="A49" s="74"/>
      <c r="C49" s="79"/>
      <c r="D49" s="79" t="s">
        <v>339</v>
      </c>
      <c r="E49" s="80"/>
      <c r="F49" s="80"/>
      <c r="G49" s="80"/>
      <c r="H49" s="80"/>
      <c r="I49" s="80"/>
      <c r="J49" s="81"/>
      <c r="K49" s="81"/>
      <c r="L49" s="81"/>
    </row>
  </sheetData>
  <mergeCells count="5">
    <mergeCell ref="C9:O9"/>
    <mergeCell ref="C10:O10"/>
    <mergeCell ref="C11:O11"/>
    <mergeCell ref="C13:M13"/>
    <mergeCell ref="N13:O13"/>
  </mergeCells>
  <phoneticPr fontId="11"/>
  <pageMargins left="0.7" right="0.7" top="0.39370078740157477" bottom="0.39370078740157477" header="0.51181102362204722" footer="0.5118110236220472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pageSetUpPr fitToPage="1"/>
  </sheetPr>
  <dimension ref="A1:X32"/>
  <sheetViews>
    <sheetView showGridLines="0" topLeftCell="B1" zoomScale="85" zoomScaleNormal="85" zoomScaleSheetLayoutView="100" workbookViewId="0">
      <selection activeCell="C3" sqref="C3"/>
    </sheetView>
  </sheetViews>
  <sheetFormatPr defaultColWidth="9" defaultRowHeight="12.5"/>
  <cols>
    <col min="1" max="1" width="0" style="83" hidden="1" customWidth="1"/>
    <col min="2" max="2" width="1.08984375" style="85" customWidth="1"/>
    <col min="3" max="3" width="1.6328125" style="85" customWidth="1"/>
    <col min="4" max="9" width="2" style="85" customWidth="1"/>
    <col min="10" max="10" width="15.36328125" style="85" customWidth="1"/>
    <col min="11" max="11" width="21.6328125" style="85" bestFit="1" customWidth="1"/>
    <col min="12" max="12" width="3" style="85" bestFit="1" customWidth="1"/>
    <col min="13" max="13" width="21.6328125" style="85" bestFit="1" customWidth="1"/>
    <col min="14" max="14" width="3" style="85" bestFit="1" customWidth="1"/>
    <col min="15" max="15" width="21.6328125" style="85" bestFit="1" customWidth="1"/>
    <col min="16" max="16" width="3" style="85" bestFit="1" customWidth="1"/>
    <col min="17" max="17" width="21.6328125" style="85" hidden="1" customWidth="1"/>
    <col min="18" max="18" width="3" style="85" hidden="1" customWidth="1"/>
    <col min="19" max="19" width="1" style="85" customWidth="1"/>
    <col min="20" max="20" width="9" style="85"/>
    <col min="21" max="24" width="0" style="85" hidden="1" customWidth="1"/>
    <col min="25" max="16384" width="9" style="85"/>
  </cols>
  <sheetData>
    <row r="1" spans="1:24">
      <c r="C1" s="85" t="s">
        <v>349</v>
      </c>
    </row>
    <row r="2" spans="1:24">
      <c r="C2" s="85" t="s">
        <v>372</v>
      </c>
    </row>
    <row r="3" spans="1:24">
      <c r="C3" s="85" t="s">
        <v>350</v>
      </c>
    </row>
    <row r="4" spans="1:24">
      <c r="C4" s="85" t="s">
        <v>351</v>
      </c>
    </row>
    <row r="5" spans="1:24">
      <c r="C5" s="85" t="s">
        <v>352</v>
      </c>
    </row>
    <row r="6" spans="1:24">
      <c r="C6" s="85" t="s">
        <v>353</v>
      </c>
    </row>
    <row r="7" spans="1:24">
      <c r="C7" s="85" t="s">
        <v>354</v>
      </c>
    </row>
    <row r="9" spans="1:24" ht="23.5">
      <c r="B9" s="84"/>
      <c r="C9" s="284" t="s">
        <v>360</v>
      </c>
      <c r="D9" s="284"/>
      <c r="E9" s="284"/>
      <c r="F9" s="284"/>
      <c r="G9" s="284"/>
      <c r="H9" s="284"/>
      <c r="I9" s="284"/>
      <c r="J9" s="284"/>
      <c r="K9" s="284"/>
      <c r="L9" s="284"/>
      <c r="M9" s="284"/>
      <c r="N9" s="284"/>
      <c r="O9" s="284"/>
      <c r="P9" s="284"/>
      <c r="Q9" s="284"/>
      <c r="R9" s="284"/>
    </row>
    <row r="10" spans="1:24" ht="16.5">
      <c r="B10" s="86"/>
      <c r="C10" s="285" t="s">
        <v>361</v>
      </c>
      <c r="D10" s="285"/>
      <c r="E10" s="285"/>
      <c r="F10" s="285"/>
      <c r="G10" s="285"/>
      <c r="H10" s="285"/>
      <c r="I10" s="285"/>
      <c r="J10" s="285"/>
      <c r="K10" s="285"/>
      <c r="L10" s="285"/>
      <c r="M10" s="285"/>
      <c r="N10" s="285"/>
      <c r="O10" s="285"/>
      <c r="P10" s="285"/>
      <c r="Q10" s="285"/>
      <c r="R10" s="285"/>
    </row>
    <row r="11" spans="1:24" ht="16.5">
      <c r="B11" s="86"/>
      <c r="C11" s="285" t="s">
        <v>362</v>
      </c>
      <c r="D11" s="285"/>
      <c r="E11" s="285"/>
      <c r="F11" s="285"/>
      <c r="G11" s="285"/>
      <c r="H11" s="285"/>
      <c r="I11" s="285"/>
      <c r="J11" s="285"/>
      <c r="K11" s="285"/>
      <c r="L11" s="285"/>
      <c r="M11" s="285"/>
      <c r="N11" s="285"/>
      <c r="O11" s="285"/>
      <c r="P11" s="285"/>
      <c r="Q11" s="285"/>
      <c r="R11" s="285"/>
    </row>
    <row r="12" spans="1:24" ht="15.75" customHeight="1" thickBot="1">
      <c r="B12" s="87"/>
      <c r="C12" s="88"/>
      <c r="D12" s="88"/>
      <c r="E12" s="88"/>
      <c r="F12" s="88"/>
      <c r="G12" s="88"/>
      <c r="H12" s="88"/>
      <c r="I12" s="88"/>
      <c r="J12" s="89"/>
      <c r="K12" s="88"/>
      <c r="L12" s="89"/>
      <c r="M12" s="88"/>
      <c r="N12" s="88"/>
      <c r="O12" s="88"/>
      <c r="P12" s="218" t="s">
        <v>355</v>
      </c>
      <c r="Q12" s="88"/>
      <c r="R12" s="89"/>
    </row>
    <row r="13" spans="1:24" ht="12.75" customHeight="1">
      <c r="B13" s="90"/>
      <c r="C13" s="286" t="s">
        <v>0</v>
      </c>
      <c r="D13" s="287"/>
      <c r="E13" s="287"/>
      <c r="F13" s="287"/>
      <c r="G13" s="287"/>
      <c r="H13" s="287"/>
      <c r="I13" s="287"/>
      <c r="J13" s="288"/>
      <c r="K13" s="292" t="s">
        <v>340</v>
      </c>
      <c r="L13" s="287"/>
      <c r="M13" s="91"/>
      <c r="N13" s="91"/>
      <c r="O13" s="91"/>
      <c r="P13" s="92"/>
      <c r="Q13" s="91"/>
      <c r="R13" s="92"/>
    </row>
    <row r="14" spans="1:24" ht="29.25" customHeight="1" thickBot="1">
      <c r="A14" s="83" t="s">
        <v>326</v>
      </c>
      <c r="B14" s="90"/>
      <c r="C14" s="289"/>
      <c r="D14" s="290"/>
      <c r="E14" s="290"/>
      <c r="F14" s="290"/>
      <c r="G14" s="290"/>
      <c r="H14" s="290"/>
      <c r="I14" s="290"/>
      <c r="J14" s="291"/>
      <c r="K14" s="293"/>
      <c r="L14" s="290"/>
      <c r="M14" s="294" t="s">
        <v>341</v>
      </c>
      <c r="N14" s="295"/>
      <c r="O14" s="294" t="s">
        <v>342</v>
      </c>
      <c r="P14" s="296"/>
      <c r="Q14" s="297" t="s">
        <v>148</v>
      </c>
      <c r="R14" s="298"/>
    </row>
    <row r="15" spans="1:24" ht="16" customHeight="1">
      <c r="A15" s="83" t="s">
        <v>210</v>
      </c>
      <c r="B15" s="93"/>
      <c r="C15" s="94" t="s">
        <v>211</v>
      </c>
      <c r="D15" s="95"/>
      <c r="E15" s="95"/>
      <c r="F15" s="95"/>
      <c r="G15" s="95"/>
      <c r="H15" s="95"/>
      <c r="I15" s="95"/>
      <c r="J15" s="96"/>
      <c r="K15" s="97">
        <v>166752652</v>
      </c>
      <c r="L15" s="98"/>
      <c r="M15" s="97">
        <v>322640046</v>
      </c>
      <c r="N15" s="99"/>
      <c r="O15" s="97">
        <v>-155887394</v>
      </c>
      <c r="P15" s="101"/>
      <c r="Q15" s="100" t="s">
        <v>363</v>
      </c>
      <c r="R15" s="101"/>
      <c r="U15" s="221">
        <f t="shared" ref="U15:U20" si="0">IF(COUNTIF(V15:X15,"-")=COUNTA(V15:X15),"-",SUM(V15:X15))</f>
        <v>166752651778</v>
      </c>
      <c r="V15" s="221">
        <v>322640045957</v>
      </c>
      <c r="W15" s="221">
        <v>-155887394179</v>
      </c>
      <c r="X15" s="221" t="s">
        <v>11</v>
      </c>
    </row>
    <row r="16" spans="1:24" ht="16" customHeight="1">
      <c r="A16" s="83" t="s">
        <v>212</v>
      </c>
      <c r="B16" s="93"/>
      <c r="C16" s="24"/>
      <c r="D16" s="19" t="s">
        <v>213</v>
      </c>
      <c r="E16" s="19"/>
      <c r="F16" s="19"/>
      <c r="G16" s="19"/>
      <c r="H16" s="19"/>
      <c r="I16" s="19"/>
      <c r="J16" s="102"/>
      <c r="K16" s="103">
        <v>-87371895</v>
      </c>
      <c r="L16" s="104"/>
      <c r="M16" s="275"/>
      <c r="N16" s="276"/>
      <c r="O16" s="103">
        <v>-87371895</v>
      </c>
      <c r="P16" s="109"/>
      <c r="Q16" s="106" t="s">
        <v>364</v>
      </c>
      <c r="R16" s="107"/>
      <c r="U16" s="221">
        <f t="shared" si="0"/>
        <v>-87371894604</v>
      </c>
      <c r="V16" s="221" t="s">
        <v>11</v>
      </c>
      <c r="W16" s="221">
        <v>-87371894604</v>
      </c>
      <c r="X16" s="221" t="s">
        <v>11</v>
      </c>
    </row>
    <row r="17" spans="1:24" ht="16" customHeight="1">
      <c r="A17" s="83" t="s">
        <v>214</v>
      </c>
      <c r="B17" s="90"/>
      <c r="C17" s="108"/>
      <c r="D17" s="102" t="s">
        <v>215</v>
      </c>
      <c r="E17" s="102"/>
      <c r="F17" s="102"/>
      <c r="G17" s="102"/>
      <c r="H17" s="102"/>
      <c r="I17" s="102"/>
      <c r="J17" s="102"/>
      <c r="K17" s="103">
        <v>88685804</v>
      </c>
      <c r="L17" s="104"/>
      <c r="M17" s="272"/>
      <c r="N17" s="277"/>
      <c r="O17" s="103">
        <v>88685804</v>
      </c>
      <c r="P17" s="109"/>
      <c r="Q17" s="106" t="s">
        <v>11</v>
      </c>
      <c r="R17" s="109"/>
      <c r="U17" s="221">
        <f t="shared" si="0"/>
        <v>88685804188</v>
      </c>
      <c r="V17" s="221" t="s">
        <v>11</v>
      </c>
      <c r="W17" s="221">
        <f>IF(COUNTIF(W18:W19,"-")=COUNTA(W18:W19),"-",SUM(W18:W19))</f>
        <v>88685804188</v>
      </c>
      <c r="X17" s="221" t="s">
        <v>11</v>
      </c>
    </row>
    <row r="18" spans="1:24" ht="16" customHeight="1">
      <c r="A18" s="83" t="s">
        <v>216</v>
      </c>
      <c r="B18" s="90"/>
      <c r="C18" s="110"/>
      <c r="D18" s="102"/>
      <c r="E18" s="111" t="s">
        <v>217</v>
      </c>
      <c r="F18" s="111"/>
      <c r="G18" s="111"/>
      <c r="H18" s="111"/>
      <c r="I18" s="111"/>
      <c r="J18" s="102"/>
      <c r="K18" s="103">
        <v>55329553</v>
      </c>
      <c r="L18" s="104"/>
      <c r="M18" s="272"/>
      <c r="N18" s="277"/>
      <c r="O18" s="103">
        <v>55329553</v>
      </c>
      <c r="P18" s="109"/>
      <c r="Q18" s="106" t="s">
        <v>363</v>
      </c>
      <c r="R18" s="109"/>
      <c r="U18" s="221">
        <f t="shared" si="0"/>
        <v>55329552763</v>
      </c>
      <c r="V18" s="221" t="s">
        <v>11</v>
      </c>
      <c r="W18" s="221">
        <v>55329552763</v>
      </c>
      <c r="X18" s="221" t="s">
        <v>11</v>
      </c>
    </row>
    <row r="19" spans="1:24" ht="16" customHeight="1">
      <c r="A19" s="83" t="s">
        <v>218</v>
      </c>
      <c r="B19" s="90"/>
      <c r="C19" s="112"/>
      <c r="D19" s="113"/>
      <c r="E19" s="113" t="s">
        <v>219</v>
      </c>
      <c r="F19" s="113"/>
      <c r="G19" s="113"/>
      <c r="H19" s="113"/>
      <c r="I19" s="113"/>
      <c r="J19" s="114"/>
      <c r="K19" s="115">
        <v>33356251</v>
      </c>
      <c r="L19" s="116"/>
      <c r="M19" s="278"/>
      <c r="N19" s="279"/>
      <c r="O19" s="115">
        <v>33356251</v>
      </c>
      <c r="P19" s="118"/>
      <c r="Q19" s="117" t="s">
        <v>364</v>
      </c>
      <c r="R19" s="118"/>
      <c r="U19" s="221">
        <f t="shared" si="0"/>
        <v>33356251425</v>
      </c>
      <c r="V19" s="221" t="s">
        <v>11</v>
      </c>
      <c r="W19" s="221">
        <v>33356251425</v>
      </c>
      <c r="X19" s="221" t="s">
        <v>11</v>
      </c>
    </row>
    <row r="20" spans="1:24" ht="16" customHeight="1">
      <c r="A20" s="83" t="s">
        <v>220</v>
      </c>
      <c r="B20" s="90"/>
      <c r="C20" s="119"/>
      <c r="D20" s="120" t="s">
        <v>221</v>
      </c>
      <c r="E20" s="121"/>
      <c r="F20" s="120"/>
      <c r="G20" s="120"/>
      <c r="H20" s="120"/>
      <c r="I20" s="120"/>
      <c r="J20" s="122"/>
      <c r="K20" s="123">
        <v>1313910</v>
      </c>
      <c r="L20" s="124" t="s">
        <v>359</v>
      </c>
      <c r="M20" s="280"/>
      <c r="N20" s="281"/>
      <c r="O20" s="123">
        <v>1313910</v>
      </c>
      <c r="P20" s="126" t="s">
        <v>359</v>
      </c>
      <c r="Q20" s="125" t="s">
        <v>11</v>
      </c>
      <c r="R20" s="126"/>
      <c r="U20" s="221">
        <f t="shared" si="0"/>
        <v>1313909584</v>
      </c>
      <c r="V20" s="221" t="s">
        <v>11</v>
      </c>
      <c r="W20" s="221">
        <f>IF(COUNTIF(W16:W17,"-")=COUNTA(W16:W17),"-",SUM(W16:W17))</f>
        <v>1313909584</v>
      </c>
      <c r="X20" s="221" t="s">
        <v>11</v>
      </c>
    </row>
    <row r="21" spans="1:24" ht="16" customHeight="1">
      <c r="A21" s="83" t="s">
        <v>222</v>
      </c>
      <c r="B21" s="90"/>
      <c r="C21" s="24"/>
      <c r="D21" s="127" t="s">
        <v>343</v>
      </c>
      <c r="E21" s="127"/>
      <c r="F21" s="127"/>
      <c r="G21" s="111"/>
      <c r="H21" s="111"/>
      <c r="I21" s="111"/>
      <c r="J21" s="102"/>
      <c r="K21" s="268"/>
      <c r="L21" s="269"/>
      <c r="M21" s="103">
        <v>1093087</v>
      </c>
      <c r="N21" s="105" t="s">
        <v>359</v>
      </c>
      <c r="O21" s="103">
        <v>-1093087</v>
      </c>
      <c r="P21" s="109" t="s">
        <v>359</v>
      </c>
      <c r="Q21" s="282" t="s">
        <v>11</v>
      </c>
      <c r="R21" s="283"/>
      <c r="U21" s="221">
        <v>0</v>
      </c>
      <c r="V21" s="221">
        <f>IF(COUNTA(V22:V25)=COUNTIF(V22:V25,"-"),"-",SUM(V22,V24,V23,V25))</f>
        <v>1093086998</v>
      </c>
      <c r="W21" s="221">
        <f>IF(COUNTA(W22:W25)=COUNTIF(W22:W25,"-"),"-",SUM(W22,W24,W23,W25))</f>
        <v>-1093086998</v>
      </c>
      <c r="X21" s="221" t="s">
        <v>11</v>
      </c>
    </row>
    <row r="22" spans="1:24" ht="16" customHeight="1">
      <c r="A22" s="83" t="s">
        <v>223</v>
      </c>
      <c r="B22" s="90"/>
      <c r="C22" s="24"/>
      <c r="D22" s="127"/>
      <c r="E22" s="127" t="s">
        <v>224</v>
      </c>
      <c r="F22" s="111"/>
      <c r="G22" s="111"/>
      <c r="H22" s="111"/>
      <c r="I22" s="111"/>
      <c r="J22" s="102"/>
      <c r="K22" s="268"/>
      <c r="L22" s="269"/>
      <c r="M22" s="103">
        <v>12579307</v>
      </c>
      <c r="N22" s="105"/>
      <c r="O22" s="103">
        <v>-12579307</v>
      </c>
      <c r="P22" s="109"/>
      <c r="Q22" s="270" t="s">
        <v>11</v>
      </c>
      <c r="R22" s="271"/>
      <c r="U22" s="221">
        <v>0</v>
      </c>
      <c r="V22" s="221">
        <v>12579306878</v>
      </c>
      <c r="W22" s="221">
        <v>-12579306878</v>
      </c>
      <c r="X22" s="221" t="s">
        <v>11</v>
      </c>
    </row>
    <row r="23" spans="1:24" ht="16" customHeight="1">
      <c r="A23" s="83" t="s">
        <v>225</v>
      </c>
      <c r="B23" s="90"/>
      <c r="C23" s="24"/>
      <c r="D23" s="127"/>
      <c r="E23" s="127" t="s">
        <v>226</v>
      </c>
      <c r="F23" s="127"/>
      <c r="G23" s="111"/>
      <c r="H23" s="111"/>
      <c r="I23" s="111"/>
      <c r="J23" s="102"/>
      <c r="K23" s="268"/>
      <c r="L23" s="269"/>
      <c r="M23" s="103">
        <v>-9811683</v>
      </c>
      <c r="N23" s="105"/>
      <c r="O23" s="103">
        <v>9811683</v>
      </c>
      <c r="P23" s="109"/>
      <c r="Q23" s="270" t="s">
        <v>11</v>
      </c>
      <c r="R23" s="271"/>
      <c r="U23" s="221">
        <v>0</v>
      </c>
      <c r="V23" s="221">
        <v>-9811683296</v>
      </c>
      <c r="W23" s="221">
        <v>9811683296</v>
      </c>
      <c r="X23" s="221" t="s">
        <v>11</v>
      </c>
    </row>
    <row r="24" spans="1:24" ht="16" customHeight="1">
      <c r="A24" s="83" t="s">
        <v>227</v>
      </c>
      <c r="B24" s="90"/>
      <c r="C24" s="24"/>
      <c r="D24" s="127"/>
      <c r="E24" s="127" t="s">
        <v>228</v>
      </c>
      <c r="F24" s="127"/>
      <c r="G24" s="111"/>
      <c r="H24" s="111"/>
      <c r="I24" s="111"/>
      <c r="J24" s="102"/>
      <c r="K24" s="268"/>
      <c r="L24" s="269"/>
      <c r="M24" s="103">
        <v>2617027</v>
      </c>
      <c r="N24" s="105"/>
      <c r="O24" s="103">
        <v>-2617027</v>
      </c>
      <c r="P24" s="109"/>
      <c r="Q24" s="270" t="s">
        <v>11</v>
      </c>
      <c r="R24" s="271"/>
      <c r="U24" s="221">
        <v>0</v>
      </c>
      <c r="V24" s="221">
        <v>2617026793</v>
      </c>
      <c r="W24" s="221">
        <v>-2617026793</v>
      </c>
      <c r="X24" s="221" t="s">
        <v>11</v>
      </c>
    </row>
    <row r="25" spans="1:24" ht="16" customHeight="1">
      <c r="A25" s="83" t="s">
        <v>229</v>
      </c>
      <c r="B25" s="90"/>
      <c r="C25" s="24"/>
      <c r="D25" s="127"/>
      <c r="E25" s="127" t="s">
        <v>230</v>
      </c>
      <c r="F25" s="127"/>
      <c r="G25" s="111"/>
      <c r="H25" s="20"/>
      <c r="I25" s="111"/>
      <c r="J25" s="102"/>
      <c r="K25" s="268"/>
      <c r="L25" s="269"/>
      <c r="M25" s="103">
        <v>-4291563</v>
      </c>
      <c r="N25" s="105"/>
      <c r="O25" s="103">
        <v>4291563</v>
      </c>
      <c r="P25" s="109"/>
      <c r="Q25" s="270" t="s">
        <v>11</v>
      </c>
      <c r="R25" s="271"/>
      <c r="U25" s="221">
        <v>0</v>
      </c>
      <c r="V25" s="221">
        <v>-4291563377</v>
      </c>
      <c r="W25" s="221">
        <v>4291563377</v>
      </c>
      <c r="X25" s="221" t="s">
        <v>11</v>
      </c>
    </row>
    <row r="26" spans="1:24" ht="16" customHeight="1">
      <c r="A26" s="83" t="s">
        <v>231</v>
      </c>
      <c r="B26" s="90"/>
      <c r="C26" s="24"/>
      <c r="D26" s="127" t="s">
        <v>232</v>
      </c>
      <c r="E26" s="111"/>
      <c r="F26" s="111"/>
      <c r="G26" s="111"/>
      <c r="H26" s="111"/>
      <c r="I26" s="111"/>
      <c r="J26" s="102"/>
      <c r="K26" s="226">
        <v>0</v>
      </c>
      <c r="L26" s="227"/>
      <c r="M26" s="226">
        <v>0</v>
      </c>
      <c r="N26" s="105"/>
      <c r="O26" s="272"/>
      <c r="P26" s="273"/>
      <c r="Q26" s="274" t="s">
        <v>11</v>
      </c>
      <c r="R26" s="273"/>
      <c r="U26" s="221">
        <f>IF(COUNTIF(V26:X26,"-")=COUNTA(V26:X26),"-",SUM(V26:X26))</f>
        <v>0</v>
      </c>
      <c r="V26" s="221">
        <v>0</v>
      </c>
      <c r="W26" s="221" t="s">
        <v>11</v>
      </c>
      <c r="X26" s="221" t="s">
        <v>11</v>
      </c>
    </row>
    <row r="27" spans="1:24" ht="16" customHeight="1">
      <c r="A27" s="83" t="s">
        <v>233</v>
      </c>
      <c r="B27" s="90"/>
      <c r="C27" s="24"/>
      <c r="D27" s="127" t="s">
        <v>234</v>
      </c>
      <c r="E27" s="127"/>
      <c r="F27" s="111"/>
      <c r="G27" s="111"/>
      <c r="H27" s="111"/>
      <c r="I27" s="111"/>
      <c r="J27" s="102"/>
      <c r="K27" s="103">
        <v>646793</v>
      </c>
      <c r="L27" s="104"/>
      <c r="M27" s="103">
        <v>646793</v>
      </c>
      <c r="N27" s="105"/>
      <c r="O27" s="272"/>
      <c r="P27" s="273"/>
      <c r="Q27" s="274" t="s">
        <v>11</v>
      </c>
      <c r="R27" s="273"/>
      <c r="U27" s="221">
        <f>IF(COUNTIF(V27:X27,"-")=COUNTA(V27:X27),"-",SUM(V27:X27))</f>
        <v>646793431</v>
      </c>
      <c r="V27" s="221">
        <v>646793431</v>
      </c>
      <c r="W27" s="221" t="s">
        <v>11</v>
      </c>
      <c r="X27" s="221" t="s">
        <v>11</v>
      </c>
    </row>
    <row r="28" spans="1:24" ht="16" customHeight="1">
      <c r="A28" s="83" t="s">
        <v>236</v>
      </c>
      <c r="B28" s="90"/>
      <c r="C28" s="112"/>
      <c r="D28" s="113" t="s">
        <v>44</v>
      </c>
      <c r="E28" s="113"/>
      <c r="F28" s="113"/>
      <c r="G28" s="128"/>
      <c r="H28" s="128"/>
      <c r="I28" s="128"/>
      <c r="J28" s="114"/>
      <c r="K28" s="229">
        <v>0</v>
      </c>
      <c r="L28" s="228"/>
      <c r="M28" s="229">
        <v>0</v>
      </c>
      <c r="N28" s="230"/>
      <c r="O28" s="229">
        <v>0</v>
      </c>
      <c r="P28" s="118"/>
      <c r="Q28" s="266" t="s">
        <v>11</v>
      </c>
      <c r="R28" s="267"/>
      <c r="S28" s="129"/>
      <c r="U28" s="221">
        <f>IF(COUNTIF(V28:X28,"-")=COUNTA(V28:X28),"-",SUM(V28:X28))</f>
        <v>0</v>
      </c>
      <c r="V28" s="221">
        <v>0</v>
      </c>
      <c r="W28" s="221">
        <v>0</v>
      </c>
      <c r="X28" s="221" t="s">
        <v>11</v>
      </c>
    </row>
    <row r="29" spans="1:24" ht="16" customHeight="1" thickBot="1">
      <c r="A29" s="83" t="s">
        <v>237</v>
      </c>
      <c r="B29" s="90"/>
      <c r="C29" s="130"/>
      <c r="D29" s="131" t="s">
        <v>238</v>
      </c>
      <c r="E29" s="131"/>
      <c r="F29" s="132"/>
      <c r="G29" s="132"/>
      <c r="H29" s="133"/>
      <c r="I29" s="132"/>
      <c r="J29" s="134"/>
      <c r="K29" s="135">
        <v>1960703</v>
      </c>
      <c r="L29" s="136"/>
      <c r="M29" s="135">
        <v>1739880</v>
      </c>
      <c r="N29" s="137"/>
      <c r="O29" s="135">
        <v>220823</v>
      </c>
      <c r="P29" s="219"/>
      <c r="Q29" s="138" t="s">
        <v>11</v>
      </c>
      <c r="R29" s="139"/>
      <c r="S29" s="129"/>
      <c r="U29" s="221">
        <f>IF(COUNTIF(V29:X29,"-")=COUNTA(V29:X29),"-",SUM(V29:X29))</f>
        <v>1960703015</v>
      </c>
      <c r="V29" s="221">
        <f>IF(AND(V21="-",COUNTIF(V26:V27,"-")=COUNTA(V26:V27),V28="-"),"-",SUM(V21,V26:V27,V28))</f>
        <v>1739880429</v>
      </c>
      <c r="W29" s="221">
        <f>IF(AND(W20="-",W21="-",COUNTIF(W26:W27,"-")=COUNTA(W26:W27),W28="-"),"-",SUM(W20,W21,W26:W27,W28))</f>
        <v>220822586</v>
      </c>
      <c r="X29" s="221" t="s">
        <v>11</v>
      </c>
    </row>
    <row r="30" spans="1:24" ht="16" customHeight="1" thickBot="1">
      <c r="A30" s="83" t="s">
        <v>239</v>
      </c>
      <c r="B30" s="90"/>
      <c r="C30" s="140" t="s">
        <v>240</v>
      </c>
      <c r="D30" s="141"/>
      <c r="E30" s="141"/>
      <c r="F30" s="141"/>
      <c r="G30" s="142"/>
      <c r="H30" s="142"/>
      <c r="I30" s="142"/>
      <c r="J30" s="143"/>
      <c r="K30" s="144">
        <v>168713355</v>
      </c>
      <c r="L30" s="145"/>
      <c r="M30" s="144">
        <v>324379926</v>
      </c>
      <c r="N30" s="146"/>
      <c r="O30" s="144">
        <v>-155666572</v>
      </c>
      <c r="P30" s="220" t="s">
        <v>359</v>
      </c>
      <c r="Q30" s="147" t="s">
        <v>11</v>
      </c>
      <c r="R30" s="148"/>
      <c r="S30" s="129"/>
      <c r="U30" s="221">
        <f>IF(COUNTIF(V30:X30,"-")=COUNTA(V30:X30),"-",SUM(V30:X30))</f>
        <v>168713354793</v>
      </c>
      <c r="V30" s="221">
        <v>324379926386</v>
      </c>
      <c r="W30" s="221">
        <v>-155666571593</v>
      </c>
      <c r="X30" s="221" t="s">
        <v>11</v>
      </c>
    </row>
    <row r="31" spans="1:24" ht="6.75" customHeight="1">
      <c r="B31" s="90"/>
      <c r="C31" s="149"/>
      <c r="D31" s="150"/>
      <c r="E31" s="150"/>
      <c r="F31" s="150"/>
      <c r="G31" s="150"/>
      <c r="H31" s="150"/>
      <c r="I31" s="150"/>
      <c r="J31" s="150"/>
      <c r="K31" s="90"/>
      <c r="L31" s="90"/>
      <c r="M31" s="90"/>
      <c r="N31" s="90"/>
      <c r="O31" s="90"/>
      <c r="P31" s="90"/>
      <c r="Q31" s="90"/>
      <c r="R31" s="19"/>
      <c r="S31" s="129"/>
    </row>
    <row r="32" spans="1:24" ht="15.65" customHeight="1">
      <c r="B32" s="90"/>
      <c r="C32" s="151"/>
      <c r="D32" s="152" t="s">
        <v>339</v>
      </c>
      <c r="F32" s="153"/>
      <c r="G32" s="154"/>
      <c r="H32" s="153"/>
      <c r="I32" s="153"/>
      <c r="J32" s="151"/>
      <c r="K32" s="90"/>
      <c r="L32" s="90"/>
      <c r="M32" s="90"/>
      <c r="N32" s="90"/>
      <c r="O32" s="90"/>
      <c r="P32" s="90"/>
      <c r="Q32" s="90"/>
      <c r="R32" s="19"/>
      <c r="S32" s="129"/>
    </row>
  </sheetData>
  <mergeCells count="28">
    <mergeCell ref="C9:R9"/>
    <mergeCell ref="C10:R10"/>
    <mergeCell ref="C11:R11"/>
    <mergeCell ref="C13:J14"/>
    <mergeCell ref="K13:L14"/>
    <mergeCell ref="M14:N14"/>
    <mergeCell ref="O14:P14"/>
    <mergeCell ref="Q14:R14"/>
    <mergeCell ref="K24:L24"/>
    <mergeCell ref="Q24:R24"/>
    <mergeCell ref="M16:N16"/>
    <mergeCell ref="M17:N17"/>
    <mergeCell ref="M18:N18"/>
    <mergeCell ref="M19:N19"/>
    <mergeCell ref="M20:N20"/>
    <mergeCell ref="K21:L21"/>
    <mergeCell ref="Q21:R21"/>
    <mergeCell ref="K22:L22"/>
    <mergeCell ref="Q22:R22"/>
    <mergeCell ref="K23:L23"/>
    <mergeCell ref="Q23:R23"/>
    <mergeCell ref="Q28:R28"/>
    <mergeCell ref="K25:L25"/>
    <mergeCell ref="Q25:R25"/>
    <mergeCell ref="O26:P26"/>
    <mergeCell ref="Q26:R26"/>
    <mergeCell ref="O27:P27"/>
    <mergeCell ref="Q27:R27"/>
  </mergeCells>
  <phoneticPr fontId="11"/>
  <pageMargins left="0.70866141732283472" right="0.70866141732283472" top="0.39370078740157477" bottom="0.39370078740157477" header="0.51181102362204722" footer="0.5118110236220472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pageSetUpPr fitToPage="1"/>
  </sheetPr>
  <dimension ref="A1:AD68"/>
  <sheetViews>
    <sheetView topLeftCell="B1" zoomScale="85" zoomScaleNormal="85" workbookViewId="0">
      <selection activeCell="C3" sqref="C3"/>
    </sheetView>
  </sheetViews>
  <sheetFormatPr defaultColWidth="9" defaultRowHeight="13"/>
  <cols>
    <col min="1" max="1" width="0" style="1" hidden="1" customWidth="1"/>
    <col min="2" max="2" width="0.7265625" style="3" customWidth="1"/>
    <col min="3" max="11" width="2.08984375" style="3" customWidth="1"/>
    <col min="12" max="12" width="13.26953125" style="3" customWidth="1"/>
    <col min="13" max="13" width="21.6328125" style="3" bestFit="1" customWidth="1"/>
    <col min="14" max="14" width="3" style="3" customWidth="1"/>
    <col min="15" max="15" width="0.7265625" style="51" customWidth="1"/>
    <col min="16" max="16" width="9" style="6"/>
    <col min="17" max="17" width="0" style="6" hidden="1" customWidth="1"/>
    <col min="18" max="16384" width="9" style="6"/>
  </cols>
  <sheetData>
    <row r="1" spans="1:30">
      <c r="C1" s="3" t="s">
        <v>349</v>
      </c>
    </row>
    <row r="2" spans="1:30">
      <c r="C2" s="3" t="s">
        <v>372</v>
      </c>
    </row>
    <row r="3" spans="1:30">
      <c r="C3" s="3" t="s">
        <v>350</v>
      </c>
    </row>
    <row r="4" spans="1:30">
      <c r="C4" s="3" t="s">
        <v>351</v>
      </c>
    </row>
    <row r="5" spans="1:30">
      <c r="C5" s="3" t="s">
        <v>352</v>
      </c>
    </row>
    <row r="6" spans="1:30">
      <c r="C6" s="3" t="s">
        <v>353</v>
      </c>
    </row>
    <row r="7" spans="1:30">
      <c r="C7" s="3" t="s">
        <v>354</v>
      </c>
    </row>
    <row r="8" spans="1:30" s="51" customFormat="1">
      <c r="A8" s="1"/>
      <c r="B8" s="155"/>
      <c r="C8" s="155"/>
      <c r="D8" s="50"/>
      <c r="E8" s="50"/>
      <c r="F8" s="50"/>
      <c r="G8" s="50"/>
      <c r="H8" s="50"/>
      <c r="I8" s="3"/>
      <c r="J8" s="3"/>
      <c r="K8" s="3"/>
      <c r="L8" s="3"/>
      <c r="M8" s="3"/>
      <c r="N8" s="3"/>
    </row>
    <row r="9" spans="1:30" s="51" customFormat="1" ht="23.5">
      <c r="A9" s="1"/>
      <c r="B9" s="156"/>
      <c r="C9" s="308" t="s">
        <v>365</v>
      </c>
      <c r="D9" s="308"/>
      <c r="E9" s="308"/>
      <c r="F9" s="308"/>
      <c r="G9" s="308"/>
      <c r="H9" s="308"/>
      <c r="I9" s="308"/>
      <c r="J9" s="308"/>
      <c r="K9" s="308"/>
      <c r="L9" s="308"/>
      <c r="M9" s="308"/>
      <c r="N9" s="308"/>
    </row>
    <row r="10" spans="1:30" s="51" customFormat="1" ht="14">
      <c r="A10" s="157"/>
      <c r="B10" s="158"/>
      <c r="C10" s="309" t="s">
        <v>357</v>
      </c>
      <c r="D10" s="309"/>
      <c r="E10" s="309"/>
      <c r="F10" s="309"/>
      <c r="G10" s="309"/>
      <c r="H10" s="309"/>
      <c r="I10" s="309"/>
      <c r="J10" s="309"/>
      <c r="K10" s="309"/>
      <c r="L10" s="309"/>
      <c r="M10" s="309"/>
      <c r="N10" s="309"/>
    </row>
    <row r="11" spans="1:30" s="51" customFormat="1" ht="14">
      <c r="A11" s="157"/>
      <c r="B11" s="158"/>
      <c r="C11" s="309" t="s">
        <v>366</v>
      </c>
      <c r="D11" s="309"/>
      <c r="E11" s="309"/>
      <c r="F11" s="309"/>
      <c r="G11" s="309"/>
      <c r="H11" s="309"/>
      <c r="I11" s="309"/>
      <c r="J11" s="309"/>
      <c r="K11" s="309"/>
      <c r="L11" s="309"/>
      <c r="M11" s="309"/>
      <c r="N11" s="309"/>
    </row>
    <row r="12" spans="1:30" s="51" customFormat="1" ht="13.5" thickBot="1">
      <c r="A12" s="157"/>
      <c r="B12" s="158"/>
      <c r="C12" s="159"/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60" t="s">
        <v>355</v>
      </c>
    </row>
    <row r="13" spans="1:30" s="51" customFormat="1">
      <c r="A13" s="157"/>
      <c r="B13" s="158"/>
      <c r="C13" s="310" t="s">
        <v>0</v>
      </c>
      <c r="D13" s="311"/>
      <c r="E13" s="311"/>
      <c r="F13" s="311"/>
      <c r="G13" s="311"/>
      <c r="H13" s="311"/>
      <c r="I13" s="311"/>
      <c r="J13" s="312"/>
      <c r="K13" s="312"/>
      <c r="L13" s="313"/>
      <c r="M13" s="317" t="s">
        <v>328</v>
      </c>
      <c r="N13" s="318"/>
    </row>
    <row r="14" spans="1:30" s="51" customFormat="1" ht="13.5" thickBot="1">
      <c r="A14" s="157" t="s">
        <v>326</v>
      </c>
      <c r="B14" s="158"/>
      <c r="C14" s="314"/>
      <c r="D14" s="315"/>
      <c r="E14" s="315"/>
      <c r="F14" s="315"/>
      <c r="G14" s="315"/>
      <c r="H14" s="315"/>
      <c r="I14" s="315"/>
      <c r="J14" s="315"/>
      <c r="K14" s="315"/>
      <c r="L14" s="316"/>
      <c r="M14" s="319"/>
      <c r="N14" s="320"/>
    </row>
    <row r="15" spans="1:30" s="51" customFormat="1">
      <c r="A15" s="161"/>
      <c r="B15" s="162"/>
      <c r="C15" s="163" t="s">
        <v>344</v>
      </c>
      <c r="D15" s="164"/>
      <c r="E15" s="164"/>
      <c r="F15" s="165"/>
      <c r="G15" s="165"/>
      <c r="H15" s="166"/>
      <c r="I15" s="165"/>
      <c r="J15" s="166"/>
      <c r="K15" s="166"/>
      <c r="L15" s="167"/>
      <c r="M15" s="168"/>
      <c r="N15" s="169"/>
      <c r="AD15" s="222"/>
    </row>
    <row r="16" spans="1:30" s="51" customFormat="1">
      <c r="A16" s="1" t="s">
        <v>243</v>
      </c>
      <c r="B16" s="3"/>
      <c r="C16" s="170"/>
      <c r="D16" s="171" t="s">
        <v>244</v>
      </c>
      <c r="E16" s="171"/>
      <c r="F16" s="172"/>
      <c r="G16" s="172"/>
      <c r="H16" s="159"/>
      <c r="I16" s="172"/>
      <c r="J16" s="159"/>
      <c r="K16" s="159"/>
      <c r="L16" s="173"/>
      <c r="M16" s="174">
        <v>112940457</v>
      </c>
      <c r="N16" s="175" t="s">
        <v>359</v>
      </c>
      <c r="Q16" s="51">
        <f>IF(AND(Q17="-",Q22="-"),"-",SUM(Q17,Q22))</f>
        <v>112940457385</v>
      </c>
      <c r="AD16" s="222"/>
    </row>
    <row r="17" spans="1:30" s="51" customFormat="1">
      <c r="A17" s="1" t="s">
        <v>245</v>
      </c>
      <c r="B17" s="3"/>
      <c r="C17" s="170"/>
      <c r="D17" s="171"/>
      <c r="E17" s="171" t="s">
        <v>246</v>
      </c>
      <c r="F17" s="172"/>
      <c r="G17" s="172"/>
      <c r="H17" s="172"/>
      <c r="I17" s="172"/>
      <c r="J17" s="159"/>
      <c r="K17" s="159"/>
      <c r="L17" s="173"/>
      <c r="M17" s="174">
        <v>51935543</v>
      </c>
      <c r="N17" s="175"/>
      <c r="Q17" s="51">
        <f>IF(COUNTIF(Q18:Q21,"-")=COUNTA(Q18:Q21),"-",SUM(Q18:Q21))</f>
        <v>51935542563</v>
      </c>
      <c r="AD17" s="222"/>
    </row>
    <row r="18" spans="1:30" s="51" customFormat="1">
      <c r="A18" s="1" t="s">
        <v>247</v>
      </c>
      <c r="B18" s="3"/>
      <c r="C18" s="170"/>
      <c r="D18" s="171"/>
      <c r="E18" s="171"/>
      <c r="F18" s="172" t="s">
        <v>248</v>
      </c>
      <c r="G18" s="172"/>
      <c r="H18" s="172"/>
      <c r="I18" s="172"/>
      <c r="J18" s="159"/>
      <c r="K18" s="159"/>
      <c r="L18" s="173"/>
      <c r="M18" s="174">
        <v>17551680</v>
      </c>
      <c r="N18" s="175"/>
      <c r="Q18" s="51">
        <v>17551679842</v>
      </c>
      <c r="AD18" s="222"/>
    </row>
    <row r="19" spans="1:30" s="51" customFormat="1">
      <c r="A19" s="1" t="s">
        <v>249</v>
      </c>
      <c r="B19" s="3"/>
      <c r="C19" s="170"/>
      <c r="D19" s="171"/>
      <c r="E19" s="171"/>
      <c r="F19" s="172" t="s">
        <v>250</v>
      </c>
      <c r="G19" s="172"/>
      <c r="H19" s="172"/>
      <c r="I19" s="172"/>
      <c r="J19" s="159"/>
      <c r="K19" s="159"/>
      <c r="L19" s="173"/>
      <c r="M19" s="174">
        <v>18311899</v>
      </c>
      <c r="N19" s="175"/>
      <c r="Q19" s="51">
        <v>18311898762</v>
      </c>
      <c r="AD19" s="222"/>
    </row>
    <row r="20" spans="1:30" s="51" customFormat="1">
      <c r="A20" s="1" t="s">
        <v>251</v>
      </c>
      <c r="B20" s="3"/>
      <c r="C20" s="176"/>
      <c r="D20" s="159"/>
      <c r="E20" s="159"/>
      <c r="F20" s="159" t="s">
        <v>252</v>
      </c>
      <c r="G20" s="159"/>
      <c r="H20" s="159"/>
      <c r="I20" s="159"/>
      <c r="J20" s="159"/>
      <c r="K20" s="159"/>
      <c r="L20" s="173"/>
      <c r="M20" s="174">
        <v>1326452</v>
      </c>
      <c r="N20" s="175"/>
      <c r="Q20" s="51">
        <v>1326452298</v>
      </c>
      <c r="AD20" s="222"/>
    </row>
    <row r="21" spans="1:30" s="51" customFormat="1">
      <c r="A21" s="1" t="s">
        <v>253</v>
      </c>
      <c r="B21" s="3"/>
      <c r="C21" s="177"/>
      <c r="D21" s="178"/>
      <c r="E21" s="159"/>
      <c r="F21" s="178" t="s">
        <v>254</v>
      </c>
      <c r="G21" s="178"/>
      <c r="H21" s="178"/>
      <c r="I21" s="178"/>
      <c r="J21" s="159"/>
      <c r="K21" s="159"/>
      <c r="L21" s="173"/>
      <c r="M21" s="174">
        <v>14745512</v>
      </c>
      <c r="N21" s="175"/>
      <c r="Q21" s="51">
        <v>14745511661</v>
      </c>
      <c r="AD21" s="222"/>
    </row>
    <row r="22" spans="1:30" s="51" customFormat="1">
      <c r="A22" s="1" t="s">
        <v>255</v>
      </c>
      <c r="B22" s="3"/>
      <c r="C22" s="176"/>
      <c r="D22" s="178"/>
      <c r="E22" s="159" t="s">
        <v>256</v>
      </c>
      <c r="F22" s="178"/>
      <c r="G22" s="178"/>
      <c r="H22" s="178"/>
      <c r="I22" s="178"/>
      <c r="J22" s="159"/>
      <c r="K22" s="159"/>
      <c r="L22" s="173"/>
      <c r="M22" s="174">
        <v>61004915</v>
      </c>
      <c r="N22" s="175"/>
      <c r="Q22" s="51">
        <f>IF(COUNTIF(Q23:Q25,"-")=COUNTA(Q23:Q25),"-",SUM(Q23:Q25))</f>
        <v>61004914822</v>
      </c>
      <c r="AD22" s="222"/>
    </row>
    <row r="23" spans="1:30" s="51" customFormat="1">
      <c r="A23" s="1" t="s">
        <v>257</v>
      </c>
      <c r="B23" s="3"/>
      <c r="C23" s="176"/>
      <c r="D23" s="178"/>
      <c r="E23" s="178"/>
      <c r="F23" s="159" t="s">
        <v>258</v>
      </c>
      <c r="G23" s="178"/>
      <c r="H23" s="178"/>
      <c r="I23" s="178"/>
      <c r="J23" s="159"/>
      <c r="K23" s="159"/>
      <c r="L23" s="173"/>
      <c r="M23" s="174">
        <v>45300620</v>
      </c>
      <c r="N23" s="175"/>
      <c r="Q23" s="51">
        <v>45300620056</v>
      </c>
      <c r="AD23" s="222"/>
    </row>
    <row r="24" spans="1:30" s="51" customFormat="1">
      <c r="A24" s="1" t="s">
        <v>259</v>
      </c>
      <c r="B24" s="3"/>
      <c r="C24" s="176"/>
      <c r="D24" s="178"/>
      <c r="E24" s="178"/>
      <c r="F24" s="159" t="s">
        <v>260</v>
      </c>
      <c r="G24" s="178"/>
      <c r="H24" s="178"/>
      <c r="I24" s="178"/>
      <c r="J24" s="159"/>
      <c r="K24" s="159"/>
      <c r="L24" s="173"/>
      <c r="M24" s="174">
        <v>15620700</v>
      </c>
      <c r="N24" s="175"/>
      <c r="Q24" s="51">
        <v>15620699897</v>
      </c>
      <c r="AD24" s="222"/>
    </row>
    <row r="25" spans="1:30" s="51" customFormat="1">
      <c r="A25" s="1" t="s">
        <v>261</v>
      </c>
      <c r="B25" s="3"/>
      <c r="C25" s="176"/>
      <c r="D25" s="159"/>
      <c r="E25" s="179"/>
      <c r="F25" s="178" t="s">
        <v>254</v>
      </c>
      <c r="G25" s="159"/>
      <c r="H25" s="178"/>
      <c r="I25" s="178"/>
      <c r="J25" s="159"/>
      <c r="K25" s="159"/>
      <c r="L25" s="173"/>
      <c r="M25" s="174">
        <v>83595</v>
      </c>
      <c r="N25" s="175"/>
      <c r="Q25" s="51">
        <v>83594869</v>
      </c>
      <c r="AD25" s="222"/>
    </row>
    <row r="26" spans="1:30" s="51" customFormat="1">
      <c r="A26" s="1" t="s">
        <v>262</v>
      </c>
      <c r="B26" s="3"/>
      <c r="C26" s="176"/>
      <c r="D26" s="159" t="s">
        <v>263</v>
      </c>
      <c r="E26" s="179"/>
      <c r="F26" s="178"/>
      <c r="G26" s="178"/>
      <c r="H26" s="178"/>
      <c r="I26" s="178"/>
      <c r="J26" s="159"/>
      <c r="K26" s="159"/>
      <c r="L26" s="173"/>
      <c r="M26" s="174">
        <v>121311027</v>
      </c>
      <c r="N26" s="175"/>
      <c r="Q26" s="51">
        <f>IF(COUNTIF(Q27:Q30,"-")=COUNTA(Q27:Q30),"-",SUM(Q27:Q30))</f>
        <v>121311026909</v>
      </c>
      <c r="AD26" s="222"/>
    </row>
    <row r="27" spans="1:30" s="51" customFormat="1">
      <c r="A27" s="1" t="s">
        <v>264</v>
      </c>
      <c r="B27" s="3"/>
      <c r="C27" s="176"/>
      <c r="D27" s="159"/>
      <c r="E27" s="179" t="s">
        <v>265</v>
      </c>
      <c r="F27" s="178"/>
      <c r="G27" s="178"/>
      <c r="H27" s="178"/>
      <c r="I27" s="178"/>
      <c r="J27" s="159"/>
      <c r="K27" s="159"/>
      <c r="L27" s="173"/>
      <c r="M27" s="174">
        <v>55771988</v>
      </c>
      <c r="N27" s="175"/>
      <c r="Q27" s="51">
        <v>55771988021</v>
      </c>
      <c r="AD27" s="222"/>
    </row>
    <row r="28" spans="1:30" s="51" customFormat="1">
      <c r="A28" s="1" t="s">
        <v>266</v>
      </c>
      <c r="B28" s="3"/>
      <c r="C28" s="176"/>
      <c r="D28" s="159"/>
      <c r="E28" s="179" t="s">
        <v>267</v>
      </c>
      <c r="F28" s="178"/>
      <c r="G28" s="178"/>
      <c r="H28" s="178"/>
      <c r="I28" s="178"/>
      <c r="J28" s="159"/>
      <c r="K28" s="159"/>
      <c r="L28" s="173"/>
      <c r="M28" s="174">
        <v>31983353</v>
      </c>
      <c r="N28" s="175"/>
      <c r="Q28" s="51">
        <v>31983353425</v>
      </c>
      <c r="AD28" s="222"/>
    </row>
    <row r="29" spans="1:30" s="51" customFormat="1">
      <c r="A29" s="1" t="s">
        <v>268</v>
      </c>
      <c r="B29" s="3"/>
      <c r="C29" s="176"/>
      <c r="D29" s="159"/>
      <c r="E29" s="179" t="s">
        <v>269</v>
      </c>
      <c r="F29" s="178"/>
      <c r="G29" s="178"/>
      <c r="H29" s="178"/>
      <c r="I29" s="178"/>
      <c r="J29" s="159"/>
      <c r="K29" s="159"/>
      <c r="L29" s="173"/>
      <c r="M29" s="174">
        <v>15822037</v>
      </c>
      <c r="N29" s="175"/>
      <c r="Q29" s="51">
        <v>15822036530</v>
      </c>
      <c r="AD29" s="222"/>
    </row>
    <row r="30" spans="1:30" s="51" customFormat="1">
      <c r="A30" s="1" t="s">
        <v>270</v>
      </c>
      <c r="B30" s="3"/>
      <c r="C30" s="176"/>
      <c r="D30" s="159"/>
      <c r="E30" s="179" t="s">
        <v>271</v>
      </c>
      <c r="F30" s="178"/>
      <c r="G30" s="178"/>
      <c r="H30" s="178"/>
      <c r="I30" s="179"/>
      <c r="J30" s="159"/>
      <c r="K30" s="159"/>
      <c r="L30" s="173"/>
      <c r="M30" s="174">
        <v>17733649</v>
      </c>
      <c r="N30" s="175"/>
      <c r="Q30" s="51">
        <v>17733648933</v>
      </c>
      <c r="AD30" s="222"/>
    </row>
    <row r="31" spans="1:30" s="51" customFormat="1">
      <c r="A31" s="1" t="s">
        <v>272</v>
      </c>
      <c r="B31" s="3"/>
      <c r="C31" s="176"/>
      <c r="D31" s="159" t="s">
        <v>273</v>
      </c>
      <c r="E31" s="179"/>
      <c r="F31" s="178"/>
      <c r="G31" s="178"/>
      <c r="H31" s="178"/>
      <c r="I31" s="179"/>
      <c r="J31" s="159"/>
      <c r="K31" s="159"/>
      <c r="L31" s="173"/>
      <c r="M31" s="231">
        <v>0</v>
      </c>
      <c r="N31" s="175"/>
      <c r="Q31" s="51">
        <f>IF(COUNTIF(Q32:Q33,"-")=COUNTA(Q32:Q33),"-",SUM(Q32:Q33))</f>
        <v>0</v>
      </c>
      <c r="AD31" s="222"/>
    </row>
    <row r="32" spans="1:30" s="51" customFormat="1">
      <c r="A32" s="1" t="s">
        <v>274</v>
      </c>
      <c r="B32" s="3"/>
      <c r="C32" s="176"/>
      <c r="D32" s="159"/>
      <c r="E32" s="179" t="s">
        <v>275</v>
      </c>
      <c r="F32" s="178"/>
      <c r="G32" s="178"/>
      <c r="H32" s="178"/>
      <c r="I32" s="178"/>
      <c r="J32" s="159"/>
      <c r="K32" s="159"/>
      <c r="L32" s="173"/>
      <c r="M32" s="231">
        <v>0</v>
      </c>
      <c r="N32" s="175"/>
      <c r="Q32" s="51">
        <v>0</v>
      </c>
      <c r="AD32" s="222"/>
    </row>
    <row r="33" spans="1:30" s="51" customFormat="1">
      <c r="A33" s="1" t="s">
        <v>276</v>
      </c>
      <c r="B33" s="3"/>
      <c r="C33" s="176"/>
      <c r="D33" s="159"/>
      <c r="E33" s="179" t="s">
        <v>254</v>
      </c>
      <c r="F33" s="178"/>
      <c r="G33" s="178"/>
      <c r="H33" s="178"/>
      <c r="I33" s="178"/>
      <c r="J33" s="159"/>
      <c r="K33" s="159"/>
      <c r="L33" s="173"/>
      <c r="M33" s="231">
        <v>0</v>
      </c>
      <c r="N33" s="175"/>
      <c r="Q33" s="51">
        <v>0</v>
      </c>
      <c r="AD33" s="222"/>
    </row>
    <row r="34" spans="1:30" s="51" customFormat="1">
      <c r="A34" s="1" t="s">
        <v>277</v>
      </c>
      <c r="B34" s="3"/>
      <c r="C34" s="176"/>
      <c r="D34" s="159" t="s">
        <v>278</v>
      </c>
      <c r="E34" s="179"/>
      <c r="F34" s="178"/>
      <c r="G34" s="178"/>
      <c r="H34" s="178"/>
      <c r="I34" s="178"/>
      <c r="J34" s="159"/>
      <c r="K34" s="159"/>
      <c r="L34" s="173"/>
      <c r="M34" s="174">
        <v>44946</v>
      </c>
      <c r="N34" s="175"/>
      <c r="Q34" s="51">
        <v>44945553</v>
      </c>
      <c r="AD34" s="222"/>
    </row>
    <row r="35" spans="1:30" s="51" customFormat="1">
      <c r="A35" s="1" t="s">
        <v>241</v>
      </c>
      <c r="B35" s="3"/>
      <c r="C35" s="180" t="s">
        <v>242</v>
      </c>
      <c r="D35" s="181"/>
      <c r="E35" s="182"/>
      <c r="F35" s="183"/>
      <c r="G35" s="183"/>
      <c r="H35" s="183"/>
      <c r="I35" s="183"/>
      <c r="J35" s="181"/>
      <c r="K35" s="181"/>
      <c r="L35" s="184"/>
      <c r="M35" s="185">
        <v>8415515</v>
      </c>
      <c r="N35" s="186" t="s">
        <v>359</v>
      </c>
      <c r="Q35" s="51">
        <f>IF(COUNTIF(Q16:Q34,"-")=COUNTA(Q16:Q34),"-",SUM(Q26,Q34)-SUM(Q16,Q31))</f>
        <v>8415515077</v>
      </c>
      <c r="AD35" s="222"/>
    </row>
    <row r="36" spans="1:30" s="51" customFormat="1">
      <c r="A36" s="1"/>
      <c r="B36" s="3"/>
      <c r="C36" s="176" t="s">
        <v>345</v>
      </c>
      <c r="D36" s="159"/>
      <c r="E36" s="179"/>
      <c r="F36" s="178"/>
      <c r="G36" s="178"/>
      <c r="H36" s="178"/>
      <c r="I36" s="179"/>
      <c r="J36" s="159"/>
      <c r="K36" s="159"/>
      <c r="L36" s="173"/>
      <c r="M36" s="187"/>
      <c r="N36" s="188"/>
      <c r="AD36" s="222"/>
    </row>
    <row r="37" spans="1:30" s="51" customFormat="1">
      <c r="A37" s="1" t="s">
        <v>281</v>
      </c>
      <c r="B37" s="3"/>
      <c r="C37" s="176"/>
      <c r="D37" s="159" t="s">
        <v>282</v>
      </c>
      <c r="E37" s="179"/>
      <c r="F37" s="178"/>
      <c r="G37" s="178"/>
      <c r="H37" s="178"/>
      <c r="I37" s="178"/>
      <c r="J37" s="159"/>
      <c r="K37" s="159"/>
      <c r="L37" s="173"/>
      <c r="M37" s="174">
        <v>14510806</v>
      </c>
      <c r="N37" s="175" t="s">
        <v>359</v>
      </c>
      <c r="Q37" s="51">
        <f>IF(COUNTIF(Q38:Q42,"-")=COUNTA(Q38:Q42),"-",SUM(Q38:Q42))</f>
        <v>14510806163</v>
      </c>
      <c r="AD37" s="222"/>
    </row>
    <row r="38" spans="1:30" s="51" customFormat="1">
      <c r="A38" s="1" t="s">
        <v>283</v>
      </c>
      <c r="B38" s="3"/>
      <c r="C38" s="176"/>
      <c r="D38" s="159"/>
      <c r="E38" s="179" t="s">
        <v>284</v>
      </c>
      <c r="F38" s="178"/>
      <c r="G38" s="178"/>
      <c r="H38" s="178"/>
      <c r="I38" s="178"/>
      <c r="J38" s="159"/>
      <c r="K38" s="159"/>
      <c r="L38" s="173"/>
      <c r="M38" s="174">
        <v>11885809</v>
      </c>
      <c r="N38" s="175"/>
      <c r="Q38" s="51">
        <v>11885808626</v>
      </c>
      <c r="AD38" s="222"/>
    </row>
    <row r="39" spans="1:30" s="51" customFormat="1">
      <c r="A39" s="1" t="s">
        <v>285</v>
      </c>
      <c r="B39" s="3"/>
      <c r="C39" s="176"/>
      <c r="D39" s="159"/>
      <c r="E39" s="179" t="s">
        <v>286</v>
      </c>
      <c r="F39" s="178"/>
      <c r="G39" s="178"/>
      <c r="H39" s="178"/>
      <c r="I39" s="178"/>
      <c r="J39" s="159"/>
      <c r="K39" s="159"/>
      <c r="L39" s="173"/>
      <c r="M39" s="174">
        <v>2511121</v>
      </c>
      <c r="N39" s="175"/>
      <c r="Q39" s="51">
        <v>2511120537</v>
      </c>
      <c r="AD39" s="222"/>
    </row>
    <row r="40" spans="1:30" s="51" customFormat="1">
      <c r="A40" s="1" t="s">
        <v>287</v>
      </c>
      <c r="B40" s="3"/>
      <c r="C40" s="176"/>
      <c r="D40" s="159"/>
      <c r="E40" s="179" t="s">
        <v>288</v>
      </c>
      <c r="F40" s="178"/>
      <c r="G40" s="178"/>
      <c r="H40" s="178"/>
      <c r="I40" s="178"/>
      <c r="J40" s="159"/>
      <c r="K40" s="159"/>
      <c r="L40" s="173"/>
      <c r="M40" s="231">
        <v>0</v>
      </c>
      <c r="N40" s="175"/>
      <c r="Q40" s="51">
        <v>0</v>
      </c>
      <c r="AD40" s="222"/>
    </row>
    <row r="41" spans="1:30" s="51" customFormat="1">
      <c r="A41" s="1" t="s">
        <v>289</v>
      </c>
      <c r="B41" s="3"/>
      <c r="C41" s="176"/>
      <c r="D41" s="159"/>
      <c r="E41" s="179" t="s">
        <v>290</v>
      </c>
      <c r="F41" s="178"/>
      <c r="G41" s="178"/>
      <c r="H41" s="178"/>
      <c r="I41" s="178"/>
      <c r="J41" s="159"/>
      <c r="K41" s="159"/>
      <c r="L41" s="173"/>
      <c r="M41" s="174">
        <v>113877</v>
      </c>
      <c r="N41" s="175"/>
      <c r="Q41" s="51">
        <v>113877000</v>
      </c>
      <c r="AD41" s="222"/>
    </row>
    <row r="42" spans="1:30" s="51" customFormat="1">
      <c r="A42" s="1" t="s">
        <v>291</v>
      </c>
      <c r="B42" s="3"/>
      <c r="C42" s="176"/>
      <c r="D42" s="159"/>
      <c r="E42" s="179" t="s">
        <v>254</v>
      </c>
      <c r="F42" s="178"/>
      <c r="G42" s="178"/>
      <c r="H42" s="178"/>
      <c r="I42" s="178"/>
      <c r="J42" s="159"/>
      <c r="K42" s="159"/>
      <c r="L42" s="173"/>
      <c r="M42" s="231">
        <v>0</v>
      </c>
      <c r="N42" s="175"/>
      <c r="Q42" s="51">
        <v>0</v>
      </c>
      <c r="AD42" s="222"/>
    </row>
    <row r="43" spans="1:30" s="51" customFormat="1">
      <c r="A43" s="1" t="s">
        <v>292</v>
      </c>
      <c r="B43" s="3"/>
      <c r="C43" s="176"/>
      <c r="D43" s="159" t="s">
        <v>293</v>
      </c>
      <c r="E43" s="179"/>
      <c r="F43" s="178"/>
      <c r="G43" s="178"/>
      <c r="H43" s="178"/>
      <c r="I43" s="179"/>
      <c r="J43" s="159"/>
      <c r="K43" s="159"/>
      <c r="L43" s="173"/>
      <c r="M43" s="174">
        <v>7428564</v>
      </c>
      <c r="N43" s="175"/>
      <c r="Q43" s="51">
        <f>IF(COUNTIF(Q44:Q48,"-")=COUNTA(Q44:Q48),"-",SUM(Q44:Q48))</f>
        <v>7428563802</v>
      </c>
      <c r="AD43" s="222"/>
    </row>
    <row r="44" spans="1:30" s="51" customFormat="1">
      <c r="A44" s="1" t="s">
        <v>294</v>
      </c>
      <c r="B44" s="3"/>
      <c r="C44" s="176"/>
      <c r="D44" s="159"/>
      <c r="E44" s="179" t="s">
        <v>267</v>
      </c>
      <c r="F44" s="178"/>
      <c r="G44" s="178"/>
      <c r="H44" s="178"/>
      <c r="I44" s="179"/>
      <c r="J44" s="159"/>
      <c r="K44" s="159"/>
      <c r="L44" s="173"/>
      <c r="M44" s="174">
        <v>3727333</v>
      </c>
      <c r="N44" s="175"/>
      <c r="Q44" s="51">
        <v>3727332782</v>
      </c>
      <c r="AD44" s="222"/>
    </row>
    <row r="45" spans="1:30" s="51" customFormat="1">
      <c r="A45" s="1" t="s">
        <v>295</v>
      </c>
      <c r="B45" s="3"/>
      <c r="C45" s="176"/>
      <c r="D45" s="159"/>
      <c r="E45" s="179" t="s">
        <v>296</v>
      </c>
      <c r="F45" s="178"/>
      <c r="G45" s="178"/>
      <c r="H45" s="178"/>
      <c r="I45" s="179"/>
      <c r="J45" s="159"/>
      <c r="K45" s="159"/>
      <c r="L45" s="173"/>
      <c r="M45" s="174">
        <v>3661462</v>
      </c>
      <c r="N45" s="175"/>
      <c r="Q45" s="51">
        <v>3661462114</v>
      </c>
      <c r="AD45" s="222"/>
    </row>
    <row r="46" spans="1:30" s="51" customFormat="1">
      <c r="A46" s="1" t="s">
        <v>297</v>
      </c>
      <c r="B46" s="3"/>
      <c r="C46" s="176"/>
      <c r="D46" s="159"/>
      <c r="E46" s="179" t="s">
        <v>298</v>
      </c>
      <c r="F46" s="178"/>
      <c r="G46" s="159"/>
      <c r="H46" s="178"/>
      <c r="I46" s="178"/>
      <c r="J46" s="159"/>
      <c r="K46" s="159"/>
      <c r="L46" s="173"/>
      <c r="M46" s="174">
        <v>24429</v>
      </c>
      <c r="N46" s="175"/>
      <c r="Q46" s="51">
        <v>24429050</v>
      </c>
      <c r="AD46" s="222"/>
    </row>
    <row r="47" spans="1:30" s="51" customFormat="1">
      <c r="A47" s="1" t="s">
        <v>299</v>
      </c>
      <c r="B47" s="3"/>
      <c r="C47" s="176"/>
      <c r="D47" s="159"/>
      <c r="E47" s="179" t="s">
        <v>300</v>
      </c>
      <c r="F47" s="178"/>
      <c r="G47" s="159"/>
      <c r="H47" s="178"/>
      <c r="I47" s="178"/>
      <c r="J47" s="159"/>
      <c r="K47" s="159"/>
      <c r="L47" s="173"/>
      <c r="M47" s="174">
        <v>15340</v>
      </c>
      <c r="N47" s="175"/>
      <c r="Q47" s="51">
        <v>15339856</v>
      </c>
      <c r="AD47" s="222"/>
    </row>
    <row r="48" spans="1:30" s="51" customFormat="1">
      <c r="A48" s="1" t="s">
        <v>301</v>
      </c>
      <c r="B48" s="3"/>
      <c r="C48" s="176"/>
      <c r="D48" s="159"/>
      <c r="E48" s="179" t="s">
        <v>271</v>
      </c>
      <c r="F48" s="178"/>
      <c r="G48" s="178"/>
      <c r="H48" s="178"/>
      <c r="I48" s="178"/>
      <c r="J48" s="159"/>
      <c r="K48" s="159"/>
      <c r="L48" s="173"/>
      <c r="M48" s="231">
        <v>0</v>
      </c>
      <c r="N48" s="175"/>
      <c r="Q48" s="51">
        <v>0</v>
      </c>
      <c r="AD48" s="222"/>
    </row>
    <row r="49" spans="1:30" s="51" customFormat="1">
      <c r="A49" s="1" t="s">
        <v>279</v>
      </c>
      <c r="B49" s="3"/>
      <c r="C49" s="180" t="s">
        <v>280</v>
      </c>
      <c r="D49" s="181"/>
      <c r="E49" s="182"/>
      <c r="F49" s="183"/>
      <c r="G49" s="183"/>
      <c r="H49" s="183"/>
      <c r="I49" s="183"/>
      <c r="J49" s="181"/>
      <c r="K49" s="181"/>
      <c r="L49" s="184"/>
      <c r="M49" s="185">
        <v>-7082242</v>
      </c>
      <c r="N49" s="186"/>
      <c r="Q49" s="51">
        <f>IF(AND(Q37="-",Q43="-"),"-",SUM(Q43)-SUM(Q37))</f>
        <v>-7082242361</v>
      </c>
      <c r="AD49" s="222"/>
    </row>
    <row r="50" spans="1:30" s="51" customFormat="1">
      <c r="A50" s="1"/>
      <c r="B50" s="3"/>
      <c r="C50" s="176" t="s">
        <v>346</v>
      </c>
      <c r="D50" s="159"/>
      <c r="E50" s="179"/>
      <c r="F50" s="178"/>
      <c r="G50" s="178"/>
      <c r="H50" s="178"/>
      <c r="I50" s="178"/>
      <c r="J50" s="159"/>
      <c r="K50" s="159"/>
      <c r="L50" s="173"/>
      <c r="M50" s="187"/>
      <c r="N50" s="188"/>
      <c r="AD50" s="222"/>
    </row>
    <row r="51" spans="1:30" s="51" customFormat="1">
      <c r="A51" s="1" t="s">
        <v>304</v>
      </c>
      <c r="B51" s="3"/>
      <c r="C51" s="176"/>
      <c r="D51" s="159" t="s">
        <v>305</v>
      </c>
      <c r="E51" s="179"/>
      <c r="F51" s="178"/>
      <c r="G51" s="178"/>
      <c r="H51" s="178"/>
      <c r="I51" s="178"/>
      <c r="J51" s="159"/>
      <c r="K51" s="159"/>
      <c r="L51" s="173"/>
      <c r="M51" s="174">
        <v>12813772</v>
      </c>
      <c r="N51" s="175" t="s">
        <v>359</v>
      </c>
      <c r="Q51" s="51">
        <f>IF(COUNTIF(Q52:Q53,"-")=COUNTA(Q52:Q53),"-",SUM(Q52:Q53))</f>
        <v>12813772305</v>
      </c>
      <c r="AD51" s="222"/>
    </row>
    <row r="52" spans="1:30" s="51" customFormat="1">
      <c r="A52" s="1" t="s">
        <v>306</v>
      </c>
      <c r="B52" s="3"/>
      <c r="C52" s="176"/>
      <c r="D52" s="159"/>
      <c r="E52" s="179" t="s">
        <v>347</v>
      </c>
      <c r="F52" s="178"/>
      <c r="G52" s="178"/>
      <c r="H52" s="178"/>
      <c r="I52" s="178"/>
      <c r="J52" s="159"/>
      <c r="K52" s="159"/>
      <c r="L52" s="173"/>
      <c r="M52" s="174">
        <v>12798651</v>
      </c>
      <c r="N52" s="175"/>
      <c r="Q52" s="51">
        <v>12798650581</v>
      </c>
      <c r="AD52" s="222"/>
    </row>
    <row r="53" spans="1:30" s="51" customFormat="1">
      <c r="A53" s="1" t="s">
        <v>307</v>
      </c>
      <c r="B53" s="3"/>
      <c r="C53" s="176"/>
      <c r="D53" s="159"/>
      <c r="E53" s="179" t="s">
        <v>254</v>
      </c>
      <c r="F53" s="178"/>
      <c r="G53" s="178"/>
      <c r="H53" s="178"/>
      <c r="I53" s="178"/>
      <c r="J53" s="159"/>
      <c r="K53" s="159"/>
      <c r="L53" s="173"/>
      <c r="M53" s="174">
        <v>15122</v>
      </c>
      <c r="N53" s="175"/>
      <c r="Q53" s="51">
        <v>15121724</v>
      </c>
      <c r="AD53" s="222"/>
    </row>
    <row r="54" spans="1:30" s="51" customFormat="1">
      <c r="A54" s="1" t="s">
        <v>308</v>
      </c>
      <c r="B54" s="3"/>
      <c r="C54" s="176"/>
      <c r="D54" s="159" t="s">
        <v>309</v>
      </c>
      <c r="E54" s="179"/>
      <c r="F54" s="178"/>
      <c r="G54" s="178"/>
      <c r="H54" s="178"/>
      <c r="I54" s="178"/>
      <c r="J54" s="159"/>
      <c r="K54" s="159"/>
      <c r="L54" s="173"/>
      <c r="M54" s="174">
        <v>10966183</v>
      </c>
      <c r="N54" s="175"/>
      <c r="Q54" s="51">
        <f>IF(COUNTIF(Q55:Q56,"-")=COUNTA(Q55:Q56),"-",SUM(Q55:Q56))</f>
        <v>10966183000</v>
      </c>
      <c r="AD54" s="222"/>
    </row>
    <row r="55" spans="1:30" s="51" customFormat="1">
      <c r="A55" s="1" t="s">
        <v>310</v>
      </c>
      <c r="B55" s="3"/>
      <c r="C55" s="176"/>
      <c r="D55" s="159"/>
      <c r="E55" s="179" t="s">
        <v>348</v>
      </c>
      <c r="F55" s="178"/>
      <c r="G55" s="178"/>
      <c r="H55" s="178"/>
      <c r="I55" s="172"/>
      <c r="J55" s="159"/>
      <c r="K55" s="159"/>
      <c r="L55" s="173"/>
      <c r="M55" s="174">
        <v>10966183</v>
      </c>
      <c r="N55" s="175"/>
      <c r="Q55" s="51">
        <v>10966183000</v>
      </c>
      <c r="AD55" s="222"/>
    </row>
    <row r="56" spans="1:30" s="51" customFormat="1">
      <c r="A56" s="1" t="s">
        <v>311</v>
      </c>
      <c r="B56" s="3"/>
      <c r="C56" s="176"/>
      <c r="D56" s="159"/>
      <c r="E56" s="179" t="s">
        <v>271</v>
      </c>
      <c r="F56" s="178"/>
      <c r="G56" s="178"/>
      <c r="H56" s="178"/>
      <c r="I56" s="189"/>
      <c r="J56" s="159"/>
      <c r="K56" s="159"/>
      <c r="L56" s="173"/>
      <c r="M56" s="231">
        <v>0</v>
      </c>
      <c r="N56" s="175"/>
      <c r="Q56" s="51">
        <v>0</v>
      </c>
      <c r="AD56" s="222"/>
    </row>
    <row r="57" spans="1:30" s="51" customFormat="1">
      <c r="A57" s="1" t="s">
        <v>302</v>
      </c>
      <c r="B57" s="3"/>
      <c r="C57" s="180" t="s">
        <v>303</v>
      </c>
      <c r="D57" s="181"/>
      <c r="E57" s="182"/>
      <c r="F57" s="183"/>
      <c r="G57" s="183"/>
      <c r="H57" s="183"/>
      <c r="I57" s="190"/>
      <c r="J57" s="181"/>
      <c r="K57" s="181"/>
      <c r="L57" s="184"/>
      <c r="M57" s="185">
        <v>-1847589</v>
      </c>
      <c r="N57" s="186"/>
      <c r="Q57" s="51">
        <f>IF(AND(Q51="-",Q54="-"),"-",SUM(Q54)-SUM(Q51))</f>
        <v>-1847589305</v>
      </c>
      <c r="AD57" s="222"/>
    </row>
    <row r="58" spans="1:30" s="51" customFormat="1">
      <c r="A58" s="1" t="s">
        <v>312</v>
      </c>
      <c r="B58" s="3"/>
      <c r="C58" s="321" t="s">
        <v>313</v>
      </c>
      <c r="D58" s="322"/>
      <c r="E58" s="322"/>
      <c r="F58" s="322"/>
      <c r="G58" s="322"/>
      <c r="H58" s="322"/>
      <c r="I58" s="322"/>
      <c r="J58" s="322"/>
      <c r="K58" s="322"/>
      <c r="L58" s="323"/>
      <c r="M58" s="185">
        <v>-514317</v>
      </c>
      <c r="N58" s="186" t="s">
        <v>359</v>
      </c>
      <c r="Q58" s="51">
        <f>IF(AND(Q35="-",Q49="-",Q57="-"),"-",SUM(Q35,Q49,Q57))</f>
        <v>-514316589</v>
      </c>
      <c r="AD58" s="222"/>
    </row>
    <row r="59" spans="1:30" s="51" customFormat="1" ht="13.5" thickBot="1">
      <c r="A59" s="1" t="s">
        <v>314</v>
      </c>
      <c r="B59" s="3"/>
      <c r="C59" s="299" t="s">
        <v>315</v>
      </c>
      <c r="D59" s="300"/>
      <c r="E59" s="300"/>
      <c r="F59" s="300"/>
      <c r="G59" s="300"/>
      <c r="H59" s="300"/>
      <c r="I59" s="300"/>
      <c r="J59" s="300"/>
      <c r="K59" s="300"/>
      <c r="L59" s="301"/>
      <c r="M59" s="185">
        <v>10756156</v>
      </c>
      <c r="N59" s="186"/>
      <c r="Q59" s="51">
        <v>10756155804</v>
      </c>
      <c r="AD59" s="222"/>
    </row>
    <row r="60" spans="1:30" s="51" customFormat="1" ht="13.5" hidden="1" thickBot="1">
      <c r="A60" s="1">
        <v>4435000</v>
      </c>
      <c r="B60" s="3"/>
      <c r="C60" s="302" t="s">
        <v>235</v>
      </c>
      <c r="D60" s="303"/>
      <c r="E60" s="303"/>
      <c r="F60" s="303"/>
      <c r="G60" s="303"/>
      <c r="H60" s="303"/>
      <c r="I60" s="303"/>
      <c r="J60" s="303"/>
      <c r="K60" s="303"/>
      <c r="L60" s="304"/>
      <c r="M60" s="191" t="s">
        <v>11</v>
      </c>
      <c r="N60" s="186"/>
      <c r="Q60" s="51" t="s">
        <v>11</v>
      </c>
      <c r="AD60" s="222"/>
    </row>
    <row r="61" spans="1:30" s="51" customFormat="1" ht="13.5" thickBot="1">
      <c r="A61" s="1" t="s">
        <v>316</v>
      </c>
      <c r="B61" s="3"/>
      <c r="C61" s="305" t="s">
        <v>317</v>
      </c>
      <c r="D61" s="306"/>
      <c r="E61" s="306"/>
      <c r="F61" s="306"/>
      <c r="G61" s="306"/>
      <c r="H61" s="306"/>
      <c r="I61" s="306"/>
      <c r="J61" s="306"/>
      <c r="K61" s="306"/>
      <c r="L61" s="307"/>
      <c r="M61" s="192">
        <v>10241839</v>
      </c>
      <c r="N61" s="193"/>
      <c r="Q61" s="51">
        <f>IF(COUNTIF(Q58:Q60,"-")=COUNTA(Q58:Q60),"-",SUM(Q58:Q60))</f>
        <v>10241839215</v>
      </c>
      <c r="AD61" s="222"/>
    </row>
    <row r="62" spans="1:30" s="51" customFormat="1" ht="13.5" thickBot="1">
      <c r="A62" s="1"/>
      <c r="B62" s="3"/>
      <c r="C62" s="194"/>
      <c r="D62" s="194"/>
      <c r="E62" s="194"/>
      <c r="F62" s="194"/>
      <c r="G62" s="194"/>
      <c r="H62" s="194"/>
      <c r="I62" s="194"/>
      <c r="J62" s="194"/>
      <c r="K62" s="194"/>
      <c r="L62" s="194"/>
      <c r="M62" s="195"/>
      <c r="N62" s="196"/>
      <c r="AD62" s="222"/>
    </row>
    <row r="63" spans="1:30" s="51" customFormat="1">
      <c r="A63" s="1" t="s">
        <v>318</v>
      </c>
      <c r="B63" s="3"/>
      <c r="C63" s="197" t="s">
        <v>319</v>
      </c>
      <c r="D63" s="198"/>
      <c r="E63" s="198"/>
      <c r="F63" s="198"/>
      <c r="G63" s="198"/>
      <c r="H63" s="198"/>
      <c r="I63" s="198"/>
      <c r="J63" s="198"/>
      <c r="K63" s="198"/>
      <c r="L63" s="198"/>
      <c r="M63" s="199">
        <v>297076</v>
      </c>
      <c r="N63" s="200"/>
      <c r="Q63" s="51">
        <v>297075652</v>
      </c>
      <c r="AD63" s="222"/>
    </row>
    <row r="64" spans="1:30" s="51" customFormat="1">
      <c r="A64" s="1" t="s">
        <v>320</v>
      </c>
      <c r="B64" s="3"/>
      <c r="C64" s="201" t="s">
        <v>321</v>
      </c>
      <c r="D64" s="202"/>
      <c r="E64" s="202"/>
      <c r="F64" s="202"/>
      <c r="G64" s="202"/>
      <c r="H64" s="202"/>
      <c r="I64" s="202"/>
      <c r="J64" s="202"/>
      <c r="K64" s="202"/>
      <c r="L64" s="202"/>
      <c r="M64" s="185">
        <v>-39880</v>
      </c>
      <c r="N64" s="186"/>
      <c r="Q64" s="51">
        <v>-39880227</v>
      </c>
      <c r="AD64" s="222"/>
    </row>
    <row r="65" spans="1:30" s="51" customFormat="1" ht="13.5" thickBot="1">
      <c r="A65" s="1" t="s">
        <v>322</v>
      </c>
      <c r="B65" s="3"/>
      <c r="C65" s="203" t="s">
        <v>323</v>
      </c>
      <c r="D65" s="204"/>
      <c r="E65" s="204"/>
      <c r="F65" s="204"/>
      <c r="G65" s="204"/>
      <c r="H65" s="204"/>
      <c r="I65" s="204"/>
      <c r="J65" s="204"/>
      <c r="K65" s="204"/>
      <c r="L65" s="204"/>
      <c r="M65" s="205">
        <v>257195</v>
      </c>
      <c r="N65" s="206" t="s">
        <v>359</v>
      </c>
      <c r="Q65" s="51">
        <f>IF(COUNTIF(Q63:Q64,"-")=COUNTA(Q63:Q64),"-",SUM(Q63:Q64))</f>
        <v>257195425</v>
      </c>
      <c r="AD65" s="222"/>
    </row>
    <row r="66" spans="1:30" s="51" customFormat="1" ht="13.5" thickBot="1">
      <c r="A66" s="1" t="s">
        <v>324</v>
      </c>
      <c r="B66" s="3"/>
      <c r="C66" s="207" t="s">
        <v>325</v>
      </c>
      <c r="D66" s="208"/>
      <c r="E66" s="209"/>
      <c r="F66" s="210"/>
      <c r="G66" s="210"/>
      <c r="H66" s="210"/>
      <c r="I66" s="210"/>
      <c r="J66" s="208"/>
      <c r="K66" s="208"/>
      <c r="L66" s="208"/>
      <c r="M66" s="192">
        <v>10499035</v>
      </c>
      <c r="N66" s="193" t="s">
        <v>359</v>
      </c>
      <c r="Q66" s="51">
        <f>IF(AND(Q61="-",Q65="-"),"-",SUM(Q61,Q65))</f>
        <v>10499034640</v>
      </c>
      <c r="AD66" s="222"/>
    </row>
    <row r="67" spans="1:30" s="51" customFormat="1" ht="6.75" customHeight="1">
      <c r="A67" s="1"/>
      <c r="B67" s="3"/>
      <c r="C67" s="158"/>
      <c r="D67" s="158"/>
      <c r="E67" s="211"/>
      <c r="F67" s="212"/>
      <c r="G67" s="212"/>
      <c r="H67" s="212"/>
      <c r="I67" s="213"/>
      <c r="J67" s="214"/>
      <c r="K67" s="214"/>
      <c r="L67" s="214"/>
      <c r="M67" s="3"/>
      <c r="N67" s="3"/>
    </row>
    <row r="68" spans="1:30" s="51" customFormat="1">
      <c r="A68" s="1"/>
      <c r="B68" s="3"/>
      <c r="C68" s="158"/>
      <c r="D68" s="215" t="s">
        <v>339</v>
      </c>
      <c r="E68" s="211"/>
      <c r="F68" s="212"/>
      <c r="G68" s="212"/>
      <c r="H68" s="212"/>
      <c r="I68" s="216"/>
      <c r="J68" s="214"/>
      <c r="K68" s="214"/>
      <c r="L68" s="214"/>
      <c r="M68" s="3"/>
      <c r="N68" s="3"/>
    </row>
  </sheetData>
  <mergeCells count="9">
    <mergeCell ref="C59:L59"/>
    <mergeCell ref="C60:L60"/>
    <mergeCell ref="C61:L61"/>
    <mergeCell ref="C9:N9"/>
    <mergeCell ref="C10:N10"/>
    <mergeCell ref="C11:N11"/>
    <mergeCell ref="C13:L14"/>
    <mergeCell ref="M13:N14"/>
    <mergeCell ref="C58:L58"/>
  </mergeCells>
  <phoneticPr fontId="11"/>
  <pageMargins left="0.7" right="0.7" top="0.39370078740157477" bottom="0.39370078740157477" header="0.51181102362204722" footer="0.5118110236220472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F6E94-3B27-4139-8E8F-AB2F25D41E45}">
  <sheetPr>
    <pageSetUpPr fitToPage="1"/>
  </sheetPr>
  <dimension ref="A1:P25"/>
  <sheetViews>
    <sheetView zoomScale="75" zoomScaleNormal="75" zoomScaleSheetLayoutView="100" workbookViewId="0">
      <selection activeCell="H27" sqref="H27"/>
    </sheetView>
  </sheetViews>
  <sheetFormatPr defaultColWidth="9.6328125" defaultRowHeight="14"/>
  <cols>
    <col min="1" max="1" width="3.90625" style="233" customWidth="1"/>
    <col min="2" max="2" width="18.08984375" style="233" customWidth="1"/>
    <col min="3" max="16" width="10.1796875" style="233" customWidth="1"/>
    <col min="17" max="16384" width="9.6328125" style="233"/>
  </cols>
  <sheetData>
    <row r="1" spans="1:16">
      <c r="A1" s="232"/>
    </row>
    <row r="2" spans="1:16">
      <c r="A2" s="237" t="s">
        <v>396</v>
      </c>
    </row>
    <row r="3" spans="1:16">
      <c r="A3" s="232" t="s">
        <v>373</v>
      </c>
    </row>
    <row r="4" spans="1:16">
      <c r="A4" s="232"/>
    </row>
    <row r="6" spans="1:16" ht="20.25" customHeight="1">
      <c r="A6" s="234" t="s">
        <v>374</v>
      </c>
      <c r="B6" s="235"/>
      <c r="C6" s="236"/>
      <c r="D6" s="236"/>
      <c r="E6" s="236"/>
      <c r="F6" s="236"/>
      <c r="G6" s="236"/>
      <c r="H6" s="236"/>
      <c r="I6" s="236"/>
      <c r="J6" s="236"/>
      <c r="K6" s="236"/>
      <c r="L6" s="236"/>
      <c r="M6" s="236"/>
      <c r="N6" s="236"/>
      <c r="O6" s="236"/>
      <c r="P6" s="238" t="s">
        <v>397</v>
      </c>
    </row>
    <row r="7" spans="1:16" ht="37.5" customHeight="1">
      <c r="A7" s="325" t="s">
        <v>375</v>
      </c>
      <c r="B7" s="325"/>
      <c r="C7" s="329" t="s">
        <v>376</v>
      </c>
      <c r="D7" s="324"/>
      <c r="E7" s="329" t="s">
        <v>377</v>
      </c>
      <c r="F7" s="324"/>
      <c r="G7" s="329" t="s">
        <v>378</v>
      </c>
      <c r="H7" s="324"/>
      <c r="I7" s="329" t="s">
        <v>379</v>
      </c>
      <c r="J7" s="324"/>
      <c r="K7" s="329" t="s">
        <v>380</v>
      </c>
      <c r="L7" s="324"/>
      <c r="M7" s="324" t="s">
        <v>381</v>
      </c>
      <c r="N7" s="325"/>
      <c r="O7" s="324" t="s">
        <v>382</v>
      </c>
      <c r="P7" s="325"/>
    </row>
    <row r="8" spans="1:16" ht="14.15" customHeight="1">
      <c r="A8" s="326" t="s">
        <v>383</v>
      </c>
      <c r="B8" s="326"/>
      <c r="C8" s="327">
        <v>206884578414</v>
      </c>
      <c r="D8" s="328"/>
      <c r="E8" s="327">
        <v>7421537046</v>
      </c>
      <c r="F8" s="328"/>
      <c r="G8" s="327">
        <v>2769693250</v>
      </c>
      <c r="H8" s="328"/>
      <c r="I8" s="327">
        <v>211536422210</v>
      </c>
      <c r="J8" s="328"/>
      <c r="K8" s="327">
        <v>88705006918</v>
      </c>
      <c r="L8" s="328"/>
      <c r="M8" s="327">
        <v>3060979334</v>
      </c>
      <c r="N8" s="328"/>
      <c r="O8" s="327">
        <v>122831415292</v>
      </c>
      <c r="P8" s="328"/>
    </row>
    <row r="9" spans="1:16" ht="14.15" customHeight="1">
      <c r="A9" s="326" t="s">
        <v>384</v>
      </c>
      <c r="B9" s="326"/>
      <c r="C9" s="327">
        <v>62402221231</v>
      </c>
      <c r="D9" s="328"/>
      <c r="E9" s="327">
        <v>361700958</v>
      </c>
      <c r="F9" s="328"/>
      <c r="G9" s="327">
        <v>330828237</v>
      </c>
      <c r="H9" s="328"/>
      <c r="I9" s="327">
        <v>62433093952</v>
      </c>
      <c r="J9" s="328"/>
      <c r="K9" s="330">
        <v>0</v>
      </c>
      <c r="L9" s="331"/>
      <c r="M9" s="330">
        <v>0</v>
      </c>
      <c r="N9" s="331"/>
      <c r="O9" s="327">
        <v>62433093952</v>
      </c>
      <c r="P9" s="328"/>
    </row>
    <row r="10" spans="1:16" ht="14.15" customHeight="1">
      <c r="A10" s="332" t="s">
        <v>385</v>
      </c>
      <c r="B10" s="332"/>
      <c r="C10" s="327">
        <v>1370058445</v>
      </c>
      <c r="D10" s="328"/>
      <c r="E10" s="330">
        <v>0</v>
      </c>
      <c r="F10" s="331"/>
      <c r="G10" s="330">
        <v>0</v>
      </c>
      <c r="H10" s="331"/>
      <c r="I10" s="327">
        <v>1370058445</v>
      </c>
      <c r="J10" s="328"/>
      <c r="K10" s="330">
        <v>0</v>
      </c>
      <c r="L10" s="331"/>
      <c r="M10" s="330">
        <v>0</v>
      </c>
      <c r="N10" s="331"/>
      <c r="O10" s="327">
        <v>1370058445</v>
      </c>
      <c r="P10" s="328"/>
    </row>
    <row r="11" spans="1:16" ht="14.15" customHeight="1">
      <c r="A11" s="332" t="s">
        <v>386</v>
      </c>
      <c r="B11" s="332"/>
      <c r="C11" s="327">
        <v>126930238468</v>
      </c>
      <c r="D11" s="328"/>
      <c r="E11" s="327">
        <v>6210215656</v>
      </c>
      <c r="F11" s="328"/>
      <c r="G11" s="327">
        <v>1467182101</v>
      </c>
      <c r="H11" s="328"/>
      <c r="I11" s="327">
        <v>131673272023</v>
      </c>
      <c r="J11" s="328"/>
      <c r="K11" s="327">
        <v>80317528341</v>
      </c>
      <c r="L11" s="328"/>
      <c r="M11" s="327">
        <v>2666188985</v>
      </c>
      <c r="N11" s="328"/>
      <c r="O11" s="327">
        <v>51355743682</v>
      </c>
      <c r="P11" s="328"/>
    </row>
    <row r="12" spans="1:16" ht="14.15" customHeight="1">
      <c r="A12" s="326" t="s">
        <v>387</v>
      </c>
      <c r="B12" s="326"/>
      <c r="C12" s="327">
        <v>13726705314</v>
      </c>
      <c r="D12" s="328"/>
      <c r="E12" s="327">
        <v>849620432</v>
      </c>
      <c r="F12" s="328"/>
      <c r="G12" s="327">
        <v>0</v>
      </c>
      <c r="H12" s="328"/>
      <c r="I12" s="327">
        <v>14576325746</v>
      </c>
      <c r="J12" s="328"/>
      <c r="K12" s="327">
        <v>8387478577</v>
      </c>
      <c r="L12" s="328"/>
      <c r="M12" s="327">
        <v>394790349</v>
      </c>
      <c r="N12" s="328"/>
      <c r="O12" s="327">
        <v>6188847169</v>
      </c>
      <c r="P12" s="328"/>
    </row>
    <row r="13" spans="1:16" ht="14.15" customHeight="1">
      <c r="A13" s="332" t="s">
        <v>388</v>
      </c>
      <c r="B13" s="332"/>
      <c r="C13" s="330">
        <v>0</v>
      </c>
      <c r="D13" s="331"/>
      <c r="E13" s="330">
        <v>0</v>
      </c>
      <c r="F13" s="331"/>
      <c r="G13" s="330">
        <v>0</v>
      </c>
      <c r="H13" s="331"/>
      <c r="I13" s="330">
        <v>0</v>
      </c>
      <c r="J13" s="331"/>
      <c r="K13" s="330">
        <v>0</v>
      </c>
      <c r="L13" s="331"/>
      <c r="M13" s="330">
        <v>0</v>
      </c>
      <c r="N13" s="331"/>
      <c r="O13" s="330">
        <v>0</v>
      </c>
      <c r="P13" s="331"/>
    </row>
    <row r="14" spans="1:16" ht="14.15" customHeight="1">
      <c r="A14" s="326" t="s">
        <v>389</v>
      </c>
      <c r="B14" s="326"/>
      <c r="C14" s="330">
        <v>0</v>
      </c>
      <c r="D14" s="331"/>
      <c r="E14" s="330">
        <v>0</v>
      </c>
      <c r="F14" s="331"/>
      <c r="G14" s="330">
        <v>0</v>
      </c>
      <c r="H14" s="331"/>
      <c r="I14" s="330">
        <v>0</v>
      </c>
      <c r="J14" s="331"/>
      <c r="K14" s="330">
        <v>0</v>
      </c>
      <c r="L14" s="331"/>
      <c r="M14" s="330">
        <v>0</v>
      </c>
      <c r="N14" s="331"/>
      <c r="O14" s="330">
        <v>0</v>
      </c>
      <c r="P14" s="331"/>
    </row>
    <row r="15" spans="1:16" ht="14.15" customHeight="1">
      <c r="A15" s="332" t="s">
        <v>390</v>
      </c>
      <c r="B15" s="332"/>
      <c r="C15" s="330">
        <v>0</v>
      </c>
      <c r="D15" s="331"/>
      <c r="E15" s="330">
        <v>0</v>
      </c>
      <c r="F15" s="331"/>
      <c r="G15" s="330">
        <v>0</v>
      </c>
      <c r="H15" s="331"/>
      <c r="I15" s="330">
        <v>0</v>
      </c>
      <c r="J15" s="331"/>
      <c r="K15" s="330">
        <v>0</v>
      </c>
      <c r="L15" s="331"/>
      <c r="M15" s="330">
        <v>0</v>
      </c>
      <c r="N15" s="331"/>
      <c r="O15" s="330">
        <v>0</v>
      </c>
      <c r="P15" s="331"/>
    </row>
    <row r="16" spans="1:16" ht="14.15" customHeight="1">
      <c r="A16" s="332" t="s">
        <v>391</v>
      </c>
      <c r="B16" s="332"/>
      <c r="C16" s="330">
        <v>0</v>
      </c>
      <c r="D16" s="331"/>
      <c r="E16" s="330">
        <v>0</v>
      </c>
      <c r="F16" s="331"/>
      <c r="G16" s="330">
        <v>0</v>
      </c>
      <c r="H16" s="331"/>
      <c r="I16" s="330">
        <v>0</v>
      </c>
      <c r="J16" s="331"/>
      <c r="K16" s="330">
        <v>0</v>
      </c>
      <c r="L16" s="331"/>
      <c r="M16" s="330">
        <v>0</v>
      </c>
      <c r="N16" s="331"/>
      <c r="O16" s="330">
        <v>0</v>
      </c>
      <c r="P16" s="331"/>
    </row>
    <row r="17" spans="1:16" ht="14.15" customHeight="1">
      <c r="A17" s="332" t="s">
        <v>392</v>
      </c>
      <c r="B17" s="332"/>
      <c r="C17" s="327">
        <v>2455354956</v>
      </c>
      <c r="D17" s="328"/>
      <c r="E17" s="330">
        <v>0</v>
      </c>
      <c r="F17" s="331"/>
      <c r="G17" s="327">
        <v>971682912</v>
      </c>
      <c r="H17" s="328"/>
      <c r="I17" s="327">
        <v>1483672044</v>
      </c>
      <c r="J17" s="328"/>
      <c r="K17" s="330">
        <v>0</v>
      </c>
      <c r="L17" s="331"/>
      <c r="M17" s="330">
        <v>0</v>
      </c>
      <c r="N17" s="331"/>
      <c r="O17" s="327">
        <v>1483672044</v>
      </c>
      <c r="P17" s="328"/>
    </row>
    <row r="18" spans="1:16" ht="14.15" customHeight="1">
      <c r="A18" s="333" t="s">
        <v>393</v>
      </c>
      <c r="B18" s="333"/>
      <c r="C18" s="327">
        <v>309498427683</v>
      </c>
      <c r="D18" s="328"/>
      <c r="E18" s="327">
        <v>5859569817</v>
      </c>
      <c r="F18" s="328"/>
      <c r="G18" s="327">
        <v>572292875</v>
      </c>
      <c r="H18" s="328"/>
      <c r="I18" s="327">
        <v>314785704625</v>
      </c>
      <c r="J18" s="328"/>
      <c r="K18" s="327">
        <v>144765683484</v>
      </c>
      <c r="L18" s="328"/>
      <c r="M18" s="327">
        <v>5013764221</v>
      </c>
      <c r="N18" s="328"/>
      <c r="O18" s="327">
        <v>170020021141</v>
      </c>
      <c r="P18" s="328"/>
    </row>
    <row r="19" spans="1:16" ht="14.15" customHeight="1">
      <c r="A19" s="326" t="s">
        <v>394</v>
      </c>
      <c r="B19" s="326"/>
      <c r="C19" s="327">
        <v>34564968522</v>
      </c>
      <c r="D19" s="328"/>
      <c r="E19" s="327">
        <v>67140614</v>
      </c>
      <c r="F19" s="328"/>
      <c r="G19" s="327">
        <v>4528804</v>
      </c>
      <c r="H19" s="328"/>
      <c r="I19" s="327">
        <v>34627580332</v>
      </c>
      <c r="J19" s="328"/>
      <c r="K19" s="330">
        <v>0</v>
      </c>
      <c r="L19" s="331"/>
      <c r="M19" s="330">
        <v>0</v>
      </c>
      <c r="N19" s="331"/>
      <c r="O19" s="327">
        <v>34627580332</v>
      </c>
      <c r="P19" s="328"/>
    </row>
    <row r="20" spans="1:16" ht="14.15" customHeight="1">
      <c r="A20" s="332" t="s">
        <v>386</v>
      </c>
      <c r="B20" s="332"/>
      <c r="C20" s="327">
        <v>10466419035</v>
      </c>
      <c r="D20" s="328"/>
      <c r="E20" s="327">
        <v>131925211</v>
      </c>
      <c r="F20" s="328"/>
      <c r="G20" s="330">
        <v>0</v>
      </c>
      <c r="H20" s="331"/>
      <c r="I20" s="327">
        <v>10598344246</v>
      </c>
      <c r="J20" s="328"/>
      <c r="K20" s="327">
        <v>7199968082</v>
      </c>
      <c r="L20" s="328"/>
      <c r="M20" s="327">
        <v>222285490</v>
      </c>
      <c r="N20" s="328"/>
      <c r="O20" s="327">
        <v>3398376164</v>
      </c>
      <c r="P20" s="328"/>
    </row>
    <row r="21" spans="1:16" ht="14.15" customHeight="1">
      <c r="A21" s="326" t="s">
        <v>387</v>
      </c>
      <c r="B21" s="326"/>
      <c r="C21" s="327">
        <v>258769746885</v>
      </c>
      <c r="D21" s="328"/>
      <c r="E21" s="327">
        <v>4817931081</v>
      </c>
      <c r="F21" s="328"/>
      <c r="G21" s="327">
        <v>34004772</v>
      </c>
      <c r="H21" s="328"/>
      <c r="I21" s="327">
        <v>263553673194</v>
      </c>
      <c r="J21" s="328"/>
      <c r="K21" s="327">
        <v>134888536976</v>
      </c>
      <c r="L21" s="328"/>
      <c r="M21" s="327">
        <v>4538480847</v>
      </c>
      <c r="N21" s="328"/>
      <c r="O21" s="327">
        <v>128665136218</v>
      </c>
      <c r="P21" s="328"/>
    </row>
    <row r="22" spans="1:16" ht="14.15" customHeight="1">
      <c r="A22" s="326" t="s">
        <v>391</v>
      </c>
      <c r="B22" s="326"/>
      <c r="C22" s="327">
        <v>5083615142</v>
      </c>
      <c r="D22" s="328"/>
      <c r="E22" s="327">
        <v>155723357</v>
      </c>
      <c r="F22" s="328"/>
      <c r="G22" s="330">
        <v>0</v>
      </c>
      <c r="H22" s="331"/>
      <c r="I22" s="327">
        <v>5239338499</v>
      </c>
      <c r="J22" s="328"/>
      <c r="K22" s="327">
        <v>2677178426</v>
      </c>
      <c r="L22" s="328"/>
      <c r="M22" s="327">
        <v>252997884</v>
      </c>
      <c r="N22" s="328"/>
      <c r="O22" s="327">
        <v>2562160073</v>
      </c>
      <c r="P22" s="328"/>
    </row>
    <row r="23" spans="1:16" ht="14.15" customHeight="1">
      <c r="A23" s="332" t="s">
        <v>392</v>
      </c>
      <c r="B23" s="332"/>
      <c r="C23" s="327">
        <v>613678099</v>
      </c>
      <c r="D23" s="328"/>
      <c r="E23" s="327">
        <v>686849554</v>
      </c>
      <c r="F23" s="328"/>
      <c r="G23" s="327">
        <v>533759299</v>
      </c>
      <c r="H23" s="328"/>
      <c r="I23" s="327">
        <v>766768354</v>
      </c>
      <c r="J23" s="328"/>
      <c r="K23" s="330">
        <v>0</v>
      </c>
      <c r="L23" s="331"/>
      <c r="M23" s="330">
        <v>0</v>
      </c>
      <c r="N23" s="331"/>
      <c r="O23" s="327">
        <v>766768354</v>
      </c>
      <c r="P23" s="328"/>
    </row>
    <row r="24" spans="1:16" ht="14.15" customHeight="1">
      <c r="A24" s="326" t="s">
        <v>395</v>
      </c>
      <c r="B24" s="326"/>
      <c r="C24" s="327">
        <v>6371273199</v>
      </c>
      <c r="D24" s="328"/>
      <c r="E24" s="327">
        <v>904957765</v>
      </c>
      <c r="F24" s="328"/>
      <c r="G24" s="327">
        <v>932003206</v>
      </c>
      <c r="H24" s="328"/>
      <c r="I24" s="327">
        <v>6344227758</v>
      </c>
      <c r="J24" s="328"/>
      <c r="K24" s="327">
        <v>4517740151</v>
      </c>
      <c r="L24" s="328"/>
      <c r="M24" s="327">
        <v>307484595</v>
      </c>
      <c r="N24" s="328"/>
      <c r="O24" s="327">
        <v>1826487607</v>
      </c>
      <c r="P24" s="328"/>
    </row>
    <row r="25" spans="1:16" ht="14.15" customHeight="1">
      <c r="A25" s="334" t="s">
        <v>340</v>
      </c>
      <c r="B25" s="335"/>
      <c r="C25" s="327">
        <v>522754279296</v>
      </c>
      <c r="D25" s="328"/>
      <c r="E25" s="327">
        <v>14186064628</v>
      </c>
      <c r="F25" s="328"/>
      <c r="G25" s="327">
        <v>4273989331</v>
      </c>
      <c r="H25" s="328"/>
      <c r="I25" s="327">
        <v>532666354593</v>
      </c>
      <c r="J25" s="328"/>
      <c r="K25" s="327">
        <v>237988430553</v>
      </c>
      <c r="L25" s="328"/>
      <c r="M25" s="327">
        <v>8382228150</v>
      </c>
      <c r="N25" s="328"/>
      <c r="O25" s="327">
        <v>294677924040</v>
      </c>
      <c r="P25" s="328"/>
    </row>
  </sheetData>
  <mergeCells count="152">
    <mergeCell ref="M25:N25"/>
    <mergeCell ref="O25:P25"/>
    <mergeCell ref="A25:B25"/>
    <mergeCell ref="C25:D25"/>
    <mergeCell ref="E25:F25"/>
    <mergeCell ref="G25:H25"/>
    <mergeCell ref="I25:J25"/>
    <mergeCell ref="K25:L25"/>
    <mergeCell ref="M23:N23"/>
    <mergeCell ref="O23:P23"/>
    <mergeCell ref="A24:B24"/>
    <mergeCell ref="C24:D24"/>
    <mergeCell ref="E24:F24"/>
    <mergeCell ref="G24:H24"/>
    <mergeCell ref="I24:J24"/>
    <mergeCell ref="K24:L24"/>
    <mergeCell ref="M24:N24"/>
    <mergeCell ref="O24:P24"/>
    <mergeCell ref="A23:B23"/>
    <mergeCell ref="C23:D23"/>
    <mergeCell ref="E23:F23"/>
    <mergeCell ref="G23:H23"/>
    <mergeCell ref="I23:J23"/>
    <mergeCell ref="K23:L23"/>
    <mergeCell ref="M21:N21"/>
    <mergeCell ref="O21:P21"/>
    <mergeCell ref="A22:B22"/>
    <mergeCell ref="C22:D22"/>
    <mergeCell ref="E22:F22"/>
    <mergeCell ref="G22:H22"/>
    <mergeCell ref="I22:J22"/>
    <mergeCell ref="K22:L22"/>
    <mergeCell ref="M22:N22"/>
    <mergeCell ref="O22:P22"/>
    <mergeCell ref="A21:B21"/>
    <mergeCell ref="C21:D21"/>
    <mergeCell ref="E21:F21"/>
    <mergeCell ref="G21:H21"/>
    <mergeCell ref="I21:J21"/>
    <mergeCell ref="K21:L21"/>
    <mergeCell ref="M19:N19"/>
    <mergeCell ref="O19:P19"/>
    <mergeCell ref="A20:B20"/>
    <mergeCell ref="C20:D20"/>
    <mergeCell ref="E20:F20"/>
    <mergeCell ref="G20:H20"/>
    <mergeCell ref="I20:J20"/>
    <mergeCell ref="K20:L20"/>
    <mergeCell ref="M20:N20"/>
    <mergeCell ref="O20:P20"/>
    <mergeCell ref="A19:B19"/>
    <mergeCell ref="C19:D19"/>
    <mergeCell ref="E19:F19"/>
    <mergeCell ref="G19:H19"/>
    <mergeCell ref="I19:J19"/>
    <mergeCell ref="K19:L19"/>
    <mergeCell ref="M17:N17"/>
    <mergeCell ref="O17:P17"/>
    <mergeCell ref="A18:B18"/>
    <mergeCell ref="C18:D18"/>
    <mergeCell ref="E18:F18"/>
    <mergeCell ref="G18:H18"/>
    <mergeCell ref="I18:J18"/>
    <mergeCell ref="K18:L18"/>
    <mergeCell ref="M18:N18"/>
    <mergeCell ref="O18:P18"/>
    <mergeCell ref="A17:B17"/>
    <mergeCell ref="C17:D17"/>
    <mergeCell ref="E17:F17"/>
    <mergeCell ref="G17:H17"/>
    <mergeCell ref="I17:J17"/>
    <mergeCell ref="K17:L17"/>
    <mergeCell ref="M15:N15"/>
    <mergeCell ref="O15:P15"/>
    <mergeCell ref="A16:B16"/>
    <mergeCell ref="C16:D16"/>
    <mergeCell ref="E16:F16"/>
    <mergeCell ref="G16:H16"/>
    <mergeCell ref="I16:J16"/>
    <mergeCell ref="K16:L16"/>
    <mergeCell ref="M16:N16"/>
    <mergeCell ref="O16:P16"/>
    <mergeCell ref="A15:B15"/>
    <mergeCell ref="C15:D15"/>
    <mergeCell ref="E15:F15"/>
    <mergeCell ref="G15:H15"/>
    <mergeCell ref="I15:J15"/>
    <mergeCell ref="K15:L15"/>
    <mergeCell ref="M13:N13"/>
    <mergeCell ref="O13:P13"/>
    <mergeCell ref="A14:B14"/>
    <mergeCell ref="C14:D14"/>
    <mergeCell ref="E14:F14"/>
    <mergeCell ref="G14:H14"/>
    <mergeCell ref="I14:J14"/>
    <mergeCell ref="K14:L14"/>
    <mergeCell ref="M14:N14"/>
    <mergeCell ref="O14:P14"/>
    <mergeCell ref="A13:B13"/>
    <mergeCell ref="C13:D13"/>
    <mergeCell ref="E13:F13"/>
    <mergeCell ref="G13:H13"/>
    <mergeCell ref="I13:J13"/>
    <mergeCell ref="K13:L13"/>
    <mergeCell ref="M11:N11"/>
    <mergeCell ref="O11:P11"/>
    <mergeCell ref="A12:B12"/>
    <mergeCell ref="C12:D12"/>
    <mergeCell ref="E12:F12"/>
    <mergeCell ref="G12:H12"/>
    <mergeCell ref="I12:J12"/>
    <mergeCell ref="K12:L12"/>
    <mergeCell ref="M12:N12"/>
    <mergeCell ref="O12:P12"/>
    <mergeCell ref="A11:B11"/>
    <mergeCell ref="C11:D11"/>
    <mergeCell ref="E11:F11"/>
    <mergeCell ref="G11:H11"/>
    <mergeCell ref="I11:J11"/>
    <mergeCell ref="K11:L11"/>
    <mergeCell ref="M9:N9"/>
    <mergeCell ref="O9:P9"/>
    <mergeCell ref="A10:B10"/>
    <mergeCell ref="C10:D10"/>
    <mergeCell ref="E10:F10"/>
    <mergeCell ref="G10:H10"/>
    <mergeCell ref="I10:J10"/>
    <mergeCell ref="K10:L10"/>
    <mergeCell ref="M10:N10"/>
    <mergeCell ref="O10:P10"/>
    <mergeCell ref="A9:B9"/>
    <mergeCell ref="C9:D9"/>
    <mergeCell ref="E9:F9"/>
    <mergeCell ref="G9:H9"/>
    <mergeCell ref="I9:J9"/>
    <mergeCell ref="K9:L9"/>
    <mergeCell ref="M7:N7"/>
    <mergeCell ref="O7:P7"/>
    <mergeCell ref="A8:B8"/>
    <mergeCell ref="C8:D8"/>
    <mergeCell ref="E8:F8"/>
    <mergeCell ref="G8:H8"/>
    <mergeCell ref="I8:J8"/>
    <mergeCell ref="K8:L8"/>
    <mergeCell ref="M8:N8"/>
    <mergeCell ref="O8:P8"/>
    <mergeCell ref="A7:B7"/>
    <mergeCell ref="C7:D7"/>
    <mergeCell ref="E7:F7"/>
    <mergeCell ref="G7:H7"/>
    <mergeCell ref="I7:J7"/>
    <mergeCell ref="K7:L7"/>
  </mergeCells>
  <phoneticPr fontId="11"/>
  <pageMargins left="0.70866141732283472" right="0.70866141732283472" top="0.74803149606299213" bottom="0.74803149606299213" header="0.31496062992125984" footer="0.3149606299212598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0BF00-BF05-4A8F-80FF-2FADE449E958}">
  <sheetPr>
    <pageSetUpPr fitToPage="1"/>
  </sheetPr>
  <dimension ref="A2:R27"/>
  <sheetViews>
    <sheetView showGridLines="0" zoomScale="75" zoomScaleNormal="75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G11" sqref="G11:H11"/>
    </sheetView>
  </sheetViews>
  <sheetFormatPr defaultColWidth="9.7265625" defaultRowHeight="14"/>
  <cols>
    <col min="1" max="1" width="4" style="339" customWidth="1"/>
    <col min="2" max="2" width="18.1796875" style="339" customWidth="1"/>
    <col min="3" max="18" width="10.36328125" style="339" customWidth="1"/>
    <col min="19" max="16384" width="9.7265625" style="339"/>
  </cols>
  <sheetData>
    <row r="2" spans="1:18" ht="20.25" customHeight="1">
      <c r="A2" s="336" t="s">
        <v>398</v>
      </c>
      <c r="B2" s="337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R2" s="340" t="s">
        <v>406</v>
      </c>
    </row>
    <row r="3" spans="1:18" ht="12.9" customHeight="1">
      <c r="A3" s="325" t="s">
        <v>375</v>
      </c>
      <c r="B3" s="325"/>
      <c r="C3" s="325" t="s">
        <v>399</v>
      </c>
      <c r="D3" s="325"/>
      <c r="E3" s="325" t="s">
        <v>400</v>
      </c>
      <c r="F3" s="325"/>
      <c r="G3" s="325" t="s">
        <v>401</v>
      </c>
      <c r="H3" s="325"/>
      <c r="I3" s="325" t="s">
        <v>402</v>
      </c>
      <c r="J3" s="325"/>
      <c r="K3" s="325" t="s">
        <v>403</v>
      </c>
      <c r="L3" s="325"/>
      <c r="M3" s="325" t="s">
        <v>404</v>
      </c>
      <c r="N3" s="325"/>
      <c r="O3" s="325" t="s">
        <v>405</v>
      </c>
      <c r="P3" s="325"/>
      <c r="Q3" s="325" t="s">
        <v>340</v>
      </c>
      <c r="R3" s="325"/>
    </row>
    <row r="4" spans="1:18" ht="12.9" customHeight="1">
      <c r="A4" s="325"/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325"/>
      <c r="M4" s="325"/>
      <c r="N4" s="325"/>
      <c r="O4" s="325"/>
      <c r="P4" s="325"/>
      <c r="Q4" s="325"/>
      <c r="R4" s="325"/>
    </row>
    <row r="5" spans="1:18" ht="14.15" customHeight="1">
      <c r="A5" s="341" t="s">
        <v>383</v>
      </c>
      <c r="B5" s="342"/>
      <c r="C5" s="327">
        <v>8959232359</v>
      </c>
      <c r="D5" s="328"/>
      <c r="E5" s="327">
        <v>52884626810</v>
      </c>
      <c r="F5" s="328"/>
      <c r="G5" s="327">
        <v>8020596636</v>
      </c>
      <c r="H5" s="328"/>
      <c r="I5" s="327">
        <v>23482248884</v>
      </c>
      <c r="J5" s="328"/>
      <c r="K5" s="327">
        <v>9486696447</v>
      </c>
      <c r="L5" s="328"/>
      <c r="M5" s="327">
        <v>4669765713</v>
      </c>
      <c r="N5" s="328"/>
      <c r="O5" s="327">
        <v>15328248443</v>
      </c>
      <c r="P5" s="328"/>
      <c r="Q5" s="327">
        <v>122831415292</v>
      </c>
      <c r="R5" s="328"/>
    </row>
    <row r="6" spans="1:18" ht="14.15" customHeight="1">
      <c r="A6" s="332" t="s">
        <v>394</v>
      </c>
      <c r="B6" s="332"/>
      <c r="C6" s="327">
        <v>6209897362</v>
      </c>
      <c r="D6" s="328"/>
      <c r="E6" s="327">
        <v>22807571929</v>
      </c>
      <c r="F6" s="328"/>
      <c r="G6" s="327">
        <v>2437981812</v>
      </c>
      <c r="H6" s="328"/>
      <c r="I6" s="327">
        <v>11262164058</v>
      </c>
      <c r="J6" s="328"/>
      <c r="K6" s="327">
        <v>6082188942</v>
      </c>
      <c r="L6" s="328"/>
      <c r="M6" s="327">
        <v>503642702</v>
      </c>
      <c r="N6" s="328"/>
      <c r="O6" s="327">
        <v>13129647147</v>
      </c>
      <c r="P6" s="328"/>
      <c r="Q6" s="327">
        <v>62433093952</v>
      </c>
      <c r="R6" s="328"/>
    </row>
    <row r="7" spans="1:18" ht="14.15" customHeight="1">
      <c r="A7" s="332" t="s">
        <v>385</v>
      </c>
      <c r="B7" s="332"/>
      <c r="C7" s="330">
        <v>0</v>
      </c>
      <c r="D7" s="331"/>
      <c r="E7" s="330">
        <v>0</v>
      </c>
      <c r="F7" s="331"/>
      <c r="G7" s="330">
        <v>0</v>
      </c>
      <c r="H7" s="331"/>
      <c r="I7" s="330">
        <v>0</v>
      </c>
      <c r="J7" s="331"/>
      <c r="K7" s="327">
        <v>1370058445</v>
      </c>
      <c r="L7" s="328"/>
      <c r="M7" s="330">
        <v>0</v>
      </c>
      <c r="N7" s="331"/>
      <c r="O7" s="330">
        <v>0</v>
      </c>
      <c r="P7" s="331"/>
      <c r="Q7" s="327">
        <v>1370058445</v>
      </c>
      <c r="R7" s="328"/>
    </row>
    <row r="8" spans="1:18" ht="14.15" customHeight="1">
      <c r="A8" s="326" t="s">
        <v>386</v>
      </c>
      <c r="B8" s="326"/>
      <c r="C8" s="327">
        <v>2492635935</v>
      </c>
      <c r="D8" s="328"/>
      <c r="E8" s="327">
        <v>27534100971</v>
      </c>
      <c r="F8" s="328"/>
      <c r="G8" s="327">
        <v>5378239688</v>
      </c>
      <c r="H8" s="328"/>
      <c r="I8" s="327">
        <v>11602524192</v>
      </c>
      <c r="J8" s="328"/>
      <c r="K8" s="327">
        <v>1952291919</v>
      </c>
      <c r="L8" s="328"/>
      <c r="M8" s="327">
        <v>268046703</v>
      </c>
      <c r="N8" s="328"/>
      <c r="O8" s="327">
        <v>2127904274</v>
      </c>
      <c r="P8" s="328"/>
      <c r="Q8" s="327">
        <v>51355743682</v>
      </c>
      <c r="R8" s="328"/>
    </row>
    <row r="9" spans="1:18" ht="14.15" customHeight="1">
      <c r="A9" s="332" t="s">
        <v>387</v>
      </c>
      <c r="B9" s="332"/>
      <c r="C9" s="327">
        <v>256699062</v>
      </c>
      <c r="D9" s="328"/>
      <c r="E9" s="327">
        <v>1119421299</v>
      </c>
      <c r="F9" s="328"/>
      <c r="G9" s="327">
        <v>201395136</v>
      </c>
      <c r="H9" s="328"/>
      <c r="I9" s="327">
        <v>581420634</v>
      </c>
      <c r="J9" s="328"/>
      <c r="K9" s="327">
        <v>82157141</v>
      </c>
      <c r="L9" s="328"/>
      <c r="M9" s="327">
        <v>3898076308</v>
      </c>
      <c r="N9" s="328"/>
      <c r="O9" s="327">
        <v>49677589</v>
      </c>
      <c r="P9" s="328"/>
      <c r="Q9" s="327">
        <v>6188847169</v>
      </c>
      <c r="R9" s="328"/>
    </row>
    <row r="10" spans="1:18" ht="14.15" customHeight="1">
      <c r="A10" s="332" t="s">
        <v>388</v>
      </c>
      <c r="B10" s="332"/>
      <c r="C10" s="330">
        <v>0</v>
      </c>
      <c r="D10" s="331"/>
      <c r="E10" s="330">
        <v>0</v>
      </c>
      <c r="F10" s="331"/>
      <c r="G10" s="330">
        <v>0</v>
      </c>
      <c r="H10" s="331"/>
      <c r="I10" s="330">
        <v>0</v>
      </c>
      <c r="J10" s="331"/>
      <c r="K10" s="330">
        <v>0</v>
      </c>
      <c r="L10" s="331"/>
      <c r="M10" s="330">
        <v>0</v>
      </c>
      <c r="N10" s="331"/>
      <c r="O10" s="330">
        <v>0</v>
      </c>
      <c r="P10" s="331"/>
      <c r="Q10" s="330">
        <v>0</v>
      </c>
      <c r="R10" s="331"/>
    </row>
    <row r="11" spans="1:18" ht="14.15" customHeight="1">
      <c r="A11" s="326" t="s">
        <v>389</v>
      </c>
      <c r="B11" s="326"/>
      <c r="C11" s="330">
        <v>0</v>
      </c>
      <c r="D11" s="331"/>
      <c r="E11" s="330">
        <v>0</v>
      </c>
      <c r="F11" s="331"/>
      <c r="G11" s="330">
        <v>0</v>
      </c>
      <c r="H11" s="331"/>
      <c r="I11" s="330">
        <v>0</v>
      </c>
      <c r="J11" s="331"/>
      <c r="K11" s="330">
        <v>0</v>
      </c>
      <c r="L11" s="331"/>
      <c r="M11" s="330">
        <v>0</v>
      </c>
      <c r="N11" s="331"/>
      <c r="O11" s="330">
        <v>0</v>
      </c>
      <c r="P11" s="331"/>
      <c r="Q11" s="330">
        <v>0</v>
      </c>
      <c r="R11" s="331"/>
    </row>
    <row r="12" spans="1:18" ht="14.15" customHeight="1">
      <c r="A12" s="332" t="s">
        <v>390</v>
      </c>
      <c r="B12" s="332"/>
      <c r="C12" s="330">
        <v>0</v>
      </c>
      <c r="D12" s="331"/>
      <c r="E12" s="330">
        <v>0</v>
      </c>
      <c r="F12" s="331"/>
      <c r="G12" s="330">
        <v>0</v>
      </c>
      <c r="H12" s="331"/>
      <c r="I12" s="330">
        <v>0</v>
      </c>
      <c r="J12" s="331"/>
      <c r="K12" s="330">
        <v>0</v>
      </c>
      <c r="L12" s="331"/>
      <c r="M12" s="330">
        <v>0</v>
      </c>
      <c r="N12" s="331"/>
      <c r="O12" s="330">
        <v>0</v>
      </c>
      <c r="P12" s="331"/>
      <c r="Q12" s="330">
        <v>0</v>
      </c>
      <c r="R12" s="331"/>
    </row>
    <row r="13" spans="1:18" ht="14.15" customHeight="1">
      <c r="A13" s="332" t="s">
        <v>391</v>
      </c>
      <c r="B13" s="332"/>
      <c r="C13" s="330">
        <v>0</v>
      </c>
      <c r="D13" s="331"/>
      <c r="E13" s="330">
        <v>0</v>
      </c>
      <c r="F13" s="331"/>
      <c r="G13" s="330">
        <v>0</v>
      </c>
      <c r="H13" s="331"/>
      <c r="I13" s="330">
        <v>0</v>
      </c>
      <c r="J13" s="331"/>
      <c r="K13" s="330">
        <v>0</v>
      </c>
      <c r="L13" s="331"/>
      <c r="M13" s="330">
        <v>0</v>
      </c>
      <c r="N13" s="331"/>
      <c r="O13" s="330">
        <v>0</v>
      </c>
      <c r="P13" s="331"/>
      <c r="Q13" s="330">
        <v>0</v>
      </c>
      <c r="R13" s="331"/>
    </row>
    <row r="14" spans="1:18" ht="14.15" customHeight="1">
      <c r="A14" s="332" t="s">
        <v>392</v>
      </c>
      <c r="B14" s="332"/>
      <c r="C14" s="330">
        <v>0</v>
      </c>
      <c r="D14" s="331"/>
      <c r="E14" s="327">
        <v>1423532611</v>
      </c>
      <c r="F14" s="328"/>
      <c r="G14" s="327">
        <v>2980000</v>
      </c>
      <c r="H14" s="328"/>
      <c r="I14" s="327">
        <v>36140000</v>
      </c>
      <c r="J14" s="328"/>
      <c r="K14" s="330">
        <v>0</v>
      </c>
      <c r="L14" s="331"/>
      <c r="M14" s="330">
        <v>0</v>
      </c>
      <c r="N14" s="331"/>
      <c r="O14" s="327">
        <v>21019433</v>
      </c>
      <c r="P14" s="328"/>
      <c r="Q14" s="327">
        <v>1483672044</v>
      </c>
      <c r="R14" s="328"/>
    </row>
    <row r="15" spans="1:18" ht="14.15" customHeight="1">
      <c r="A15" s="343" t="s">
        <v>393</v>
      </c>
      <c r="B15" s="344"/>
      <c r="C15" s="327">
        <v>163992777261</v>
      </c>
      <c r="D15" s="328"/>
      <c r="E15" s="327">
        <v>628053919</v>
      </c>
      <c r="F15" s="328"/>
      <c r="G15" s="327">
        <v>5663122</v>
      </c>
      <c r="H15" s="328"/>
      <c r="I15" s="327">
        <v>90359280</v>
      </c>
      <c r="J15" s="328"/>
      <c r="K15" s="327">
        <v>5032590975</v>
      </c>
      <c r="L15" s="328"/>
      <c r="M15" s="327">
        <v>2156760</v>
      </c>
      <c r="N15" s="328"/>
      <c r="O15" s="327">
        <v>268419824</v>
      </c>
      <c r="P15" s="328"/>
      <c r="Q15" s="327">
        <v>170020021141</v>
      </c>
      <c r="R15" s="328"/>
    </row>
    <row r="16" spans="1:18" ht="14.15" customHeight="1">
      <c r="A16" s="332" t="s">
        <v>394</v>
      </c>
      <c r="B16" s="332"/>
      <c r="C16" s="327">
        <v>31031516805</v>
      </c>
      <c r="D16" s="328"/>
      <c r="E16" s="327">
        <v>278637072</v>
      </c>
      <c r="F16" s="328"/>
      <c r="G16" s="330">
        <v>0</v>
      </c>
      <c r="H16" s="331"/>
      <c r="I16" s="327">
        <v>13330101</v>
      </c>
      <c r="J16" s="328"/>
      <c r="K16" s="327">
        <v>3304096354</v>
      </c>
      <c r="L16" s="328"/>
      <c r="M16" s="330">
        <v>0</v>
      </c>
      <c r="N16" s="331"/>
      <c r="O16" s="330">
        <v>0</v>
      </c>
      <c r="P16" s="331"/>
      <c r="Q16" s="327">
        <v>34627580332</v>
      </c>
      <c r="R16" s="328"/>
    </row>
    <row r="17" spans="1:18" ht="14.15" customHeight="1">
      <c r="A17" s="332" t="s">
        <v>386</v>
      </c>
      <c r="B17" s="332"/>
      <c r="C17" s="327">
        <v>2411627305</v>
      </c>
      <c r="D17" s="328"/>
      <c r="E17" s="327">
        <v>307118434</v>
      </c>
      <c r="F17" s="328"/>
      <c r="G17" s="330">
        <v>0</v>
      </c>
      <c r="H17" s="331"/>
      <c r="I17" s="327">
        <v>41250554</v>
      </c>
      <c r="J17" s="328"/>
      <c r="K17" s="327">
        <v>638285371</v>
      </c>
      <c r="L17" s="328"/>
      <c r="M17" s="327">
        <v>94500</v>
      </c>
      <c r="N17" s="328"/>
      <c r="O17" s="330">
        <v>0</v>
      </c>
      <c r="P17" s="331"/>
      <c r="Q17" s="327">
        <v>3398376164</v>
      </c>
      <c r="R17" s="328"/>
    </row>
    <row r="18" spans="1:18" ht="14.15" customHeight="1">
      <c r="A18" s="326" t="s">
        <v>387</v>
      </c>
      <c r="B18" s="326"/>
      <c r="C18" s="327">
        <v>127220704724</v>
      </c>
      <c r="D18" s="328"/>
      <c r="E18" s="327">
        <v>42298413</v>
      </c>
      <c r="F18" s="328"/>
      <c r="G18" s="327">
        <v>5663122</v>
      </c>
      <c r="H18" s="328"/>
      <c r="I18" s="327">
        <v>35778625</v>
      </c>
      <c r="J18" s="328"/>
      <c r="K18" s="327">
        <v>1090209250</v>
      </c>
      <c r="L18" s="328"/>
      <c r="M18" s="327">
        <v>2062260</v>
      </c>
      <c r="N18" s="328"/>
      <c r="O18" s="327">
        <v>268419824</v>
      </c>
      <c r="P18" s="328"/>
      <c r="Q18" s="327">
        <v>128665136218</v>
      </c>
      <c r="R18" s="328"/>
    </row>
    <row r="19" spans="1:18" ht="14.15" customHeight="1">
      <c r="A19" s="332" t="s">
        <v>391</v>
      </c>
      <c r="B19" s="332"/>
      <c r="C19" s="327">
        <v>2562160073</v>
      </c>
      <c r="D19" s="328"/>
      <c r="E19" s="330">
        <v>0</v>
      </c>
      <c r="F19" s="331"/>
      <c r="G19" s="330">
        <v>0</v>
      </c>
      <c r="H19" s="331"/>
      <c r="I19" s="330">
        <v>0</v>
      </c>
      <c r="J19" s="331"/>
      <c r="K19" s="330">
        <v>0</v>
      </c>
      <c r="L19" s="331"/>
      <c r="M19" s="330">
        <v>0</v>
      </c>
      <c r="N19" s="331"/>
      <c r="O19" s="330">
        <v>0</v>
      </c>
      <c r="P19" s="331"/>
      <c r="Q19" s="327">
        <v>2562160073</v>
      </c>
      <c r="R19" s="328"/>
    </row>
    <row r="20" spans="1:18" ht="14.15" customHeight="1">
      <c r="A20" s="326" t="s">
        <v>392</v>
      </c>
      <c r="B20" s="326"/>
      <c r="C20" s="327">
        <v>766768354</v>
      </c>
      <c r="D20" s="328"/>
      <c r="E20" s="330">
        <v>0</v>
      </c>
      <c r="F20" s="331"/>
      <c r="G20" s="330">
        <v>0</v>
      </c>
      <c r="H20" s="331"/>
      <c r="I20" s="330">
        <v>0</v>
      </c>
      <c r="J20" s="331"/>
      <c r="K20" s="330">
        <v>0</v>
      </c>
      <c r="L20" s="331"/>
      <c r="M20" s="330">
        <v>0</v>
      </c>
      <c r="N20" s="331"/>
      <c r="O20" s="330">
        <v>0</v>
      </c>
      <c r="P20" s="331"/>
      <c r="Q20" s="327">
        <v>766768354</v>
      </c>
      <c r="R20" s="328"/>
    </row>
    <row r="21" spans="1:18" ht="14.15" customHeight="1">
      <c r="A21" s="345" t="s">
        <v>395</v>
      </c>
      <c r="B21" s="346"/>
      <c r="C21" s="327">
        <v>3954061</v>
      </c>
      <c r="D21" s="328"/>
      <c r="E21" s="327">
        <v>350324746</v>
      </c>
      <c r="F21" s="328"/>
      <c r="G21" s="327">
        <v>16445385</v>
      </c>
      <c r="H21" s="328"/>
      <c r="I21" s="327">
        <v>1333476692</v>
      </c>
      <c r="J21" s="328"/>
      <c r="K21" s="327">
        <v>22749132</v>
      </c>
      <c r="L21" s="328"/>
      <c r="M21" s="327">
        <v>55159339</v>
      </c>
      <c r="N21" s="328"/>
      <c r="O21" s="327">
        <v>44378252</v>
      </c>
      <c r="P21" s="328"/>
      <c r="Q21" s="327">
        <v>1826487607</v>
      </c>
      <c r="R21" s="328"/>
    </row>
    <row r="22" spans="1:18" ht="13.5" customHeight="1">
      <c r="A22" s="347" t="s">
        <v>340</v>
      </c>
      <c r="B22" s="347"/>
      <c r="C22" s="327">
        <v>172955963681</v>
      </c>
      <c r="D22" s="328"/>
      <c r="E22" s="327">
        <v>53863005475</v>
      </c>
      <c r="F22" s="328"/>
      <c r="G22" s="327">
        <v>8042705143</v>
      </c>
      <c r="H22" s="328"/>
      <c r="I22" s="327">
        <v>24906084856</v>
      </c>
      <c r="J22" s="328"/>
      <c r="K22" s="327">
        <v>14542036554</v>
      </c>
      <c r="L22" s="328"/>
      <c r="M22" s="327">
        <v>4727081812</v>
      </c>
      <c r="N22" s="328"/>
      <c r="O22" s="327">
        <v>15641046519</v>
      </c>
      <c r="P22" s="328"/>
      <c r="Q22" s="327">
        <v>294677924040</v>
      </c>
      <c r="R22" s="328"/>
    </row>
    <row r="23" spans="1:18" ht="13.5" customHeight="1"/>
    <row r="24" spans="1:18" ht="13.5" customHeight="1"/>
    <row r="25" spans="1:18" ht="13.5" customHeight="1"/>
    <row r="26" spans="1:18" ht="13.5" customHeight="1"/>
    <row r="27" spans="1:18" ht="13.5" customHeight="1"/>
  </sheetData>
  <mergeCells count="171">
    <mergeCell ref="Q22:R22"/>
    <mergeCell ref="O21:P21"/>
    <mergeCell ref="Q21:R21"/>
    <mergeCell ref="A22:B22"/>
    <mergeCell ref="C22:D22"/>
    <mergeCell ref="E22:F22"/>
    <mergeCell ref="G22:H22"/>
    <mergeCell ref="I22:J22"/>
    <mergeCell ref="K22:L22"/>
    <mergeCell ref="M22:N22"/>
    <mergeCell ref="O22:P22"/>
    <mergeCell ref="M20:N20"/>
    <mergeCell ref="O20:P20"/>
    <mergeCell ref="Q20:R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Q18:R18"/>
    <mergeCell ref="A19:B19"/>
    <mergeCell ref="C19:D19"/>
    <mergeCell ref="E19:F19"/>
    <mergeCell ref="G19:H19"/>
    <mergeCell ref="I19:J19"/>
    <mergeCell ref="K19:L19"/>
    <mergeCell ref="M19:N19"/>
    <mergeCell ref="O19:P19"/>
    <mergeCell ref="Q19:R19"/>
    <mergeCell ref="O17:P17"/>
    <mergeCell ref="Q17:R17"/>
    <mergeCell ref="A18:B18"/>
    <mergeCell ref="C18:D18"/>
    <mergeCell ref="E18:F18"/>
    <mergeCell ref="G18:H18"/>
    <mergeCell ref="I18:J18"/>
    <mergeCell ref="K18:L18"/>
    <mergeCell ref="M18:N18"/>
    <mergeCell ref="O18:P18"/>
    <mergeCell ref="M16:N16"/>
    <mergeCell ref="O16:P16"/>
    <mergeCell ref="Q16:R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Q14:R14"/>
    <mergeCell ref="A15:B15"/>
    <mergeCell ref="C15:D15"/>
    <mergeCell ref="E15:F15"/>
    <mergeCell ref="G15:H15"/>
    <mergeCell ref="I15:J15"/>
    <mergeCell ref="K15:L15"/>
    <mergeCell ref="M15:N15"/>
    <mergeCell ref="O15:P15"/>
    <mergeCell ref="Q15:R15"/>
    <mergeCell ref="O13:P13"/>
    <mergeCell ref="Q13:R13"/>
    <mergeCell ref="A14:B14"/>
    <mergeCell ref="C14:D14"/>
    <mergeCell ref="E14:F14"/>
    <mergeCell ref="G14:H14"/>
    <mergeCell ref="I14:J14"/>
    <mergeCell ref="K14:L14"/>
    <mergeCell ref="M14:N14"/>
    <mergeCell ref="O14:P14"/>
    <mergeCell ref="M12:N12"/>
    <mergeCell ref="O12:P12"/>
    <mergeCell ref="Q12:R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Q10:R10"/>
    <mergeCell ref="A11:B11"/>
    <mergeCell ref="C11:D11"/>
    <mergeCell ref="E11:F11"/>
    <mergeCell ref="G11:H11"/>
    <mergeCell ref="I11:J11"/>
    <mergeCell ref="K11:L11"/>
    <mergeCell ref="M11:N11"/>
    <mergeCell ref="O11:P11"/>
    <mergeCell ref="Q11:R11"/>
    <mergeCell ref="O9:P9"/>
    <mergeCell ref="Q9:R9"/>
    <mergeCell ref="A10:B10"/>
    <mergeCell ref="C10:D10"/>
    <mergeCell ref="E10:F10"/>
    <mergeCell ref="G10:H10"/>
    <mergeCell ref="I10:J10"/>
    <mergeCell ref="K10:L10"/>
    <mergeCell ref="M10:N10"/>
    <mergeCell ref="O10:P10"/>
    <mergeCell ref="M8:N8"/>
    <mergeCell ref="O8:P8"/>
    <mergeCell ref="Q8:R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Q6:R6"/>
    <mergeCell ref="A7:B7"/>
    <mergeCell ref="C7:D7"/>
    <mergeCell ref="E7:F7"/>
    <mergeCell ref="G7:H7"/>
    <mergeCell ref="I7:J7"/>
    <mergeCell ref="K7:L7"/>
    <mergeCell ref="M7:N7"/>
    <mergeCell ref="O7:P7"/>
    <mergeCell ref="Q7:R7"/>
    <mergeCell ref="O5:P5"/>
    <mergeCell ref="Q5:R5"/>
    <mergeCell ref="A6:B6"/>
    <mergeCell ref="C6:D6"/>
    <mergeCell ref="E6:F6"/>
    <mergeCell ref="G6:H6"/>
    <mergeCell ref="I6:J6"/>
    <mergeCell ref="K6:L6"/>
    <mergeCell ref="M6:N6"/>
    <mergeCell ref="O6:P6"/>
    <mergeCell ref="M3:N4"/>
    <mergeCell ref="O3:P4"/>
    <mergeCell ref="Q3:R4"/>
    <mergeCell ref="A5:B5"/>
    <mergeCell ref="C5:D5"/>
    <mergeCell ref="E5:F5"/>
    <mergeCell ref="G5:H5"/>
    <mergeCell ref="I5:J5"/>
    <mergeCell ref="K5:L5"/>
    <mergeCell ref="M5:N5"/>
    <mergeCell ref="A3:B4"/>
    <mergeCell ref="C3:D4"/>
    <mergeCell ref="E3:F4"/>
    <mergeCell ref="G3:H4"/>
    <mergeCell ref="I3:J4"/>
    <mergeCell ref="K3:L4"/>
  </mergeCells>
  <phoneticPr fontId="11"/>
  <pageMargins left="0.70866141732283472" right="0.70866141732283472" top="0.74803149606299213" bottom="0.74803149606299213" header="0.31496062992125984" footer="0.31496062992125984"/>
</worksheet>
</file>