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346\Desktop\サウンディング調査\添付資料【嬉野】\添付ファイル一括ダウンロード\"/>
    </mc:Choice>
  </mc:AlternateContent>
  <bookViews>
    <workbookView xWindow="0" yWindow="0" windowWidth="23040" windowHeight="7030"/>
  </bookViews>
  <sheets>
    <sheet name="平成29年度" sheetId="1" r:id="rId1"/>
    <sheet name="平成３０年度" sheetId="2" r:id="rId2"/>
    <sheet name="令和元年度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0" i="3" l="1"/>
  <c r="L90" i="3"/>
  <c r="K90" i="3"/>
  <c r="J90" i="3"/>
  <c r="I90" i="3"/>
  <c r="H90" i="3"/>
  <c r="G90" i="3"/>
  <c r="F90" i="3"/>
  <c r="E90" i="3"/>
  <c r="D90" i="3"/>
  <c r="S89" i="3"/>
  <c r="Q89" i="3"/>
  <c r="P89" i="3"/>
  <c r="O89" i="3"/>
  <c r="M89" i="3"/>
  <c r="L89" i="3"/>
  <c r="K89" i="3"/>
  <c r="J89" i="3"/>
  <c r="I89" i="3"/>
  <c r="H89" i="3"/>
  <c r="G89" i="3"/>
  <c r="F89" i="3"/>
  <c r="E89" i="3"/>
  <c r="D89" i="3"/>
  <c r="N88" i="3"/>
  <c r="T87" i="3"/>
  <c r="R87" i="3"/>
  <c r="U87" i="3" s="1"/>
  <c r="N87" i="3"/>
  <c r="N89" i="3" s="1"/>
  <c r="N86" i="3"/>
  <c r="R85" i="3"/>
  <c r="U85" i="3" s="1"/>
  <c r="N85" i="3"/>
  <c r="T85" i="3" s="1"/>
  <c r="N84" i="3"/>
  <c r="N90" i="3" s="1"/>
  <c r="R83" i="3"/>
  <c r="U83" i="3" s="1"/>
  <c r="N83" i="3"/>
  <c r="T83" i="3" s="1"/>
  <c r="N82" i="3"/>
  <c r="R81" i="3"/>
  <c r="U81" i="3" s="1"/>
  <c r="N81" i="3"/>
  <c r="T81" i="3" s="1"/>
  <c r="N80" i="3"/>
  <c r="U79" i="3"/>
  <c r="R79" i="3"/>
  <c r="N79" i="3"/>
  <c r="T79" i="3" s="1"/>
  <c r="N78" i="3"/>
  <c r="T77" i="3"/>
  <c r="R77" i="3"/>
  <c r="U77" i="3" s="1"/>
  <c r="N77" i="3"/>
  <c r="N76" i="3"/>
  <c r="R75" i="3"/>
  <c r="U75" i="3" s="1"/>
  <c r="N75" i="3"/>
  <c r="T75" i="3" s="1"/>
  <c r="N74" i="3"/>
  <c r="T73" i="3"/>
  <c r="R73" i="3"/>
  <c r="U73" i="3" s="1"/>
  <c r="N73" i="3"/>
  <c r="N72" i="3"/>
  <c r="T71" i="3"/>
  <c r="R71" i="3"/>
  <c r="U71" i="3" s="1"/>
  <c r="N71" i="3"/>
  <c r="N70" i="3"/>
  <c r="R69" i="3"/>
  <c r="U69" i="3" s="1"/>
  <c r="N69" i="3"/>
  <c r="T69" i="3" s="1"/>
  <c r="N68" i="3"/>
  <c r="U67" i="3"/>
  <c r="T67" i="3"/>
  <c r="R67" i="3"/>
  <c r="N67" i="3"/>
  <c r="N66" i="3"/>
  <c r="R65" i="3"/>
  <c r="U65" i="3" s="1"/>
  <c r="N65" i="3"/>
  <c r="T65" i="3" s="1"/>
  <c r="T89" i="3" s="1"/>
  <c r="M60" i="3"/>
  <c r="L60" i="3"/>
  <c r="K60" i="3"/>
  <c r="J60" i="3"/>
  <c r="I60" i="3"/>
  <c r="H60" i="3"/>
  <c r="G60" i="3"/>
  <c r="F60" i="3"/>
  <c r="E60" i="3"/>
  <c r="D60" i="3"/>
  <c r="S59" i="3"/>
  <c r="Q59" i="3"/>
  <c r="P59" i="3"/>
  <c r="O59" i="3"/>
  <c r="M59" i="3"/>
  <c r="L59" i="3"/>
  <c r="K59" i="3"/>
  <c r="J59" i="3"/>
  <c r="I59" i="3"/>
  <c r="H59" i="3"/>
  <c r="G59" i="3"/>
  <c r="F59" i="3"/>
  <c r="E59" i="3"/>
  <c r="D59" i="3"/>
  <c r="N58" i="3"/>
  <c r="N60" i="3" s="1"/>
  <c r="T57" i="3"/>
  <c r="R57" i="3"/>
  <c r="U57" i="3" s="1"/>
  <c r="N57" i="3"/>
  <c r="N59" i="3" s="1"/>
  <c r="N56" i="3"/>
  <c r="T55" i="3"/>
  <c r="R55" i="3"/>
  <c r="U55" i="3" s="1"/>
  <c r="N55" i="3"/>
  <c r="N54" i="3"/>
  <c r="U53" i="3"/>
  <c r="T53" i="3"/>
  <c r="R53" i="3"/>
  <c r="N53" i="3"/>
  <c r="N52" i="3"/>
  <c r="R51" i="3"/>
  <c r="U51" i="3" s="1"/>
  <c r="N51" i="3"/>
  <c r="T51" i="3" s="1"/>
  <c r="N50" i="3"/>
  <c r="R49" i="3"/>
  <c r="U49" i="3" s="1"/>
  <c r="N49" i="3"/>
  <c r="T49" i="3" s="1"/>
  <c r="N48" i="3"/>
  <c r="T47" i="3"/>
  <c r="R47" i="3"/>
  <c r="U47" i="3" s="1"/>
  <c r="N47" i="3"/>
  <c r="N46" i="3"/>
  <c r="R45" i="3"/>
  <c r="U45" i="3" s="1"/>
  <c r="N45" i="3"/>
  <c r="T45" i="3" s="1"/>
  <c r="N44" i="3"/>
  <c r="R43" i="3"/>
  <c r="U43" i="3" s="1"/>
  <c r="N43" i="3"/>
  <c r="T43" i="3" s="1"/>
  <c r="N42" i="3"/>
  <c r="T41" i="3"/>
  <c r="R41" i="3"/>
  <c r="U41" i="3" s="1"/>
  <c r="N41" i="3"/>
  <c r="N40" i="3"/>
  <c r="T39" i="3"/>
  <c r="R39" i="3"/>
  <c r="U39" i="3" s="1"/>
  <c r="N39" i="3"/>
  <c r="N38" i="3"/>
  <c r="U37" i="3"/>
  <c r="T37" i="3"/>
  <c r="R37" i="3"/>
  <c r="N37" i="3"/>
  <c r="N36" i="3"/>
  <c r="R35" i="3"/>
  <c r="U35" i="3" s="1"/>
  <c r="N35" i="3"/>
  <c r="T35" i="3" s="1"/>
  <c r="T59" i="3" s="1"/>
  <c r="M30" i="3"/>
  <c r="L30" i="3"/>
  <c r="K30" i="3"/>
  <c r="J30" i="3"/>
  <c r="I30" i="3"/>
  <c r="H30" i="3"/>
  <c r="G30" i="3"/>
  <c r="F30" i="3"/>
  <c r="N30" i="3" s="1"/>
  <c r="E30" i="3"/>
  <c r="D30" i="3"/>
  <c r="S29" i="3"/>
  <c r="Q29" i="3"/>
  <c r="P29" i="3"/>
  <c r="O29" i="3"/>
  <c r="M29" i="3"/>
  <c r="L29" i="3"/>
  <c r="K29" i="3"/>
  <c r="J29" i="3"/>
  <c r="I29" i="3"/>
  <c r="H29" i="3"/>
  <c r="G29" i="3"/>
  <c r="F29" i="3"/>
  <c r="E29" i="3"/>
  <c r="D29" i="3"/>
  <c r="N29" i="3" s="1"/>
  <c r="N28" i="3"/>
  <c r="T27" i="3"/>
  <c r="R27" i="3"/>
  <c r="U27" i="3" s="1"/>
  <c r="N27" i="3"/>
  <c r="N26" i="3"/>
  <c r="T25" i="3"/>
  <c r="R25" i="3"/>
  <c r="U25" i="3" s="1"/>
  <c r="N25" i="3"/>
  <c r="N24" i="3"/>
  <c r="U23" i="3"/>
  <c r="R23" i="3"/>
  <c r="N23" i="3"/>
  <c r="T23" i="3" s="1"/>
  <c r="N22" i="3"/>
  <c r="R21" i="3"/>
  <c r="U21" i="3" s="1"/>
  <c r="N21" i="3"/>
  <c r="T21" i="3" s="1"/>
  <c r="N20" i="3"/>
  <c r="R19" i="3"/>
  <c r="U19" i="3" s="1"/>
  <c r="N19" i="3"/>
  <c r="T19" i="3" s="1"/>
  <c r="N18" i="3"/>
  <c r="U17" i="3"/>
  <c r="T17" i="3"/>
  <c r="R17" i="3"/>
  <c r="N17" i="3"/>
  <c r="N16" i="3"/>
  <c r="R15" i="3"/>
  <c r="U15" i="3" s="1"/>
  <c r="N15" i="3"/>
  <c r="T15" i="3" s="1"/>
  <c r="N14" i="3"/>
  <c r="R13" i="3"/>
  <c r="U13" i="3" s="1"/>
  <c r="N13" i="3"/>
  <c r="T13" i="3" s="1"/>
  <c r="N12" i="3"/>
  <c r="T11" i="3"/>
  <c r="R11" i="3"/>
  <c r="U11" i="3" s="1"/>
  <c r="N11" i="3"/>
  <c r="N10" i="3"/>
  <c r="T9" i="3"/>
  <c r="R9" i="3"/>
  <c r="U9" i="3" s="1"/>
  <c r="N9" i="3"/>
  <c r="N8" i="3"/>
  <c r="U7" i="3"/>
  <c r="R7" i="3"/>
  <c r="N7" i="3"/>
  <c r="T7" i="3" s="1"/>
  <c r="N6" i="3"/>
  <c r="R5" i="3"/>
  <c r="U5" i="3" s="1"/>
  <c r="N5" i="3"/>
  <c r="T5" i="3" s="1"/>
  <c r="M90" i="2"/>
  <c r="L90" i="2"/>
  <c r="K90" i="2"/>
  <c r="J90" i="2"/>
  <c r="I90" i="2"/>
  <c r="H90" i="2"/>
  <c r="G90" i="2"/>
  <c r="F90" i="2"/>
  <c r="E90" i="2"/>
  <c r="D90" i="2"/>
  <c r="S89" i="2"/>
  <c r="Q89" i="2"/>
  <c r="P89" i="2"/>
  <c r="O89" i="2"/>
  <c r="M89" i="2"/>
  <c r="L89" i="2"/>
  <c r="K89" i="2"/>
  <c r="J89" i="2"/>
  <c r="I89" i="2"/>
  <c r="H89" i="2"/>
  <c r="G89" i="2"/>
  <c r="F89" i="2"/>
  <c r="E89" i="2"/>
  <c r="D89" i="2"/>
  <c r="N88" i="2"/>
  <c r="N90" i="2" s="1"/>
  <c r="T87" i="2"/>
  <c r="R87" i="2"/>
  <c r="U87" i="2" s="1"/>
  <c r="N87" i="2"/>
  <c r="N89" i="2" s="1"/>
  <c r="N86" i="2"/>
  <c r="T85" i="2"/>
  <c r="R85" i="2"/>
  <c r="U85" i="2" s="1"/>
  <c r="N85" i="2"/>
  <c r="N84" i="2"/>
  <c r="T83" i="2"/>
  <c r="R83" i="2"/>
  <c r="U83" i="2" s="1"/>
  <c r="N83" i="2"/>
  <c r="N82" i="2"/>
  <c r="R81" i="2"/>
  <c r="U81" i="2" s="1"/>
  <c r="N81" i="2"/>
  <c r="T81" i="2" s="1"/>
  <c r="N80" i="2"/>
  <c r="R79" i="2"/>
  <c r="U79" i="2" s="1"/>
  <c r="N79" i="2"/>
  <c r="T79" i="2" s="1"/>
  <c r="N78" i="2"/>
  <c r="U77" i="2"/>
  <c r="R77" i="2"/>
  <c r="N77" i="2"/>
  <c r="T77" i="2" s="1"/>
  <c r="N76" i="2"/>
  <c r="U75" i="2"/>
  <c r="R75" i="2"/>
  <c r="N75" i="2"/>
  <c r="T75" i="2" s="1"/>
  <c r="N74" i="2"/>
  <c r="U73" i="2"/>
  <c r="R73" i="2"/>
  <c r="N73" i="2"/>
  <c r="T73" i="2" s="1"/>
  <c r="N72" i="2"/>
  <c r="U71" i="2"/>
  <c r="T71" i="2"/>
  <c r="R71" i="2"/>
  <c r="N71" i="2"/>
  <c r="N70" i="2"/>
  <c r="T69" i="2"/>
  <c r="R69" i="2"/>
  <c r="U69" i="2" s="1"/>
  <c r="N69" i="2"/>
  <c r="N68" i="2"/>
  <c r="T67" i="2"/>
  <c r="T89" i="2" s="1"/>
  <c r="R67" i="2"/>
  <c r="U67" i="2" s="1"/>
  <c r="N67" i="2"/>
  <c r="N66" i="2"/>
  <c r="T65" i="2"/>
  <c r="R65" i="2"/>
  <c r="U65" i="2" s="1"/>
  <c r="N65" i="2"/>
  <c r="M60" i="2"/>
  <c r="L60" i="2"/>
  <c r="K60" i="2"/>
  <c r="J60" i="2"/>
  <c r="I60" i="2"/>
  <c r="H60" i="2"/>
  <c r="G60" i="2"/>
  <c r="F60" i="2"/>
  <c r="E60" i="2"/>
  <c r="D60" i="2"/>
  <c r="S59" i="2"/>
  <c r="Q59" i="2"/>
  <c r="P59" i="2"/>
  <c r="O59" i="2"/>
  <c r="M59" i="2"/>
  <c r="L59" i="2"/>
  <c r="K59" i="2"/>
  <c r="J59" i="2"/>
  <c r="I59" i="2"/>
  <c r="H59" i="2"/>
  <c r="G59" i="2"/>
  <c r="F59" i="2"/>
  <c r="E59" i="2"/>
  <c r="D59" i="2"/>
  <c r="N58" i="2"/>
  <c r="N60" i="2" s="1"/>
  <c r="U57" i="2"/>
  <c r="T57" i="2"/>
  <c r="R57" i="2"/>
  <c r="N57" i="2"/>
  <c r="N59" i="2" s="1"/>
  <c r="N56" i="2"/>
  <c r="R55" i="2"/>
  <c r="U55" i="2" s="1"/>
  <c r="N55" i="2"/>
  <c r="T55" i="2" s="1"/>
  <c r="N54" i="2"/>
  <c r="U53" i="2"/>
  <c r="R53" i="2"/>
  <c r="N53" i="2"/>
  <c r="T53" i="2" s="1"/>
  <c r="N52" i="2"/>
  <c r="T51" i="2"/>
  <c r="R51" i="2"/>
  <c r="U51" i="2" s="1"/>
  <c r="N51" i="2"/>
  <c r="N50" i="2"/>
  <c r="R49" i="2"/>
  <c r="U49" i="2" s="1"/>
  <c r="N49" i="2"/>
  <c r="T49" i="2" s="1"/>
  <c r="N48" i="2"/>
  <c r="T47" i="2"/>
  <c r="R47" i="2"/>
  <c r="U47" i="2" s="1"/>
  <c r="N47" i="2"/>
  <c r="N46" i="2"/>
  <c r="R45" i="2"/>
  <c r="U45" i="2" s="1"/>
  <c r="N45" i="2"/>
  <c r="T45" i="2" s="1"/>
  <c r="N44" i="2"/>
  <c r="R43" i="2"/>
  <c r="U43" i="2" s="1"/>
  <c r="N43" i="2"/>
  <c r="T43" i="2" s="1"/>
  <c r="N42" i="2"/>
  <c r="U41" i="2"/>
  <c r="T41" i="2"/>
  <c r="R41" i="2"/>
  <c r="N41" i="2"/>
  <c r="N40" i="2"/>
  <c r="R39" i="2"/>
  <c r="U39" i="2" s="1"/>
  <c r="N39" i="2"/>
  <c r="T39" i="2" s="1"/>
  <c r="N38" i="2"/>
  <c r="R37" i="2"/>
  <c r="U37" i="2" s="1"/>
  <c r="N37" i="2"/>
  <c r="T37" i="2" s="1"/>
  <c r="N36" i="2"/>
  <c r="T35" i="2"/>
  <c r="R35" i="2"/>
  <c r="N35" i="2"/>
  <c r="M29" i="2"/>
  <c r="L29" i="2"/>
  <c r="K29" i="2"/>
  <c r="J29" i="2"/>
  <c r="I29" i="2"/>
  <c r="H29" i="2"/>
  <c r="G29" i="2"/>
  <c r="F29" i="2"/>
  <c r="N29" i="2" s="1"/>
  <c r="E29" i="2"/>
  <c r="D29" i="2"/>
  <c r="S28" i="2"/>
  <c r="Q28" i="2"/>
  <c r="P28" i="2"/>
  <c r="O28" i="2"/>
  <c r="M28" i="2"/>
  <c r="L28" i="2"/>
  <c r="K28" i="2"/>
  <c r="J28" i="2"/>
  <c r="I28" i="2"/>
  <c r="H28" i="2"/>
  <c r="G28" i="2"/>
  <c r="F28" i="2"/>
  <c r="E28" i="2"/>
  <c r="D28" i="2"/>
  <c r="N28" i="2" s="1"/>
  <c r="N27" i="2"/>
  <c r="T26" i="2"/>
  <c r="R26" i="2"/>
  <c r="U26" i="2" s="1"/>
  <c r="N26" i="2"/>
  <c r="N25" i="2"/>
  <c r="T24" i="2"/>
  <c r="R24" i="2"/>
  <c r="U24" i="2" s="1"/>
  <c r="N24" i="2"/>
  <c r="N23" i="2"/>
  <c r="U22" i="2"/>
  <c r="R22" i="2"/>
  <c r="N22" i="2"/>
  <c r="T22" i="2" s="1"/>
  <c r="N21" i="2"/>
  <c r="R20" i="2"/>
  <c r="U20" i="2" s="1"/>
  <c r="N20" i="2"/>
  <c r="T20" i="2" s="1"/>
  <c r="N19" i="2"/>
  <c r="R18" i="2"/>
  <c r="U18" i="2" s="1"/>
  <c r="N18" i="2"/>
  <c r="T18" i="2" s="1"/>
  <c r="N17" i="2"/>
  <c r="T16" i="2"/>
  <c r="R16" i="2"/>
  <c r="U16" i="2" s="1"/>
  <c r="N16" i="2"/>
  <c r="N15" i="2"/>
  <c r="R14" i="2"/>
  <c r="U14" i="2" s="1"/>
  <c r="N14" i="2"/>
  <c r="T14" i="2" s="1"/>
  <c r="N13" i="2"/>
  <c r="R12" i="2"/>
  <c r="U12" i="2" s="1"/>
  <c r="N12" i="2"/>
  <c r="T12" i="2" s="1"/>
  <c r="N11" i="2"/>
  <c r="T10" i="2"/>
  <c r="R10" i="2"/>
  <c r="U10" i="2" s="1"/>
  <c r="N10" i="2"/>
  <c r="N9" i="2"/>
  <c r="T8" i="2"/>
  <c r="R8" i="2"/>
  <c r="U8" i="2" s="1"/>
  <c r="N8" i="2"/>
  <c r="N7" i="2"/>
  <c r="U6" i="2"/>
  <c r="R6" i="2"/>
  <c r="N6" i="2"/>
  <c r="T6" i="2" s="1"/>
  <c r="N5" i="2"/>
  <c r="R4" i="2"/>
  <c r="U4" i="2" s="1"/>
  <c r="N4" i="2"/>
  <c r="T4" i="2" s="1"/>
  <c r="T28" i="2" s="1"/>
  <c r="M91" i="1"/>
  <c r="L91" i="1"/>
  <c r="K91" i="1"/>
  <c r="J91" i="1"/>
  <c r="I91" i="1"/>
  <c r="H91" i="1"/>
  <c r="G91" i="1"/>
  <c r="F91" i="1"/>
  <c r="E91" i="1"/>
  <c r="D91" i="1"/>
  <c r="S90" i="1"/>
  <c r="Q90" i="1"/>
  <c r="P90" i="1"/>
  <c r="O90" i="1"/>
  <c r="M90" i="1"/>
  <c r="L90" i="1"/>
  <c r="K90" i="1"/>
  <c r="J90" i="1"/>
  <c r="I90" i="1"/>
  <c r="H90" i="1"/>
  <c r="G90" i="1"/>
  <c r="F90" i="1"/>
  <c r="E90" i="1"/>
  <c r="D90" i="1"/>
  <c r="N89" i="1"/>
  <c r="N91" i="1" s="1"/>
  <c r="T88" i="1"/>
  <c r="R88" i="1"/>
  <c r="U88" i="1" s="1"/>
  <c r="N88" i="1"/>
  <c r="N87" i="1"/>
  <c r="R86" i="1"/>
  <c r="U86" i="1" s="1"/>
  <c r="N86" i="1"/>
  <c r="T86" i="1" s="1"/>
  <c r="N85" i="1"/>
  <c r="T84" i="1"/>
  <c r="R84" i="1"/>
  <c r="U84" i="1" s="1"/>
  <c r="N84" i="1"/>
  <c r="N83" i="1"/>
  <c r="R82" i="1"/>
  <c r="U82" i="1" s="1"/>
  <c r="N82" i="1"/>
  <c r="N90" i="1" s="1"/>
  <c r="N81" i="1"/>
  <c r="U80" i="1"/>
  <c r="R80" i="1"/>
  <c r="N80" i="1"/>
  <c r="T80" i="1" s="1"/>
  <c r="N79" i="1"/>
  <c r="U78" i="1"/>
  <c r="R78" i="1"/>
  <c r="N78" i="1"/>
  <c r="T78" i="1" s="1"/>
  <c r="N77" i="1"/>
  <c r="R76" i="1"/>
  <c r="U76" i="1" s="1"/>
  <c r="N76" i="1"/>
  <c r="T76" i="1" s="1"/>
  <c r="N75" i="1"/>
  <c r="U74" i="1"/>
  <c r="T74" i="1"/>
  <c r="R74" i="1"/>
  <c r="N74" i="1"/>
  <c r="N73" i="1"/>
  <c r="T72" i="1"/>
  <c r="R72" i="1"/>
  <c r="U72" i="1" s="1"/>
  <c r="N72" i="1"/>
  <c r="N71" i="1"/>
  <c r="R70" i="1"/>
  <c r="U70" i="1" s="1"/>
  <c r="N70" i="1"/>
  <c r="T70" i="1" s="1"/>
  <c r="N69" i="1"/>
  <c r="T68" i="1"/>
  <c r="R68" i="1"/>
  <c r="U68" i="1" s="1"/>
  <c r="N68" i="1"/>
  <c r="N67" i="1"/>
  <c r="R66" i="1"/>
  <c r="U66" i="1" s="1"/>
  <c r="N66" i="1"/>
  <c r="T66" i="1" s="1"/>
  <c r="M60" i="1"/>
  <c r="L60" i="1"/>
  <c r="K60" i="1"/>
  <c r="J60" i="1"/>
  <c r="I60" i="1"/>
  <c r="H60" i="1"/>
  <c r="G60" i="1"/>
  <c r="F60" i="1"/>
  <c r="E60" i="1"/>
  <c r="D60" i="1"/>
  <c r="S59" i="1"/>
  <c r="Q59" i="1"/>
  <c r="P59" i="1"/>
  <c r="O59" i="1"/>
  <c r="M59" i="1"/>
  <c r="L59" i="1"/>
  <c r="K59" i="1"/>
  <c r="J59" i="1"/>
  <c r="I59" i="1"/>
  <c r="H59" i="1"/>
  <c r="G59" i="1"/>
  <c r="F59" i="1"/>
  <c r="E59" i="1"/>
  <c r="D59" i="1"/>
  <c r="N58" i="1"/>
  <c r="N60" i="1" s="1"/>
  <c r="T57" i="1"/>
  <c r="R57" i="1"/>
  <c r="U57" i="1" s="1"/>
  <c r="N57" i="1"/>
  <c r="N56" i="1"/>
  <c r="T55" i="1"/>
  <c r="R55" i="1"/>
  <c r="U55" i="1" s="1"/>
  <c r="N55" i="1"/>
  <c r="N54" i="1"/>
  <c r="U53" i="1"/>
  <c r="T53" i="1"/>
  <c r="R53" i="1"/>
  <c r="N53" i="1"/>
  <c r="N52" i="1"/>
  <c r="R51" i="1"/>
  <c r="U51" i="1" s="1"/>
  <c r="N51" i="1"/>
  <c r="N59" i="1" s="1"/>
  <c r="N50" i="1"/>
  <c r="U49" i="1"/>
  <c r="R49" i="1"/>
  <c r="N49" i="1"/>
  <c r="T49" i="1" s="1"/>
  <c r="N48" i="1"/>
  <c r="U47" i="1"/>
  <c r="T47" i="1"/>
  <c r="R47" i="1"/>
  <c r="N47" i="1"/>
  <c r="N46" i="1"/>
  <c r="U45" i="1"/>
  <c r="R45" i="1"/>
  <c r="N45" i="1"/>
  <c r="T45" i="1" s="1"/>
  <c r="N44" i="1"/>
  <c r="U43" i="1"/>
  <c r="T43" i="1"/>
  <c r="R43" i="1"/>
  <c r="N43" i="1"/>
  <c r="N42" i="1"/>
  <c r="T41" i="1"/>
  <c r="R41" i="1"/>
  <c r="U41" i="1" s="1"/>
  <c r="N41" i="1"/>
  <c r="N40" i="1"/>
  <c r="T39" i="1"/>
  <c r="R39" i="1"/>
  <c r="U39" i="1" s="1"/>
  <c r="N39" i="1"/>
  <c r="N38" i="1"/>
  <c r="U37" i="1"/>
  <c r="T37" i="1"/>
  <c r="R37" i="1"/>
  <c r="N37" i="1"/>
  <c r="N36" i="1"/>
  <c r="R35" i="1"/>
  <c r="U35" i="1" s="1"/>
  <c r="N35" i="1"/>
  <c r="T35" i="1" s="1"/>
  <c r="M30" i="1"/>
  <c r="L30" i="1"/>
  <c r="K30" i="1"/>
  <c r="J30" i="1"/>
  <c r="I30" i="1"/>
  <c r="H30" i="1"/>
  <c r="G30" i="1"/>
  <c r="F30" i="1"/>
  <c r="E30" i="1"/>
  <c r="D30" i="1"/>
  <c r="N30" i="1" s="1"/>
  <c r="S29" i="1"/>
  <c r="Q29" i="1"/>
  <c r="P29" i="1"/>
  <c r="O29" i="1"/>
  <c r="M29" i="1"/>
  <c r="L29" i="1"/>
  <c r="K29" i="1"/>
  <c r="J29" i="1"/>
  <c r="I29" i="1"/>
  <c r="H29" i="1"/>
  <c r="G29" i="1"/>
  <c r="F29" i="1"/>
  <c r="E29" i="1"/>
  <c r="D29" i="1"/>
  <c r="N29" i="1" s="1"/>
  <c r="N28" i="1"/>
  <c r="T27" i="1"/>
  <c r="R27" i="1"/>
  <c r="U27" i="1" s="1"/>
  <c r="N27" i="1"/>
  <c r="N26" i="1"/>
  <c r="R25" i="1"/>
  <c r="U25" i="1" s="1"/>
  <c r="N25" i="1"/>
  <c r="T25" i="1" s="1"/>
  <c r="N24" i="1"/>
  <c r="U23" i="1"/>
  <c r="R23" i="1"/>
  <c r="N23" i="1"/>
  <c r="T23" i="1" s="1"/>
  <c r="N22" i="1"/>
  <c r="R21" i="1"/>
  <c r="U21" i="1" s="1"/>
  <c r="N21" i="1"/>
  <c r="T21" i="1" s="1"/>
  <c r="N20" i="1"/>
  <c r="R19" i="1"/>
  <c r="U19" i="1" s="1"/>
  <c r="N19" i="1"/>
  <c r="T19" i="1" s="1"/>
  <c r="N18" i="1"/>
  <c r="U17" i="1"/>
  <c r="T17" i="1"/>
  <c r="R17" i="1"/>
  <c r="N17" i="1"/>
  <c r="N16" i="1"/>
  <c r="U15" i="1"/>
  <c r="R15" i="1"/>
  <c r="N15" i="1"/>
  <c r="T15" i="1" s="1"/>
  <c r="N14" i="1"/>
  <c r="U13" i="1"/>
  <c r="R13" i="1"/>
  <c r="N13" i="1"/>
  <c r="T13" i="1" s="1"/>
  <c r="N12" i="1"/>
  <c r="T11" i="1"/>
  <c r="R11" i="1"/>
  <c r="U11" i="1" s="1"/>
  <c r="N11" i="1"/>
  <c r="N10" i="1"/>
  <c r="R9" i="1"/>
  <c r="U9" i="1" s="1"/>
  <c r="N9" i="1"/>
  <c r="T9" i="1" s="1"/>
  <c r="N8" i="1"/>
  <c r="U7" i="1"/>
  <c r="T7" i="1"/>
  <c r="R7" i="1"/>
  <c r="N7" i="1"/>
  <c r="N6" i="1"/>
  <c r="R5" i="1"/>
  <c r="U5" i="1" s="1"/>
  <c r="N5" i="1"/>
  <c r="T5" i="1" s="1"/>
  <c r="R89" i="3" l="1"/>
  <c r="U89" i="3" s="1"/>
  <c r="R59" i="3"/>
  <c r="U59" i="3" s="1"/>
  <c r="T29" i="3"/>
  <c r="R29" i="3"/>
  <c r="U29" i="3" s="1"/>
  <c r="U89" i="2"/>
  <c r="R89" i="2"/>
  <c r="R59" i="2"/>
  <c r="U59" i="2" s="1"/>
  <c r="T59" i="2"/>
  <c r="U35" i="2"/>
  <c r="R28" i="2"/>
  <c r="U28" i="2" s="1"/>
  <c r="U90" i="1"/>
  <c r="T82" i="1"/>
  <c r="T90" i="1" s="1"/>
  <c r="R90" i="1"/>
  <c r="T59" i="1"/>
  <c r="T51" i="1"/>
  <c r="R59" i="1"/>
  <c r="U59" i="1" s="1"/>
  <c r="T29" i="1"/>
  <c r="R29" i="1"/>
  <c r="U29" i="1" s="1"/>
</calcChain>
</file>

<file path=xl/comments1.xml><?xml version="1.0" encoding="utf-8"?>
<comments xmlns="http://schemas.openxmlformats.org/spreadsheetml/2006/main">
  <authors>
    <author>Administrator</author>
  </authors>
  <commentList>
    <comment ref="U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  <comment ref="U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  <comment ref="U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U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  <comment ref="U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  <comment ref="U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U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  <comment ref="U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  <comment ref="U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H27分より
クラギに合わせ
使用日数/使用可能日</t>
        </r>
      </text>
    </comment>
  </commentList>
</comments>
</file>

<file path=xl/sharedStrings.xml><?xml version="1.0" encoding="utf-8"?>
<sst xmlns="http://schemas.openxmlformats.org/spreadsheetml/2006/main" count="588" uniqueCount="73">
  <si>
    <t>　平成29年度　　松阪市嬉野ふるさと会館　大ホール使用状況</t>
    <rPh sb="1" eb="3">
      <t>ヘイセイ</t>
    </rPh>
    <rPh sb="5" eb="7">
      <t>ネンド</t>
    </rPh>
    <rPh sb="9" eb="11">
      <t>マツサカ</t>
    </rPh>
    <rPh sb="11" eb="12">
      <t>シ</t>
    </rPh>
    <rPh sb="12" eb="14">
      <t>ウレシノ</t>
    </rPh>
    <rPh sb="18" eb="20">
      <t>カイカン</t>
    </rPh>
    <rPh sb="21" eb="22">
      <t>ダイ</t>
    </rPh>
    <rPh sb="25" eb="27">
      <t>シヨウ</t>
    </rPh>
    <rPh sb="27" eb="29">
      <t>ジョウキョウ</t>
    </rPh>
    <phoneticPr fontId="4"/>
  </si>
  <si>
    <t>市行事</t>
    <rPh sb="1" eb="3">
      <t>ギョウジ</t>
    </rPh>
    <phoneticPr fontId="4"/>
  </si>
  <si>
    <t>講演会・集会</t>
    <rPh sb="4" eb="6">
      <t>シュウカイ</t>
    </rPh>
    <phoneticPr fontId="4"/>
  </si>
  <si>
    <t>ｺﾝｻ-ﾄ</t>
  </si>
  <si>
    <t>演　劇</t>
    <phoneticPr fontId="4"/>
  </si>
  <si>
    <t>映　画</t>
    <phoneticPr fontId="4"/>
  </si>
  <si>
    <t>舞　踊</t>
    <rPh sb="0" eb="1">
      <t>マイ</t>
    </rPh>
    <rPh sb="2" eb="3">
      <t>オドリ</t>
    </rPh>
    <phoneticPr fontId="4"/>
  </si>
  <si>
    <t>伝統芸能</t>
    <rPh sb="0" eb="2">
      <t>デントウ</t>
    </rPh>
    <rPh sb="2" eb="4">
      <t>ゲイノウ</t>
    </rPh>
    <phoneticPr fontId="4"/>
  </si>
  <si>
    <t>芸能発表会</t>
    <rPh sb="0" eb="2">
      <t>ゲイノウ</t>
    </rPh>
    <rPh sb="2" eb="4">
      <t>ハッピョウ</t>
    </rPh>
    <rPh sb="4" eb="5">
      <t>カイ</t>
    </rPh>
    <phoneticPr fontId="4"/>
  </si>
  <si>
    <t>学校行事</t>
    <rPh sb="0" eb="2">
      <t>ガッコウ</t>
    </rPh>
    <rPh sb="2" eb="4">
      <t>ギョウジ</t>
    </rPh>
    <phoneticPr fontId="4"/>
  </si>
  <si>
    <t>合　　計</t>
  </si>
  <si>
    <t>毎　月</t>
    <phoneticPr fontId="4"/>
  </si>
  <si>
    <t>休　館</t>
    <phoneticPr fontId="4"/>
  </si>
  <si>
    <t>点　検</t>
    <phoneticPr fontId="4"/>
  </si>
  <si>
    <t>使用可能</t>
    <rPh sb="0" eb="2">
      <t>シヨウ</t>
    </rPh>
    <rPh sb="2" eb="4">
      <t>カノウ</t>
    </rPh>
    <phoneticPr fontId="4"/>
  </si>
  <si>
    <t>使　用</t>
    <rPh sb="0" eb="1">
      <t>シ</t>
    </rPh>
    <rPh sb="2" eb="3">
      <t>ヨウ</t>
    </rPh>
    <phoneticPr fontId="4"/>
  </si>
  <si>
    <t>利　用</t>
    <phoneticPr fontId="4"/>
  </si>
  <si>
    <t>稼働率</t>
    <rPh sb="0" eb="2">
      <t>カドウ</t>
    </rPh>
    <phoneticPr fontId="4"/>
  </si>
  <si>
    <t>日　数</t>
    <phoneticPr fontId="4"/>
  </si>
  <si>
    <t>日　数</t>
    <phoneticPr fontId="4"/>
  </si>
  <si>
    <t>日　数</t>
    <phoneticPr fontId="4"/>
  </si>
  <si>
    <t>日数(A)</t>
    <phoneticPr fontId="4"/>
  </si>
  <si>
    <t>日数(B)</t>
    <rPh sb="0" eb="1">
      <t>ヒ</t>
    </rPh>
    <rPh sb="1" eb="2">
      <t>スウ</t>
    </rPh>
    <phoneticPr fontId="4"/>
  </si>
  <si>
    <t>件　数</t>
    <rPh sb="0" eb="1">
      <t>ケン</t>
    </rPh>
    <phoneticPr fontId="4"/>
  </si>
  <si>
    <t>(B/A)</t>
    <phoneticPr fontId="4"/>
  </si>
  <si>
    <t>４月</t>
    <rPh sb="1" eb="2">
      <t>ツキ</t>
    </rPh>
    <phoneticPr fontId="4"/>
  </si>
  <si>
    <t>件数</t>
  </si>
  <si>
    <t>人数</t>
    <rPh sb="0" eb="2">
      <t>ニンズウ</t>
    </rPh>
    <phoneticPr fontId="4"/>
  </si>
  <si>
    <t>５月</t>
    <rPh sb="1" eb="2">
      <t>ツキ</t>
    </rPh>
    <phoneticPr fontId="4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</si>
  <si>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</si>
  <si>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</si>
  <si>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</si>
  <si>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</si>
  <si>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</si>
  <si>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</si>
  <si>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</si>
  <si>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</si>
  <si>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</si>
  <si>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</si>
  <si>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 計</t>
    <phoneticPr fontId="4"/>
  </si>
  <si>
    <t>　平成29年度　　松阪市嬉野ふるさと会館　多目的ホール使用状況</t>
    <rPh sb="1" eb="3">
      <t>ヘイセイ</t>
    </rPh>
    <rPh sb="5" eb="7">
      <t>ネンド</t>
    </rPh>
    <rPh sb="9" eb="11">
      <t>マツサカ</t>
    </rPh>
    <rPh sb="11" eb="12">
      <t>シ</t>
    </rPh>
    <rPh sb="12" eb="14">
      <t>ウレシノ</t>
    </rPh>
    <rPh sb="18" eb="20">
      <t>カイカン</t>
    </rPh>
    <rPh sb="21" eb="24">
      <t>タモクテキ</t>
    </rPh>
    <rPh sb="27" eb="29">
      <t>シヨウ</t>
    </rPh>
    <rPh sb="29" eb="31">
      <t>ジョウキョウ</t>
    </rPh>
    <phoneticPr fontId="4"/>
  </si>
  <si>
    <t>演　劇</t>
    <phoneticPr fontId="4"/>
  </si>
  <si>
    <t>物品</t>
    <rPh sb="0" eb="2">
      <t>ブッピン</t>
    </rPh>
    <phoneticPr fontId="4"/>
  </si>
  <si>
    <t>合　　計</t>
    <rPh sb="0" eb="4">
      <t>ゴウケイ</t>
    </rPh>
    <phoneticPr fontId="4"/>
  </si>
  <si>
    <t>毎　月</t>
    <rPh sb="0" eb="1">
      <t>マイ</t>
    </rPh>
    <rPh sb="2" eb="3">
      <t>ツキ</t>
    </rPh>
    <phoneticPr fontId="4"/>
  </si>
  <si>
    <t>休　館</t>
    <rPh sb="0" eb="1">
      <t>キュウ</t>
    </rPh>
    <rPh sb="2" eb="3">
      <t>カン</t>
    </rPh>
    <phoneticPr fontId="4"/>
  </si>
  <si>
    <t>点　検</t>
    <rPh sb="0" eb="1">
      <t>テン</t>
    </rPh>
    <rPh sb="2" eb="3">
      <t>ケン</t>
    </rPh>
    <phoneticPr fontId="4"/>
  </si>
  <si>
    <t>販売</t>
    <rPh sb="0" eb="2">
      <t>ハンバイ</t>
    </rPh>
    <phoneticPr fontId="4"/>
  </si>
  <si>
    <t>日　数</t>
    <rPh sb="0" eb="1">
      <t>ヒ</t>
    </rPh>
    <rPh sb="2" eb="3">
      <t>カズ</t>
    </rPh>
    <phoneticPr fontId="4"/>
  </si>
  <si>
    <t>日数(A)</t>
    <phoneticPr fontId="4"/>
  </si>
  <si>
    <t>件数</t>
    <rPh sb="0" eb="1">
      <t>ケン</t>
    </rPh>
    <rPh sb="1" eb="2">
      <t>ス</t>
    </rPh>
    <phoneticPr fontId="4"/>
  </si>
  <si>
    <t>合 計</t>
    <rPh sb="0" eb="3">
      <t>ゴウケイ</t>
    </rPh>
    <phoneticPr fontId="4"/>
  </si>
  <si>
    <t>利　用</t>
    <phoneticPr fontId="4"/>
  </si>
  <si>
    <t>(B/A)</t>
    <phoneticPr fontId="4"/>
  </si>
  <si>
    <t>　平成29年度　　松阪市嬉野ふるさと会館　会議室使用状況</t>
    <rPh sb="1" eb="3">
      <t>ヘイセイ</t>
    </rPh>
    <rPh sb="5" eb="7">
      <t>ネンド</t>
    </rPh>
    <rPh sb="9" eb="11">
      <t>マツサカ</t>
    </rPh>
    <rPh sb="11" eb="12">
      <t>シ</t>
    </rPh>
    <rPh sb="12" eb="14">
      <t>ウレシノ</t>
    </rPh>
    <rPh sb="18" eb="20">
      <t>カイカン</t>
    </rPh>
    <rPh sb="21" eb="24">
      <t>カイギシツ</t>
    </rPh>
    <rPh sb="24" eb="26">
      <t>シヨウ</t>
    </rPh>
    <rPh sb="26" eb="28">
      <t>ジョウキョウ</t>
    </rPh>
    <phoneticPr fontId="4"/>
  </si>
  <si>
    <t>映　画</t>
    <phoneticPr fontId="4"/>
  </si>
  <si>
    <t>利　用</t>
    <phoneticPr fontId="4"/>
  </si>
  <si>
    <t>(B/A)</t>
    <phoneticPr fontId="4"/>
  </si>
  <si>
    <t>　平成30年度　　松阪市嬉野ふるさと会館　大ホール使用状況</t>
    <rPh sb="1" eb="3">
      <t>ヘイセイ</t>
    </rPh>
    <rPh sb="5" eb="7">
      <t>ネンド</t>
    </rPh>
    <rPh sb="9" eb="11">
      <t>マツサカ</t>
    </rPh>
    <rPh sb="11" eb="12">
      <t>シ</t>
    </rPh>
    <rPh sb="12" eb="14">
      <t>ウレシノ</t>
    </rPh>
    <rPh sb="18" eb="20">
      <t>カイカン</t>
    </rPh>
    <rPh sb="21" eb="22">
      <t>ダイ</t>
    </rPh>
    <rPh sb="25" eb="27">
      <t>シヨウ</t>
    </rPh>
    <rPh sb="27" eb="29">
      <t>ジョウキョウ</t>
    </rPh>
    <phoneticPr fontId="4"/>
  </si>
  <si>
    <t>休　館</t>
    <phoneticPr fontId="4"/>
  </si>
  <si>
    <t>点　検</t>
    <phoneticPr fontId="4"/>
  </si>
  <si>
    <t>日　数</t>
    <phoneticPr fontId="4"/>
  </si>
  <si>
    <t>合 計</t>
    <phoneticPr fontId="4"/>
  </si>
  <si>
    <t>　平成30年度　　松阪市嬉野ふるさと会館　多目的ホール使用状況</t>
    <rPh sb="1" eb="3">
      <t>ヘイセイ</t>
    </rPh>
    <rPh sb="5" eb="7">
      <t>ネンド</t>
    </rPh>
    <rPh sb="9" eb="11">
      <t>マツサカ</t>
    </rPh>
    <rPh sb="11" eb="12">
      <t>シ</t>
    </rPh>
    <rPh sb="12" eb="14">
      <t>ウレシノ</t>
    </rPh>
    <rPh sb="18" eb="20">
      <t>カイカン</t>
    </rPh>
    <rPh sb="21" eb="24">
      <t>タモクテキ</t>
    </rPh>
    <rPh sb="27" eb="29">
      <t>シヨウ</t>
    </rPh>
    <rPh sb="29" eb="31">
      <t>ジョウキョウ</t>
    </rPh>
    <phoneticPr fontId="4"/>
  </si>
  <si>
    <t>　平成30年度　　松阪市嬉野ふるさと会館　会議室使用状況</t>
    <rPh sb="1" eb="3">
      <t>ヘイセイ</t>
    </rPh>
    <rPh sb="5" eb="7">
      <t>ネンド</t>
    </rPh>
    <rPh sb="9" eb="11">
      <t>マツサカ</t>
    </rPh>
    <rPh sb="11" eb="12">
      <t>シ</t>
    </rPh>
    <rPh sb="12" eb="14">
      <t>ウレシノ</t>
    </rPh>
    <rPh sb="18" eb="20">
      <t>カイカン</t>
    </rPh>
    <rPh sb="21" eb="24">
      <t>カイギシツ</t>
    </rPh>
    <rPh sb="24" eb="26">
      <t>シヨウ</t>
    </rPh>
    <rPh sb="26" eb="28">
      <t>ジョウキョウ</t>
    </rPh>
    <phoneticPr fontId="4"/>
  </si>
  <si>
    <t>日数(A)</t>
    <phoneticPr fontId="4"/>
  </si>
  <si>
    <t>演　劇</t>
    <phoneticPr fontId="4"/>
  </si>
  <si>
    <t>映　画</t>
    <phoneticPr fontId="4"/>
  </si>
  <si>
    <t>毎　月</t>
    <phoneticPr fontId="4"/>
  </si>
  <si>
    <t>利　用</t>
    <phoneticPr fontId="4"/>
  </si>
  <si>
    <t>令和元年度　　松阪市嬉野ふるさと会館　大ホール使用状況</t>
    <rPh sb="0" eb="2">
      <t>レイワ</t>
    </rPh>
    <rPh sb="2" eb="3">
      <t>ガン</t>
    </rPh>
    <rPh sb="3" eb="5">
      <t>ネンド</t>
    </rPh>
    <rPh sb="7" eb="9">
      <t>マツサカ</t>
    </rPh>
    <rPh sb="9" eb="10">
      <t>シ</t>
    </rPh>
    <rPh sb="10" eb="12">
      <t>ウレシノ</t>
    </rPh>
    <rPh sb="16" eb="18">
      <t>カイカン</t>
    </rPh>
    <rPh sb="19" eb="20">
      <t>ダイ</t>
    </rPh>
    <rPh sb="23" eb="25">
      <t>シヨウ</t>
    </rPh>
    <rPh sb="25" eb="27">
      <t>ジョウキョウ</t>
    </rPh>
    <phoneticPr fontId="4"/>
  </si>
  <si>
    <t>　平成31年度　　松阪市嬉野ふるさと会館　多目的ホール使用状況</t>
    <rPh sb="1" eb="3">
      <t>ヘイセイ</t>
    </rPh>
    <rPh sb="5" eb="7">
      <t>ネンド</t>
    </rPh>
    <rPh sb="9" eb="11">
      <t>マツサカ</t>
    </rPh>
    <rPh sb="11" eb="12">
      <t>シ</t>
    </rPh>
    <rPh sb="12" eb="14">
      <t>ウレシノ</t>
    </rPh>
    <rPh sb="18" eb="20">
      <t>カイカン</t>
    </rPh>
    <rPh sb="21" eb="24">
      <t>タモクテキ</t>
    </rPh>
    <rPh sb="27" eb="29">
      <t>シヨウ</t>
    </rPh>
    <rPh sb="29" eb="31">
      <t>ジョウキョウ</t>
    </rPh>
    <phoneticPr fontId="4"/>
  </si>
  <si>
    <t>　平成31年度　　松阪市嬉野ふるさと会館　会議室使用状況</t>
    <rPh sb="1" eb="3">
      <t>ヘイセイ</t>
    </rPh>
    <rPh sb="5" eb="7">
      <t>ネンド</t>
    </rPh>
    <rPh sb="9" eb="11">
      <t>マツサカ</t>
    </rPh>
    <rPh sb="11" eb="12">
      <t>シ</t>
    </rPh>
    <rPh sb="12" eb="14">
      <t>ウレシノ</t>
    </rPh>
    <rPh sb="18" eb="20">
      <t>カイカン</t>
    </rPh>
    <rPh sb="21" eb="24">
      <t>カイギシツ</t>
    </rPh>
    <rPh sb="24" eb="26">
      <t>シヨウ</t>
    </rPh>
    <rPh sb="26" eb="2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</si>
</sst>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);[Red]\(#,##0\)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0" xfId="0" applyAlignment="1"/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176" fontId="7" fillId="2" borderId="6" xfId="2" applyNumberFormat="1" applyFont="1" applyFill="1" applyBorder="1" applyAlignment="1">
      <alignment horizontal="center" vertical="center"/>
    </xf>
    <xf numFmtId="0" fontId="0" fillId="0" borderId="0" xfId="0" applyBorder="1" applyAlignment="1"/>
    <xf numFmtId="38" fontId="5" fillId="0" borderId="10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176" fontId="7" fillId="2" borderId="14" xfId="2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6" fillId="0" borderId="19" xfId="1" applyFont="1" applyBorder="1" applyAlignment="1">
      <alignment horizontal="right"/>
    </xf>
    <xf numFmtId="38" fontId="6" fillId="0" borderId="18" xfId="1" applyFont="1" applyBorder="1" applyAlignment="1">
      <alignment horizontal="right"/>
    </xf>
    <xf numFmtId="38" fontId="6" fillId="0" borderId="20" xfId="1" applyFont="1" applyBorder="1" applyAlignment="1">
      <alignment horizontal="right"/>
    </xf>
    <xf numFmtId="38" fontId="6" fillId="0" borderId="21" xfId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8" fontId="6" fillId="0" borderId="28" xfId="1" applyFont="1" applyBorder="1" applyAlignment="1">
      <alignment horizontal="right"/>
    </xf>
    <xf numFmtId="38" fontId="6" fillId="0" borderId="27" xfId="1" applyFont="1" applyBorder="1" applyAlignment="1">
      <alignment horizontal="right"/>
    </xf>
    <xf numFmtId="38" fontId="6" fillId="0" borderId="29" xfId="1" applyFont="1" applyBorder="1" applyAlignment="1">
      <alignment horizontal="right"/>
    </xf>
    <xf numFmtId="38" fontId="6" fillId="0" borderId="15" xfId="1" applyFont="1" applyBorder="1" applyAlignment="1">
      <alignment horizontal="right"/>
    </xf>
    <xf numFmtId="0" fontId="0" fillId="0" borderId="32" xfId="0" applyBorder="1" applyAlignment="1"/>
    <xf numFmtId="0" fontId="0" fillId="0" borderId="33" xfId="0" applyBorder="1" applyAlignment="1"/>
    <xf numFmtId="38" fontId="6" fillId="0" borderId="33" xfId="1" applyFont="1" applyBorder="1" applyAlignment="1"/>
    <xf numFmtId="0" fontId="0" fillId="0" borderId="34" xfId="0" applyBorder="1" applyAlignment="1"/>
    <xf numFmtId="0" fontId="0" fillId="0" borderId="28" xfId="0" applyBorder="1" applyAlignment="1"/>
    <xf numFmtId="0" fontId="0" fillId="0" borderId="27" xfId="0" applyBorder="1" applyAlignment="1"/>
    <xf numFmtId="38" fontId="6" fillId="0" borderId="27" xfId="1" applyFont="1" applyBorder="1" applyAlignment="1"/>
    <xf numFmtId="0" fontId="0" fillId="0" borderId="29" xfId="0" applyBorder="1" applyAlignment="1"/>
    <xf numFmtId="3" fontId="0" fillId="0" borderId="29" xfId="0" applyNumberFormat="1" applyBorder="1" applyAlignment="1"/>
    <xf numFmtId="0" fontId="0" fillId="0" borderId="15" xfId="0" applyBorder="1" applyAlignment="1"/>
    <xf numFmtId="0" fontId="0" fillId="0" borderId="35" xfId="0" applyBorder="1" applyAlignment="1"/>
    <xf numFmtId="0" fontId="0" fillId="0" borderId="18" xfId="0" applyBorder="1" applyAlignment="1">
      <alignment horizontal="right"/>
    </xf>
    <xf numFmtId="0" fontId="0" fillId="0" borderId="36" xfId="0" applyBorder="1" applyAlignment="1">
      <alignment horizontal="right"/>
    </xf>
    <xf numFmtId="0" fontId="5" fillId="0" borderId="0" xfId="0" applyFont="1" applyBorder="1" applyAlignment="1"/>
    <xf numFmtId="0" fontId="0" fillId="0" borderId="0" xfId="0" applyBorder="1" applyAlignment="1">
      <alignment horizontal="left"/>
    </xf>
    <xf numFmtId="38" fontId="6" fillId="0" borderId="37" xfId="1" applyFont="1" applyBorder="1" applyAlignment="1">
      <alignment horizontal="right"/>
    </xf>
    <xf numFmtId="38" fontId="6" fillId="0" borderId="38" xfId="1" applyFont="1" applyBorder="1" applyAlignment="1">
      <alignment horizontal="right"/>
    </xf>
    <xf numFmtId="38" fontId="6" fillId="0" borderId="39" xfId="1" applyFont="1" applyBorder="1" applyAlignment="1">
      <alignment horizontal="right"/>
    </xf>
    <xf numFmtId="38" fontId="7" fillId="0" borderId="18" xfId="1" applyFont="1" applyBorder="1" applyAlignment="1">
      <alignment horizontal="right"/>
    </xf>
    <xf numFmtId="38" fontId="6" fillId="0" borderId="40" xfId="1" applyFont="1" applyBorder="1" applyAlignment="1">
      <alignment horizontal="right"/>
    </xf>
    <xf numFmtId="38" fontId="6" fillId="0" borderId="41" xfId="1" applyFont="1" applyBorder="1" applyAlignment="1">
      <alignment horizontal="right"/>
    </xf>
    <xf numFmtId="177" fontId="6" fillId="0" borderId="18" xfId="1" applyNumberFormat="1" applyFont="1" applyBorder="1" applyAlignment="1">
      <alignment horizontal="right"/>
    </xf>
    <xf numFmtId="177" fontId="0" fillId="0" borderId="18" xfId="0" applyNumberFormat="1" applyBorder="1" applyAlignment="1">
      <alignment horizontal="right"/>
    </xf>
    <xf numFmtId="177" fontId="0" fillId="0" borderId="42" xfId="0" applyNumberFormat="1" applyBorder="1" applyAlignment="1">
      <alignment horizontal="right"/>
    </xf>
    <xf numFmtId="177" fontId="6" fillId="0" borderId="28" xfId="1" applyNumberFormat="1" applyFont="1" applyBorder="1" applyAlignment="1">
      <alignment horizontal="right"/>
    </xf>
    <xf numFmtId="177" fontId="6" fillId="0" borderId="27" xfId="1" applyNumberFormat="1" applyFont="1" applyBorder="1" applyAlignment="1">
      <alignment horizontal="right"/>
    </xf>
    <xf numFmtId="177" fontId="0" fillId="0" borderId="27" xfId="1" applyNumberFormat="1" applyFont="1" applyBorder="1" applyAlignment="1">
      <alignment horizontal="right"/>
    </xf>
    <xf numFmtId="177" fontId="6" fillId="0" borderId="41" xfId="1" applyNumberFormat="1" applyFont="1" applyBorder="1" applyAlignment="1">
      <alignment horizontal="right"/>
    </xf>
    <xf numFmtId="177" fontId="6" fillId="0" borderId="19" xfId="1" applyNumberFormat="1" applyFont="1" applyBorder="1" applyAlignment="1">
      <alignment horizontal="right"/>
    </xf>
    <xf numFmtId="177" fontId="6" fillId="0" borderId="20" xfId="1" applyNumberFormat="1" applyFont="1" applyBorder="1" applyAlignment="1">
      <alignment horizontal="right"/>
    </xf>
    <xf numFmtId="0" fontId="5" fillId="0" borderId="38" xfId="0" applyFont="1" applyBorder="1" applyAlignment="1">
      <alignment horizontal="center" vertical="center"/>
    </xf>
    <xf numFmtId="177" fontId="6" fillId="0" borderId="39" xfId="1" applyNumberFormat="1" applyFont="1" applyBorder="1" applyAlignment="1">
      <alignment horizontal="right"/>
    </xf>
    <xf numFmtId="177" fontId="6" fillId="0" borderId="38" xfId="1" applyNumberFormat="1" applyFont="1" applyBorder="1" applyAlignment="1">
      <alignment horizontal="right"/>
    </xf>
    <xf numFmtId="177" fontId="6" fillId="0" borderId="37" xfId="1" applyNumberFormat="1" applyFont="1" applyBorder="1" applyAlignment="1">
      <alignment horizontal="right"/>
    </xf>
    <xf numFmtId="38" fontId="6" fillId="0" borderId="25" xfId="1" applyFont="1" applyBorder="1" applyAlignment="1">
      <alignment horizontal="right"/>
    </xf>
    <xf numFmtId="0" fontId="5" fillId="0" borderId="49" xfId="0" applyFont="1" applyBorder="1" applyAlignment="1">
      <alignment horizontal="center" vertical="center"/>
    </xf>
    <xf numFmtId="38" fontId="6" fillId="0" borderId="50" xfId="1" applyFont="1" applyBorder="1" applyAlignment="1">
      <alignment horizontal="right"/>
    </xf>
    <xf numFmtId="38" fontId="6" fillId="0" borderId="51" xfId="1" applyFont="1" applyBorder="1" applyAlignment="1">
      <alignment horizontal="right"/>
    </xf>
    <xf numFmtId="0" fontId="5" fillId="0" borderId="54" xfId="0" applyFont="1" applyBorder="1" applyAlignment="1">
      <alignment horizontal="center" vertical="center"/>
    </xf>
    <xf numFmtId="38" fontId="6" fillId="0" borderId="55" xfId="1" applyFont="1" applyBorder="1" applyAlignment="1">
      <alignment horizontal="right"/>
    </xf>
    <xf numFmtId="38" fontId="6" fillId="0" borderId="56" xfId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/>
    </xf>
    <xf numFmtId="38" fontId="6" fillId="0" borderId="0" xfId="1" applyFont="1" applyAlignment="1">
      <alignment horizontal="right"/>
    </xf>
    <xf numFmtId="176" fontId="6" fillId="0" borderId="0" xfId="2" applyNumberFormat="1" applyFont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59" xfId="0" applyBorder="1" applyAlignment="1"/>
    <xf numFmtId="38" fontId="6" fillId="0" borderId="21" xfId="1" applyFont="1" applyBorder="1" applyAlignment="1"/>
    <xf numFmtId="0" fontId="0" fillId="0" borderId="60" xfId="0" applyBorder="1" applyAlignment="1"/>
    <xf numFmtId="0" fontId="0" fillId="0" borderId="13" xfId="0" applyBorder="1" applyAlignment="1"/>
    <xf numFmtId="38" fontId="6" fillId="0" borderId="33" xfId="1" applyFont="1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61" xfId="0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41" xfId="0" applyBorder="1" applyAlignment="1"/>
    <xf numFmtId="0" fontId="0" fillId="0" borderId="19" xfId="0" applyBorder="1" applyAlignment="1"/>
    <xf numFmtId="0" fontId="0" fillId="0" borderId="18" xfId="0" applyBorder="1" applyAlignment="1"/>
    <xf numFmtId="0" fontId="0" fillId="0" borderId="20" xfId="0" applyBorder="1" applyAlignment="1"/>
    <xf numFmtId="0" fontId="0" fillId="0" borderId="36" xfId="0" applyBorder="1" applyAlignment="1"/>
    <xf numFmtId="0" fontId="0" fillId="0" borderId="39" xfId="0" applyBorder="1" applyAlignment="1"/>
    <xf numFmtId="0" fontId="0" fillId="0" borderId="38" xfId="0" applyBorder="1" applyAlignment="1"/>
    <xf numFmtId="0" fontId="0" fillId="0" borderId="37" xfId="0" applyBorder="1" applyAlignment="1"/>
    <xf numFmtId="0" fontId="0" fillId="0" borderId="62" xfId="0" applyBorder="1" applyAlignment="1"/>
    <xf numFmtId="0" fontId="0" fillId="0" borderId="49" xfId="0" applyBorder="1" applyAlignment="1"/>
    <xf numFmtId="0" fontId="0" fillId="0" borderId="64" xfId="0" applyBorder="1" applyAlignment="1"/>
    <xf numFmtId="38" fontId="0" fillId="0" borderId="51" xfId="0" applyNumberFormat="1" applyBorder="1" applyAlignment="1"/>
    <xf numFmtId="38" fontId="0" fillId="0" borderId="54" xfId="1" applyFont="1" applyBorder="1" applyAlignment="1"/>
    <xf numFmtId="38" fontId="0" fillId="0" borderId="65" xfId="1" applyFont="1" applyBorder="1" applyAlignment="1"/>
    <xf numFmtId="38" fontId="0" fillId="0" borderId="56" xfId="1" applyFont="1" applyBorder="1" applyAlignment="1"/>
    <xf numFmtId="38" fontId="1" fillId="0" borderId="21" xfId="1" applyBorder="1" applyAlignment="1"/>
    <xf numFmtId="38" fontId="1" fillId="0" borderId="27" xfId="1" applyBorder="1" applyAlignment="1"/>
    <xf numFmtId="38" fontId="1" fillId="0" borderId="33" xfId="1" applyBorder="1" applyAlignment="1"/>
    <xf numFmtId="38" fontId="1" fillId="0" borderId="33" xfId="1" applyBorder="1" applyAlignment="1">
      <alignment horizontal="right"/>
    </xf>
    <xf numFmtId="38" fontId="1" fillId="0" borderId="18" xfId="1" applyBorder="1" applyAlignment="1"/>
    <xf numFmtId="38" fontId="0" fillId="0" borderId="24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0" fontId="0" fillId="2" borderId="25" xfId="0" applyNumberFormat="1" applyFill="1" applyBorder="1" applyAlignment="1">
      <alignment horizontal="center" vertical="center"/>
    </xf>
    <xf numFmtId="10" fontId="0" fillId="2" borderId="56" xfId="0" applyNumberForma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10" fontId="0" fillId="2" borderId="14" xfId="0" applyNumberFormat="1" applyFill="1" applyBorder="1" applyAlignment="1">
      <alignment horizontal="center" vertical="center"/>
    </xf>
    <xf numFmtId="10" fontId="0" fillId="2" borderId="31" xfId="0" applyNumberForma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38" fontId="0" fillId="0" borderId="6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58" xfId="0" applyBorder="1" applyAlignment="1"/>
    <xf numFmtId="0" fontId="0" fillId="0" borderId="30" xfId="0" applyBorder="1" applyAlignment="1"/>
    <xf numFmtId="38" fontId="5" fillId="0" borderId="4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38" fontId="0" fillId="0" borderId="23" xfId="0" applyNumberFormat="1" applyBorder="1" applyAlignment="1">
      <alignment horizontal="center" vertical="center"/>
    </xf>
    <xf numFmtId="38" fontId="0" fillId="0" borderId="4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10" fontId="6" fillId="2" borderId="6" xfId="2" applyNumberFormat="1" applyFont="1" applyFill="1" applyBorder="1" applyAlignment="1">
      <alignment horizontal="center" vertical="center"/>
    </xf>
    <xf numFmtId="10" fontId="6" fillId="2" borderId="56" xfId="2" applyNumberFormat="1" applyFont="1" applyFill="1" applyBorder="1" applyAlignment="1">
      <alignment horizontal="center" vertical="center"/>
    </xf>
    <xf numFmtId="38" fontId="6" fillId="0" borderId="52" xfId="1" applyFont="1" applyBorder="1" applyAlignment="1">
      <alignment horizontal="center" vertical="center"/>
    </xf>
    <xf numFmtId="38" fontId="6" fillId="2" borderId="53" xfId="1" applyFont="1" applyFill="1" applyBorder="1" applyAlignment="1">
      <alignment horizontal="center" vertical="center"/>
    </xf>
    <xf numFmtId="38" fontId="6" fillId="2" borderId="57" xfId="1" applyFont="1" applyFill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10" fontId="6" fillId="2" borderId="25" xfId="2" applyNumberFormat="1" applyFont="1" applyFill="1" applyBorder="1" applyAlignment="1">
      <alignment horizontal="center" vertical="center"/>
    </xf>
    <xf numFmtId="10" fontId="6" fillId="2" borderId="31" xfId="2" applyNumberFormat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38" fontId="6" fillId="2" borderId="46" xfId="1" applyFont="1" applyFill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7" xfId="1" applyFont="1" applyBorder="1" applyAlignment="1">
      <alignment horizontal="center" vertical="center"/>
    </xf>
    <xf numFmtId="10" fontId="6" fillId="2" borderId="14" xfId="2" applyNumberFormat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8" fontId="5" fillId="0" borderId="12" xfId="1" applyFont="1" applyBorder="1" applyAlignment="1">
      <alignment horizontal="center" vertical="center"/>
    </xf>
    <xf numFmtId="38" fontId="0" fillId="0" borderId="50" xfId="0" applyNumberForma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91"/>
  <sheetViews>
    <sheetView tabSelected="1" zoomScale="75" zoomScaleNormal="75" workbookViewId="0">
      <selection activeCell="V14" sqref="V14"/>
    </sheetView>
  </sheetViews>
  <sheetFormatPr defaultRowHeight="18"/>
  <cols>
    <col min="1" max="1" width="5.1640625" style="1" customWidth="1"/>
    <col min="2" max="2" width="5.6640625" style="1" customWidth="1"/>
    <col min="3" max="3" width="4.33203125" style="1" customWidth="1"/>
    <col min="4" max="13" width="6.4140625" style="70" customWidth="1"/>
    <col min="14" max="14" width="6.6640625" style="70" customWidth="1"/>
    <col min="15" max="20" width="6.4140625" style="70" customWidth="1"/>
    <col min="21" max="21" width="7.5" style="71" customWidth="1"/>
    <col min="22" max="256" width="8.83203125" style="1"/>
    <col min="257" max="257" width="5.1640625" style="1" customWidth="1"/>
    <col min="258" max="258" width="5.6640625" style="1" customWidth="1"/>
    <col min="259" max="259" width="4.33203125" style="1" customWidth="1"/>
    <col min="260" max="269" width="6.4140625" style="1" customWidth="1"/>
    <col min="270" max="270" width="6.6640625" style="1" customWidth="1"/>
    <col min="271" max="276" width="6.4140625" style="1" customWidth="1"/>
    <col min="277" max="277" width="7.5" style="1" customWidth="1"/>
    <col min="278" max="512" width="8.83203125" style="1"/>
    <col min="513" max="513" width="5.1640625" style="1" customWidth="1"/>
    <col min="514" max="514" width="5.6640625" style="1" customWidth="1"/>
    <col min="515" max="515" width="4.33203125" style="1" customWidth="1"/>
    <col min="516" max="525" width="6.4140625" style="1" customWidth="1"/>
    <col min="526" max="526" width="6.6640625" style="1" customWidth="1"/>
    <col min="527" max="532" width="6.4140625" style="1" customWidth="1"/>
    <col min="533" max="533" width="7.5" style="1" customWidth="1"/>
    <col min="534" max="768" width="8.83203125" style="1"/>
    <col min="769" max="769" width="5.1640625" style="1" customWidth="1"/>
    <col min="770" max="770" width="5.6640625" style="1" customWidth="1"/>
    <col min="771" max="771" width="4.33203125" style="1" customWidth="1"/>
    <col min="772" max="781" width="6.4140625" style="1" customWidth="1"/>
    <col min="782" max="782" width="6.6640625" style="1" customWidth="1"/>
    <col min="783" max="788" width="6.4140625" style="1" customWidth="1"/>
    <col min="789" max="789" width="7.5" style="1" customWidth="1"/>
    <col min="790" max="1024" width="8.83203125" style="1"/>
    <col min="1025" max="1025" width="5.1640625" style="1" customWidth="1"/>
    <col min="1026" max="1026" width="5.6640625" style="1" customWidth="1"/>
    <col min="1027" max="1027" width="4.33203125" style="1" customWidth="1"/>
    <col min="1028" max="1037" width="6.4140625" style="1" customWidth="1"/>
    <col min="1038" max="1038" width="6.6640625" style="1" customWidth="1"/>
    <col min="1039" max="1044" width="6.4140625" style="1" customWidth="1"/>
    <col min="1045" max="1045" width="7.5" style="1" customWidth="1"/>
    <col min="1046" max="1280" width="8.83203125" style="1"/>
    <col min="1281" max="1281" width="5.1640625" style="1" customWidth="1"/>
    <col min="1282" max="1282" width="5.6640625" style="1" customWidth="1"/>
    <col min="1283" max="1283" width="4.33203125" style="1" customWidth="1"/>
    <col min="1284" max="1293" width="6.4140625" style="1" customWidth="1"/>
    <col min="1294" max="1294" width="6.6640625" style="1" customWidth="1"/>
    <col min="1295" max="1300" width="6.4140625" style="1" customWidth="1"/>
    <col min="1301" max="1301" width="7.5" style="1" customWidth="1"/>
    <col min="1302" max="1536" width="8.83203125" style="1"/>
    <col min="1537" max="1537" width="5.1640625" style="1" customWidth="1"/>
    <col min="1538" max="1538" width="5.6640625" style="1" customWidth="1"/>
    <col min="1539" max="1539" width="4.33203125" style="1" customWidth="1"/>
    <col min="1540" max="1549" width="6.4140625" style="1" customWidth="1"/>
    <col min="1550" max="1550" width="6.6640625" style="1" customWidth="1"/>
    <col min="1551" max="1556" width="6.4140625" style="1" customWidth="1"/>
    <col min="1557" max="1557" width="7.5" style="1" customWidth="1"/>
    <col min="1558" max="1792" width="8.83203125" style="1"/>
    <col min="1793" max="1793" width="5.1640625" style="1" customWidth="1"/>
    <col min="1794" max="1794" width="5.6640625" style="1" customWidth="1"/>
    <col min="1795" max="1795" width="4.33203125" style="1" customWidth="1"/>
    <col min="1796" max="1805" width="6.4140625" style="1" customWidth="1"/>
    <col min="1806" max="1806" width="6.6640625" style="1" customWidth="1"/>
    <col min="1807" max="1812" width="6.4140625" style="1" customWidth="1"/>
    <col min="1813" max="1813" width="7.5" style="1" customWidth="1"/>
    <col min="1814" max="2048" width="8.83203125" style="1"/>
    <col min="2049" max="2049" width="5.1640625" style="1" customWidth="1"/>
    <col min="2050" max="2050" width="5.6640625" style="1" customWidth="1"/>
    <col min="2051" max="2051" width="4.33203125" style="1" customWidth="1"/>
    <col min="2052" max="2061" width="6.4140625" style="1" customWidth="1"/>
    <col min="2062" max="2062" width="6.6640625" style="1" customWidth="1"/>
    <col min="2063" max="2068" width="6.4140625" style="1" customWidth="1"/>
    <col min="2069" max="2069" width="7.5" style="1" customWidth="1"/>
    <col min="2070" max="2304" width="8.83203125" style="1"/>
    <col min="2305" max="2305" width="5.1640625" style="1" customWidth="1"/>
    <col min="2306" max="2306" width="5.6640625" style="1" customWidth="1"/>
    <col min="2307" max="2307" width="4.33203125" style="1" customWidth="1"/>
    <col min="2308" max="2317" width="6.4140625" style="1" customWidth="1"/>
    <col min="2318" max="2318" width="6.6640625" style="1" customWidth="1"/>
    <col min="2319" max="2324" width="6.4140625" style="1" customWidth="1"/>
    <col min="2325" max="2325" width="7.5" style="1" customWidth="1"/>
    <col min="2326" max="2560" width="8.83203125" style="1"/>
    <col min="2561" max="2561" width="5.1640625" style="1" customWidth="1"/>
    <col min="2562" max="2562" width="5.6640625" style="1" customWidth="1"/>
    <col min="2563" max="2563" width="4.33203125" style="1" customWidth="1"/>
    <col min="2564" max="2573" width="6.4140625" style="1" customWidth="1"/>
    <col min="2574" max="2574" width="6.6640625" style="1" customWidth="1"/>
    <col min="2575" max="2580" width="6.4140625" style="1" customWidth="1"/>
    <col min="2581" max="2581" width="7.5" style="1" customWidth="1"/>
    <col min="2582" max="2816" width="8.83203125" style="1"/>
    <col min="2817" max="2817" width="5.1640625" style="1" customWidth="1"/>
    <col min="2818" max="2818" width="5.6640625" style="1" customWidth="1"/>
    <col min="2819" max="2819" width="4.33203125" style="1" customWidth="1"/>
    <col min="2820" max="2829" width="6.4140625" style="1" customWidth="1"/>
    <col min="2830" max="2830" width="6.6640625" style="1" customWidth="1"/>
    <col min="2831" max="2836" width="6.4140625" style="1" customWidth="1"/>
    <col min="2837" max="2837" width="7.5" style="1" customWidth="1"/>
    <col min="2838" max="3072" width="8.83203125" style="1"/>
    <col min="3073" max="3073" width="5.1640625" style="1" customWidth="1"/>
    <col min="3074" max="3074" width="5.6640625" style="1" customWidth="1"/>
    <col min="3075" max="3075" width="4.33203125" style="1" customWidth="1"/>
    <col min="3076" max="3085" width="6.4140625" style="1" customWidth="1"/>
    <col min="3086" max="3086" width="6.6640625" style="1" customWidth="1"/>
    <col min="3087" max="3092" width="6.4140625" style="1" customWidth="1"/>
    <col min="3093" max="3093" width="7.5" style="1" customWidth="1"/>
    <col min="3094" max="3328" width="8.83203125" style="1"/>
    <col min="3329" max="3329" width="5.1640625" style="1" customWidth="1"/>
    <col min="3330" max="3330" width="5.6640625" style="1" customWidth="1"/>
    <col min="3331" max="3331" width="4.33203125" style="1" customWidth="1"/>
    <col min="3332" max="3341" width="6.4140625" style="1" customWidth="1"/>
    <col min="3342" max="3342" width="6.6640625" style="1" customWidth="1"/>
    <col min="3343" max="3348" width="6.4140625" style="1" customWidth="1"/>
    <col min="3349" max="3349" width="7.5" style="1" customWidth="1"/>
    <col min="3350" max="3584" width="8.83203125" style="1"/>
    <col min="3585" max="3585" width="5.1640625" style="1" customWidth="1"/>
    <col min="3586" max="3586" width="5.6640625" style="1" customWidth="1"/>
    <col min="3587" max="3587" width="4.33203125" style="1" customWidth="1"/>
    <col min="3588" max="3597" width="6.4140625" style="1" customWidth="1"/>
    <col min="3598" max="3598" width="6.6640625" style="1" customWidth="1"/>
    <col min="3599" max="3604" width="6.4140625" style="1" customWidth="1"/>
    <col min="3605" max="3605" width="7.5" style="1" customWidth="1"/>
    <col min="3606" max="3840" width="8.83203125" style="1"/>
    <col min="3841" max="3841" width="5.1640625" style="1" customWidth="1"/>
    <col min="3842" max="3842" width="5.6640625" style="1" customWidth="1"/>
    <col min="3843" max="3843" width="4.33203125" style="1" customWidth="1"/>
    <col min="3844" max="3853" width="6.4140625" style="1" customWidth="1"/>
    <col min="3854" max="3854" width="6.6640625" style="1" customWidth="1"/>
    <col min="3855" max="3860" width="6.4140625" style="1" customWidth="1"/>
    <col min="3861" max="3861" width="7.5" style="1" customWidth="1"/>
    <col min="3862" max="4096" width="8.83203125" style="1"/>
    <col min="4097" max="4097" width="5.1640625" style="1" customWidth="1"/>
    <col min="4098" max="4098" width="5.6640625" style="1" customWidth="1"/>
    <col min="4099" max="4099" width="4.33203125" style="1" customWidth="1"/>
    <col min="4100" max="4109" width="6.4140625" style="1" customWidth="1"/>
    <col min="4110" max="4110" width="6.6640625" style="1" customWidth="1"/>
    <col min="4111" max="4116" width="6.4140625" style="1" customWidth="1"/>
    <col min="4117" max="4117" width="7.5" style="1" customWidth="1"/>
    <col min="4118" max="4352" width="8.83203125" style="1"/>
    <col min="4353" max="4353" width="5.1640625" style="1" customWidth="1"/>
    <col min="4354" max="4354" width="5.6640625" style="1" customWidth="1"/>
    <col min="4355" max="4355" width="4.33203125" style="1" customWidth="1"/>
    <col min="4356" max="4365" width="6.4140625" style="1" customWidth="1"/>
    <col min="4366" max="4366" width="6.6640625" style="1" customWidth="1"/>
    <col min="4367" max="4372" width="6.4140625" style="1" customWidth="1"/>
    <col min="4373" max="4373" width="7.5" style="1" customWidth="1"/>
    <col min="4374" max="4608" width="8.83203125" style="1"/>
    <col min="4609" max="4609" width="5.1640625" style="1" customWidth="1"/>
    <col min="4610" max="4610" width="5.6640625" style="1" customWidth="1"/>
    <col min="4611" max="4611" width="4.33203125" style="1" customWidth="1"/>
    <col min="4612" max="4621" width="6.4140625" style="1" customWidth="1"/>
    <col min="4622" max="4622" width="6.6640625" style="1" customWidth="1"/>
    <col min="4623" max="4628" width="6.4140625" style="1" customWidth="1"/>
    <col min="4629" max="4629" width="7.5" style="1" customWidth="1"/>
    <col min="4630" max="4864" width="8.83203125" style="1"/>
    <col min="4865" max="4865" width="5.1640625" style="1" customWidth="1"/>
    <col min="4866" max="4866" width="5.6640625" style="1" customWidth="1"/>
    <col min="4867" max="4867" width="4.33203125" style="1" customWidth="1"/>
    <col min="4868" max="4877" width="6.4140625" style="1" customWidth="1"/>
    <col min="4878" max="4878" width="6.6640625" style="1" customWidth="1"/>
    <col min="4879" max="4884" width="6.4140625" style="1" customWidth="1"/>
    <col min="4885" max="4885" width="7.5" style="1" customWidth="1"/>
    <col min="4886" max="5120" width="8.83203125" style="1"/>
    <col min="5121" max="5121" width="5.1640625" style="1" customWidth="1"/>
    <col min="5122" max="5122" width="5.6640625" style="1" customWidth="1"/>
    <col min="5123" max="5123" width="4.33203125" style="1" customWidth="1"/>
    <col min="5124" max="5133" width="6.4140625" style="1" customWidth="1"/>
    <col min="5134" max="5134" width="6.6640625" style="1" customWidth="1"/>
    <col min="5135" max="5140" width="6.4140625" style="1" customWidth="1"/>
    <col min="5141" max="5141" width="7.5" style="1" customWidth="1"/>
    <col min="5142" max="5376" width="8.83203125" style="1"/>
    <col min="5377" max="5377" width="5.1640625" style="1" customWidth="1"/>
    <col min="5378" max="5378" width="5.6640625" style="1" customWidth="1"/>
    <col min="5379" max="5379" width="4.33203125" style="1" customWidth="1"/>
    <col min="5380" max="5389" width="6.4140625" style="1" customWidth="1"/>
    <col min="5390" max="5390" width="6.6640625" style="1" customWidth="1"/>
    <col min="5391" max="5396" width="6.4140625" style="1" customWidth="1"/>
    <col min="5397" max="5397" width="7.5" style="1" customWidth="1"/>
    <col min="5398" max="5632" width="8.83203125" style="1"/>
    <col min="5633" max="5633" width="5.1640625" style="1" customWidth="1"/>
    <col min="5634" max="5634" width="5.6640625" style="1" customWidth="1"/>
    <col min="5635" max="5635" width="4.33203125" style="1" customWidth="1"/>
    <col min="5636" max="5645" width="6.4140625" style="1" customWidth="1"/>
    <col min="5646" max="5646" width="6.6640625" style="1" customWidth="1"/>
    <col min="5647" max="5652" width="6.4140625" style="1" customWidth="1"/>
    <col min="5653" max="5653" width="7.5" style="1" customWidth="1"/>
    <col min="5654" max="5888" width="8.83203125" style="1"/>
    <col min="5889" max="5889" width="5.1640625" style="1" customWidth="1"/>
    <col min="5890" max="5890" width="5.6640625" style="1" customWidth="1"/>
    <col min="5891" max="5891" width="4.33203125" style="1" customWidth="1"/>
    <col min="5892" max="5901" width="6.4140625" style="1" customWidth="1"/>
    <col min="5902" max="5902" width="6.6640625" style="1" customWidth="1"/>
    <col min="5903" max="5908" width="6.4140625" style="1" customWidth="1"/>
    <col min="5909" max="5909" width="7.5" style="1" customWidth="1"/>
    <col min="5910" max="6144" width="8.83203125" style="1"/>
    <col min="6145" max="6145" width="5.1640625" style="1" customWidth="1"/>
    <col min="6146" max="6146" width="5.6640625" style="1" customWidth="1"/>
    <col min="6147" max="6147" width="4.33203125" style="1" customWidth="1"/>
    <col min="6148" max="6157" width="6.4140625" style="1" customWidth="1"/>
    <col min="6158" max="6158" width="6.6640625" style="1" customWidth="1"/>
    <col min="6159" max="6164" width="6.4140625" style="1" customWidth="1"/>
    <col min="6165" max="6165" width="7.5" style="1" customWidth="1"/>
    <col min="6166" max="6400" width="8.83203125" style="1"/>
    <col min="6401" max="6401" width="5.1640625" style="1" customWidth="1"/>
    <col min="6402" max="6402" width="5.6640625" style="1" customWidth="1"/>
    <col min="6403" max="6403" width="4.33203125" style="1" customWidth="1"/>
    <col min="6404" max="6413" width="6.4140625" style="1" customWidth="1"/>
    <col min="6414" max="6414" width="6.6640625" style="1" customWidth="1"/>
    <col min="6415" max="6420" width="6.4140625" style="1" customWidth="1"/>
    <col min="6421" max="6421" width="7.5" style="1" customWidth="1"/>
    <col min="6422" max="6656" width="8.83203125" style="1"/>
    <col min="6657" max="6657" width="5.1640625" style="1" customWidth="1"/>
    <col min="6658" max="6658" width="5.6640625" style="1" customWidth="1"/>
    <col min="6659" max="6659" width="4.33203125" style="1" customWidth="1"/>
    <col min="6660" max="6669" width="6.4140625" style="1" customWidth="1"/>
    <col min="6670" max="6670" width="6.6640625" style="1" customWidth="1"/>
    <col min="6671" max="6676" width="6.4140625" style="1" customWidth="1"/>
    <col min="6677" max="6677" width="7.5" style="1" customWidth="1"/>
    <col min="6678" max="6912" width="8.83203125" style="1"/>
    <col min="6913" max="6913" width="5.1640625" style="1" customWidth="1"/>
    <col min="6914" max="6914" width="5.6640625" style="1" customWidth="1"/>
    <col min="6915" max="6915" width="4.33203125" style="1" customWidth="1"/>
    <col min="6916" max="6925" width="6.4140625" style="1" customWidth="1"/>
    <col min="6926" max="6926" width="6.6640625" style="1" customWidth="1"/>
    <col min="6927" max="6932" width="6.4140625" style="1" customWidth="1"/>
    <col min="6933" max="6933" width="7.5" style="1" customWidth="1"/>
    <col min="6934" max="7168" width="8.83203125" style="1"/>
    <col min="7169" max="7169" width="5.1640625" style="1" customWidth="1"/>
    <col min="7170" max="7170" width="5.6640625" style="1" customWidth="1"/>
    <col min="7171" max="7171" width="4.33203125" style="1" customWidth="1"/>
    <col min="7172" max="7181" width="6.4140625" style="1" customWidth="1"/>
    <col min="7182" max="7182" width="6.6640625" style="1" customWidth="1"/>
    <col min="7183" max="7188" width="6.4140625" style="1" customWidth="1"/>
    <col min="7189" max="7189" width="7.5" style="1" customWidth="1"/>
    <col min="7190" max="7424" width="8.83203125" style="1"/>
    <col min="7425" max="7425" width="5.1640625" style="1" customWidth="1"/>
    <col min="7426" max="7426" width="5.6640625" style="1" customWidth="1"/>
    <col min="7427" max="7427" width="4.33203125" style="1" customWidth="1"/>
    <col min="7428" max="7437" width="6.4140625" style="1" customWidth="1"/>
    <col min="7438" max="7438" width="6.6640625" style="1" customWidth="1"/>
    <col min="7439" max="7444" width="6.4140625" style="1" customWidth="1"/>
    <col min="7445" max="7445" width="7.5" style="1" customWidth="1"/>
    <col min="7446" max="7680" width="8.83203125" style="1"/>
    <col min="7681" max="7681" width="5.1640625" style="1" customWidth="1"/>
    <col min="7682" max="7682" width="5.6640625" style="1" customWidth="1"/>
    <col min="7683" max="7683" width="4.33203125" style="1" customWidth="1"/>
    <col min="7684" max="7693" width="6.4140625" style="1" customWidth="1"/>
    <col min="7694" max="7694" width="6.6640625" style="1" customWidth="1"/>
    <col min="7695" max="7700" width="6.4140625" style="1" customWidth="1"/>
    <col min="7701" max="7701" width="7.5" style="1" customWidth="1"/>
    <col min="7702" max="7936" width="8.83203125" style="1"/>
    <col min="7937" max="7937" width="5.1640625" style="1" customWidth="1"/>
    <col min="7938" max="7938" width="5.6640625" style="1" customWidth="1"/>
    <col min="7939" max="7939" width="4.33203125" style="1" customWidth="1"/>
    <col min="7940" max="7949" width="6.4140625" style="1" customWidth="1"/>
    <col min="7950" max="7950" width="6.6640625" style="1" customWidth="1"/>
    <col min="7951" max="7956" width="6.4140625" style="1" customWidth="1"/>
    <col min="7957" max="7957" width="7.5" style="1" customWidth="1"/>
    <col min="7958" max="8192" width="8.83203125" style="1"/>
    <col min="8193" max="8193" width="5.1640625" style="1" customWidth="1"/>
    <col min="8194" max="8194" width="5.6640625" style="1" customWidth="1"/>
    <col min="8195" max="8195" width="4.33203125" style="1" customWidth="1"/>
    <col min="8196" max="8205" width="6.4140625" style="1" customWidth="1"/>
    <col min="8206" max="8206" width="6.6640625" style="1" customWidth="1"/>
    <col min="8207" max="8212" width="6.4140625" style="1" customWidth="1"/>
    <col min="8213" max="8213" width="7.5" style="1" customWidth="1"/>
    <col min="8214" max="8448" width="8.83203125" style="1"/>
    <col min="8449" max="8449" width="5.1640625" style="1" customWidth="1"/>
    <col min="8450" max="8450" width="5.6640625" style="1" customWidth="1"/>
    <col min="8451" max="8451" width="4.33203125" style="1" customWidth="1"/>
    <col min="8452" max="8461" width="6.4140625" style="1" customWidth="1"/>
    <col min="8462" max="8462" width="6.6640625" style="1" customWidth="1"/>
    <col min="8463" max="8468" width="6.4140625" style="1" customWidth="1"/>
    <col min="8469" max="8469" width="7.5" style="1" customWidth="1"/>
    <col min="8470" max="8704" width="8.83203125" style="1"/>
    <col min="8705" max="8705" width="5.1640625" style="1" customWidth="1"/>
    <col min="8706" max="8706" width="5.6640625" style="1" customWidth="1"/>
    <col min="8707" max="8707" width="4.33203125" style="1" customWidth="1"/>
    <col min="8708" max="8717" width="6.4140625" style="1" customWidth="1"/>
    <col min="8718" max="8718" width="6.6640625" style="1" customWidth="1"/>
    <col min="8719" max="8724" width="6.4140625" style="1" customWidth="1"/>
    <col min="8725" max="8725" width="7.5" style="1" customWidth="1"/>
    <col min="8726" max="8960" width="8.83203125" style="1"/>
    <col min="8961" max="8961" width="5.1640625" style="1" customWidth="1"/>
    <col min="8962" max="8962" width="5.6640625" style="1" customWidth="1"/>
    <col min="8963" max="8963" width="4.33203125" style="1" customWidth="1"/>
    <col min="8964" max="8973" width="6.4140625" style="1" customWidth="1"/>
    <col min="8974" max="8974" width="6.6640625" style="1" customWidth="1"/>
    <col min="8975" max="8980" width="6.4140625" style="1" customWidth="1"/>
    <col min="8981" max="8981" width="7.5" style="1" customWidth="1"/>
    <col min="8982" max="9216" width="8.83203125" style="1"/>
    <col min="9217" max="9217" width="5.1640625" style="1" customWidth="1"/>
    <col min="9218" max="9218" width="5.6640625" style="1" customWidth="1"/>
    <col min="9219" max="9219" width="4.33203125" style="1" customWidth="1"/>
    <col min="9220" max="9229" width="6.4140625" style="1" customWidth="1"/>
    <col min="9230" max="9230" width="6.6640625" style="1" customWidth="1"/>
    <col min="9231" max="9236" width="6.4140625" style="1" customWidth="1"/>
    <col min="9237" max="9237" width="7.5" style="1" customWidth="1"/>
    <col min="9238" max="9472" width="8.83203125" style="1"/>
    <col min="9473" max="9473" width="5.1640625" style="1" customWidth="1"/>
    <col min="9474" max="9474" width="5.6640625" style="1" customWidth="1"/>
    <col min="9475" max="9475" width="4.33203125" style="1" customWidth="1"/>
    <col min="9476" max="9485" width="6.4140625" style="1" customWidth="1"/>
    <col min="9486" max="9486" width="6.6640625" style="1" customWidth="1"/>
    <col min="9487" max="9492" width="6.4140625" style="1" customWidth="1"/>
    <col min="9493" max="9493" width="7.5" style="1" customWidth="1"/>
    <col min="9494" max="9728" width="8.83203125" style="1"/>
    <col min="9729" max="9729" width="5.1640625" style="1" customWidth="1"/>
    <col min="9730" max="9730" width="5.6640625" style="1" customWidth="1"/>
    <col min="9731" max="9731" width="4.33203125" style="1" customWidth="1"/>
    <col min="9732" max="9741" width="6.4140625" style="1" customWidth="1"/>
    <col min="9742" max="9742" width="6.6640625" style="1" customWidth="1"/>
    <col min="9743" max="9748" width="6.4140625" style="1" customWidth="1"/>
    <col min="9749" max="9749" width="7.5" style="1" customWidth="1"/>
    <col min="9750" max="9984" width="8.83203125" style="1"/>
    <col min="9985" max="9985" width="5.1640625" style="1" customWidth="1"/>
    <col min="9986" max="9986" width="5.6640625" style="1" customWidth="1"/>
    <col min="9987" max="9987" width="4.33203125" style="1" customWidth="1"/>
    <col min="9988" max="9997" width="6.4140625" style="1" customWidth="1"/>
    <col min="9998" max="9998" width="6.6640625" style="1" customWidth="1"/>
    <col min="9999" max="10004" width="6.4140625" style="1" customWidth="1"/>
    <col min="10005" max="10005" width="7.5" style="1" customWidth="1"/>
    <col min="10006" max="10240" width="8.83203125" style="1"/>
    <col min="10241" max="10241" width="5.1640625" style="1" customWidth="1"/>
    <col min="10242" max="10242" width="5.6640625" style="1" customWidth="1"/>
    <col min="10243" max="10243" width="4.33203125" style="1" customWidth="1"/>
    <col min="10244" max="10253" width="6.4140625" style="1" customWidth="1"/>
    <col min="10254" max="10254" width="6.6640625" style="1" customWidth="1"/>
    <col min="10255" max="10260" width="6.4140625" style="1" customWidth="1"/>
    <col min="10261" max="10261" width="7.5" style="1" customWidth="1"/>
    <col min="10262" max="10496" width="8.83203125" style="1"/>
    <col min="10497" max="10497" width="5.1640625" style="1" customWidth="1"/>
    <col min="10498" max="10498" width="5.6640625" style="1" customWidth="1"/>
    <col min="10499" max="10499" width="4.33203125" style="1" customWidth="1"/>
    <col min="10500" max="10509" width="6.4140625" style="1" customWidth="1"/>
    <col min="10510" max="10510" width="6.6640625" style="1" customWidth="1"/>
    <col min="10511" max="10516" width="6.4140625" style="1" customWidth="1"/>
    <col min="10517" max="10517" width="7.5" style="1" customWidth="1"/>
    <col min="10518" max="10752" width="8.83203125" style="1"/>
    <col min="10753" max="10753" width="5.1640625" style="1" customWidth="1"/>
    <col min="10754" max="10754" width="5.6640625" style="1" customWidth="1"/>
    <col min="10755" max="10755" width="4.33203125" style="1" customWidth="1"/>
    <col min="10756" max="10765" width="6.4140625" style="1" customWidth="1"/>
    <col min="10766" max="10766" width="6.6640625" style="1" customWidth="1"/>
    <col min="10767" max="10772" width="6.4140625" style="1" customWidth="1"/>
    <col min="10773" max="10773" width="7.5" style="1" customWidth="1"/>
    <col min="10774" max="11008" width="8.83203125" style="1"/>
    <col min="11009" max="11009" width="5.1640625" style="1" customWidth="1"/>
    <col min="11010" max="11010" width="5.6640625" style="1" customWidth="1"/>
    <col min="11011" max="11011" width="4.33203125" style="1" customWidth="1"/>
    <col min="11012" max="11021" width="6.4140625" style="1" customWidth="1"/>
    <col min="11022" max="11022" width="6.6640625" style="1" customWidth="1"/>
    <col min="11023" max="11028" width="6.4140625" style="1" customWidth="1"/>
    <col min="11029" max="11029" width="7.5" style="1" customWidth="1"/>
    <col min="11030" max="11264" width="8.83203125" style="1"/>
    <col min="11265" max="11265" width="5.1640625" style="1" customWidth="1"/>
    <col min="11266" max="11266" width="5.6640625" style="1" customWidth="1"/>
    <col min="11267" max="11267" width="4.33203125" style="1" customWidth="1"/>
    <col min="11268" max="11277" width="6.4140625" style="1" customWidth="1"/>
    <col min="11278" max="11278" width="6.6640625" style="1" customWidth="1"/>
    <col min="11279" max="11284" width="6.4140625" style="1" customWidth="1"/>
    <col min="11285" max="11285" width="7.5" style="1" customWidth="1"/>
    <col min="11286" max="11520" width="8.83203125" style="1"/>
    <col min="11521" max="11521" width="5.1640625" style="1" customWidth="1"/>
    <col min="11522" max="11522" width="5.6640625" style="1" customWidth="1"/>
    <col min="11523" max="11523" width="4.33203125" style="1" customWidth="1"/>
    <col min="11524" max="11533" width="6.4140625" style="1" customWidth="1"/>
    <col min="11534" max="11534" width="6.6640625" style="1" customWidth="1"/>
    <col min="11535" max="11540" width="6.4140625" style="1" customWidth="1"/>
    <col min="11541" max="11541" width="7.5" style="1" customWidth="1"/>
    <col min="11542" max="11776" width="8.83203125" style="1"/>
    <col min="11777" max="11777" width="5.1640625" style="1" customWidth="1"/>
    <col min="11778" max="11778" width="5.6640625" style="1" customWidth="1"/>
    <col min="11779" max="11779" width="4.33203125" style="1" customWidth="1"/>
    <col min="11780" max="11789" width="6.4140625" style="1" customWidth="1"/>
    <col min="11790" max="11790" width="6.6640625" style="1" customWidth="1"/>
    <col min="11791" max="11796" width="6.4140625" style="1" customWidth="1"/>
    <col min="11797" max="11797" width="7.5" style="1" customWidth="1"/>
    <col min="11798" max="12032" width="8.83203125" style="1"/>
    <col min="12033" max="12033" width="5.1640625" style="1" customWidth="1"/>
    <col min="12034" max="12034" width="5.6640625" style="1" customWidth="1"/>
    <col min="12035" max="12035" width="4.33203125" style="1" customWidth="1"/>
    <col min="12036" max="12045" width="6.4140625" style="1" customWidth="1"/>
    <col min="12046" max="12046" width="6.6640625" style="1" customWidth="1"/>
    <col min="12047" max="12052" width="6.4140625" style="1" customWidth="1"/>
    <col min="12053" max="12053" width="7.5" style="1" customWidth="1"/>
    <col min="12054" max="12288" width="8.83203125" style="1"/>
    <col min="12289" max="12289" width="5.1640625" style="1" customWidth="1"/>
    <col min="12290" max="12290" width="5.6640625" style="1" customWidth="1"/>
    <col min="12291" max="12291" width="4.33203125" style="1" customWidth="1"/>
    <col min="12292" max="12301" width="6.4140625" style="1" customWidth="1"/>
    <col min="12302" max="12302" width="6.6640625" style="1" customWidth="1"/>
    <col min="12303" max="12308" width="6.4140625" style="1" customWidth="1"/>
    <col min="12309" max="12309" width="7.5" style="1" customWidth="1"/>
    <col min="12310" max="12544" width="8.83203125" style="1"/>
    <col min="12545" max="12545" width="5.1640625" style="1" customWidth="1"/>
    <col min="12546" max="12546" width="5.6640625" style="1" customWidth="1"/>
    <col min="12547" max="12547" width="4.33203125" style="1" customWidth="1"/>
    <col min="12548" max="12557" width="6.4140625" style="1" customWidth="1"/>
    <col min="12558" max="12558" width="6.6640625" style="1" customWidth="1"/>
    <col min="12559" max="12564" width="6.4140625" style="1" customWidth="1"/>
    <col min="12565" max="12565" width="7.5" style="1" customWidth="1"/>
    <col min="12566" max="12800" width="8.83203125" style="1"/>
    <col min="12801" max="12801" width="5.1640625" style="1" customWidth="1"/>
    <col min="12802" max="12802" width="5.6640625" style="1" customWidth="1"/>
    <col min="12803" max="12803" width="4.33203125" style="1" customWidth="1"/>
    <col min="12804" max="12813" width="6.4140625" style="1" customWidth="1"/>
    <col min="12814" max="12814" width="6.6640625" style="1" customWidth="1"/>
    <col min="12815" max="12820" width="6.4140625" style="1" customWidth="1"/>
    <col min="12821" max="12821" width="7.5" style="1" customWidth="1"/>
    <col min="12822" max="13056" width="8.83203125" style="1"/>
    <col min="13057" max="13057" width="5.1640625" style="1" customWidth="1"/>
    <col min="13058" max="13058" width="5.6640625" style="1" customWidth="1"/>
    <col min="13059" max="13059" width="4.33203125" style="1" customWidth="1"/>
    <col min="13060" max="13069" width="6.4140625" style="1" customWidth="1"/>
    <col min="13070" max="13070" width="6.6640625" style="1" customWidth="1"/>
    <col min="13071" max="13076" width="6.4140625" style="1" customWidth="1"/>
    <col min="13077" max="13077" width="7.5" style="1" customWidth="1"/>
    <col min="13078" max="13312" width="8.83203125" style="1"/>
    <col min="13313" max="13313" width="5.1640625" style="1" customWidth="1"/>
    <col min="13314" max="13314" width="5.6640625" style="1" customWidth="1"/>
    <col min="13315" max="13315" width="4.33203125" style="1" customWidth="1"/>
    <col min="13316" max="13325" width="6.4140625" style="1" customWidth="1"/>
    <col min="13326" max="13326" width="6.6640625" style="1" customWidth="1"/>
    <col min="13327" max="13332" width="6.4140625" style="1" customWidth="1"/>
    <col min="13333" max="13333" width="7.5" style="1" customWidth="1"/>
    <col min="13334" max="13568" width="8.83203125" style="1"/>
    <col min="13569" max="13569" width="5.1640625" style="1" customWidth="1"/>
    <col min="13570" max="13570" width="5.6640625" style="1" customWidth="1"/>
    <col min="13571" max="13571" width="4.33203125" style="1" customWidth="1"/>
    <col min="13572" max="13581" width="6.4140625" style="1" customWidth="1"/>
    <col min="13582" max="13582" width="6.6640625" style="1" customWidth="1"/>
    <col min="13583" max="13588" width="6.4140625" style="1" customWidth="1"/>
    <col min="13589" max="13589" width="7.5" style="1" customWidth="1"/>
    <col min="13590" max="13824" width="8.83203125" style="1"/>
    <col min="13825" max="13825" width="5.1640625" style="1" customWidth="1"/>
    <col min="13826" max="13826" width="5.6640625" style="1" customWidth="1"/>
    <col min="13827" max="13827" width="4.33203125" style="1" customWidth="1"/>
    <col min="13828" max="13837" width="6.4140625" style="1" customWidth="1"/>
    <col min="13838" max="13838" width="6.6640625" style="1" customWidth="1"/>
    <col min="13839" max="13844" width="6.4140625" style="1" customWidth="1"/>
    <col min="13845" max="13845" width="7.5" style="1" customWidth="1"/>
    <col min="13846" max="14080" width="8.83203125" style="1"/>
    <col min="14081" max="14081" width="5.1640625" style="1" customWidth="1"/>
    <col min="14082" max="14082" width="5.6640625" style="1" customWidth="1"/>
    <col min="14083" max="14083" width="4.33203125" style="1" customWidth="1"/>
    <col min="14084" max="14093" width="6.4140625" style="1" customWidth="1"/>
    <col min="14094" max="14094" width="6.6640625" style="1" customWidth="1"/>
    <col min="14095" max="14100" width="6.4140625" style="1" customWidth="1"/>
    <col min="14101" max="14101" width="7.5" style="1" customWidth="1"/>
    <col min="14102" max="14336" width="8.83203125" style="1"/>
    <col min="14337" max="14337" width="5.1640625" style="1" customWidth="1"/>
    <col min="14338" max="14338" width="5.6640625" style="1" customWidth="1"/>
    <col min="14339" max="14339" width="4.33203125" style="1" customWidth="1"/>
    <col min="14340" max="14349" width="6.4140625" style="1" customWidth="1"/>
    <col min="14350" max="14350" width="6.6640625" style="1" customWidth="1"/>
    <col min="14351" max="14356" width="6.4140625" style="1" customWidth="1"/>
    <col min="14357" max="14357" width="7.5" style="1" customWidth="1"/>
    <col min="14358" max="14592" width="8.83203125" style="1"/>
    <col min="14593" max="14593" width="5.1640625" style="1" customWidth="1"/>
    <col min="14594" max="14594" width="5.6640625" style="1" customWidth="1"/>
    <col min="14595" max="14595" width="4.33203125" style="1" customWidth="1"/>
    <col min="14596" max="14605" width="6.4140625" style="1" customWidth="1"/>
    <col min="14606" max="14606" width="6.6640625" style="1" customWidth="1"/>
    <col min="14607" max="14612" width="6.4140625" style="1" customWidth="1"/>
    <col min="14613" max="14613" width="7.5" style="1" customWidth="1"/>
    <col min="14614" max="14848" width="8.83203125" style="1"/>
    <col min="14849" max="14849" width="5.1640625" style="1" customWidth="1"/>
    <col min="14850" max="14850" width="5.6640625" style="1" customWidth="1"/>
    <col min="14851" max="14851" width="4.33203125" style="1" customWidth="1"/>
    <col min="14852" max="14861" width="6.4140625" style="1" customWidth="1"/>
    <col min="14862" max="14862" width="6.6640625" style="1" customWidth="1"/>
    <col min="14863" max="14868" width="6.4140625" style="1" customWidth="1"/>
    <col min="14869" max="14869" width="7.5" style="1" customWidth="1"/>
    <col min="14870" max="15104" width="8.83203125" style="1"/>
    <col min="15105" max="15105" width="5.1640625" style="1" customWidth="1"/>
    <col min="15106" max="15106" width="5.6640625" style="1" customWidth="1"/>
    <col min="15107" max="15107" width="4.33203125" style="1" customWidth="1"/>
    <col min="15108" max="15117" width="6.4140625" style="1" customWidth="1"/>
    <col min="15118" max="15118" width="6.6640625" style="1" customWidth="1"/>
    <col min="15119" max="15124" width="6.4140625" style="1" customWidth="1"/>
    <col min="15125" max="15125" width="7.5" style="1" customWidth="1"/>
    <col min="15126" max="15360" width="8.83203125" style="1"/>
    <col min="15361" max="15361" width="5.1640625" style="1" customWidth="1"/>
    <col min="15362" max="15362" width="5.6640625" style="1" customWidth="1"/>
    <col min="15363" max="15363" width="4.33203125" style="1" customWidth="1"/>
    <col min="15364" max="15373" width="6.4140625" style="1" customWidth="1"/>
    <col min="15374" max="15374" width="6.6640625" style="1" customWidth="1"/>
    <col min="15375" max="15380" width="6.4140625" style="1" customWidth="1"/>
    <col min="15381" max="15381" width="7.5" style="1" customWidth="1"/>
    <col min="15382" max="15616" width="8.83203125" style="1"/>
    <col min="15617" max="15617" width="5.1640625" style="1" customWidth="1"/>
    <col min="15618" max="15618" width="5.6640625" style="1" customWidth="1"/>
    <col min="15619" max="15619" width="4.33203125" style="1" customWidth="1"/>
    <col min="15620" max="15629" width="6.4140625" style="1" customWidth="1"/>
    <col min="15630" max="15630" width="6.6640625" style="1" customWidth="1"/>
    <col min="15631" max="15636" width="6.4140625" style="1" customWidth="1"/>
    <col min="15637" max="15637" width="7.5" style="1" customWidth="1"/>
    <col min="15638" max="15872" width="8.83203125" style="1"/>
    <col min="15873" max="15873" width="5.1640625" style="1" customWidth="1"/>
    <col min="15874" max="15874" width="5.6640625" style="1" customWidth="1"/>
    <col min="15875" max="15875" width="4.33203125" style="1" customWidth="1"/>
    <col min="15876" max="15885" width="6.4140625" style="1" customWidth="1"/>
    <col min="15886" max="15886" width="6.6640625" style="1" customWidth="1"/>
    <col min="15887" max="15892" width="6.4140625" style="1" customWidth="1"/>
    <col min="15893" max="15893" width="7.5" style="1" customWidth="1"/>
    <col min="15894" max="16128" width="8.83203125" style="1"/>
    <col min="16129" max="16129" width="5.1640625" style="1" customWidth="1"/>
    <col min="16130" max="16130" width="5.6640625" style="1" customWidth="1"/>
    <col min="16131" max="16131" width="4.33203125" style="1" customWidth="1"/>
    <col min="16132" max="16141" width="6.4140625" style="1" customWidth="1"/>
    <col min="16142" max="16142" width="6.6640625" style="1" customWidth="1"/>
    <col min="16143" max="16148" width="6.4140625" style="1" customWidth="1"/>
    <col min="16149" max="16149" width="7.5" style="1" customWidth="1"/>
    <col min="16150" max="16384" width="8.83203125" style="1"/>
  </cols>
  <sheetData>
    <row r="2" spans="2:23" ht="21" customHeight="1" thickBot="1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2:23" ht="18.649999999999999" customHeight="1">
      <c r="B3" s="188"/>
      <c r="C3" s="189"/>
      <c r="D3" s="147" t="s">
        <v>1</v>
      </c>
      <c r="E3" s="158" t="s">
        <v>2</v>
      </c>
      <c r="F3" s="147" t="s">
        <v>3</v>
      </c>
      <c r="G3" s="147" t="s">
        <v>4</v>
      </c>
      <c r="H3" s="147" t="s">
        <v>5</v>
      </c>
      <c r="I3" s="147" t="s">
        <v>6</v>
      </c>
      <c r="J3" s="147" t="s">
        <v>7</v>
      </c>
      <c r="K3" s="158" t="s">
        <v>8</v>
      </c>
      <c r="L3" s="147" t="s">
        <v>9</v>
      </c>
      <c r="M3" s="184"/>
      <c r="N3" s="186" t="s">
        <v>10</v>
      </c>
      <c r="O3" s="2" t="s">
        <v>11</v>
      </c>
      <c r="P3" s="3" t="s">
        <v>12</v>
      </c>
      <c r="Q3" s="3" t="s">
        <v>13</v>
      </c>
      <c r="R3" s="4" t="s">
        <v>14</v>
      </c>
      <c r="S3" s="5" t="s">
        <v>15</v>
      </c>
      <c r="T3" s="6" t="s">
        <v>16</v>
      </c>
      <c r="U3" s="7" t="s">
        <v>17</v>
      </c>
      <c r="V3" s="8"/>
      <c r="W3" s="8"/>
    </row>
    <row r="4" spans="2:23" ht="18.649999999999999" customHeight="1" thickBot="1">
      <c r="B4" s="190"/>
      <c r="C4" s="191"/>
      <c r="D4" s="148"/>
      <c r="E4" s="159"/>
      <c r="F4" s="192"/>
      <c r="G4" s="192"/>
      <c r="H4" s="192"/>
      <c r="I4" s="192"/>
      <c r="J4" s="192"/>
      <c r="K4" s="159"/>
      <c r="L4" s="148"/>
      <c r="M4" s="185"/>
      <c r="N4" s="187"/>
      <c r="O4" s="9" t="s">
        <v>18</v>
      </c>
      <c r="P4" s="10" t="s">
        <v>19</v>
      </c>
      <c r="Q4" s="10" t="s">
        <v>20</v>
      </c>
      <c r="R4" s="11" t="s">
        <v>21</v>
      </c>
      <c r="S4" s="12" t="s">
        <v>22</v>
      </c>
      <c r="T4" s="13" t="s">
        <v>23</v>
      </c>
      <c r="U4" s="14" t="s">
        <v>24</v>
      </c>
      <c r="V4" s="8"/>
      <c r="W4" s="8"/>
    </row>
    <row r="5" spans="2:23" ht="18.649999999999999" customHeight="1" thickTop="1" thickBot="1">
      <c r="B5" s="121" t="s">
        <v>25</v>
      </c>
      <c r="C5" s="15" t="s">
        <v>26</v>
      </c>
      <c r="D5" s="16">
        <v>3</v>
      </c>
      <c r="E5" s="17"/>
      <c r="F5" s="17">
        <v>1</v>
      </c>
      <c r="G5" s="17"/>
      <c r="H5" s="18"/>
      <c r="I5" s="17">
        <v>1</v>
      </c>
      <c r="J5" s="16"/>
      <c r="K5" s="17"/>
      <c r="L5" s="18"/>
      <c r="M5" s="18"/>
      <c r="N5" s="19">
        <f t="shared" ref="N5:N10" si="0">SUM(D5:M5)</f>
        <v>5</v>
      </c>
      <c r="O5" s="151">
        <v>30</v>
      </c>
      <c r="P5" s="125">
        <v>4</v>
      </c>
      <c r="Q5" s="125">
        <v>3</v>
      </c>
      <c r="R5" s="125">
        <f>O5-Q5-P5</f>
        <v>23</v>
      </c>
      <c r="S5" s="178">
        <v>5</v>
      </c>
      <c r="T5" s="174">
        <f>N5</f>
        <v>5</v>
      </c>
      <c r="U5" s="176">
        <f>S5/R5</f>
        <v>0.21739130434782608</v>
      </c>
      <c r="V5" s="8"/>
      <c r="W5" s="8"/>
    </row>
    <row r="6" spans="2:23" ht="18.649999999999999" customHeight="1" thickTop="1" thickBot="1">
      <c r="B6" s="135"/>
      <c r="C6" s="20" t="s">
        <v>27</v>
      </c>
      <c r="D6" s="21">
        <v>473</v>
      </c>
      <c r="E6" s="22"/>
      <c r="F6" s="22">
        <v>300</v>
      </c>
      <c r="G6" s="22"/>
      <c r="H6" s="23"/>
      <c r="I6" s="22">
        <v>600</v>
      </c>
      <c r="J6" s="21"/>
      <c r="K6" s="22"/>
      <c r="L6" s="23"/>
      <c r="M6" s="24"/>
      <c r="N6" s="19">
        <f t="shared" si="0"/>
        <v>1373</v>
      </c>
      <c r="O6" s="152"/>
      <c r="P6" s="137"/>
      <c r="Q6" s="137"/>
      <c r="R6" s="137"/>
      <c r="S6" s="183"/>
      <c r="T6" s="175"/>
      <c r="U6" s="177"/>
      <c r="W6" s="8"/>
    </row>
    <row r="7" spans="2:23" ht="18.649999999999999" customHeight="1" thickTop="1" thickBot="1">
      <c r="B7" s="121" t="s">
        <v>28</v>
      </c>
      <c r="C7" s="15" t="s">
        <v>26</v>
      </c>
      <c r="D7" s="25">
        <v>2</v>
      </c>
      <c r="E7" s="26">
        <v>1</v>
      </c>
      <c r="F7" s="27"/>
      <c r="G7" s="27"/>
      <c r="H7" s="28"/>
      <c r="I7" s="26"/>
      <c r="J7" s="26"/>
      <c r="K7" s="28">
        <v>3</v>
      </c>
      <c r="L7" s="28"/>
      <c r="M7" s="28"/>
      <c r="N7" s="19">
        <f t="shared" si="0"/>
        <v>6</v>
      </c>
      <c r="O7" s="143">
        <v>31</v>
      </c>
      <c r="P7" s="145">
        <v>5</v>
      </c>
      <c r="Q7" s="145">
        <v>5</v>
      </c>
      <c r="R7" s="125">
        <f>O7-Q7-P7</f>
        <v>21</v>
      </c>
      <c r="S7" s="178">
        <v>7</v>
      </c>
      <c r="T7" s="174">
        <f>N7</f>
        <v>6</v>
      </c>
      <c r="U7" s="176">
        <f>S7/R7</f>
        <v>0.33333333333333331</v>
      </c>
      <c r="V7" s="8"/>
      <c r="W7" s="8"/>
    </row>
    <row r="8" spans="2:23" ht="18.649999999999999" customHeight="1" thickTop="1" thickBot="1">
      <c r="B8" s="135"/>
      <c r="C8" s="20" t="s">
        <v>27</v>
      </c>
      <c r="D8" s="29">
        <v>520</v>
      </c>
      <c r="E8" s="30">
        <v>200</v>
      </c>
      <c r="F8" s="31"/>
      <c r="G8" s="31"/>
      <c r="H8" s="32"/>
      <c r="I8" s="30"/>
      <c r="J8" s="31"/>
      <c r="K8" s="33">
        <v>630</v>
      </c>
      <c r="L8" s="34"/>
      <c r="M8" s="35"/>
      <c r="N8" s="19">
        <f t="shared" si="0"/>
        <v>1350</v>
      </c>
      <c r="O8" s="144"/>
      <c r="P8" s="146"/>
      <c r="Q8" s="146"/>
      <c r="R8" s="137"/>
      <c r="S8" s="183"/>
      <c r="T8" s="175"/>
      <c r="U8" s="177"/>
      <c r="V8" s="8"/>
      <c r="W8" s="8"/>
    </row>
    <row r="9" spans="2:23" ht="18.649999999999999" customHeight="1" thickTop="1" thickBot="1">
      <c r="B9" s="121" t="s">
        <v>29</v>
      </c>
      <c r="C9" s="15" t="s">
        <v>26</v>
      </c>
      <c r="D9" s="17">
        <v>1</v>
      </c>
      <c r="E9" s="17">
        <v>1</v>
      </c>
      <c r="F9" s="36"/>
      <c r="G9" s="17"/>
      <c r="H9" s="18"/>
      <c r="I9" s="36"/>
      <c r="J9" s="17"/>
      <c r="K9" s="17">
        <v>3</v>
      </c>
      <c r="L9" s="36"/>
      <c r="M9" s="37"/>
      <c r="N9" s="19">
        <f t="shared" si="0"/>
        <v>5</v>
      </c>
      <c r="O9" s="143">
        <v>30</v>
      </c>
      <c r="P9" s="145">
        <v>4</v>
      </c>
      <c r="Q9" s="145">
        <v>3</v>
      </c>
      <c r="R9" s="125">
        <f>O9-Q9-P9</f>
        <v>23</v>
      </c>
      <c r="S9" s="178">
        <v>11</v>
      </c>
      <c r="T9" s="174">
        <f>N9</f>
        <v>5</v>
      </c>
      <c r="U9" s="176">
        <f>S9/R9</f>
        <v>0.47826086956521741</v>
      </c>
      <c r="V9" s="8"/>
      <c r="W9" s="38"/>
    </row>
    <row r="10" spans="2:23" ht="18.649999999999999" customHeight="1" thickTop="1" thickBot="1">
      <c r="B10" s="135"/>
      <c r="C10" s="20" t="s">
        <v>27</v>
      </c>
      <c r="D10" s="21">
        <v>300</v>
      </c>
      <c r="E10" s="22">
        <v>500</v>
      </c>
      <c r="F10" s="22"/>
      <c r="G10" s="22"/>
      <c r="H10" s="23"/>
      <c r="I10" s="22"/>
      <c r="J10" s="21"/>
      <c r="K10" s="22">
        <v>1000</v>
      </c>
      <c r="L10" s="23"/>
      <c r="M10" s="23"/>
      <c r="N10" s="19">
        <f t="shared" si="0"/>
        <v>1800</v>
      </c>
      <c r="O10" s="144"/>
      <c r="P10" s="146"/>
      <c r="Q10" s="146"/>
      <c r="R10" s="137"/>
      <c r="S10" s="183"/>
      <c r="T10" s="175"/>
      <c r="U10" s="177"/>
      <c r="V10" s="8"/>
      <c r="W10" s="8"/>
    </row>
    <row r="11" spans="2:23" ht="18.649999999999999" customHeight="1" thickTop="1" thickBot="1">
      <c r="B11" s="121" t="s">
        <v>30</v>
      </c>
      <c r="C11" s="15" t="s">
        <v>26</v>
      </c>
      <c r="D11" s="17">
        <v>4</v>
      </c>
      <c r="E11" s="36"/>
      <c r="F11" s="36"/>
      <c r="G11" s="36"/>
      <c r="H11" s="36"/>
      <c r="I11" s="36"/>
      <c r="J11" s="36"/>
      <c r="K11" s="36">
        <v>3</v>
      </c>
      <c r="L11" s="36">
        <v>11</v>
      </c>
      <c r="M11" s="37"/>
      <c r="N11" s="19">
        <f t="shared" ref="N11:N25" si="1">SUM(D11:M11)</f>
        <v>18</v>
      </c>
      <c r="O11" s="143">
        <v>31</v>
      </c>
      <c r="P11" s="145">
        <v>4</v>
      </c>
      <c r="Q11" s="145">
        <v>5</v>
      </c>
      <c r="R11" s="125">
        <f>O11-Q11-P11</f>
        <v>22</v>
      </c>
      <c r="S11" s="178">
        <v>16</v>
      </c>
      <c r="T11" s="174">
        <f>N11</f>
        <v>18</v>
      </c>
      <c r="U11" s="176">
        <f>S11/R11</f>
        <v>0.72727272727272729</v>
      </c>
      <c r="V11" s="8"/>
      <c r="W11" s="8"/>
    </row>
    <row r="12" spans="2:23" ht="18.649999999999999" customHeight="1" thickTop="1" thickBot="1">
      <c r="B12" s="135"/>
      <c r="C12" s="20" t="s">
        <v>27</v>
      </c>
      <c r="D12" s="21">
        <v>283</v>
      </c>
      <c r="E12" s="22"/>
      <c r="F12" s="22"/>
      <c r="G12" s="22"/>
      <c r="H12" s="23"/>
      <c r="I12" s="22"/>
      <c r="J12" s="21"/>
      <c r="K12" s="22">
        <v>700</v>
      </c>
      <c r="L12" s="23">
        <v>764</v>
      </c>
      <c r="M12" s="23"/>
      <c r="N12" s="19">
        <f t="shared" si="1"/>
        <v>1747</v>
      </c>
      <c r="O12" s="144"/>
      <c r="P12" s="146"/>
      <c r="Q12" s="146"/>
      <c r="R12" s="137"/>
      <c r="S12" s="183"/>
      <c r="T12" s="175"/>
      <c r="U12" s="177"/>
      <c r="V12" s="8"/>
      <c r="W12" s="8"/>
    </row>
    <row r="13" spans="2:23" ht="18.649999999999999" customHeight="1" thickTop="1" thickBot="1">
      <c r="B13" s="121" t="s">
        <v>31</v>
      </c>
      <c r="C13" s="15" t="s">
        <v>26</v>
      </c>
      <c r="D13" s="16">
        <v>6</v>
      </c>
      <c r="E13" s="17"/>
      <c r="F13" s="17"/>
      <c r="G13" s="17"/>
      <c r="H13" s="18"/>
      <c r="I13" s="17"/>
      <c r="J13" s="16"/>
      <c r="K13" s="17">
        <v>5</v>
      </c>
      <c r="L13" s="18"/>
      <c r="M13" s="18"/>
      <c r="N13" s="19">
        <f t="shared" si="1"/>
        <v>11</v>
      </c>
      <c r="O13" s="143">
        <v>31</v>
      </c>
      <c r="P13" s="145">
        <v>5</v>
      </c>
      <c r="Q13" s="145">
        <v>3</v>
      </c>
      <c r="R13" s="125">
        <f>O13-Q13-P13</f>
        <v>23</v>
      </c>
      <c r="S13" s="178">
        <v>11</v>
      </c>
      <c r="T13" s="174">
        <f>N13</f>
        <v>11</v>
      </c>
      <c r="U13" s="176">
        <f>S13/R13</f>
        <v>0.47826086956521741</v>
      </c>
      <c r="V13" s="8"/>
      <c r="W13" s="38"/>
    </row>
    <row r="14" spans="2:23" ht="18.649999999999999" customHeight="1" thickTop="1" thickBot="1">
      <c r="B14" s="135"/>
      <c r="C14" s="20" t="s">
        <v>27</v>
      </c>
      <c r="D14" s="21">
        <v>725</v>
      </c>
      <c r="E14" s="22"/>
      <c r="F14" s="22"/>
      <c r="G14" s="22"/>
      <c r="H14" s="23"/>
      <c r="I14" s="22"/>
      <c r="J14" s="21"/>
      <c r="K14" s="22">
        <v>900</v>
      </c>
      <c r="L14" s="23"/>
      <c r="M14" s="23"/>
      <c r="N14" s="19">
        <f t="shared" si="1"/>
        <v>1625</v>
      </c>
      <c r="O14" s="144"/>
      <c r="P14" s="146"/>
      <c r="Q14" s="146"/>
      <c r="R14" s="137"/>
      <c r="S14" s="183"/>
      <c r="T14" s="175"/>
      <c r="U14" s="177"/>
      <c r="V14" s="8"/>
      <c r="W14" s="8"/>
    </row>
    <row r="15" spans="2:23" ht="18.649999999999999" customHeight="1" thickTop="1" thickBot="1">
      <c r="B15" s="121" t="s">
        <v>32</v>
      </c>
      <c r="C15" s="15" t="s">
        <v>26</v>
      </c>
      <c r="D15" s="16">
        <v>2</v>
      </c>
      <c r="E15" s="17"/>
      <c r="F15" s="17"/>
      <c r="G15" s="17"/>
      <c r="H15" s="18"/>
      <c r="I15" s="17"/>
      <c r="J15" s="16"/>
      <c r="K15" s="17">
        <v>3</v>
      </c>
      <c r="L15" s="18">
        <v>5</v>
      </c>
      <c r="M15" s="18"/>
      <c r="N15" s="19">
        <f t="shared" si="1"/>
        <v>10</v>
      </c>
      <c r="O15" s="143">
        <v>30</v>
      </c>
      <c r="P15" s="145">
        <v>4</v>
      </c>
      <c r="Q15" s="145">
        <v>3</v>
      </c>
      <c r="R15" s="125">
        <f>O15-Q15-P15</f>
        <v>23</v>
      </c>
      <c r="S15" s="178">
        <v>10</v>
      </c>
      <c r="T15" s="174">
        <f>N15</f>
        <v>10</v>
      </c>
      <c r="U15" s="176">
        <f>S15/R15</f>
        <v>0.43478260869565216</v>
      </c>
      <c r="V15" s="8"/>
      <c r="W15" s="8"/>
    </row>
    <row r="16" spans="2:23" ht="18.649999999999999" customHeight="1" thickTop="1" thickBot="1">
      <c r="B16" s="135"/>
      <c r="C16" s="20" t="s">
        <v>27</v>
      </c>
      <c r="D16" s="21">
        <v>0</v>
      </c>
      <c r="E16" s="22"/>
      <c r="F16" s="22"/>
      <c r="G16" s="22"/>
      <c r="H16" s="23"/>
      <c r="I16" s="22"/>
      <c r="J16" s="21"/>
      <c r="K16" s="22">
        <v>900</v>
      </c>
      <c r="L16" s="23">
        <v>780</v>
      </c>
      <c r="M16" s="23"/>
      <c r="N16" s="19">
        <f t="shared" si="1"/>
        <v>1680</v>
      </c>
      <c r="O16" s="144"/>
      <c r="P16" s="146"/>
      <c r="Q16" s="146"/>
      <c r="R16" s="137"/>
      <c r="S16" s="183"/>
      <c r="T16" s="175"/>
      <c r="U16" s="177"/>
      <c r="V16" s="8"/>
      <c r="W16" s="8"/>
    </row>
    <row r="17" spans="2:26" ht="18.649999999999999" customHeight="1" thickTop="1" thickBot="1">
      <c r="B17" s="121" t="s">
        <v>33</v>
      </c>
      <c r="C17" s="15" t="s">
        <v>26</v>
      </c>
      <c r="D17" s="16">
        <v>9</v>
      </c>
      <c r="E17" s="17">
        <v>2</v>
      </c>
      <c r="F17" s="17"/>
      <c r="G17" s="17"/>
      <c r="H17" s="18"/>
      <c r="I17" s="17"/>
      <c r="J17" s="16"/>
      <c r="K17" s="17">
        <v>2</v>
      </c>
      <c r="L17" s="18">
        <v>1</v>
      </c>
      <c r="M17" s="18"/>
      <c r="N17" s="19">
        <f t="shared" si="1"/>
        <v>14</v>
      </c>
      <c r="O17" s="143">
        <v>31</v>
      </c>
      <c r="P17" s="145">
        <v>5</v>
      </c>
      <c r="Q17" s="145">
        <v>2</v>
      </c>
      <c r="R17" s="125">
        <f>O17-Q17-P17</f>
        <v>24</v>
      </c>
      <c r="S17" s="178">
        <v>14</v>
      </c>
      <c r="T17" s="174">
        <f>N17</f>
        <v>14</v>
      </c>
      <c r="U17" s="176">
        <f>S17/R17</f>
        <v>0.58333333333333337</v>
      </c>
      <c r="V17" s="8"/>
      <c r="W17" s="8"/>
    </row>
    <row r="18" spans="2:26" ht="18.649999999999999" customHeight="1" thickTop="1" thickBot="1">
      <c r="B18" s="135"/>
      <c r="C18" s="20" t="s">
        <v>27</v>
      </c>
      <c r="D18" s="21">
        <v>1067</v>
      </c>
      <c r="E18" s="22">
        <v>500</v>
      </c>
      <c r="F18" s="22"/>
      <c r="G18" s="22"/>
      <c r="H18" s="23"/>
      <c r="I18" s="22"/>
      <c r="J18" s="21"/>
      <c r="K18" s="22">
        <v>550</v>
      </c>
      <c r="L18" s="23">
        <v>300</v>
      </c>
      <c r="M18" s="23"/>
      <c r="N18" s="19">
        <f t="shared" si="1"/>
        <v>2417</v>
      </c>
      <c r="O18" s="144"/>
      <c r="P18" s="146"/>
      <c r="Q18" s="146"/>
      <c r="R18" s="137"/>
      <c r="S18" s="183"/>
      <c r="T18" s="175"/>
      <c r="U18" s="177"/>
      <c r="V18" s="8"/>
      <c r="W18" s="8"/>
    </row>
    <row r="19" spans="2:26" ht="18.649999999999999" customHeight="1" thickTop="1" thickBot="1">
      <c r="B19" s="121" t="s">
        <v>34</v>
      </c>
      <c r="C19" s="15" t="s">
        <v>26</v>
      </c>
      <c r="D19" s="16">
        <v>8</v>
      </c>
      <c r="E19" s="17">
        <v>4</v>
      </c>
      <c r="F19" s="17"/>
      <c r="G19" s="17"/>
      <c r="H19" s="18"/>
      <c r="I19" s="17"/>
      <c r="J19" s="16"/>
      <c r="K19" s="17">
        <v>8</v>
      </c>
      <c r="L19" s="18"/>
      <c r="M19" s="18"/>
      <c r="N19" s="19">
        <f t="shared" si="1"/>
        <v>20</v>
      </c>
      <c r="O19" s="143">
        <v>30</v>
      </c>
      <c r="P19" s="145">
        <v>4</v>
      </c>
      <c r="Q19" s="145">
        <v>4</v>
      </c>
      <c r="R19" s="125">
        <f>O19-Q19-P19</f>
        <v>22</v>
      </c>
      <c r="S19" s="178">
        <v>13</v>
      </c>
      <c r="T19" s="174">
        <f>N19</f>
        <v>20</v>
      </c>
      <c r="U19" s="176">
        <f>S19/R19</f>
        <v>0.59090909090909094</v>
      </c>
      <c r="V19" s="8"/>
      <c r="W19" s="8"/>
    </row>
    <row r="20" spans="2:26" ht="18.649999999999999" customHeight="1" thickTop="1" thickBot="1">
      <c r="B20" s="135"/>
      <c r="C20" s="20" t="s">
        <v>27</v>
      </c>
      <c r="D20" s="21">
        <v>1880</v>
      </c>
      <c r="E20" s="22">
        <v>935</v>
      </c>
      <c r="F20" s="22"/>
      <c r="G20" s="22"/>
      <c r="H20" s="23"/>
      <c r="I20" s="22"/>
      <c r="J20" s="21"/>
      <c r="K20" s="22">
        <v>1417</v>
      </c>
      <c r="L20" s="23"/>
      <c r="M20" s="23"/>
      <c r="N20" s="19">
        <f t="shared" si="1"/>
        <v>4232</v>
      </c>
      <c r="O20" s="144"/>
      <c r="P20" s="146"/>
      <c r="Q20" s="146"/>
      <c r="R20" s="137"/>
      <c r="S20" s="183"/>
      <c r="T20" s="175"/>
      <c r="U20" s="177"/>
      <c r="V20" s="39"/>
      <c r="W20" s="8"/>
    </row>
    <row r="21" spans="2:26" ht="18.649999999999999" customHeight="1" thickTop="1" thickBot="1">
      <c r="B21" s="121" t="s">
        <v>35</v>
      </c>
      <c r="C21" s="15" t="s">
        <v>26</v>
      </c>
      <c r="D21" s="16"/>
      <c r="E21" s="17"/>
      <c r="F21" s="17"/>
      <c r="G21" s="17"/>
      <c r="H21" s="18"/>
      <c r="I21" s="17"/>
      <c r="J21" s="16"/>
      <c r="K21" s="17"/>
      <c r="L21" s="18"/>
      <c r="M21" s="18"/>
      <c r="N21" s="19">
        <f t="shared" si="1"/>
        <v>0</v>
      </c>
      <c r="O21" s="123">
        <v>31</v>
      </c>
      <c r="P21" s="125">
        <v>7</v>
      </c>
      <c r="Q21" s="125">
        <v>4</v>
      </c>
      <c r="R21" s="125">
        <f>O21-Q21-P21</f>
        <v>20</v>
      </c>
      <c r="S21" s="178">
        <v>9</v>
      </c>
      <c r="T21" s="174">
        <f>N21</f>
        <v>0</v>
      </c>
      <c r="U21" s="176">
        <f>S21/R21</f>
        <v>0.45</v>
      </c>
      <c r="V21" s="8"/>
      <c r="W21" s="8"/>
    </row>
    <row r="22" spans="2:26" ht="18.649999999999999" customHeight="1" thickTop="1" thickBot="1">
      <c r="B22" s="135"/>
      <c r="C22" s="20" t="s">
        <v>27</v>
      </c>
      <c r="D22" s="21"/>
      <c r="E22" s="22"/>
      <c r="F22" s="22"/>
      <c r="G22" s="22"/>
      <c r="H22" s="40"/>
      <c r="I22" s="41"/>
      <c r="J22" s="42"/>
      <c r="K22" s="41"/>
      <c r="L22" s="23"/>
      <c r="M22" s="23"/>
      <c r="N22" s="19">
        <f t="shared" si="1"/>
        <v>0</v>
      </c>
      <c r="O22" s="136"/>
      <c r="P22" s="137"/>
      <c r="Q22" s="137"/>
      <c r="R22" s="137"/>
      <c r="S22" s="183"/>
      <c r="T22" s="175"/>
      <c r="U22" s="177"/>
      <c r="V22" s="8"/>
      <c r="W22" s="8"/>
    </row>
    <row r="23" spans="2:26" ht="18.649999999999999" customHeight="1" thickTop="1" thickBot="1">
      <c r="B23" s="121" t="s">
        <v>36</v>
      </c>
      <c r="C23" s="15" t="s">
        <v>26</v>
      </c>
      <c r="D23" s="16">
        <v>2</v>
      </c>
      <c r="E23" s="17"/>
      <c r="F23" s="17"/>
      <c r="G23" s="17"/>
      <c r="H23" s="43"/>
      <c r="I23" s="17"/>
      <c r="J23" s="17"/>
      <c r="K23" s="17"/>
      <c r="L23" s="16"/>
      <c r="M23" s="44"/>
      <c r="N23" s="19">
        <f t="shared" si="1"/>
        <v>2</v>
      </c>
      <c r="O23" s="143">
        <v>31</v>
      </c>
      <c r="P23" s="145">
        <v>7</v>
      </c>
      <c r="Q23" s="145">
        <v>4</v>
      </c>
      <c r="R23" s="125">
        <f>O23-Q23-P23</f>
        <v>20</v>
      </c>
      <c r="S23" s="178">
        <v>13</v>
      </c>
      <c r="T23" s="174">
        <f>N23</f>
        <v>2</v>
      </c>
      <c r="U23" s="176">
        <f>S23/R23</f>
        <v>0.65</v>
      </c>
      <c r="V23" s="8"/>
      <c r="W23" s="8"/>
    </row>
    <row r="24" spans="2:26" ht="18.649999999999999" customHeight="1" thickTop="1" thickBot="1">
      <c r="B24" s="135"/>
      <c r="C24" s="20" t="s">
        <v>27</v>
      </c>
      <c r="D24" s="42">
        <v>600</v>
      </c>
      <c r="E24" s="41"/>
      <c r="F24" s="41"/>
      <c r="G24" s="41"/>
      <c r="H24" s="41"/>
      <c r="I24" s="41"/>
      <c r="J24" s="41"/>
      <c r="K24" s="41"/>
      <c r="L24" s="22"/>
      <c r="M24" s="45"/>
      <c r="N24" s="19">
        <f t="shared" si="1"/>
        <v>600</v>
      </c>
      <c r="O24" s="144"/>
      <c r="P24" s="146"/>
      <c r="Q24" s="146"/>
      <c r="R24" s="137"/>
      <c r="S24" s="183"/>
      <c r="T24" s="175"/>
      <c r="U24" s="177"/>
      <c r="V24" s="8"/>
      <c r="W24" s="8"/>
    </row>
    <row r="25" spans="2:26" ht="18.649999999999999" customHeight="1" thickTop="1" thickBot="1">
      <c r="B25" s="121" t="s">
        <v>37</v>
      </c>
      <c r="C25" s="15" t="s">
        <v>26</v>
      </c>
      <c r="D25" s="46">
        <v>5</v>
      </c>
      <c r="E25" s="47">
        <v>1</v>
      </c>
      <c r="F25" s="47"/>
      <c r="G25" s="47"/>
      <c r="H25" s="47"/>
      <c r="I25" s="47"/>
      <c r="J25" s="47"/>
      <c r="K25" s="47">
        <v>3</v>
      </c>
      <c r="L25" s="47"/>
      <c r="M25" s="48"/>
      <c r="N25" s="19">
        <f t="shared" si="1"/>
        <v>9</v>
      </c>
      <c r="O25" s="123">
        <v>28</v>
      </c>
      <c r="P25" s="125">
        <v>4</v>
      </c>
      <c r="Q25" s="125">
        <v>2</v>
      </c>
      <c r="R25" s="125">
        <f>O25-Q25-P25</f>
        <v>22</v>
      </c>
      <c r="S25" s="178">
        <v>17</v>
      </c>
      <c r="T25" s="174">
        <f>N25</f>
        <v>9</v>
      </c>
      <c r="U25" s="176">
        <f>S25/R25</f>
        <v>0.77272727272727271</v>
      </c>
      <c r="V25" s="8"/>
      <c r="W25" s="8"/>
    </row>
    <row r="26" spans="2:26" ht="18.649999999999999" customHeight="1" thickTop="1" thickBot="1">
      <c r="B26" s="135"/>
      <c r="C26" s="20" t="s">
        <v>27</v>
      </c>
      <c r="D26" s="49">
        <v>955</v>
      </c>
      <c r="E26" s="50">
        <v>200</v>
      </c>
      <c r="F26" s="50"/>
      <c r="G26" s="50"/>
      <c r="H26" s="50"/>
      <c r="I26" s="50"/>
      <c r="J26" s="50"/>
      <c r="K26" s="51">
        <v>510</v>
      </c>
      <c r="L26" s="50"/>
      <c r="M26" s="52"/>
      <c r="N26" s="19">
        <f>SUM(D26:M26)</f>
        <v>1665</v>
      </c>
      <c r="O26" s="136"/>
      <c r="P26" s="137"/>
      <c r="Q26" s="137"/>
      <c r="R26" s="137"/>
      <c r="S26" s="183"/>
      <c r="T26" s="175"/>
      <c r="U26" s="177"/>
      <c r="V26" s="8"/>
      <c r="W26" s="8"/>
      <c r="Z26" s="8"/>
    </row>
    <row r="27" spans="2:26" ht="18.649999999999999" customHeight="1" thickTop="1" thickBot="1">
      <c r="B27" s="121" t="s">
        <v>38</v>
      </c>
      <c r="C27" s="15" t="s">
        <v>26</v>
      </c>
      <c r="D27" s="53">
        <v>5</v>
      </c>
      <c r="E27" s="46"/>
      <c r="F27" s="46"/>
      <c r="G27" s="46"/>
      <c r="H27" s="46"/>
      <c r="I27" s="46"/>
      <c r="J27" s="46"/>
      <c r="K27" s="46">
        <v>7</v>
      </c>
      <c r="L27" s="46"/>
      <c r="M27" s="54"/>
      <c r="N27" s="19">
        <f>SUM(D27:M27)</f>
        <v>12</v>
      </c>
      <c r="O27" s="123">
        <v>31</v>
      </c>
      <c r="P27" s="125">
        <v>4</v>
      </c>
      <c r="Q27" s="125">
        <v>7</v>
      </c>
      <c r="R27" s="125">
        <f>O27-Q27-P27</f>
        <v>20</v>
      </c>
      <c r="S27" s="178">
        <v>11</v>
      </c>
      <c r="T27" s="180">
        <f>N27</f>
        <v>12</v>
      </c>
      <c r="U27" s="176">
        <f>S27/R27</f>
        <v>0.55000000000000004</v>
      </c>
      <c r="V27" s="8"/>
      <c r="W27" s="8"/>
    </row>
    <row r="28" spans="2:26" ht="18.649999999999999" customHeight="1" thickTop="1" thickBot="1">
      <c r="B28" s="122"/>
      <c r="C28" s="55" t="s">
        <v>27</v>
      </c>
      <c r="D28" s="56">
        <v>830</v>
      </c>
      <c r="E28" s="57"/>
      <c r="F28" s="57"/>
      <c r="G28" s="57"/>
      <c r="H28" s="57"/>
      <c r="I28" s="57"/>
      <c r="J28" s="57"/>
      <c r="K28" s="57">
        <v>1515</v>
      </c>
      <c r="L28" s="57"/>
      <c r="M28" s="58"/>
      <c r="N28" s="59">
        <f>SUM(D28:M28)</f>
        <v>2345</v>
      </c>
      <c r="O28" s="124"/>
      <c r="P28" s="126"/>
      <c r="Q28" s="126"/>
      <c r="R28" s="126"/>
      <c r="S28" s="179"/>
      <c r="T28" s="181"/>
      <c r="U28" s="182"/>
      <c r="V28" s="8"/>
      <c r="W28" s="8"/>
    </row>
    <row r="29" spans="2:26" ht="18.649999999999999" customHeight="1">
      <c r="B29" s="112" t="s">
        <v>39</v>
      </c>
      <c r="C29" s="60" t="s">
        <v>26</v>
      </c>
      <c r="D29" s="61">
        <f>SUM(D27,D25,D23,D21,D19,D17,D15,D13,D11,D9,D7,D5)</f>
        <v>47</v>
      </c>
      <c r="E29" s="61">
        <f t="shared" ref="E29:M30" si="2">SUM(E27,E25,E23,E21,E19,E17,E15,E13,E11,E9,E7,E5)</f>
        <v>9</v>
      </c>
      <c r="F29" s="61">
        <f t="shared" si="2"/>
        <v>1</v>
      </c>
      <c r="G29" s="61">
        <f t="shared" si="2"/>
        <v>0</v>
      </c>
      <c r="H29" s="61">
        <f t="shared" si="2"/>
        <v>0</v>
      </c>
      <c r="I29" s="61">
        <f t="shared" si="2"/>
        <v>1</v>
      </c>
      <c r="J29" s="61">
        <f t="shared" si="2"/>
        <v>0</v>
      </c>
      <c r="K29" s="61">
        <f t="shared" si="2"/>
        <v>37</v>
      </c>
      <c r="L29" s="61">
        <f t="shared" si="2"/>
        <v>17</v>
      </c>
      <c r="M29" s="61">
        <f t="shared" si="2"/>
        <v>0</v>
      </c>
      <c r="N29" s="62">
        <f>SUM(D29:M29)</f>
        <v>112</v>
      </c>
      <c r="O29" s="171">
        <f t="shared" ref="O29:T29" si="3">SUM(O5:O28)</f>
        <v>365</v>
      </c>
      <c r="P29" s="171">
        <f t="shared" si="3"/>
        <v>57</v>
      </c>
      <c r="Q29" s="171">
        <f t="shared" si="3"/>
        <v>45</v>
      </c>
      <c r="R29" s="167">
        <f t="shared" si="3"/>
        <v>263</v>
      </c>
      <c r="S29" s="172">
        <f t="shared" si="3"/>
        <v>137</v>
      </c>
      <c r="T29" s="167">
        <f t="shared" si="3"/>
        <v>112</v>
      </c>
      <c r="U29" s="169">
        <f>S29/R29</f>
        <v>0.52091254752851712</v>
      </c>
      <c r="V29" s="8"/>
      <c r="W29" s="8"/>
    </row>
    <row r="30" spans="2:26" ht="18.649999999999999" customHeight="1" thickBot="1">
      <c r="B30" s="113"/>
      <c r="C30" s="63" t="s">
        <v>27</v>
      </c>
      <c r="D30" s="64">
        <f>SUM(D28,D26,D24,D22,D20,D18,D16,D14,D12,D10,D8,D6)</f>
        <v>7633</v>
      </c>
      <c r="E30" s="64">
        <f t="shared" si="2"/>
        <v>2335</v>
      </c>
      <c r="F30" s="64">
        <f t="shared" si="2"/>
        <v>300</v>
      </c>
      <c r="G30" s="64">
        <f t="shared" si="2"/>
        <v>0</v>
      </c>
      <c r="H30" s="64">
        <f t="shared" si="2"/>
        <v>0</v>
      </c>
      <c r="I30" s="64">
        <f t="shared" si="2"/>
        <v>600</v>
      </c>
      <c r="J30" s="64">
        <f t="shared" si="2"/>
        <v>0</v>
      </c>
      <c r="K30" s="64">
        <f t="shared" si="2"/>
        <v>8122</v>
      </c>
      <c r="L30" s="64">
        <f t="shared" si="2"/>
        <v>1844</v>
      </c>
      <c r="M30" s="64">
        <f t="shared" si="2"/>
        <v>0</v>
      </c>
      <c r="N30" s="65">
        <f>SUM(D30:M30)</f>
        <v>20834</v>
      </c>
      <c r="O30" s="168"/>
      <c r="P30" s="168"/>
      <c r="Q30" s="168"/>
      <c r="R30" s="168"/>
      <c r="S30" s="173"/>
      <c r="T30" s="168"/>
      <c r="U30" s="170"/>
      <c r="V30" s="8"/>
      <c r="W30" s="8"/>
    </row>
    <row r="31" spans="2:26" ht="18.649999999999999" customHeight="1">
      <c r="B31" s="8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  <c r="P31" s="67"/>
      <c r="Q31" s="67"/>
      <c r="R31" s="67"/>
      <c r="S31" s="67"/>
      <c r="T31" s="67"/>
      <c r="U31" s="69"/>
      <c r="W31" s="8"/>
    </row>
    <row r="32" spans="2:26" ht="21" customHeight="1" thickBot="1">
      <c r="B32" s="153" t="s">
        <v>40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</row>
    <row r="33" spans="2:21" ht="32.25" customHeight="1">
      <c r="B33" s="154"/>
      <c r="C33" s="155"/>
      <c r="D33" s="147" t="s">
        <v>1</v>
      </c>
      <c r="E33" s="158" t="s">
        <v>2</v>
      </c>
      <c r="F33" s="147" t="s">
        <v>3</v>
      </c>
      <c r="G33" s="147" t="s">
        <v>41</v>
      </c>
      <c r="H33" s="147" t="s">
        <v>5</v>
      </c>
      <c r="I33" s="147" t="s">
        <v>6</v>
      </c>
      <c r="J33" s="147" t="s">
        <v>7</v>
      </c>
      <c r="K33" s="158" t="s">
        <v>8</v>
      </c>
      <c r="L33" s="147" t="s">
        <v>9</v>
      </c>
      <c r="M33" s="72" t="s">
        <v>42</v>
      </c>
      <c r="N33" s="149" t="s">
        <v>43</v>
      </c>
      <c r="O33" s="73" t="s">
        <v>44</v>
      </c>
      <c r="P33" s="74" t="s">
        <v>45</v>
      </c>
      <c r="Q33" s="74" t="s">
        <v>46</v>
      </c>
      <c r="R33" s="4" t="s">
        <v>14</v>
      </c>
      <c r="S33" s="5" t="s">
        <v>15</v>
      </c>
      <c r="T33" s="6" t="s">
        <v>52</v>
      </c>
      <c r="U33" s="7" t="s">
        <v>17</v>
      </c>
    </row>
    <row r="34" spans="2:21" ht="18.5" thickBot="1">
      <c r="B34" s="156"/>
      <c r="C34" s="157"/>
      <c r="D34" s="148"/>
      <c r="E34" s="159"/>
      <c r="F34" s="148"/>
      <c r="G34" s="148"/>
      <c r="H34" s="148"/>
      <c r="I34" s="148"/>
      <c r="J34" s="148"/>
      <c r="K34" s="159"/>
      <c r="L34" s="148"/>
      <c r="M34" s="75" t="s">
        <v>47</v>
      </c>
      <c r="N34" s="150"/>
      <c r="O34" s="76" t="s">
        <v>48</v>
      </c>
      <c r="P34" s="77" t="s">
        <v>48</v>
      </c>
      <c r="Q34" s="77" t="s">
        <v>48</v>
      </c>
      <c r="R34" s="11" t="s">
        <v>49</v>
      </c>
      <c r="S34" s="12" t="s">
        <v>22</v>
      </c>
      <c r="T34" s="13" t="s">
        <v>23</v>
      </c>
      <c r="U34" s="14" t="s">
        <v>53</v>
      </c>
    </row>
    <row r="35" spans="2:21" ht="19" thickTop="1" thickBot="1">
      <c r="B35" s="122" t="s">
        <v>25</v>
      </c>
      <c r="C35" s="78" t="s">
        <v>50</v>
      </c>
      <c r="D35" s="25">
        <v>5</v>
      </c>
      <c r="E35" s="26">
        <v>2</v>
      </c>
      <c r="F35" s="27"/>
      <c r="G35" s="26"/>
      <c r="H35" s="28"/>
      <c r="I35" s="26">
        <v>1</v>
      </c>
      <c r="J35" s="26"/>
      <c r="K35" s="28">
        <v>5</v>
      </c>
      <c r="L35" s="28"/>
      <c r="M35" s="79"/>
      <c r="N35" s="80">
        <f t="shared" ref="N35:N58" si="4">SUM(D35:M35)</f>
        <v>13</v>
      </c>
      <c r="O35" s="160">
        <v>30</v>
      </c>
      <c r="P35" s="125">
        <v>4</v>
      </c>
      <c r="Q35" s="140">
        <v>2</v>
      </c>
      <c r="R35" s="140">
        <f>O35-Q35-P35</f>
        <v>24</v>
      </c>
      <c r="S35" s="166">
        <v>11</v>
      </c>
      <c r="T35" s="133">
        <f>N35</f>
        <v>13</v>
      </c>
      <c r="U35" s="110">
        <f>S35/R35</f>
        <v>0.45833333333333331</v>
      </c>
    </row>
    <row r="36" spans="2:21" ht="19" thickTop="1" thickBot="1">
      <c r="B36" s="135"/>
      <c r="C36" s="20" t="s">
        <v>27</v>
      </c>
      <c r="D36" s="29">
        <v>278</v>
      </c>
      <c r="E36" s="30">
        <v>110</v>
      </c>
      <c r="F36" s="31"/>
      <c r="G36" s="31"/>
      <c r="H36" s="32"/>
      <c r="I36" s="30">
        <v>100</v>
      </c>
      <c r="J36" s="30"/>
      <c r="K36" s="32">
        <v>1122</v>
      </c>
      <c r="L36" s="34"/>
      <c r="M36" s="34"/>
      <c r="N36" s="80">
        <f t="shared" si="4"/>
        <v>1610</v>
      </c>
      <c r="O36" s="164"/>
      <c r="P36" s="137"/>
      <c r="Q36" s="141"/>
      <c r="R36" s="141"/>
      <c r="S36" s="142"/>
      <c r="T36" s="134"/>
      <c r="U36" s="120"/>
    </row>
    <row r="37" spans="2:21" ht="19" thickTop="1" thickBot="1">
      <c r="B37" s="122" t="s">
        <v>28</v>
      </c>
      <c r="C37" s="78" t="s">
        <v>50</v>
      </c>
      <c r="D37" s="25">
        <v>6</v>
      </c>
      <c r="E37" s="26">
        <v>4</v>
      </c>
      <c r="F37" s="27"/>
      <c r="G37" s="27"/>
      <c r="H37" s="28"/>
      <c r="I37" s="26">
        <v>2</v>
      </c>
      <c r="J37" s="26"/>
      <c r="K37" s="28">
        <v>5</v>
      </c>
      <c r="L37" s="28">
        <v>1</v>
      </c>
      <c r="M37" s="28"/>
      <c r="N37" s="80">
        <f t="shared" si="4"/>
        <v>18</v>
      </c>
      <c r="O37" s="160">
        <v>31</v>
      </c>
      <c r="P37" s="125">
        <v>5</v>
      </c>
      <c r="Q37" s="138">
        <v>3</v>
      </c>
      <c r="R37" s="140">
        <f>O37-Q37-P37</f>
        <v>23</v>
      </c>
      <c r="S37" s="131">
        <v>18</v>
      </c>
      <c r="T37" s="133">
        <f>N37</f>
        <v>18</v>
      </c>
      <c r="U37" s="110">
        <f>S37/R37</f>
        <v>0.78260869565217395</v>
      </c>
    </row>
    <row r="38" spans="2:21" ht="19" thickTop="1" thickBot="1">
      <c r="B38" s="135"/>
      <c r="C38" s="20" t="s">
        <v>27</v>
      </c>
      <c r="D38" s="29">
        <v>175</v>
      </c>
      <c r="E38" s="30">
        <v>210</v>
      </c>
      <c r="F38" s="31"/>
      <c r="G38" s="31"/>
      <c r="H38" s="32"/>
      <c r="I38" s="30">
        <v>50</v>
      </c>
      <c r="J38" s="31"/>
      <c r="K38" s="32">
        <v>220</v>
      </c>
      <c r="L38" s="34">
        <v>50</v>
      </c>
      <c r="M38" s="35"/>
      <c r="N38" s="80">
        <f t="shared" si="4"/>
        <v>705</v>
      </c>
      <c r="O38" s="164"/>
      <c r="P38" s="137"/>
      <c r="Q38" s="139"/>
      <c r="R38" s="141"/>
      <c r="S38" s="142"/>
      <c r="T38" s="134"/>
      <c r="U38" s="120"/>
    </row>
    <row r="39" spans="2:21" ht="19" thickTop="1" thickBot="1">
      <c r="B39" s="122" t="s">
        <v>29</v>
      </c>
      <c r="C39" s="78" t="s">
        <v>50</v>
      </c>
      <c r="D39" s="25">
        <v>5</v>
      </c>
      <c r="E39" s="26">
        <v>4</v>
      </c>
      <c r="F39" s="27"/>
      <c r="G39" s="27"/>
      <c r="H39" s="28"/>
      <c r="I39" s="26">
        <v>2</v>
      </c>
      <c r="J39" s="27"/>
      <c r="K39" s="28">
        <v>4</v>
      </c>
      <c r="L39" s="81">
        <v>1</v>
      </c>
      <c r="M39" s="82"/>
      <c r="N39" s="80">
        <f t="shared" si="4"/>
        <v>16</v>
      </c>
      <c r="O39" s="160">
        <v>30</v>
      </c>
      <c r="P39" s="125">
        <v>4</v>
      </c>
      <c r="Q39" s="138">
        <v>2</v>
      </c>
      <c r="R39" s="140">
        <f>O39-Q39-P39</f>
        <v>24</v>
      </c>
      <c r="S39" s="131">
        <v>13</v>
      </c>
      <c r="T39" s="133">
        <f>N39</f>
        <v>16</v>
      </c>
      <c r="U39" s="110">
        <f>S39/R39</f>
        <v>0.54166666666666663</v>
      </c>
    </row>
    <row r="40" spans="2:21" ht="19" thickTop="1" thickBot="1">
      <c r="B40" s="135"/>
      <c r="C40" s="20" t="s">
        <v>27</v>
      </c>
      <c r="D40" s="29">
        <v>117</v>
      </c>
      <c r="E40" s="30">
        <v>160</v>
      </c>
      <c r="F40" s="31"/>
      <c r="G40" s="31"/>
      <c r="H40" s="32"/>
      <c r="I40" s="30">
        <v>50</v>
      </c>
      <c r="J40" s="31"/>
      <c r="K40" s="32">
        <v>200</v>
      </c>
      <c r="L40" s="32">
        <v>60</v>
      </c>
      <c r="M40" s="35"/>
      <c r="N40" s="80">
        <f t="shared" si="4"/>
        <v>587</v>
      </c>
      <c r="O40" s="164"/>
      <c r="P40" s="137"/>
      <c r="Q40" s="139"/>
      <c r="R40" s="141"/>
      <c r="S40" s="142"/>
      <c r="T40" s="134"/>
      <c r="U40" s="120"/>
    </row>
    <row r="41" spans="2:21" ht="19" thickTop="1" thickBot="1">
      <c r="B41" s="122" t="s">
        <v>30</v>
      </c>
      <c r="C41" s="78" t="s">
        <v>50</v>
      </c>
      <c r="D41" s="25">
        <v>2</v>
      </c>
      <c r="E41" s="26">
        <v>3</v>
      </c>
      <c r="F41" s="27"/>
      <c r="G41" s="27"/>
      <c r="H41" s="28"/>
      <c r="I41" s="26"/>
      <c r="J41" s="27"/>
      <c r="K41" s="28">
        <v>1</v>
      </c>
      <c r="L41" s="81">
        <v>8</v>
      </c>
      <c r="M41" s="82">
        <v>3</v>
      </c>
      <c r="N41" s="80">
        <f t="shared" si="4"/>
        <v>17</v>
      </c>
      <c r="O41" s="160">
        <v>31</v>
      </c>
      <c r="P41" s="125">
        <v>4</v>
      </c>
      <c r="Q41" s="138">
        <v>2</v>
      </c>
      <c r="R41" s="140">
        <f>O41-Q41-P41</f>
        <v>25</v>
      </c>
      <c r="S41" s="131">
        <v>17</v>
      </c>
      <c r="T41" s="133">
        <f>N41</f>
        <v>17</v>
      </c>
      <c r="U41" s="110">
        <f>S41/R41</f>
        <v>0.68</v>
      </c>
    </row>
    <row r="42" spans="2:21" ht="19" thickTop="1" thickBot="1">
      <c r="B42" s="135"/>
      <c r="C42" s="20" t="s">
        <v>27</v>
      </c>
      <c r="D42" s="29">
        <v>40</v>
      </c>
      <c r="E42" s="30">
        <v>140</v>
      </c>
      <c r="F42" s="31"/>
      <c r="G42" s="31"/>
      <c r="H42" s="32"/>
      <c r="I42" s="30"/>
      <c r="J42" s="31"/>
      <c r="K42" s="32">
        <v>5</v>
      </c>
      <c r="L42" s="32">
        <v>390</v>
      </c>
      <c r="M42" s="35">
        <v>220</v>
      </c>
      <c r="N42" s="80">
        <f t="shared" si="4"/>
        <v>795</v>
      </c>
      <c r="O42" s="164"/>
      <c r="P42" s="137"/>
      <c r="Q42" s="139"/>
      <c r="R42" s="141"/>
      <c r="S42" s="142"/>
      <c r="T42" s="134"/>
      <c r="U42" s="120"/>
    </row>
    <row r="43" spans="2:21" ht="19" thickTop="1" thickBot="1">
      <c r="B43" s="122" t="s">
        <v>31</v>
      </c>
      <c r="C43" s="78" t="s">
        <v>50</v>
      </c>
      <c r="D43" s="25">
        <v>8</v>
      </c>
      <c r="E43" s="26">
        <v>2</v>
      </c>
      <c r="F43" s="83"/>
      <c r="G43" s="27"/>
      <c r="H43" s="28"/>
      <c r="I43" s="26"/>
      <c r="J43" s="27"/>
      <c r="K43" s="28">
        <v>8</v>
      </c>
      <c r="L43" s="28"/>
      <c r="M43" s="79"/>
      <c r="N43" s="80">
        <f t="shared" si="4"/>
        <v>18</v>
      </c>
      <c r="O43" s="160">
        <v>31</v>
      </c>
      <c r="P43" s="125">
        <v>5</v>
      </c>
      <c r="Q43" s="138">
        <v>2</v>
      </c>
      <c r="R43" s="140">
        <f>O43-Q43-P43</f>
        <v>24</v>
      </c>
      <c r="S43" s="131">
        <v>12</v>
      </c>
      <c r="T43" s="133">
        <f>N43</f>
        <v>18</v>
      </c>
      <c r="U43" s="110">
        <f>S43/R43</f>
        <v>0.5</v>
      </c>
    </row>
    <row r="44" spans="2:21" ht="19" thickTop="1" thickBot="1">
      <c r="B44" s="135"/>
      <c r="C44" s="20" t="s">
        <v>27</v>
      </c>
      <c r="D44" s="29">
        <v>375</v>
      </c>
      <c r="E44" s="30">
        <v>75</v>
      </c>
      <c r="F44" s="31"/>
      <c r="G44" s="31"/>
      <c r="H44" s="32"/>
      <c r="I44" s="30"/>
      <c r="J44" s="31"/>
      <c r="K44" s="32">
        <v>1053</v>
      </c>
      <c r="L44" s="32"/>
      <c r="M44" s="35"/>
      <c r="N44" s="80">
        <f t="shared" si="4"/>
        <v>1503</v>
      </c>
      <c r="O44" s="164"/>
      <c r="P44" s="137"/>
      <c r="Q44" s="139"/>
      <c r="R44" s="141"/>
      <c r="S44" s="142"/>
      <c r="T44" s="134"/>
      <c r="U44" s="120"/>
    </row>
    <row r="45" spans="2:21" ht="19" thickTop="1" thickBot="1">
      <c r="B45" s="122" t="s">
        <v>32</v>
      </c>
      <c r="C45" s="78" t="s">
        <v>50</v>
      </c>
      <c r="D45" s="25">
        <v>4</v>
      </c>
      <c r="E45" s="26">
        <v>3</v>
      </c>
      <c r="F45" s="27"/>
      <c r="G45" s="27"/>
      <c r="H45" s="28"/>
      <c r="I45" s="26"/>
      <c r="J45" s="27"/>
      <c r="K45" s="28">
        <v>3</v>
      </c>
      <c r="L45" s="28">
        <v>5</v>
      </c>
      <c r="M45" s="79"/>
      <c r="N45" s="80">
        <f t="shared" si="4"/>
        <v>15</v>
      </c>
      <c r="O45" s="160">
        <v>30</v>
      </c>
      <c r="P45" s="125">
        <v>4</v>
      </c>
      <c r="Q45" s="138">
        <v>2</v>
      </c>
      <c r="R45" s="140">
        <f>O45-Q45-P45</f>
        <v>24</v>
      </c>
      <c r="S45" s="131">
        <v>17</v>
      </c>
      <c r="T45" s="133">
        <f>N45</f>
        <v>15</v>
      </c>
      <c r="U45" s="110">
        <f>S45/R45</f>
        <v>0.70833333333333337</v>
      </c>
    </row>
    <row r="46" spans="2:21" ht="19" thickTop="1" thickBot="1">
      <c r="B46" s="135"/>
      <c r="C46" s="20" t="s">
        <v>27</v>
      </c>
      <c r="D46" s="29">
        <v>200</v>
      </c>
      <c r="E46" s="30">
        <v>135</v>
      </c>
      <c r="F46" s="31"/>
      <c r="G46" s="31"/>
      <c r="H46" s="32"/>
      <c r="I46" s="30"/>
      <c r="J46" s="31"/>
      <c r="K46" s="32">
        <v>300</v>
      </c>
      <c r="L46" s="32">
        <v>350</v>
      </c>
      <c r="M46" s="35"/>
      <c r="N46" s="80">
        <f t="shared" si="4"/>
        <v>985</v>
      </c>
      <c r="O46" s="164"/>
      <c r="P46" s="137"/>
      <c r="Q46" s="139"/>
      <c r="R46" s="141"/>
      <c r="S46" s="142"/>
      <c r="T46" s="134"/>
      <c r="U46" s="120"/>
    </row>
    <row r="47" spans="2:21" ht="19" thickTop="1" thickBot="1">
      <c r="B47" s="122" t="s">
        <v>33</v>
      </c>
      <c r="C47" s="78" t="s">
        <v>50</v>
      </c>
      <c r="D47" s="25">
        <v>10</v>
      </c>
      <c r="E47" s="26">
        <v>3</v>
      </c>
      <c r="F47" s="27"/>
      <c r="G47" s="27"/>
      <c r="H47" s="28"/>
      <c r="I47" s="26"/>
      <c r="J47" s="27"/>
      <c r="K47" s="28">
        <v>7</v>
      </c>
      <c r="L47" s="28"/>
      <c r="M47" s="79">
        <v>1</v>
      </c>
      <c r="N47" s="80">
        <f t="shared" si="4"/>
        <v>21</v>
      </c>
      <c r="O47" s="160">
        <v>31</v>
      </c>
      <c r="P47" s="125">
        <v>5</v>
      </c>
      <c r="Q47" s="138">
        <v>2</v>
      </c>
      <c r="R47" s="140">
        <f>O47-Q47-P47</f>
        <v>24</v>
      </c>
      <c r="S47" s="131">
        <v>17</v>
      </c>
      <c r="T47" s="133">
        <f>N47</f>
        <v>21</v>
      </c>
      <c r="U47" s="110">
        <f>S47/R47</f>
        <v>0.70833333333333337</v>
      </c>
    </row>
    <row r="48" spans="2:21" ht="19" thickTop="1" thickBot="1">
      <c r="B48" s="135"/>
      <c r="C48" s="20" t="s">
        <v>27</v>
      </c>
      <c r="D48" s="29">
        <v>697</v>
      </c>
      <c r="E48" s="30">
        <v>170</v>
      </c>
      <c r="F48" s="31"/>
      <c r="G48" s="31"/>
      <c r="H48" s="32"/>
      <c r="I48" s="30"/>
      <c r="J48" s="31"/>
      <c r="K48" s="32">
        <v>758</v>
      </c>
      <c r="L48" s="32"/>
      <c r="M48" s="35">
        <v>100</v>
      </c>
      <c r="N48" s="80">
        <f t="shared" si="4"/>
        <v>1725</v>
      </c>
      <c r="O48" s="164"/>
      <c r="P48" s="137"/>
      <c r="Q48" s="139"/>
      <c r="R48" s="141"/>
      <c r="S48" s="142"/>
      <c r="T48" s="134"/>
      <c r="U48" s="120"/>
    </row>
    <row r="49" spans="2:21" ht="19" thickTop="1" thickBot="1">
      <c r="B49" s="122" t="s">
        <v>34</v>
      </c>
      <c r="C49" s="78" t="s">
        <v>50</v>
      </c>
      <c r="D49" s="25">
        <v>9</v>
      </c>
      <c r="E49" s="26">
        <v>4</v>
      </c>
      <c r="F49" s="27"/>
      <c r="G49" s="27"/>
      <c r="H49" s="28"/>
      <c r="I49" s="26"/>
      <c r="J49" s="27"/>
      <c r="K49" s="28">
        <v>6</v>
      </c>
      <c r="L49" s="28"/>
      <c r="M49" s="79"/>
      <c r="N49" s="80">
        <f t="shared" si="4"/>
        <v>19</v>
      </c>
      <c r="O49" s="160">
        <v>30</v>
      </c>
      <c r="P49" s="125">
        <v>4</v>
      </c>
      <c r="Q49" s="138">
        <v>2</v>
      </c>
      <c r="R49" s="140">
        <f>O49-Q49-P49</f>
        <v>24</v>
      </c>
      <c r="S49" s="131">
        <v>20</v>
      </c>
      <c r="T49" s="133">
        <f>N49</f>
        <v>19</v>
      </c>
      <c r="U49" s="110">
        <f>S49/R49</f>
        <v>0.83333333333333337</v>
      </c>
    </row>
    <row r="50" spans="2:21" ht="19" thickTop="1" thickBot="1">
      <c r="B50" s="135"/>
      <c r="C50" s="20" t="s">
        <v>27</v>
      </c>
      <c r="D50" s="29">
        <v>532</v>
      </c>
      <c r="E50" s="30">
        <v>210</v>
      </c>
      <c r="F50" s="31"/>
      <c r="G50" s="31"/>
      <c r="H50" s="32"/>
      <c r="I50" s="30"/>
      <c r="J50" s="31"/>
      <c r="K50" s="32">
        <v>445</v>
      </c>
      <c r="L50" s="32"/>
      <c r="M50" s="35"/>
      <c r="N50" s="80">
        <f t="shared" si="4"/>
        <v>1187</v>
      </c>
      <c r="O50" s="164"/>
      <c r="P50" s="137"/>
      <c r="Q50" s="139"/>
      <c r="R50" s="141"/>
      <c r="S50" s="142"/>
      <c r="T50" s="134"/>
      <c r="U50" s="120"/>
    </row>
    <row r="51" spans="2:21" ht="19" thickTop="1" thickBot="1">
      <c r="B51" s="122" t="s">
        <v>35</v>
      </c>
      <c r="C51" s="78" t="s">
        <v>50</v>
      </c>
      <c r="D51" s="25"/>
      <c r="E51" s="26">
        <v>6</v>
      </c>
      <c r="F51" s="26"/>
      <c r="G51" s="26"/>
      <c r="H51" s="28"/>
      <c r="I51" s="26"/>
      <c r="J51" s="26"/>
      <c r="K51" s="28">
        <v>6</v>
      </c>
      <c r="L51" s="28"/>
      <c r="M51" s="79">
        <v>2</v>
      </c>
      <c r="N51" s="80">
        <f t="shared" si="4"/>
        <v>14</v>
      </c>
      <c r="O51" s="160">
        <v>31</v>
      </c>
      <c r="P51" s="125">
        <v>7</v>
      </c>
      <c r="Q51" s="138">
        <v>3</v>
      </c>
      <c r="R51" s="140">
        <f>O51-Q51-P51</f>
        <v>21</v>
      </c>
      <c r="S51" s="131">
        <v>11</v>
      </c>
      <c r="T51" s="133">
        <f>N51</f>
        <v>14</v>
      </c>
      <c r="U51" s="110">
        <f>S51/R51</f>
        <v>0.52380952380952384</v>
      </c>
    </row>
    <row r="52" spans="2:21" ht="19" thickTop="1" thickBot="1">
      <c r="B52" s="135"/>
      <c r="C52" s="20" t="s">
        <v>27</v>
      </c>
      <c r="D52" s="29"/>
      <c r="E52" s="30">
        <v>179</v>
      </c>
      <c r="F52" s="30"/>
      <c r="G52" s="30"/>
      <c r="H52" s="32"/>
      <c r="I52" s="30"/>
      <c r="J52" s="30"/>
      <c r="K52" s="32">
        <v>420</v>
      </c>
      <c r="L52" s="32"/>
      <c r="M52" s="35">
        <v>110</v>
      </c>
      <c r="N52" s="80">
        <f t="shared" si="4"/>
        <v>709</v>
      </c>
      <c r="O52" s="164"/>
      <c r="P52" s="137"/>
      <c r="Q52" s="139"/>
      <c r="R52" s="141"/>
      <c r="S52" s="142"/>
      <c r="T52" s="134"/>
      <c r="U52" s="120"/>
    </row>
    <row r="53" spans="2:21" ht="19" thickTop="1" thickBot="1">
      <c r="B53" s="122" t="s">
        <v>36</v>
      </c>
      <c r="C53" s="78" t="s">
        <v>50</v>
      </c>
      <c r="D53" s="84">
        <v>4</v>
      </c>
      <c r="E53" s="85">
        <v>7</v>
      </c>
      <c r="F53" s="85"/>
      <c r="G53" s="85"/>
      <c r="H53" s="85"/>
      <c r="I53" s="85"/>
      <c r="J53" s="85"/>
      <c r="K53" s="85"/>
      <c r="L53" s="86"/>
      <c r="M53" s="87">
        <v>4</v>
      </c>
      <c r="N53" s="80">
        <f t="shared" si="4"/>
        <v>15</v>
      </c>
      <c r="O53" s="160">
        <v>31</v>
      </c>
      <c r="P53" s="162">
        <v>7</v>
      </c>
      <c r="Q53" s="138">
        <v>3</v>
      </c>
      <c r="R53" s="140">
        <f>O53-Q53-P53</f>
        <v>21</v>
      </c>
      <c r="S53" s="131">
        <v>16</v>
      </c>
      <c r="T53" s="133">
        <f>N53</f>
        <v>15</v>
      </c>
      <c r="U53" s="110">
        <f>S53/R53</f>
        <v>0.76190476190476186</v>
      </c>
    </row>
    <row r="54" spans="2:21" ht="19" thickTop="1" thickBot="1">
      <c r="B54" s="135"/>
      <c r="C54" s="20" t="s">
        <v>27</v>
      </c>
      <c r="D54" s="29">
        <v>183</v>
      </c>
      <c r="E54" s="30">
        <v>225</v>
      </c>
      <c r="F54" s="30"/>
      <c r="G54" s="30"/>
      <c r="H54" s="30"/>
      <c r="I54" s="30"/>
      <c r="J54" s="30"/>
      <c r="K54" s="30"/>
      <c r="L54" s="88"/>
      <c r="M54" s="35">
        <v>605</v>
      </c>
      <c r="N54" s="80">
        <f t="shared" si="4"/>
        <v>1013</v>
      </c>
      <c r="O54" s="164"/>
      <c r="P54" s="165"/>
      <c r="Q54" s="139"/>
      <c r="R54" s="141"/>
      <c r="S54" s="142"/>
      <c r="T54" s="134"/>
      <c r="U54" s="120"/>
    </row>
    <row r="55" spans="2:21" ht="19" thickTop="1" thickBot="1">
      <c r="B55" s="122" t="s">
        <v>37</v>
      </c>
      <c r="C55" s="78" t="s">
        <v>50</v>
      </c>
      <c r="D55" s="25">
        <v>12</v>
      </c>
      <c r="E55" s="26">
        <v>5</v>
      </c>
      <c r="F55" s="26"/>
      <c r="G55" s="26"/>
      <c r="H55" s="26"/>
      <c r="I55" s="26"/>
      <c r="J55" s="26"/>
      <c r="K55" s="26">
        <v>2</v>
      </c>
      <c r="L55" s="28">
        <v>1</v>
      </c>
      <c r="M55" s="79"/>
      <c r="N55" s="80">
        <f>SUM(D55:M55)</f>
        <v>20</v>
      </c>
      <c r="O55" s="160">
        <v>28</v>
      </c>
      <c r="P55" s="162">
        <v>4</v>
      </c>
      <c r="Q55" s="138">
        <v>2</v>
      </c>
      <c r="R55" s="140">
        <f>O55-Q55-P55</f>
        <v>22</v>
      </c>
      <c r="S55" s="131">
        <v>17</v>
      </c>
      <c r="T55" s="133">
        <f>N55</f>
        <v>20</v>
      </c>
      <c r="U55" s="110">
        <f>S55/R55</f>
        <v>0.77272727272727271</v>
      </c>
    </row>
    <row r="56" spans="2:21" ht="19" thickTop="1" thickBot="1">
      <c r="B56" s="135"/>
      <c r="C56" s="20" t="s">
        <v>27</v>
      </c>
      <c r="D56" s="29">
        <v>547</v>
      </c>
      <c r="E56" s="30">
        <v>294</v>
      </c>
      <c r="F56" s="30"/>
      <c r="G56" s="30"/>
      <c r="H56" s="30"/>
      <c r="I56" s="30"/>
      <c r="J56" s="30"/>
      <c r="K56" s="30">
        <v>45</v>
      </c>
      <c r="L56" s="88">
        <v>70</v>
      </c>
      <c r="M56" s="35"/>
      <c r="N56" s="80">
        <f t="shared" si="4"/>
        <v>956</v>
      </c>
      <c r="O56" s="164"/>
      <c r="P56" s="165"/>
      <c r="Q56" s="139"/>
      <c r="R56" s="141"/>
      <c r="S56" s="142"/>
      <c r="T56" s="134"/>
      <c r="U56" s="120"/>
    </row>
    <row r="57" spans="2:21" ht="19" thickTop="1" thickBot="1">
      <c r="B57" s="121" t="s">
        <v>38</v>
      </c>
      <c r="C57" s="15" t="s">
        <v>50</v>
      </c>
      <c r="D57" s="89">
        <v>7</v>
      </c>
      <c r="E57" s="90">
        <v>7</v>
      </c>
      <c r="F57" s="90"/>
      <c r="G57" s="90"/>
      <c r="H57" s="90"/>
      <c r="I57" s="90"/>
      <c r="J57" s="90"/>
      <c r="K57" s="90">
        <v>5</v>
      </c>
      <c r="L57" s="91"/>
      <c r="M57" s="92"/>
      <c r="N57" s="80">
        <f t="shared" si="4"/>
        <v>19</v>
      </c>
      <c r="O57" s="160">
        <v>31</v>
      </c>
      <c r="P57" s="162">
        <v>4</v>
      </c>
      <c r="Q57" s="127">
        <v>4</v>
      </c>
      <c r="R57" s="129">
        <f>O57-Q57-P57</f>
        <v>23</v>
      </c>
      <c r="S57" s="131">
        <v>9</v>
      </c>
      <c r="T57" s="108">
        <f>N57</f>
        <v>19</v>
      </c>
      <c r="U57" s="110">
        <f>S57/R57</f>
        <v>0.39130434782608697</v>
      </c>
    </row>
    <row r="58" spans="2:21" ht="19" thickTop="1" thickBot="1">
      <c r="B58" s="122"/>
      <c r="C58" s="55" t="s">
        <v>27</v>
      </c>
      <c r="D58" s="93">
        <v>260</v>
      </c>
      <c r="E58" s="94">
        <v>377</v>
      </c>
      <c r="F58" s="94"/>
      <c r="G58" s="94"/>
      <c r="H58" s="94"/>
      <c r="I58" s="94"/>
      <c r="J58" s="94"/>
      <c r="K58" s="94">
        <v>355</v>
      </c>
      <c r="L58" s="95"/>
      <c r="M58" s="96"/>
      <c r="N58" s="80">
        <f t="shared" si="4"/>
        <v>992</v>
      </c>
      <c r="O58" s="161"/>
      <c r="P58" s="163"/>
      <c r="Q58" s="128"/>
      <c r="R58" s="130"/>
      <c r="S58" s="132"/>
      <c r="T58" s="109"/>
      <c r="U58" s="111"/>
    </row>
    <row r="59" spans="2:21">
      <c r="B59" s="112" t="s">
        <v>51</v>
      </c>
      <c r="C59" s="60" t="s">
        <v>50</v>
      </c>
      <c r="D59" s="97">
        <f>SUM(D57,D55,D53,D51,D49,D47,D45,D43,D41,D39,D37,D35)</f>
        <v>72</v>
      </c>
      <c r="E59" s="97">
        <f t="shared" ref="E59:L60" si="5">SUM(E57,E55,E53,E51,E49,E47,E45,E43,E41,E39,E37,E35)</f>
        <v>50</v>
      </c>
      <c r="F59" s="97">
        <f t="shared" si="5"/>
        <v>0</v>
      </c>
      <c r="G59" s="97">
        <f t="shared" si="5"/>
        <v>0</v>
      </c>
      <c r="H59" s="97">
        <f t="shared" si="5"/>
        <v>0</v>
      </c>
      <c r="I59" s="97">
        <f t="shared" si="5"/>
        <v>5</v>
      </c>
      <c r="J59" s="97">
        <f t="shared" si="5"/>
        <v>0</v>
      </c>
      <c r="K59" s="97">
        <f t="shared" si="5"/>
        <v>52</v>
      </c>
      <c r="L59" s="98">
        <f t="shared" si="5"/>
        <v>16</v>
      </c>
      <c r="M59" s="98">
        <f>SUM(M57,M55,M53,M51,M49,M47,M45,M43,M41,M39,M37,M35)</f>
        <v>10</v>
      </c>
      <c r="N59" s="99">
        <f>SUM(N57,N55,N53,N51,N49,N47,N45,N43,N41,N39,N37,N35)</f>
        <v>205</v>
      </c>
      <c r="O59" s="114">
        <f t="shared" ref="O59:T59" si="6">SUM(O35:O58)</f>
        <v>365</v>
      </c>
      <c r="P59" s="114">
        <f t="shared" si="6"/>
        <v>57</v>
      </c>
      <c r="Q59" s="114">
        <f t="shared" si="6"/>
        <v>29</v>
      </c>
      <c r="R59" s="116">
        <f t="shared" si="6"/>
        <v>279</v>
      </c>
      <c r="S59" s="117">
        <f t="shared" si="6"/>
        <v>178</v>
      </c>
      <c r="T59" s="116">
        <f t="shared" si="6"/>
        <v>205</v>
      </c>
      <c r="U59" s="119">
        <f>S59/R59</f>
        <v>0.63799283154121866</v>
      </c>
    </row>
    <row r="60" spans="2:21" ht="18.5" thickBot="1">
      <c r="B60" s="113"/>
      <c r="C60" s="63" t="s">
        <v>27</v>
      </c>
      <c r="D60" s="100">
        <f>SUM(D58,D56,D54,D52,D50,D48,D46,D44,D42,D40,D38,D36)</f>
        <v>3404</v>
      </c>
      <c r="E60" s="100">
        <f t="shared" si="5"/>
        <v>2285</v>
      </c>
      <c r="F60" s="100">
        <f t="shared" si="5"/>
        <v>0</v>
      </c>
      <c r="G60" s="100">
        <f t="shared" si="5"/>
        <v>0</v>
      </c>
      <c r="H60" s="100">
        <f t="shared" si="5"/>
        <v>0</v>
      </c>
      <c r="I60" s="100">
        <f t="shared" si="5"/>
        <v>200</v>
      </c>
      <c r="J60" s="100">
        <f t="shared" si="5"/>
        <v>0</v>
      </c>
      <c r="K60" s="100">
        <f t="shared" si="5"/>
        <v>4923</v>
      </c>
      <c r="L60" s="101">
        <f t="shared" si="5"/>
        <v>920</v>
      </c>
      <c r="M60" s="101">
        <f>SUM(M58,M56,M54,M52,M50,M48,M46,M44,M42,M40,M38,M36)</f>
        <v>1035</v>
      </c>
      <c r="N60" s="102">
        <f>SUM(N58,N56,N54,N52,N50,N48,N46,N44,N42,N40,N38,N36)</f>
        <v>12767</v>
      </c>
      <c r="O60" s="115"/>
      <c r="P60" s="115"/>
      <c r="Q60" s="115"/>
      <c r="R60" s="115"/>
      <c r="S60" s="118"/>
      <c r="T60" s="115"/>
      <c r="U60" s="120"/>
    </row>
    <row r="62" spans="2:21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ht="22" thickBot="1">
      <c r="B63" s="153" t="s">
        <v>54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</row>
    <row r="64" spans="2:21">
      <c r="B64" s="154"/>
      <c r="C64" s="155"/>
      <c r="D64" s="147" t="s">
        <v>1</v>
      </c>
      <c r="E64" s="158" t="s">
        <v>2</v>
      </c>
      <c r="F64" s="147" t="s">
        <v>3</v>
      </c>
      <c r="G64" s="147" t="s">
        <v>4</v>
      </c>
      <c r="H64" s="147" t="s">
        <v>55</v>
      </c>
      <c r="I64" s="147" t="s">
        <v>6</v>
      </c>
      <c r="J64" s="147" t="s">
        <v>7</v>
      </c>
      <c r="K64" s="158" t="s">
        <v>8</v>
      </c>
      <c r="L64" s="147" t="s">
        <v>9</v>
      </c>
      <c r="M64" s="72" t="s">
        <v>42</v>
      </c>
      <c r="N64" s="149" t="s">
        <v>43</v>
      </c>
      <c r="O64" s="73" t="s">
        <v>44</v>
      </c>
      <c r="P64" s="74" t="s">
        <v>45</v>
      </c>
      <c r="Q64" s="74" t="s">
        <v>46</v>
      </c>
      <c r="R64" s="4" t="s">
        <v>14</v>
      </c>
      <c r="S64" s="5" t="s">
        <v>15</v>
      </c>
      <c r="T64" s="6" t="s">
        <v>56</v>
      </c>
      <c r="U64" s="7" t="s">
        <v>17</v>
      </c>
    </row>
    <row r="65" spans="2:21" ht="18.5" thickBot="1">
      <c r="B65" s="156"/>
      <c r="C65" s="157"/>
      <c r="D65" s="148"/>
      <c r="E65" s="159"/>
      <c r="F65" s="148"/>
      <c r="G65" s="148"/>
      <c r="H65" s="148"/>
      <c r="I65" s="148"/>
      <c r="J65" s="148"/>
      <c r="K65" s="159"/>
      <c r="L65" s="148"/>
      <c r="M65" s="75" t="s">
        <v>47</v>
      </c>
      <c r="N65" s="150"/>
      <c r="O65" s="76" t="s">
        <v>48</v>
      </c>
      <c r="P65" s="77" t="s">
        <v>48</v>
      </c>
      <c r="Q65" s="77" t="s">
        <v>48</v>
      </c>
      <c r="R65" s="11" t="s">
        <v>49</v>
      </c>
      <c r="S65" s="12" t="s">
        <v>22</v>
      </c>
      <c r="T65" s="13" t="s">
        <v>23</v>
      </c>
      <c r="U65" s="14" t="s">
        <v>57</v>
      </c>
    </row>
    <row r="66" spans="2:21" ht="19" thickTop="1" thickBot="1">
      <c r="B66" s="122" t="s">
        <v>25</v>
      </c>
      <c r="C66" s="78" t="s">
        <v>50</v>
      </c>
      <c r="D66" s="25">
        <v>4</v>
      </c>
      <c r="E66" s="26">
        <v>4</v>
      </c>
      <c r="F66" s="27"/>
      <c r="G66" s="26"/>
      <c r="H66" s="28"/>
      <c r="I66" s="90"/>
      <c r="J66" s="26"/>
      <c r="K66" s="28"/>
      <c r="L66" s="28"/>
      <c r="M66" s="92"/>
      <c r="N66" s="103">
        <f t="shared" ref="N66:N89" si="7">SUM(D66:M66)</f>
        <v>8</v>
      </c>
      <c r="O66" s="151">
        <v>30</v>
      </c>
      <c r="P66" s="125">
        <v>4</v>
      </c>
      <c r="Q66" s="140">
        <v>0</v>
      </c>
      <c r="R66" s="140">
        <f>O66-Q66-P66</f>
        <v>26</v>
      </c>
      <c r="S66" s="131">
        <v>6</v>
      </c>
      <c r="T66" s="133">
        <f>N66</f>
        <v>8</v>
      </c>
      <c r="U66" s="110">
        <f>S66/R66</f>
        <v>0.23076923076923078</v>
      </c>
    </row>
    <row r="67" spans="2:21" ht="19" thickTop="1" thickBot="1">
      <c r="B67" s="135"/>
      <c r="C67" s="20" t="s">
        <v>27</v>
      </c>
      <c r="D67" s="29">
        <v>73</v>
      </c>
      <c r="E67" s="30">
        <v>61</v>
      </c>
      <c r="F67" s="104"/>
      <c r="G67" s="104"/>
      <c r="H67" s="32"/>
      <c r="I67" s="30"/>
      <c r="J67" s="30"/>
      <c r="K67" s="32"/>
      <c r="L67" s="34"/>
      <c r="M67" s="34"/>
      <c r="N67" s="103">
        <f t="shared" si="7"/>
        <v>134</v>
      </c>
      <c r="O67" s="152"/>
      <c r="P67" s="137"/>
      <c r="Q67" s="141"/>
      <c r="R67" s="141"/>
      <c r="S67" s="142"/>
      <c r="T67" s="134"/>
      <c r="U67" s="120"/>
    </row>
    <row r="68" spans="2:21" ht="19" thickTop="1" thickBot="1">
      <c r="B68" s="122" t="s">
        <v>28</v>
      </c>
      <c r="C68" s="78" t="s">
        <v>50</v>
      </c>
      <c r="D68" s="25">
        <v>5</v>
      </c>
      <c r="E68" s="26">
        <v>2</v>
      </c>
      <c r="F68" s="105"/>
      <c r="G68" s="105"/>
      <c r="H68" s="28"/>
      <c r="I68" s="26"/>
      <c r="J68" s="26"/>
      <c r="K68" s="28">
        <v>2</v>
      </c>
      <c r="L68" s="28"/>
      <c r="M68" s="28"/>
      <c r="N68" s="103">
        <f t="shared" si="7"/>
        <v>9</v>
      </c>
      <c r="O68" s="143">
        <v>31</v>
      </c>
      <c r="P68" s="145">
        <v>5</v>
      </c>
      <c r="Q68" s="138">
        <v>1</v>
      </c>
      <c r="R68" s="140">
        <f>O68-Q68-P68</f>
        <v>25</v>
      </c>
      <c r="S68" s="131">
        <v>13</v>
      </c>
      <c r="T68" s="133">
        <f>N68</f>
        <v>9</v>
      </c>
      <c r="U68" s="110">
        <f>S68/R68</f>
        <v>0.52</v>
      </c>
    </row>
    <row r="69" spans="2:21" ht="19" thickTop="1" thickBot="1">
      <c r="B69" s="135"/>
      <c r="C69" s="20" t="s">
        <v>27</v>
      </c>
      <c r="D69" s="29">
        <v>85</v>
      </c>
      <c r="E69" s="30">
        <v>35</v>
      </c>
      <c r="F69" s="31"/>
      <c r="G69" s="104"/>
      <c r="H69" s="32"/>
      <c r="I69" s="30"/>
      <c r="J69" s="104"/>
      <c r="K69" s="32">
        <v>40</v>
      </c>
      <c r="L69" s="34"/>
      <c r="M69" s="35"/>
      <c r="N69" s="103">
        <f t="shared" si="7"/>
        <v>160</v>
      </c>
      <c r="O69" s="144"/>
      <c r="P69" s="146"/>
      <c r="Q69" s="139"/>
      <c r="R69" s="141"/>
      <c r="S69" s="142"/>
      <c r="T69" s="134"/>
      <c r="U69" s="120"/>
    </row>
    <row r="70" spans="2:21" ht="19" thickTop="1" thickBot="1">
      <c r="B70" s="122" t="s">
        <v>29</v>
      </c>
      <c r="C70" s="78" t="s">
        <v>50</v>
      </c>
      <c r="D70" s="25">
        <v>2</v>
      </c>
      <c r="E70" s="26">
        <v>3</v>
      </c>
      <c r="F70" s="105"/>
      <c r="G70" s="105"/>
      <c r="H70" s="28"/>
      <c r="I70" s="26"/>
      <c r="J70" s="105"/>
      <c r="K70" s="28"/>
      <c r="L70" s="81"/>
      <c r="M70" s="82"/>
      <c r="N70" s="103">
        <f t="shared" si="7"/>
        <v>5</v>
      </c>
      <c r="O70" s="143">
        <v>30</v>
      </c>
      <c r="P70" s="145">
        <v>4</v>
      </c>
      <c r="Q70" s="138">
        <v>1</v>
      </c>
      <c r="R70" s="140">
        <f>O70-Q70-P70</f>
        <v>25</v>
      </c>
      <c r="S70" s="131">
        <v>12</v>
      </c>
      <c r="T70" s="133">
        <f>N70</f>
        <v>5</v>
      </c>
      <c r="U70" s="110">
        <f>S70/R70</f>
        <v>0.48</v>
      </c>
    </row>
    <row r="71" spans="2:21" ht="19" thickTop="1" thickBot="1">
      <c r="B71" s="135"/>
      <c r="C71" s="20" t="s">
        <v>27</v>
      </c>
      <c r="D71" s="29">
        <v>36</v>
      </c>
      <c r="E71" s="30">
        <v>55</v>
      </c>
      <c r="F71" s="104"/>
      <c r="G71" s="104"/>
      <c r="H71" s="32"/>
      <c r="I71" s="30"/>
      <c r="J71" s="104"/>
      <c r="K71" s="32"/>
      <c r="L71" s="32"/>
      <c r="M71" s="35"/>
      <c r="N71" s="103">
        <f t="shared" si="7"/>
        <v>91</v>
      </c>
      <c r="O71" s="144"/>
      <c r="P71" s="146"/>
      <c r="Q71" s="139"/>
      <c r="R71" s="141"/>
      <c r="S71" s="142"/>
      <c r="T71" s="134"/>
      <c r="U71" s="120"/>
    </row>
    <row r="72" spans="2:21" ht="19" thickTop="1" thickBot="1">
      <c r="B72" s="122" t="s">
        <v>30</v>
      </c>
      <c r="C72" s="78" t="s">
        <v>50</v>
      </c>
      <c r="D72" s="25">
        <v>3</v>
      </c>
      <c r="E72" s="26">
        <v>1</v>
      </c>
      <c r="F72" s="105"/>
      <c r="G72" s="105"/>
      <c r="H72" s="28"/>
      <c r="I72" s="26"/>
      <c r="J72" s="105"/>
      <c r="K72" s="28"/>
      <c r="L72" s="81">
        <v>8</v>
      </c>
      <c r="M72" s="82">
        <v>1</v>
      </c>
      <c r="N72" s="103">
        <f t="shared" si="7"/>
        <v>13</v>
      </c>
      <c r="O72" s="143">
        <v>31</v>
      </c>
      <c r="P72" s="145">
        <v>4</v>
      </c>
      <c r="Q72" s="138">
        <v>2</v>
      </c>
      <c r="R72" s="140">
        <f>O72-Q72-P72</f>
        <v>25</v>
      </c>
      <c r="S72" s="131">
        <v>15</v>
      </c>
      <c r="T72" s="133">
        <f>N72</f>
        <v>13</v>
      </c>
      <c r="U72" s="110">
        <f>S72/R72</f>
        <v>0.6</v>
      </c>
    </row>
    <row r="73" spans="2:21" ht="19" thickTop="1" thickBot="1">
      <c r="B73" s="135"/>
      <c r="C73" s="20" t="s">
        <v>27</v>
      </c>
      <c r="D73" s="29">
        <v>60</v>
      </c>
      <c r="E73" s="30">
        <v>10</v>
      </c>
      <c r="F73" s="104"/>
      <c r="G73" s="104"/>
      <c r="H73" s="32"/>
      <c r="I73" s="30"/>
      <c r="J73" s="104"/>
      <c r="K73" s="32"/>
      <c r="L73" s="32">
        <v>160</v>
      </c>
      <c r="M73" s="35">
        <v>20</v>
      </c>
      <c r="N73" s="103">
        <f t="shared" si="7"/>
        <v>250</v>
      </c>
      <c r="O73" s="144"/>
      <c r="P73" s="146"/>
      <c r="Q73" s="139"/>
      <c r="R73" s="141"/>
      <c r="S73" s="142"/>
      <c r="T73" s="134"/>
      <c r="U73" s="120"/>
    </row>
    <row r="74" spans="2:21" ht="19" thickTop="1" thickBot="1">
      <c r="B74" s="122" t="s">
        <v>31</v>
      </c>
      <c r="C74" s="78" t="s">
        <v>50</v>
      </c>
      <c r="D74" s="25">
        <v>7</v>
      </c>
      <c r="E74" s="26">
        <v>3</v>
      </c>
      <c r="F74" s="106"/>
      <c r="G74" s="105"/>
      <c r="H74" s="28"/>
      <c r="I74" s="26"/>
      <c r="J74" s="105"/>
      <c r="K74" s="28">
        <v>2</v>
      </c>
      <c r="L74" s="28"/>
      <c r="M74" s="79"/>
      <c r="N74" s="103">
        <f t="shared" si="7"/>
        <v>12</v>
      </c>
      <c r="O74" s="143">
        <v>31</v>
      </c>
      <c r="P74" s="145">
        <v>5</v>
      </c>
      <c r="Q74" s="138">
        <v>1</v>
      </c>
      <c r="R74" s="140">
        <f>O74-Q74-P74</f>
        <v>25</v>
      </c>
      <c r="S74" s="131">
        <v>14</v>
      </c>
      <c r="T74" s="133">
        <f>N74</f>
        <v>12</v>
      </c>
      <c r="U74" s="110">
        <f>S74/R74</f>
        <v>0.56000000000000005</v>
      </c>
    </row>
    <row r="75" spans="2:21" ht="19" thickTop="1" thickBot="1">
      <c r="B75" s="135"/>
      <c r="C75" s="20" t="s">
        <v>27</v>
      </c>
      <c r="D75" s="29">
        <v>95</v>
      </c>
      <c r="E75" s="30">
        <v>39</v>
      </c>
      <c r="F75" s="104"/>
      <c r="G75" s="104"/>
      <c r="H75" s="32"/>
      <c r="I75" s="30"/>
      <c r="J75" s="104"/>
      <c r="K75" s="32">
        <v>40</v>
      </c>
      <c r="L75" s="32"/>
      <c r="M75" s="35"/>
      <c r="N75" s="103">
        <f t="shared" si="7"/>
        <v>174</v>
      </c>
      <c r="O75" s="144"/>
      <c r="P75" s="146"/>
      <c r="Q75" s="139"/>
      <c r="R75" s="141"/>
      <c r="S75" s="142"/>
      <c r="T75" s="134"/>
      <c r="U75" s="120"/>
    </row>
    <row r="76" spans="2:21" ht="19" thickTop="1" thickBot="1">
      <c r="B76" s="122" t="s">
        <v>32</v>
      </c>
      <c r="C76" s="78" t="s">
        <v>50</v>
      </c>
      <c r="D76" s="25">
        <v>3</v>
      </c>
      <c r="E76" s="26">
        <v>2</v>
      </c>
      <c r="F76" s="105"/>
      <c r="G76" s="105"/>
      <c r="H76" s="28"/>
      <c r="I76" s="26"/>
      <c r="J76" s="107"/>
      <c r="K76" s="28">
        <v>3</v>
      </c>
      <c r="L76" s="28">
        <v>5</v>
      </c>
      <c r="M76" s="79"/>
      <c r="N76" s="103">
        <f t="shared" si="7"/>
        <v>13</v>
      </c>
      <c r="O76" s="143">
        <v>30</v>
      </c>
      <c r="P76" s="145">
        <v>4</v>
      </c>
      <c r="Q76" s="138">
        <v>1</v>
      </c>
      <c r="R76" s="140">
        <f>O76-Q76-P76</f>
        <v>25</v>
      </c>
      <c r="S76" s="131">
        <v>10</v>
      </c>
      <c r="T76" s="133">
        <f>N76</f>
        <v>13</v>
      </c>
      <c r="U76" s="110">
        <f>S76/R76</f>
        <v>0.4</v>
      </c>
    </row>
    <row r="77" spans="2:21" ht="19" thickTop="1" thickBot="1">
      <c r="B77" s="135"/>
      <c r="C77" s="20" t="s">
        <v>27</v>
      </c>
      <c r="D77" s="29">
        <v>29</v>
      </c>
      <c r="E77" s="30">
        <v>30</v>
      </c>
      <c r="F77" s="104"/>
      <c r="G77" s="104"/>
      <c r="H77" s="32"/>
      <c r="I77" s="32"/>
      <c r="J77" s="104"/>
      <c r="K77" s="88">
        <v>60</v>
      </c>
      <c r="L77" s="32">
        <v>100</v>
      </c>
      <c r="M77" s="35"/>
      <c r="N77" s="103">
        <f t="shared" si="7"/>
        <v>219</v>
      </c>
      <c r="O77" s="144"/>
      <c r="P77" s="146"/>
      <c r="Q77" s="139"/>
      <c r="R77" s="141"/>
      <c r="S77" s="142"/>
      <c r="T77" s="134"/>
      <c r="U77" s="120"/>
    </row>
    <row r="78" spans="2:21" ht="19" thickTop="1" thickBot="1">
      <c r="B78" s="122" t="s">
        <v>33</v>
      </c>
      <c r="C78" s="78" t="s">
        <v>50</v>
      </c>
      <c r="D78" s="25">
        <v>11</v>
      </c>
      <c r="E78" s="26">
        <v>4</v>
      </c>
      <c r="F78" s="105"/>
      <c r="G78" s="105"/>
      <c r="H78" s="28"/>
      <c r="I78" s="26"/>
      <c r="J78" s="105"/>
      <c r="K78" s="28">
        <v>3</v>
      </c>
      <c r="L78" s="28"/>
      <c r="M78" s="79"/>
      <c r="N78" s="103">
        <f t="shared" si="7"/>
        <v>18</v>
      </c>
      <c r="O78" s="143">
        <v>31</v>
      </c>
      <c r="P78" s="145">
        <v>5</v>
      </c>
      <c r="Q78" s="138">
        <v>0</v>
      </c>
      <c r="R78" s="140">
        <f>O78-Q78-P78</f>
        <v>26</v>
      </c>
      <c r="S78" s="131">
        <v>13</v>
      </c>
      <c r="T78" s="133">
        <f>N78</f>
        <v>18</v>
      </c>
      <c r="U78" s="110">
        <f>S78/R78</f>
        <v>0.5</v>
      </c>
    </row>
    <row r="79" spans="2:21" ht="19" thickTop="1" thickBot="1">
      <c r="B79" s="135"/>
      <c r="C79" s="20" t="s">
        <v>27</v>
      </c>
      <c r="D79" s="29">
        <v>82</v>
      </c>
      <c r="E79" s="30">
        <v>50</v>
      </c>
      <c r="F79" s="104"/>
      <c r="G79" s="104"/>
      <c r="H79" s="32"/>
      <c r="I79" s="30"/>
      <c r="J79" s="104"/>
      <c r="K79" s="32">
        <v>36</v>
      </c>
      <c r="L79" s="32"/>
      <c r="M79" s="35"/>
      <c r="N79" s="103">
        <f t="shared" si="7"/>
        <v>168</v>
      </c>
      <c r="O79" s="144"/>
      <c r="P79" s="146"/>
      <c r="Q79" s="139"/>
      <c r="R79" s="141"/>
      <c r="S79" s="142"/>
      <c r="T79" s="134"/>
      <c r="U79" s="120"/>
    </row>
    <row r="80" spans="2:21" ht="19" thickTop="1" thickBot="1">
      <c r="B80" s="122" t="s">
        <v>34</v>
      </c>
      <c r="C80" s="78" t="s">
        <v>50</v>
      </c>
      <c r="D80" s="25">
        <v>9</v>
      </c>
      <c r="E80" s="26">
        <v>5</v>
      </c>
      <c r="F80" s="105"/>
      <c r="G80" s="105"/>
      <c r="H80" s="28"/>
      <c r="I80" s="26"/>
      <c r="J80" s="105"/>
      <c r="K80" s="28">
        <v>3</v>
      </c>
      <c r="L80" s="28"/>
      <c r="M80" s="79"/>
      <c r="N80" s="103">
        <f t="shared" si="7"/>
        <v>17</v>
      </c>
      <c r="O80" s="143">
        <v>30</v>
      </c>
      <c r="P80" s="145">
        <v>4</v>
      </c>
      <c r="Q80" s="138">
        <v>1</v>
      </c>
      <c r="R80" s="140">
        <f>O80-Q80-P80</f>
        <v>25</v>
      </c>
      <c r="S80" s="131">
        <v>16</v>
      </c>
      <c r="T80" s="133">
        <f>N80</f>
        <v>17</v>
      </c>
      <c r="U80" s="110">
        <f>S80/R80</f>
        <v>0.64</v>
      </c>
    </row>
    <row r="81" spans="2:21" ht="19" thickTop="1" thickBot="1">
      <c r="B81" s="135"/>
      <c r="C81" s="20" t="s">
        <v>27</v>
      </c>
      <c r="D81" s="29">
        <v>118</v>
      </c>
      <c r="E81" s="30">
        <v>80</v>
      </c>
      <c r="F81" s="104"/>
      <c r="G81" s="104"/>
      <c r="H81" s="32"/>
      <c r="I81" s="30"/>
      <c r="J81" s="104"/>
      <c r="K81" s="32">
        <v>60</v>
      </c>
      <c r="L81" s="32"/>
      <c r="M81" s="35"/>
      <c r="N81" s="103">
        <f t="shared" si="7"/>
        <v>258</v>
      </c>
      <c r="O81" s="144"/>
      <c r="P81" s="146"/>
      <c r="Q81" s="139"/>
      <c r="R81" s="141"/>
      <c r="S81" s="142"/>
      <c r="T81" s="134"/>
      <c r="U81" s="120"/>
    </row>
    <row r="82" spans="2:21" ht="19" thickTop="1" thickBot="1">
      <c r="B82" s="122" t="s">
        <v>35</v>
      </c>
      <c r="C82" s="78" t="s">
        <v>50</v>
      </c>
      <c r="D82" s="25">
        <v>2</v>
      </c>
      <c r="E82" s="26">
        <v>2</v>
      </c>
      <c r="F82" s="26"/>
      <c r="G82" s="26"/>
      <c r="H82" s="28"/>
      <c r="I82" s="26"/>
      <c r="J82" s="26"/>
      <c r="K82" s="28">
        <v>1</v>
      </c>
      <c r="L82" s="28"/>
      <c r="M82" s="79">
        <v>1</v>
      </c>
      <c r="N82" s="103">
        <f t="shared" si="7"/>
        <v>6</v>
      </c>
      <c r="O82" s="123">
        <v>31</v>
      </c>
      <c r="P82" s="125">
        <v>7</v>
      </c>
      <c r="Q82" s="138">
        <v>1</v>
      </c>
      <c r="R82" s="140">
        <f>O82-Q82-P82</f>
        <v>23</v>
      </c>
      <c r="S82" s="131">
        <v>8</v>
      </c>
      <c r="T82" s="133">
        <f>N82</f>
        <v>6</v>
      </c>
      <c r="U82" s="110">
        <f>S82/R82</f>
        <v>0.34782608695652173</v>
      </c>
    </row>
    <row r="83" spans="2:21" ht="19" thickTop="1" thickBot="1">
      <c r="B83" s="135"/>
      <c r="C83" s="20" t="s">
        <v>27</v>
      </c>
      <c r="D83" s="29">
        <v>37</v>
      </c>
      <c r="E83" s="30">
        <v>30</v>
      </c>
      <c r="F83" s="30"/>
      <c r="G83" s="30"/>
      <c r="H83" s="32"/>
      <c r="I83" s="30"/>
      <c r="J83" s="30"/>
      <c r="K83" s="32">
        <v>20</v>
      </c>
      <c r="L83" s="32"/>
      <c r="M83" s="35">
        <v>20</v>
      </c>
      <c r="N83" s="103">
        <f t="shared" si="7"/>
        <v>107</v>
      </c>
      <c r="O83" s="136"/>
      <c r="P83" s="137"/>
      <c r="Q83" s="139"/>
      <c r="R83" s="141"/>
      <c r="S83" s="142"/>
      <c r="T83" s="134"/>
      <c r="U83" s="120"/>
    </row>
    <row r="84" spans="2:21" ht="19" thickTop="1" thickBot="1">
      <c r="B84" s="122" t="s">
        <v>36</v>
      </c>
      <c r="C84" s="78" t="s">
        <v>50</v>
      </c>
      <c r="D84" s="84">
        <v>5</v>
      </c>
      <c r="E84" s="85"/>
      <c r="F84" s="85"/>
      <c r="G84" s="85"/>
      <c r="H84" s="85"/>
      <c r="I84" s="85"/>
      <c r="J84" s="85"/>
      <c r="K84" s="85"/>
      <c r="L84" s="86"/>
      <c r="M84" s="87">
        <v>1</v>
      </c>
      <c r="N84" s="103">
        <f t="shared" si="7"/>
        <v>6</v>
      </c>
      <c r="O84" s="143">
        <v>31</v>
      </c>
      <c r="P84" s="145">
        <v>7</v>
      </c>
      <c r="Q84" s="138">
        <v>1</v>
      </c>
      <c r="R84" s="140">
        <f>O84-Q84-P84</f>
        <v>23</v>
      </c>
      <c r="S84" s="131">
        <v>13</v>
      </c>
      <c r="T84" s="133">
        <f>N84</f>
        <v>6</v>
      </c>
      <c r="U84" s="110">
        <f>S84/R84</f>
        <v>0.56521739130434778</v>
      </c>
    </row>
    <row r="85" spans="2:21" ht="19" thickTop="1" thickBot="1">
      <c r="B85" s="135"/>
      <c r="C85" s="20" t="s">
        <v>27</v>
      </c>
      <c r="D85" s="29">
        <v>74</v>
      </c>
      <c r="E85" s="30"/>
      <c r="F85" s="30"/>
      <c r="G85" s="30"/>
      <c r="H85" s="30"/>
      <c r="I85" s="30"/>
      <c r="J85" s="30"/>
      <c r="K85" s="30"/>
      <c r="L85" s="88"/>
      <c r="M85" s="35">
        <v>20</v>
      </c>
      <c r="N85" s="103">
        <f t="shared" si="7"/>
        <v>94</v>
      </c>
      <c r="O85" s="144"/>
      <c r="P85" s="146"/>
      <c r="Q85" s="139"/>
      <c r="R85" s="141"/>
      <c r="S85" s="142"/>
      <c r="T85" s="134"/>
      <c r="U85" s="120"/>
    </row>
    <row r="86" spans="2:21" ht="19" thickTop="1" thickBot="1">
      <c r="B86" s="122" t="s">
        <v>37</v>
      </c>
      <c r="C86" s="78" t="s">
        <v>50</v>
      </c>
      <c r="D86" s="25">
        <v>8</v>
      </c>
      <c r="E86" s="26">
        <v>2</v>
      </c>
      <c r="F86" s="26"/>
      <c r="G86" s="26"/>
      <c r="H86" s="26"/>
      <c r="I86" s="26"/>
      <c r="J86" s="26"/>
      <c r="K86" s="26">
        <v>2</v>
      </c>
      <c r="L86" s="28"/>
      <c r="M86" s="79"/>
      <c r="N86" s="103">
        <f t="shared" si="7"/>
        <v>12</v>
      </c>
      <c r="O86" s="123">
        <v>28</v>
      </c>
      <c r="P86" s="125">
        <v>4</v>
      </c>
      <c r="Q86" s="138">
        <v>1</v>
      </c>
      <c r="R86" s="140">
        <f>O86-Q86-P86</f>
        <v>23</v>
      </c>
      <c r="S86" s="131">
        <v>17</v>
      </c>
      <c r="T86" s="133">
        <f>N86</f>
        <v>12</v>
      </c>
      <c r="U86" s="110">
        <f>S86/R86</f>
        <v>0.73913043478260865</v>
      </c>
    </row>
    <row r="87" spans="2:21" ht="19" thickTop="1" thickBot="1">
      <c r="B87" s="135"/>
      <c r="C87" s="20" t="s">
        <v>27</v>
      </c>
      <c r="D87" s="29">
        <v>108</v>
      </c>
      <c r="E87" s="30">
        <v>30</v>
      </c>
      <c r="F87" s="30"/>
      <c r="G87" s="30"/>
      <c r="H87" s="30"/>
      <c r="I87" s="30"/>
      <c r="J87" s="30"/>
      <c r="K87" s="30">
        <v>40</v>
      </c>
      <c r="L87" s="88"/>
      <c r="M87" s="35"/>
      <c r="N87" s="103">
        <f t="shared" si="7"/>
        <v>178</v>
      </c>
      <c r="O87" s="136"/>
      <c r="P87" s="137"/>
      <c r="Q87" s="139"/>
      <c r="R87" s="141"/>
      <c r="S87" s="142"/>
      <c r="T87" s="134"/>
      <c r="U87" s="120"/>
    </row>
    <row r="88" spans="2:21" ht="19" thickTop="1" thickBot="1">
      <c r="B88" s="121" t="s">
        <v>38</v>
      </c>
      <c r="C88" s="15" t="s">
        <v>50</v>
      </c>
      <c r="D88" s="89">
        <v>8</v>
      </c>
      <c r="E88" s="90">
        <v>4</v>
      </c>
      <c r="F88" s="90"/>
      <c r="G88" s="90"/>
      <c r="H88" s="90"/>
      <c r="I88" s="90"/>
      <c r="J88" s="90"/>
      <c r="K88" s="90">
        <v>2</v>
      </c>
      <c r="L88" s="91"/>
      <c r="M88" s="92"/>
      <c r="N88" s="103">
        <f t="shared" si="7"/>
        <v>14</v>
      </c>
      <c r="O88" s="123">
        <v>31</v>
      </c>
      <c r="P88" s="125">
        <v>4</v>
      </c>
      <c r="Q88" s="127">
        <v>3</v>
      </c>
      <c r="R88" s="129">
        <f>O88-Q88-P88</f>
        <v>24</v>
      </c>
      <c r="S88" s="131">
        <v>12</v>
      </c>
      <c r="T88" s="108">
        <f>N88</f>
        <v>14</v>
      </c>
      <c r="U88" s="110">
        <f>S88/R88</f>
        <v>0.5</v>
      </c>
    </row>
    <row r="89" spans="2:21" ht="19" thickTop="1" thickBot="1">
      <c r="B89" s="122"/>
      <c r="C89" s="55" t="s">
        <v>27</v>
      </c>
      <c r="D89" s="93">
        <v>104</v>
      </c>
      <c r="E89" s="94">
        <v>47</v>
      </c>
      <c r="F89" s="94"/>
      <c r="G89" s="94"/>
      <c r="H89" s="94"/>
      <c r="I89" s="94"/>
      <c r="J89" s="94"/>
      <c r="K89" s="94">
        <v>40</v>
      </c>
      <c r="L89" s="95"/>
      <c r="M89" s="96"/>
      <c r="N89" s="103">
        <f t="shared" si="7"/>
        <v>191</v>
      </c>
      <c r="O89" s="124"/>
      <c r="P89" s="126"/>
      <c r="Q89" s="128"/>
      <c r="R89" s="130"/>
      <c r="S89" s="132"/>
      <c r="T89" s="109"/>
      <c r="U89" s="111"/>
    </row>
    <row r="90" spans="2:21">
      <c r="B90" s="112" t="s">
        <v>51</v>
      </c>
      <c r="C90" s="60" t="s">
        <v>50</v>
      </c>
      <c r="D90" s="97">
        <f t="shared" ref="D90:M91" si="8">SUM(D88,D86,D84,D82,D80,D78,D76,D74,D72,D70,D68,D66)</f>
        <v>67</v>
      </c>
      <c r="E90" s="97">
        <f t="shared" si="8"/>
        <v>32</v>
      </c>
      <c r="F90" s="97">
        <f t="shared" si="8"/>
        <v>0</v>
      </c>
      <c r="G90" s="97">
        <f t="shared" si="8"/>
        <v>0</v>
      </c>
      <c r="H90" s="97">
        <f t="shared" si="8"/>
        <v>0</v>
      </c>
      <c r="I90" s="97">
        <f t="shared" si="8"/>
        <v>0</v>
      </c>
      <c r="J90" s="97">
        <f t="shared" si="8"/>
        <v>0</v>
      </c>
      <c r="K90" s="97">
        <f t="shared" si="8"/>
        <v>18</v>
      </c>
      <c r="L90" s="98">
        <f t="shared" si="8"/>
        <v>13</v>
      </c>
      <c r="M90" s="98">
        <f t="shared" si="8"/>
        <v>3</v>
      </c>
      <c r="N90" s="99">
        <f>SUM(N88,N86,N84,N82,N80,N78,N76,N74,N72,N70,N68,N66)</f>
        <v>133</v>
      </c>
      <c r="O90" s="114">
        <f t="shared" ref="O90:T90" si="9">SUM(O66:O89)</f>
        <v>365</v>
      </c>
      <c r="P90" s="114">
        <f t="shared" si="9"/>
        <v>57</v>
      </c>
      <c r="Q90" s="114">
        <f t="shared" si="9"/>
        <v>13</v>
      </c>
      <c r="R90" s="116">
        <f t="shared" si="9"/>
        <v>295</v>
      </c>
      <c r="S90" s="117">
        <f t="shared" si="9"/>
        <v>149</v>
      </c>
      <c r="T90" s="116">
        <f t="shared" si="9"/>
        <v>133</v>
      </c>
      <c r="U90" s="119">
        <f>S90/R90</f>
        <v>0.5050847457627119</v>
      </c>
    </row>
    <row r="91" spans="2:21" ht="18.5" thickBot="1">
      <c r="B91" s="113"/>
      <c r="C91" s="63" t="s">
        <v>27</v>
      </c>
      <c r="D91" s="100">
        <f t="shared" si="8"/>
        <v>901</v>
      </c>
      <c r="E91" s="100">
        <f t="shared" si="8"/>
        <v>467</v>
      </c>
      <c r="F91" s="100">
        <f t="shared" si="8"/>
        <v>0</v>
      </c>
      <c r="G91" s="100">
        <f t="shared" si="8"/>
        <v>0</v>
      </c>
      <c r="H91" s="100">
        <f t="shared" si="8"/>
        <v>0</v>
      </c>
      <c r="I91" s="100">
        <f t="shared" si="8"/>
        <v>0</v>
      </c>
      <c r="J91" s="100">
        <f t="shared" si="8"/>
        <v>0</v>
      </c>
      <c r="K91" s="100">
        <f t="shared" si="8"/>
        <v>336</v>
      </c>
      <c r="L91" s="101">
        <f t="shared" si="8"/>
        <v>260</v>
      </c>
      <c r="M91" s="101">
        <f t="shared" si="8"/>
        <v>60</v>
      </c>
      <c r="N91" s="102">
        <f>SUM(N89,N87,N85,N83,N81,N79,N77,N75,N73,N71,N69,N67)</f>
        <v>2024</v>
      </c>
      <c r="O91" s="115"/>
      <c r="P91" s="115"/>
      <c r="Q91" s="115"/>
      <c r="R91" s="115"/>
      <c r="S91" s="118"/>
      <c r="T91" s="115"/>
      <c r="U91" s="120"/>
    </row>
  </sheetData>
  <mergeCells count="349">
    <mergeCell ref="L3:L4"/>
    <mergeCell ref="M3:M4"/>
    <mergeCell ref="N3:N4"/>
    <mergeCell ref="B5:B6"/>
    <mergeCell ref="O5:O6"/>
    <mergeCell ref="P5:P6"/>
    <mergeCell ref="B2:U2"/>
    <mergeCell ref="B3:C4"/>
    <mergeCell ref="D3:D4"/>
    <mergeCell ref="E3:E4"/>
    <mergeCell ref="F3:F4"/>
    <mergeCell ref="G3:G4"/>
    <mergeCell ref="H3:H4"/>
    <mergeCell ref="I3:I4"/>
    <mergeCell ref="J3:J4"/>
    <mergeCell ref="K3:K4"/>
    <mergeCell ref="Q5:Q6"/>
    <mergeCell ref="R5:R6"/>
    <mergeCell ref="S5:S6"/>
    <mergeCell ref="T5:T6"/>
    <mergeCell ref="U5:U6"/>
    <mergeCell ref="B7:B8"/>
    <mergeCell ref="O7:O8"/>
    <mergeCell ref="P7:P8"/>
    <mergeCell ref="Q7:Q8"/>
    <mergeCell ref="R7:R8"/>
    <mergeCell ref="S7:S8"/>
    <mergeCell ref="T7:T8"/>
    <mergeCell ref="U7:U8"/>
    <mergeCell ref="B9:B10"/>
    <mergeCell ref="O9:O10"/>
    <mergeCell ref="P9:P10"/>
    <mergeCell ref="Q9:Q10"/>
    <mergeCell ref="R9:R10"/>
    <mergeCell ref="S9:S10"/>
    <mergeCell ref="T9:T10"/>
    <mergeCell ref="U9:U10"/>
    <mergeCell ref="B11:B12"/>
    <mergeCell ref="O11:O12"/>
    <mergeCell ref="P11:P12"/>
    <mergeCell ref="Q11:Q12"/>
    <mergeCell ref="R11:R12"/>
    <mergeCell ref="S11:S12"/>
    <mergeCell ref="T11:T12"/>
    <mergeCell ref="U11:U12"/>
    <mergeCell ref="T13:T14"/>
    <mergeCell ref="U13:U14"/>
    <mergeCell ref="B15:B16"/>
    <mergeCell ref="O15:O16"/>
    <mergeCell ref="P15:P16"/>
    <mergeCell ref="Q15:Q16"/>
    <mergeCell ref="R15:R16"/>
    <mergeCell ref="S15:S16"/>
    <mergeCell ref="T15:T16"/>
    <mergeCell ref="U15:U16"/>
    <mergeCell ref="B13:B14"/>
    <mergeCell ref="O13:O14"/>
    <mergeCell ref="P13:P14"/>
    <mergeCell ref="Q13:Q14"/>
    <mergeCell ref="R13:R14"/>
    <mergeCell ref="S13:S14"/>
    <mergeCell ref="T17:T18"/>
    <mergeCell ref="U17:U18"/>
    <mergeCell ref="B19:B20"/>
    <mergeCell ref="O19:O20"/>
    <mergeCell ref="P19:P20"/>
    <mergeCell ref="Q19:Q20"/>
    <mergeCell ref="R19:R20"/>
    <mergeCell ref="S19:S20"/>
    <mergeCell ref="T19:T20"/>
    <mergeCell ref="U19:U20"/>
    <mergeCell ref="B17:B18"/>
    <mergeCell ref="O17:O18"/>
    <mergeCell ref="P17:P18"/>
    <mergeCell ref="Q17:Q18"/>
    <mergeCell ref="R17:R18"/>
    <mergeCell ref="S17:S18"/>
    <mergeCell ref="T21:T22"/>
    <mergeCell ref="U21:U22"/>
    <mergeCell ref="B23:B24"/>
    <mergeCell ref="O23:O24"/>
    <mergeCell ref="P23:P24"/>
    <mergeCell ref="Q23:Q24"/>
    <mergeCell ref="R23:R24"/>
    <mergeCell ref="S23:S24"/>
    <mergeCell ref="T23:T24"/>
    <mergeCell ref="U23:U24"/>
    <mergeCell ref="B21:B22"/>
    <mergeCell ref="O21:O22"/>
    <mergeCell ref="P21:P22"/>
    <mergeCell ref="Q21:Q22"/>
    <mergeCell ref="R21:R22"/>
    <mergeCell ref="S21:S22"/>
    <mergeCell ref="T25:T26"/>
    <mergeCell ref="U25:U26"/>
    <mergeCell ref="B27:B28"/>
    <mergeCell ref="O27:O28"/>
    <mergeCell ref="P27:P28"/>
    <mergeCell ref="Q27:Q28"/>
    <mergeCell ref="R27:R28"/>
    <mergeCell ref="S27:S28"/>
    <mergeCell ref="T27:T28"/>
    <mergeCell ref="U27:U28"/>
    <mergeCell ref="B25:B26"/>
    <mergeCell ref="O25:O26"/>
    <mergeCell ref="P25:P26"/>
    <mergeCell ref="Q25:Q26"/>
    <mergeCell ref="R25:R26"/>
    <mergeCell ref="S25:S26"/>
    <mergeCell ref="T29:T30"/>
    <mergeCell ref="U29:U30"/>
    <mergeCell ref="D33:D34"/>
    <mergeCell ref="E33:E34"/>
    <mergeCell ref="F33:F34"/>
    <mergeCell ref="G33:G34"/>
    <mergeCell ref="H33:H34"/>
    <mergeCell ref="B29:B30"/>
    <mergeCell ref="O29:O30"/>
    <mergeCell ref="P29:P30"/>
    <mergeCell ref="Q29:Q30"/>
    <mergeCell ref="R29:R30"/>
    <mergeCell ref="S29:S30"/>
    <mergeCell ref="R37:R38"/>
    <mergeCell ref="B37:B38"/>
    <mergeCell ref="O35:O36"/>
    <mergeCell ref="P35:P36"/>
    <mergeCell ref="Q35:Q36"/>
    <mergeCell ref="R35:R36"/>
    <mergeCell ref="S35:S36"/>
    <mergeCell ref="T35:T36"/>
    <mergeCell ref="I33:I34"/>
    <mergeCell ref="J33:J34"/>
    <mergeCell ref="K33:K34"/>
    <mergeCell ref="B45:B46"/>
    <mergeCell ref="S41:S42"/>
    <mergeCell ref="T41:T42"/>
    <mergeCell ref="O43:O44"/>
    <mergeCell ref="P43:P44"/>
    <mergeCell ref="Q43:Q44"/>
    <mergeCell ref="R43:R44"/>
    <mergeCell ref="S43:S44"/>
    <mergeCell ref="T43:T44"/>
    <mergeCell ref="O41:O42"/>
    <mergeCell ref="P41:P42"/>
    <mergeCell ref="Q41:Q42"/>
    <mergeCell ref="R41:R42"/>
    <mergeCell ref="S45:S46"/>
    <mergeCell ref="T45:T46"/>
    <mergeCell ref="O47:O48"/>
    <mergeCell ref="P47:P48"/>
    <mergeCell ref="Q47:Q48"/>
    <mergeCell ref="R47:R48"/>
    <mergeCell ref="S47:S48"/>
    <mergeCell ref="T47:T48"/>
    <mergeCell ref="O45:O46"/>
    <mergeCell ref="P45:P46"/>
    <mergeCell ref="Q45:Q46"/>
    <mergeCell ref="R45:R46"/>
    <mergeCell ref="B53:B54"/>
    <mergeCell ref="S49:S50"/>
    <mergeCell ref="T49:T50"/>
    <mergeCell ref="O51:O52"/>
    <mergeCell ref="P51:P52"/>
    <mergeCell ref="Q51:Q52"/>
    <mergeCell ref="R51:R52"/>
    <mergeCell ref="S51:S52"/>
    <mergeCell ref="T51:T52"/>
    <mergeCell ref="O49:O50"/>
    <mergeCell ref="P49:P50"/>
    <mergeCell ref="Q49:Q50"/>
    <mergeCell ref="R49:R50"/>
    <mergeCell ref="Q57:Q58"/>
    <mergeCell ref="R57:R58"/>
    <mergeCell ref="S53:S54"/>
    <mergeCell ref="T53:T54"/>
    <mergeCell ref="O55:O56"/>
    <mergeCell ref="P55:P56"/>
    <mergeCell ref="Q55:Q56"/>
    <mergeCell ref="R55:R56"/>
    <mergeCell ref="S55:S56"/>
    <mergeCell ref="T55:T56"/>
    <mergeCell ref="O53:O54"/>
    <mergeCell ref="P53:P54"/>
    <mergeCell ref="Q53:Q54"/>
    <mergeCell ref="R53:R54"/>
    <mergeCell ref="U37:U38"/>
    <mergeCell ref="B39:B40"/>
    <mergeCell ref="U39:U40"/>
    <mergeCell ref="B41:B42"/>
    <mergeCell ref="U41:U42"/>
    <mergeCell ref="B43:B44"/>
    <mergeCell ref="U43:U44"/>
    <mergeCell ref="B32:U32"/>
    <mergeCell ref="B33:C34"/>
    <mergeCell ref="L33:L34"/>
    <mergeCell ref="N33:N34"/>
    <mergeCell ref="B35:B36"/>
    <mergeCell ref="U35:U36"/>
    <mergeCell ref="S37:S38"/>
    <mergeCell ref="T37:T38"/>
    <mergeCell ref="O39:O40"/>
    <mergeCell ref="P39:P40"/>
    <mergeCell ref="Q39:Q40"/>
    <mergeCell ref="R39:R40"/>
    <mergeCell ref="S39:S40"/>
    <mergeCell ref="T39:T40"/>
    <mergeCell ref="O37:O38"/>
    <mergeCell ref="P37:P38"/>
    <mergeCell ref="Q37:Q38"/>
    <mergeCell ref="U53:U54"/>
    <mergeCell ref="B55:B56"/>
    <mergeCell ref="U55:U56"/>
    <mergeCell ref="B57:B58"/>
    <mergeCell ref="U57:U58"/>
    <mergeCell ref="B59:B60"/>
    <mergeCell ref="U59:U60"/>
    <mergeCell ref="U45:U46"/>
    <mergeCell ref="B47:B48"/>
    <mergeCell ref="U47:U48"/>
    <mergeCell ref="B49:B50"/>
    <mergeCell ref="U49:U50"/>
    <mergeCell ref="B51:B52"/>
    <mergeCell ref="U51:U52"/>
    <mergeCell ref="S57:S58"/>
    <mergeCell ref="T57:T58"/>
    <mergeCell ref="O59:O60"/>
    <mergeCell ref="P59:P60"/>
    <mergeCell ref="Q59:Q60"/>
    <mergeCell ref="R59:R60"/>
    <mergeCell ref="S59:S60"/>
    <mergeCell ref="T59:T60"/>
    <mergeCell ref="O57:O58"/>
    <mergeCell ref="P57:P58"/>
    <mergeCell ref="L64:L65"/>
    <mergeCell ref="N64:N65"/>
    <mergeCell ref="B66:B67"/>
    <mergeCell ref="O66:O67"/>
    <mergeCell ref="P66:P67"/>
    <mergeCell ref="Q66:Q67"/>
    <mergeCell ref="B63:U63"/>
    <mergeCell ref="B64:C65"/>
    <mergeCell ref="D64:D65"/>
    <mergeCell ref="E64:E65"/>
    <mergeCell ref="F64:F65"/>
    <mergeCell ref="G64:G65"/>
    <mergeCell ref="H64:H65"/>
    <mergeCell ref="I64:I65"/>
    <mergeCell ref="J64:J65"/>
    <mergeCell ref="K64:K65"/>
    <mergeCell ref="R66:R67"/>
    <mergeCell ref="S66:S67"/>
    <mergeCell ref="T66:T67"/>
    <mergeCell ref="U66:U67"/>
    <mergeCell ref="B68:B69"/>
    <mergeCell ref="O68:O69"/>
    <mergeCell ref="P68:P69"/>
    <mergeCell ref="Q68:Q69"/>
    <mergeCell ref="R68:R69"/>
    <mergeCell ref="S68:S69"/>
    <mergeCell ref="T68:T69"/>
    <mergeCell ref="U68:U69"/>
    <mergeCell ref="B70:B71"/>
    <mergeCell ref="O70:O71"/>
    <mergeCell ref="P70:P71"/>
    <mergeCell ref="Q70:Q71"/>
    <mergeCell ref="R70:R71"/>
    <mergeCell ref="S70:S71"/>
    <mergeCell ref="T70:T71"/>
    <mergeCell ref="U70:U71"/>
    <mergeCell ref="T72:T73"/>
    <mergeCell ref="U72:U73"/>
    <mergeCell ref="B74:B75"/>
    <mergeCell ref="O74:O75"/>
    <mergeCell ref="P74:P75"/>
    <mergeCell ref="Q74:Q75"/>
    <mergeCell ref="R74:R75"/>
    <mergeCell ref="S74:S75"/>
    <mergeCell ref="T74:T75"/>
    <mergeCell ref="U74:U75"/>
    <mergeCell ref="B72:B73"/>
    <mergeCell ref="O72:O73"/>
    <mergeCell ref="P72:P73"/>
    <mergeCell ref="Q72:Q73"/>
    <mergeCell ref="R72:R73"/>
    <mergeCell ref="S72:S73"/>
    <mergeCell ref="T76:T77"/>
    <mergeCell ref="U76:U77"/>
    <mergeCell ref="B78:B79"/>
    <mergeCell ref="O78:O79"/>
    <mergeCell ref="P78:P79"/>
    <mergeCell ref="Q78:Q79"/>
    <mergeCell ref="R78:R79"/>
    <mergeCell ref="S78:S79"/>
    <mergeCell ref="T78:T79"/>
    <mergeCell ref="U78:U79"/>
    <mergeCell ref="B76:B77"/>
    <mergeCell ref="O76:O77"/>
    <mergeCell ref="P76:P77"/>
    <mergeCell ref="Q76:Q77"/>
    <mergeCell ref="R76:R77"/>
    <mergeCell ref="S76:S77"/>
    <mergeCell ref="T80:T81"/>
    <mergeCell ref="U80:U81"/>
    <mergeCell ref="B82:B83"/>
    <mergeCell ref="O82:O83"/>
    <mergeCell ref="P82:P83"/>
    <mergeCell ref="Q82:Q83"/>
    <mergeCell ref="R82:R83"/>
    <mergeCell ref="S82:S83"/>
    <mergeCell ref="T82:T83"/>
    <mergeCell ref="U82:U83"/>
    <mergeCell ref="B80:B81"/>
    <mergeCell ref="O80:O81"/>
    <mergeCell ref="P80:P81"/>
    <mergeCell ref="Q80:Q81"/>
    <mergeCell ref="R80:R81"/>
    <mergeCell ref="S80:S81"/>
    <mergeCell ref="T84:T85"/>
    <mergeCell ref="U84:U85"/>
    <mergeCell ref="B86:B87"/>
    <mergeCell ref="O86:O87"/>
    <mergeCell ref="P86:P87"/>
    <mergeCell ref="Q86:Q87"/>
    <mergeCell ref="R86:R87"/>
    <mergeCell ref="S86:S87"/>
    <mergeCell ref="T86:T87"/>
    <mergeCell ref="U86:U87"/>
    <mergeCell ref="B84:B85"/>
    <mergeCell ref="O84:O85"/>
    <mergeCell ref="P84:P85"/>
    <mergeCell ref="Q84:Q85"/>
    <mergeCell ref="R84:R85"/>
    <mergeCell ref="S84:S85"/>
    <mergeCell ref="T88:T89"/>
    <mergeCell ref="U88:U89"/>
    <mergeCell ref="B90:B91"/>
    <mergeCell ref="O90:O91"/>
    <mergeCell ref="P90:P91"/>
    <mergeCell ref="Q90:Q91"/>
    <mergeCell ref="R90:R91"/>
    <mergeCell ref="S90:S91"/>
    <mergeCell ref="T90:T91"/>
    <mergeCell ref="U90:U91"/>
    <mergeCell ref="B88:B89"/>
    <mergeCell ref="O88:O89"/>
    <mergeCell ref="P88:P89"/>
    <mergeCell ref="Q88:Q89"/>
    <mergeCell ref="R88:R89"/>
    <mergeCell ref="S88:S89"/>
  </mergeCells>
  <phoneticPr fontId="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90"/>
  <sheetViews>
    <sheetView zoomScale="75" zoomScaleNormal="75" workbookViewId="0">
      <selection activeCell="L95" sqref="L95"/>
    </sheetView>
  </sheetViews>
  <sheetFormatPr defaultRowHeight="18"/>
  <sheetData>
    <row r="1" spans="2:21" ht="19.5" thickBot="1">
      <c r="B1" s="153" t="s">
        <v>58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2:21">
      <c r="B2" s="188"/>
      <c r="C2" s="189"/>
      <c r="D2" s="147" t="s">
        <v>1</v>
      </c>
      <c r="E2" s="158" t="s">
        <v>2</v>
      </c>
      <c r="F2" s="147" t="s">
        <v>3</v>
      </c>
      <c r="G2" s="147" t="s">
        <v>41</v>
      </c>
      <c r="H2" s="147" t="s">
        <v>5</v>
      </c>
      <c r="I2" s="147" t="s">
        <v>6</v>
      </c>
      <c r="J2" s="147" t="s">
        <v>7</v>
      </c>
      <c r="K2" s="158" t="s">
        <v>8</v>
      </c>
      <c r="L2" s="147" t="s">
        <v>9</v>
      </c>
      <c r="M2" s="184"/>
      <c r="N2" s="186" t="s">
        <v>10</v>
      </c>
      <c r="O2" s="2" t="s">
        <v>11</v>
      </c>
      <c r="P2" s="3" t="s">
        <v>59</v>
      </c>
      <c r="Q2" s="3" t="s">
        <v>60</v>
      </c>
      <c r="R2" s="4" t="s">
        <v>14</v>
      </c>
      <c r="S2" s="5" t="s">
        <v>15</v>
      </c>
      <c r="T2" s="6" t="s">
        <v>56</v>
      </c>
      <c r="U2" s="7" t="s">
        <v>17</v>
      </c>
    </row>
    <row r="3" spans="2:21" ht="18.5" thickBot="1">
      <c r="B3" s="190"/>
      <c r="C3" s="191"/>
      <c r="D3" s="148"/>
      <c r="E3" s="159"/>
      <c r="F3" s="192"/>
      <c r="G3" s="192"/>
      <c r="H3" s="192"/>
      <c r="I3" s="192"/>
      <c r="J3" s="192"/>
      <c r="K3" s="159"/>
      <c r="L3" s="148"/>
      <c r="M3" s="185"/>
      <c r="N3" s="187"/>
      <c r="O3" s="9" t="s">
        <v>61</v>
      </c>
      <c r="P3" s="10" t="s">
        <v>61</v>
      </c>
      <c r="Q3" s="10" t="s">
        <v>61</v>
      </c>
      <c r="R3" s="11" t="s">
        <v>21</v>
      </c>
      <c r="S3" s="12" t="s">
        <v>22</v>
      </c>
      <c r="T3" s="13" t="s">
        <v>23</v>
      </c>
      <c r="U3" s="14" t="s">
        <v>53</v>
      </c>
    </row>
    <row r="4" spans="2:21" ht="19" thickTop="1" thickBot="1">
      <c r="B4" s="121" t="s">
        <v>25</v>
      </c>
      <c r="C4" s="15" t="s">
        <v>26</v>
      </c>
      <c r="D4" s="16"/>
      <c r="E4" s="17">
        <v>1</v>
      </c>
      <c r="F4" s="17"/>
      <c r="G4" s="17"/>
      <c r="H4" s="18"/>
      <c r="I4" s="17">
        <v>1</v>
      </c>
      <c r="J4" s="16"/>
      <c r="K4" s="17">
        <v>3</v>
      </c>
      <c r="L4" s="18"/>
      <c r="M4" s="18"/>
      <c r="N4" s="19">
        <f t="shared" ref="N4:N9" si="0">SUM(D4:M4)</f>
        <v>5</v>
      </c>
      <c r="O4" s="151">
        <v>30</v>
      </c>
      <c r="P4" s="125">
        <v>4</v>
      </c>
      <c r="Q4" s="125">
        <v>3</v>
      </c>
      <c r="R4" s="125">
        <f>O4-Q4-P4</f>
        <v>23</v>
      </c>
      <c r="S4" s="178">
        <v>5</v>
      </c>
      <c r="T4" s="174">
        <f>N4</f>
        <v>5</v>
      </c>
      <c r="U4" s="176">
        <f>S4/R4</f>
        <v>0.21739130434782608</v>
      </c>
    </row>
    <row r="5" spans="2:21" ht="19" thickTop="1" thickBot="1">
      <c r="B5" s="135"/>
      <c r="C5" s="20" t="s">
        <v>27</v>
      </c>
      <c r="D5" s="21"/>
      <c r="E5" s="22">
        <v>600</v>
      </c>
      <c r="F5" s="22"/>
      <c r="G5" s="22"/>
      <c r="H5" s="23"/>
      <c r="I5" s="22">
        <v>400</v>
      </c>
      <c r="J5" s="21"/>
      <c r="K5" s="22">
        <v>650</v>
      </c>
      <c r="L5" s="23"/>
      <c r="M5" s="24"/>
      <c r="N5" s="19">
        <f t="shared" si="0"/>
        <v>1650</v>
      </c>
      <c r="O5" s="152"/>
      <c r="P5" s="137"/>
      <c r="Q5" s="137"/>
      <c r="R5" s="137"/>
      <c r="S5" s="183"/>
      <c r="T5" s="175"/>
      <c r="U5" s="177"/>
    </row>
    <row r="6" spans="2:21" ht="19" thickTop="1" thickBot="1">
      <c r="B6" s="121" t="s">
        <v>28</v>
      </c>
      <c r="C6" s="15" t="s">
        <v>26</v>
      </c>
      <c r="D6" s="25">
        <v>2</v>
      </c>
      <c r="E6" s="26"/>
      <c r="F6" s="27"/>
      <c r="G6" s="27"/>
      <c r="H6" s="28"/>
      <c r="I6" s="26"/>
      <c r="J6" s="26"/>
      <c r="K6" s="28">
        <v>1</v>
      </c>
      <c r="L6" s="28">
        <v>1</v>
      </c>
      <c r="M6" s="28"/>
      <c r="N6" s="19">
        <f t="shared" si="0"/>
        <v>4</v>
      </c>
      <c r="O6" s="143">
        <v>31</v>
      </c>
      <c r="P6" s="145">
        <v>5</v>
      </c>
      <c r="Q6" s="145">
        <v>3</v>
      </c>
      <c r="R6" s="125">
        <f>O6-Q6-P6</f>
        <v>23</v>
      </c>
      <c r="S6" s="178">
        <v>7</v>
      </c>
      <c r="T6" s="174">
        <f>N6</f>
        <v>4</v>
      </c>
      <c r="U6" s="176">
        <f>S6/R6</f>
        <v>0.30434782608695654</v>
      </c>
    </row>
    <row r="7" spans="2:21" ht="19" thickTop="1" thickBot="1">
      <c r="B7" s="135"/>
      <c r="C7" s="20" t="s">
        <v>27</v>
      </c>
      <c r="D7" s="29">
        <v>485</v>
      </c>
      <c r="E7" s="30"/>
      <c r="F7" s="31"/>
      <c r="G7" s="31"/>
      <c r="H7" s="32"/>
      <c r="I7" s="30"/>
      <c r="J7" s="31"/>
      <c r="K7" s="33">
        <v>150</v>
      </c>
      <c r="L7" s="34">
        <v>320</v>
      </c>
      <c r="M7" s="35"/>
      <c r="N7" s="19">
        <f t="shared" si="0"/>
        <v>955</v>
      </c>
      <c r="O7" s="144"/>
      <c r="P7" s="146"/>
      <c r="Q7" s="146"/>
      <c r="R7" s="137"/>
      <c r="S7" s="183"/>
      <c r="T7" s="175"/>
      <c r="U7" s="177"/>
    </row>
    <row r="8" spans="2:21" ht="19" thickTop="1" thickBot="1">
      <c r="B8" s="121" t="s">
        <v>29</v>
      </c>
      <c r="C8" s="15" t="s">
        <v>26</v>
      </c>
      <c r="D8" s="17"/>
      <c r="E8" s="17">
        <v>2</v>
      </c>
      <c r="F8" s="36">
        <v>2</v>
      </c>
      <c r="G8" s="17"/>
      <c r="H8" s="18"/>
      <c r="I8" s="36"/>
      <c r="J8" s="17">
        <v>5</v>
      </c>
      <c r="K8" s="17">
        <v>2</v>
      </c>
      <c r="L8" s="36">
        <v>1</v>
      </c>
      <c r="M8" s="37"/>
      <c r="N8" s="19">
        <f t="shared" si="0"/>
        <v>12</v>
      </c>
      <c r="O8" s="143">
        <v>30</v>
      </c>
      <c r="P8" s="145">
        <v>4</v>
      </c>
      <c r="Q8" s="145">
        <v>3</v>
      </c>
      <c r="R8" s="125">
        <f>O8-Q8-P8</f>
        <v>23</v>
      </c>
      <c r="S8" s="178">
        <v>11</v>
      </c>
      <c r="T8" s="174">
        <f>N8</f>
        <v>12</v>
      </c>
      <c r="U8" s="176">
        <f>S8/R8</f>
        <v>0.47826086956521741</v>
      </c>
    </row>
    <row r="9" spans="2:21" ht="19" thickTop="1" thickBot="1">
      <c r="B9" s="135"/>
      <c r="C9" s="20" t="s">
        <v>27</v>
      </c>
      <c r="D9" s="21"/>
      <c r="E9" s="22">
        <v>800</v>
      </c>
      <c r="F9" s="22">
        <v>205</v>
      </c>
      <c r="G9" s="22"/>
      <c r="H9" s="23"/>
      <c r="I9" s="22"/>
      <c r="J9" s="21">
        <v>1270</v>
      </c>
      <c r="K9" s="22">
        <v>600</v>
      </c>
      <c r="L9" s="23">
        <v>150</v>
      </c>
      <c r="M9" s="23"/>
      <c r="N9" s="19">
        <f t="shared" si="0"/>
        <v>3025</v>
      </c>
      <c r="O9" s="144"/>
      <c r="P9" s="146"/>
      <c r="Q9" s="146"/>
      <c r="R9" s="137"/>
      <c r="S9" s="183"/>
      <c r="T9" s="175"/>
      <c r="U9" s="177"/>
    </row>
    <row r="10" spans="2:21" ht="19" thickTop="1" thickBot="1">
      <c r="B10" s="121" t="s">
        <v>30</v>
      </c>
      <c r="C10" s="15" t="s">
        <v>26</v>
      </c>
      <c r="D10" s="17">
        <v>6</v>
      </c>
      <c r="E10" s="36">
        <v>1</v>
      </c>
      <c r="F10" s="36"/>
      <c r="G10" s="36"/>
      <c r="H10" s="36"/>
      <c r="I10" s="36"/>
      <c r="J10" s="36"/>
      <c r="K10" s="36">
        <v>2</v>
      </c>
      <c r="L10" s="36">
        <v>7</v>
      </c>
      <c r="M10" s="37"/>
      <c r="N10" s="19">
        <f t="shared" ref="N10:N24" si="1">SUM(D10:M10)</f>
        <v>16</v>
      </c>
      <c r="O10" s="143">
        <v>31</v>
      </c>
      <c r="P10" s="145">
        <v>4</v>
      </c>
      <c r="Q10" s="145">
        <v>4</v>
      </c>
      <c r="R10" s="125">
        <f>O10-Q10-P10</f>
        <v>23</v>
      </c>
      <c r="S10" s="178">
        <v>16</v>
      </c>
      <c r="T10" s="174">
        <f>N10</f>
        <v>16</v>
      </c>
      <c r="U10" s="176">
        <f>S10/R10</f>
        <v>0.69565217391304346</v>
      </c>
    </row>
    <row r="11" spans="2:21" ht="19" thickTop="1" thickBot="1">
      <c r="B11" s="135"/>
      <c r="C11" s="20" t="s">
        <v>27</v>
      </c>
      <c r="D11" s="21">
        <v>673</v>
      </c>
      <c r="E11" s="22">
        <v>300</v>
      </c>
      <c r="F11" s="22"/>
      <c r="G11" s="22"/>
      <c r="H11" s="23"/>
      <c r="I11" s="22"/>
      <c r="J11" s="21"/>
      <c r="K11" s="22">
        <v>300</v>
      </c>
      <c r="L11" s="23">
        <v>455</v>
      </c>
      <c r="M11" s="23"/>
      <c r="N11" s="19">
        <f t="shared" si="1"/>
        <v>1728</v>
      </c>
      <c r="O11" s="144"/>
      <c r="P11" s="146"/>
      <c r="Q11" s="146"/>
      <c r="R11" s="137"/>
      <c r="S11" s="183"/>
      <c r="T11" s="175"/>
      <c r="U11" s="177"/>
    </row>
    <row r="12" spans="2:21" ht="19" thickTop="1" thickBot="1">
      <c r="B12" s="121" t="s">
        <v>31</v>
      </c>
      <c r="C12" s="15" t="s">
        <v>26</v>
      </c>
      <c r="D12" s="16">
        <v>4</v>
      </c>
      <c r="E12" s="17"/>
      <c r="F12" s="17"/>
      <c r="G12" s="17"/>
      <c r="H12" s="18">
        <v>1</v>
      </c>
      <c r="I12" s="17">
        <v>1</v>
      </c>
      <c r="J12" s="16"/>
      <c r="K12" s="17">
        <v>5</v>
      </c>
      <c r="L12" s="18">
        <v>5</v>
      </c>
      <c r="M12" s="18"/>
      <c r="N12" s="19">
        <f t="shared" si="1"/>
        <v>16</v>
      </c>
      <c r="O12" s="143">
        <v>31</v>
      </c>
      <c r="P12" s="145">
        <v>5</v>
      </c>
      <c r="Q12" s="145">
        <v>3</v>
      </c>
      <c r="R12" s="125">
        <f>O12-Q12-P12</f>
        <v>23</v>
      </c>
      <c r="S12" s="178">
        <v>11</v>
      </c>
      <c r="T12" s="174">
        <f>N12</f>
        <v>16</v>
      </c>
      <c r="U12" s="176">
        <f>S12/R12</f>
        <v>0.47826086956521741</v>
      </c>
    </row>
    <row r="13" spans="2:21" ht="19" thickTop="1" thickBot="1">
      <c r="B13" s="135"/>
      <c r="C13" s="20" t="s">
        <v>27</v>
      </c>
      <c r="D13" s="21">
        <v>690</v>
      </c>
      <c r="E13" s="22"/>
      <c r="F13" s="22"/>
      <c r="G13" s="22"/>
      <c r="H13" s="23">
        <v>650</v>
      </c>
      <c r="I13" s="22">
        <v>500</v>
      </c>
      <c r="J13" s="21"/>
      <c r="K13" s="22">
        <v>1170</v>
      </c>
      <c r="L13" s="23">
        <v>250</v>
      </c>
      <c r="M13" s="23"/>
      <c r="N13" s="19">
        <f t="shared" si="1"/>
        <v>3260</v>
      </c>
      <c r="O13" s="144"/>
      <c r="P13" s="146"/>
      <c r="Q13" s="146"/>
      <c r="R13" s="137"/>
      <c r="S13" s="183"/>
      <c r="T13" s="175"/>
      <c r="U13" s="177"/>
    </row>
    <row r="14" spans="2:21" ht="19" thickTop="1" thickBot="1">
      <c r="B14" s="121" t="s">
        <v>32</v>
      </c>
      <c r="C14" s="15" t="s">
        <v>26</v>
      </c>
      <c r="D14" s="16"/>
      <c r="E14" s="17"/>
      <c r="F14" s="17"/>
      <c r="G14" s="17"/>
      <c r="H14" s="18"/>
      <c r="I14" s="17"/>
      <c r="J14" s="16"/>
      <c r="K14" s="17">
        <v>2</v>
      </c>
      <c r="L14" s="18">
        <v>4</v>
      </c>
      <c r="M14" s="18"/>
      <c r="N14" s="19">
        <f t="shared" si="1"/>
        <v>6</v>
      </c>
      <c r="O14" s="143">
        <v>30</v>
      </c>
      <c r="P14" s="145">
        <v>4</v>
      </c>
      <c r="Q14" s="145">
        <v>3</v>
      </c>
      <c r="R14" s="125">
        <f>O14-Q14-P14</f>
        <v>23</v>
      </c>
      <c r="S14" s="178">
        <v>10</v>
      </c>
      <c r="T14" s="174">
        <f>N14</f>
        <v>6</v>
      </c>
      <c r="U14" s="176">
        <f>S14/R14</f>
        <v>0.43478260869565216</v>
      </c>
    </row>
    <row r="15" spans="2:21" ht="19" thickTop="1" thickBot="1">
      <c r="B15" s="135"/>
      <c r="C15" s="20" t="s">
        <v>27</v>
      </c>
      <c r="D15" s="21"/>
      <c r="E15" s="22"/>
      <c r="F15" s="22"/>
      <c r="G15" s="22"/>
      <c r="H15" s="23"/>
      <c r="I15" s="22"/>
      <c r="J15" s="21"/>
      <c r="K15" s="22">
        <v>400</v>
      </c>
      <c r="L15" s="23">
        <v>660</v>
      </c>
      <c r="M15" s="23"/>
      <c r="N15" s="19">
        <f t="shared" si="1"/>
        <v>1060</v>
      </c>
      <c r="O15" s="144"/>
      <c r="P15" s="146"/>
      <c r="Q15" s="146"/>
      <c r="R15" s="137"/>
      <c r="S15" s="183"/>
      <c r="T15" s="175"/>
      <c r="U15" s="177"/>
    </row>
    <row r="16" spans="2:21" ht="19" thickTop="1" thickBot="1">
      <c r="B16" s="121" t="s">
        <v>33</v>
      </c>
      <c r="C16" s="15" t="s">
        <v>26</v>
      </c>
      <c r="D16" s="16">
        <v>6</v>
      </c>
      <c r="E16" s="17"/>
      <c r="F16" s="17"/>
      <c r="G16" s="17"/>
      <c r="H16" s="18"/>
      <c r="I16" s="17">
        <v>1</v>
      </c>
      <c r="J16" s="16"/>
      <c r="K16" s="17">
        <v>1</v>
      </c>
      <c r="L16" s="18">
        <v>1</v>
      </c>
      <c r="M16" s="18"/>
      <c r="N16" s="19">
        <f t="shared" si="1"/>
        <v>9</v>
      </c>
      <c r="O16" s="143">
        <v>31</v>
      </c>
      <c r="P16" s="145">
        <v>5</v>
      </c>
      <c r="Q16" s="145">
        <v>3</v>
      </c>
      <c r="R16" s="125">
        <f>O16-Q16-P16</f>
        <v>23</v>
      </c>
      <c r="S16" s="178">
        <v>14</v>
      </c>
      <c r="T16" s="174">
        <f>N16</f>
        <v>9</v>
      </c>
      <c r="U16" s="176">
        <f>S16/R16</f>
        <v>0.60869565217391308</v>
      </c>
    </row>
    <row r="17" spans="2:21" ht="19" thickTop="1" thickBot="1">
      <c r="B17" s="135"/>
      <c r="C17" s="20" t="s">
        <v>27</v>
      </c>
      <c r="D17" s="21">
        <v>9872</v>
      </c>
      <c r="E17" s="22"/>
      <c r="F17" s="22"/>
      <c r="G17" s="22"/>
      <c r="H17" s="23"/>
      <c r="I17" s="22">
        <v>30</v>
      </c>
      <c r="J17" s="21"/>
      <c r="K17" s="22">
        <v>200</v>
      </c>
      <c r="L17" s="23">
        <v>300</v>
      </c>
      <c r="M17" s="23"/>
      <c r="N17" s="19">
        <f t="shared" si="1"/>
        <v>10402</v>
      </c>
      <c r="O17" s="144"/>
      <c r="P17" s="146"/>
      <c r="Q17" s="146"/>
      <c r="R17" s="137"/>
      <c r="S17" s="183"/>
      <c r="T17" s="175"/>
      <c r="U17" s="177"/>
    </row>
    <row r="18" spans="2:21" ht="19" thickTop="1" thickBot="1">
      <c r="B18" s="121" t="s">
        <v>34</v>
      </c>
      <c r="C18" s="15" t="s">
        <v>26</v>
      </c>
      <c r="D18" s="16">
        <v>4</v>
      </c>
      <c r="E18" s="17">
        <v>1</v>
      </c>
      <c r="F18" s="17"/>
      <c r="G18" s="17"/>
      <c r="H18" s="18">
        <v>1</v>
      </c>
      <c r="I18" s="17"/>
      <c r="J18" s="16"/>
      <c r="K18" s="17">
        <v>7</v>
      </c>
      <c r="L18" s="18"/>
      <c r="M18" s="18"/>
      <c r="N18" s="19">
        <f>SUM(D18:M18)</f>
        <v>13</v>
      </c>
      <c r="O18" s="143">
        <v>30</v>
      </c>
      <c r="P18" s="145">
        <v>4</v>
      </c>
      <c r="Q18" s="145">
        <v>3</v>
      </c>
      <c r="R18" s="125">
        <f>O18-Q18-P18</f>
        <v>23</v>
      </c>
      <c r="S18" s="178">
        <v>13</v>
      </c>
      <c r="T18" s="174">
        <f>N18</f>
        <v>13</v>
      </c>
      <c r="U18" s="176">
        <f>S18/R18</f>
        <v>0.56521739130434778</v>
      </c>
    </row>
    <row r="19" spans="2:21" ht="19" thickTop="1" thickBot="1">
      <c r="B19" s="135"/>
      <c r="C19" s="20" t="s">
        <v>27</v>
      </c>
      <c r="D19" s="21">
        <v>678</v>
      </c>
      <c r="E19" s="22">
        <v>300</v>
      </c>
      <c r="F19" s="22"/>
      <c r="G19" s="22"/>
      <c r="H19" s="23">
        <v>450</v>
      </c>
      <c r="I19" s="22"/>
      <c r="J19" s="21"/>
      <c r="K19" s="22">
        <v>1335</v>
      </c>
      <c r="L19" s="23"/>
      <c r="M19" s="23"/>
      <c r="N19" s="19">
        <f t="shared" si="1"/>
        <v>2763</v>
      </c>
      <c r="O19" s="144"/>
      <c r="P19" s="146"/>
      <c r="Q19" s="146"/>
      <c r="R19" s="137"/>
      <c r="S19" s="183"/>
      <c r="T19" s="175"/>
      <c r="U19" s="177"/>
    </row>
    <row r="20" spans="2:21" ht="19" thickTop="1" thickBot="1">
      <c r="B20" s="121" t="s">
        <v>35</v>
      </c>
      <c r="C20" s="15" t="s">
        <v>26</v>
      </c>
      <c r="D20" s="16">
        <v>4</v>
      </c>
      <c r="E20" s="17"/>
      <c r="F20" s="17"/>
      <c r="G20" s="17"/>
      <c r="H20" s="18"/>
      <c r="I20" s="17"/>
      <c r="J20" s="16"/>
      <c r="K20" s="17">
        <v>4</v>
      </c>
      <c r="L20" s="18">
        <v>1</v>
      </c>
      <c r="M20" s="18"/>
      <c r="N20" s="19">
        <f t="shared" si="1"/>
        <v>9</v>
      </c>
      <c r="O20" s="123">
        <v>31</v>
      </c>
      <c r="P20" s="125">
        <v>7</v>
      </c>
      <c r="Q20" s="125">
        <v>3</v>
      </c>
      <c r="R20" s="125">
        <f>O20-Q20-P20</f>
        <v>21</v>
      </c>
      <c r="S20" s="178">
        <v>9</v>
      </c>
      <c r="T20" s="174">
        <f>N20</f>
        <v>9</v>
      </c>
      <c r="U20" s="176">
        <f>S20/R20</f>
        <v>0.42857142857142855</v>
      </c>
    </row>
    <row r="21" spans="2:21" ht="19" thickTop="1" thickBot="1">
      <c r="B21" s="135"/>
      <c r="C21" s="20" t="s">
        <v>27</v>
      </c>
      <c r="D21" s="21">
        <v>890</v>
      </c>
      <c r="E21" s="22"/>
      <c r="F21" s="22"/>
      <c r="G21" s="22"/>
      <c r="H21" s="40"/>
      <c r="I21" s="41"/>
      <c r="J21" s="42"/>
      <c r="K21" s="41">
        <v>700</v>
      </c>
      <c r="L21" s="23">
        <v>250</v>
      </c>
      <c r="M21" s="23"/>
      <c r="N21" s="19">
        <f t="shared" si="1"/>
        <v>1840</v>
      </c>
      <c r="O21" s="136"/>
      <c r="P21" s="137"/>
      <c r="Q21" s="137"/>
      <c r="R21" s="137"/>
      <c r="S21" s="183"/>
      <c r="T21" s="175"/>
      <c r="U21" s="177"/>
    </row>
    <row r="22" spans="2:21" ht="19" thickTop="1" thickBot="1">
      <c r="B22" s="121" t="s">
        <v>36</v>
      </c>
      <c r="C22" s="15" t="s">
        <v>26</v>
      </c>
      <c r="D22" s="16"/>
      <c r="E22" s="17"/>
      <c r="F22" s="17"/>
      <c r="G22" s="17">
        <v>1</v>
      </c>
      <c r="H22" s="43"/>
      <c r="I22" s="17"/>
      <c r="J22" s="17"/>
      <c r="K22" s="17"/>
      <c r="L22" s="16">
        <v>3</v>
      </c>
      <c r="M22" s="44"/>
      <c r="N22" s="19">
        <f t="shared" si="1"/>
        <v>4</v>
      </c>
      <c r="O22" s="143">
        <v>31</v>
      </c>
      <c r="P22" s="145">
        <v>7</v>
      </c>
      <c r="Q22" s="145">
        <v>4</v>
      </c>
      <c r="R22" s="125">
        <f>O22-Q22-P22</f>
        <v>20</v>
      </c>
      <c r="S22" s="178">
        <v>13</v>
      </c>
      <c r="T22" s="174">
        <f>N22</f>
        <v>4</v>
      </c>
      <c r="U22" s="176">
        <f>S22/R22</f>
        <v>0.65</v>
      </c>
    </row>
    <row r="23" spans="2:21" ht="19" thickTop="1" thickBot="1">
      <c r="B23" s="135"/>
      <c r="C23" s="20" t="s">
        <v>27</v>
      </c>
      <c r="D23" s="42"/>
      <c r="E23" s="41"/>
      <c r="F23" s="41"/>
      <c r="G23" s="41">
        <v>500</v>
      </c>
      <c r="H23" s="41"/>
      <c r="I23" s="41"/>
      <c r="J23" s="41"/>
      <c r="K23" s="41"/>
      <c r="L23" s="22">
        <v>216</v>
      </c>
      <c r="M23" s="45"/>
      <c r="N23" s="19">
        <f t="shared" si="1"/>
        <v>716</v>
      </c>
      <c r="O23" s="144"/>
      <c r="P23" s="146"/>
      <c r="Q23" s="146"/>
      <c r="R23" s="137"/>
      <c r="S23" s="183"/>
      <c r="T23" s="175"/>
      <c r="U23" s="177"/>
    </row>
    <row r="24" spans="2:21" ht="19" thickTop="1" thickBot="1">
      <c r="B24" s="121" t="s">
        <v>37</v>
      </c>
      <c r="C24" s="15" t="s">
        <v>26</v>
      </c>
      <c r="D24" s="46">
        <v>6</v>
      </c>
      <c r="E24" s="47">
        <v>1</v>
      </c>
      <c r="F24" s="47"/>
      <c r="G24" s="47"/>
      <c r="H24" s="47"/>
      <c r="I24" s="47"/>
      <c r="J24" s="47"/>
      <c r="K24" s="47">
        <v>2</v>
      </c>
      <c r="L24" s="47">
        <v>2</v>
      </c>
      <c r="M24" s="48"/>
      <c r="N24" s="19">
        <f t="shared" si="1"/>
        <v>11</v>
      </c>
      <c r="O24" s="123">
        <v>28</v>
      </c>
      <c r="P24" s="125">
        <v>4</v>
      </c>
      <c r="Q24" s="125">
        <v>2</v>
      </c>
      <c r="R24" s="125">
        <f>O24-Q24-P24</f>
        <v>22</v>
      </c>
      <c r="S24" s="178">
        <v>17</v>
      </c>
      <c r="T24" s="174">
        <f>N24</f>
        <v>11</v>
      </c>
      <c r="U24" s="176">
        <f>S24/R24</f>
        <v>0.77272727272727271</v>
      </c>
    </row>
    <row r="25" spans="2:21" ht="19" thickTop="1" thickBot="1">
      <c r="B25" s="135"/>
      <c r="C25" s="20" t="s">
        <v>27</v>
      </c>
      <c r="D25" s="49">
        <v>3240</v>
      </c>
      <c r="E25" s="50">
        <v>300</v>
      </c>
      <c r="F25" s="50"/>
      <c r="G25" s="50"/>
      <c r="H25" s="50"/>
      <c r="I25" s="50"/>
      <c r="J25" s="50"/>
      <c r="K25" s="51">
        <v>100</v>
      </c>
      <c r="L25" s="50">
        <v>780</v>
      </c>
      <c r="M25" s="52"/>
      <c r="N25" s="19">
        <f>SUM(D25:M25)</f>
        <v>4420</v>
      </c>
      <c r="O25" s="136"/>
      <c r="P25" s="137"/>
      <c r="Q25" s="137"/>
      <c r="R25" s="137"/>
      <c r="S25" s="183"/>
      <c r="T25" s="175"/>
      <c r="U25" s="177"/>
    </row>
    <row r="26" spans="2:21" ht="19" thickTop="1" thickBot="1">
      <c r="B26" s="121" t="s">
        <v>38</v>
      </c>
      <c r="C26" s="15" t="s">
        <v>26</v>
      </c>
      <c r="D26" s="53">
        <v>4</v>
      </c>
      <c r="E26" s="46"/>
      <c r="F26" s="46"/>
      <c r="G26" s="46"/>
      <c r="H26" s="46"/>
      <c r="I26" s="46"/>
      <c r="J26" s="46"/>
      <c r="K26" s="46">
        <v>7</v>
      </c>
      <c r="L26" s="46"/>
      <c r="M26" s="54"/>
      <c r="N26" s="19">
        <f>SUM(D26:M26)</f>
        <v>11</v>
      </c>
      <c r="O26" s="123">
        <v>31</v>
      </c>
      <c r="P26" s="125">
        <v>4</v>
      </c>
      <c r="Q26" s="125">
        <v>7</v>
      </c>
      <c r="R26" s="125">
        <f>O26-Q26-P26</f>
        <v>20</v>
      </c>
      <c r="S26" s="178">
        <v>11</v>
      </c>
      <c r="T26" s="180">
        <f>N26</f>
        <v>11</v>
      </c>
      <c r="U26" s="176">
        <f>S26/R26</f>
        <v>0.55000000000000004</v>
      </c>
    </row>
    <row r="27" spans="2:21" ht="19" thickTop="1" thickBot="1">
      <c r="B27" s="122"/>
      <c r="C27" s="55" t="s">
        <v>27</v>
      </c>
      <c r="D27" s="56">
        <v>1075</v>
      </c>
      <c r="E27" s="57"/>
      <c r="F27" s="57"/>
      <c r="G27" s="57"/>
      <c r="H27" s="57"/>
      <c r="I27" s="57"/>
      <c r="J27" s="57"/>
      <c r="K27" s="57">
        <v>1138</v>
      </c>
      <c r="L27" s="57"/>
      <c r="M27" s="58"/>
      <c r="N27" s="59">
        <f>SUM(D27:M27)</f>
        <v>2213</v>
      </c>
      <c r="O27" s="124"/>
      <c r="P27" s="126"/>
      <c r="Q27" s="126"/>
      <c r="R27" s="126"/>
      <c r="S27" s="179"/>
      <c r="T27" s="181"/>
      <c r="U27" s="182"/>
    </row>
    <row r="28" spans="2:21">
      <c r="B28" s="112" t="s">
        <v>62</v>
      </c>
      <c r="C28" s="60" t="s">
        <v>26</v>
      </c>
      <c r="D28" s="61">
        <f>SUM(D26,D24,D22,D20,D18,D16,D14,D12,D10,D8,D6,D4)</f>
        <v>36</v>
      </c>
      <c r="E28" s="61">
        <f t="shared" ref="E28:M29" si="2">SUM(E26,E24,E22,E20,E18,E16,E14,E12,E10,E8,E6,E4)</f>
        <v>6</v>
      </c>
      <c r="F28" s="61">
        <f t="shared" si="2"/>
        <v>2</v>
      </c>
      <c r="G28" s="61">
        <f t="shared" si="2"/>
        <v>1</v>
      </c>
      <c r="H28" s="61">
        <f t="shared" si="2"/>
        <v>2</v>
      </c>
      <c r="I28" s="61">
        <f t="shared" si="2"/>
        <v>3</v>
      </c>
      <c r="J28" s="61">
        <f t="shared" si="2"/>
        <v>5</v>
      </c>
      <c r="K28" s="61">
        <f t="shared" si="2"/>
        <v>36</v>
      </c>
      <c r="L28" s="61">
        <f t="shared" si="2"/>
        <v>25</v>
      </c>
      <c r="M28" s="61">
        <f t="shared" si="2"/>
        <v>0</v>
      </c>
      <c r="N28" s="62">
        <f>SUM(D28:M28)</f>
        <v>116</v>
      </c>
      <c r="O28" s="171">
        <f t="shared" ref="O28:T28" si="3">SUM(O4:O27)</f>
        <v>365</v>
      </c>
      <c r="P28" s="171">
        <f t="shared" si="3"/>
        <v>57</v>
      </c>
      <c r="Q28" s="171">
        <f t="shared" si="3"/>
        <v>41</v>
      </c>
      <c r="R28" s="167">
        <f t="shared" si="3"/>
        <v>267</v>
      </c>
      <c r="S28" s="172">
        <f t="shared" si="3"/>
        <v>137</v>
      </c>
      <c r="T28" s="167">
        <f t="shared" si="3"/>
        <v>116</v>
      </c>
      <c r="U28" s="169">
        <f>S28/R28</f>
        <v>0.51310861423220977</v>
      </c>
    </row>
    <row r="29" spans="2:21" ht="18.5" thickBot="1">
      <c r="B29" s="113"/>
      <c r="C29" s="63" t="s">
        <v>27</v>
      </c>
      <c r="D29" s="64">
        <f>SUM(D27,D25,D23,D21,D19,D17,D15,D13,D11,D9,D7,D5)</f>
        <v>17603</v>
      </c>
      <c r="E29" s="64">
        <f t="shared" si="2"/>
        <v>2300</v>
      </c>
      <c r="F29" s="64">
        <f t="shared" si="2"/>
        <v>205</v>
      </c>
      <c r="G29" s="64">
        <f t="shared" si="2"/>
        <v>500</v>
      </c>
      <c r="H29" s="64">
        <f t="shared" si="2"/>
        <v>1100</v>
      </c>
      <c r="I29" s="64">
        <f t="shared" si="2"/>
        <v>930</v>
      </c>
      <c r="J29" s="64">
        <f t="shared" si="2"/>
        <v>1270</v>
      </c>
      <c r="K29" s="64">
        <f t="shared" si="2"/>
        <v>6743</v>
      </c>
      <c r="L29" s="64">
        <f t="shared" si="2"/>
        <v>3381</v>
      </c>
      <c r="M29" s="64">
        <f t="shared" si="2"/>
        <v>0</v>
      </c>
      <c r="N29" s="65">
        <f>SUM(D29:M29)</f>
        <v>34032</v>
      </c>
      <c r="O29" s="168"/>
      <c r="P29" s="168"/>
      <c r="Q29" s="168"/>
      <c r="R29" s="168"/>
      <c r="S29" s="173"/>
      <c r="T29" s="168"/>
      <c r="U29" s="170"/>
    </row>
    <row r="32" spans="2:21" ht="19.5" thickBot="1">
      <c r="B32" s="153" t="s">
        <v>63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</row>
    <row r="33" spans="2:21">
      <c r="B33" s="154"/>
      <c r="C33" s="155"/>
      <c r="D33" s="147" t="s">
        <v>1</v>
      </c>
      <c r="E33" s="158" t="s">
        <v>2</v>
      </c>
      <c r="F33" s="147" t="s">
        <v>3</v>
      </c>
      <c r="G33" s="147" t="s">
        <v>41</v>
      </c>
      <c r="H33" s="147" t="s">
        <v>5</v>
      </c>
      <c r="I33" s="147" t="s">
        <v>6</v>
      </c>
      <c r="J33" s="147" t="s">
        <v>7</v>
      </c>
      <c r="K33" s="158" t="s">
        <v>8</v>
      </c>
      <c r="L33" s="147" t="s">
        <v>9</v>
      </c>
      <c r="M33" s="72" t="s">
        <v>42</v>
      </c>
      <c r="N33" s="149" t="s">
        <v>43</v>
      </c>
      <c r="O33" s="73" t="s">
        <v>44</v>
      </c>
      <c r="P33" s="74" t="s">
        <v>45</v>
      </c>
      <c r="Q33" s="74" t="s">
        <v>46</v>
      </c>
      <c r="R33" s="4" t="s">
        <v>14</v>
      </c>
      <c r="S33" s="5" t="s">
        <v>15</v>
      </c>
      <c r="T33" s="6" t="s">
        <v>52</v>
      </c>
      <c r="U33" s="7" t="s">
        <v>17</v>
      </c>
    </row>
    <row r="34" spans="2:21" ht="18.5" thickBot="1">
      <c r="B34" s="156"/>
      <c r="C34" s="157"/>
      <c r="D34" s="148"/>
      <c r="E34" s="159"/>
      <c r="F34" s="148"/>
      <c r="G34" s="148"/>
      <c r="H34" s="148"/>
      <c r="I34" s="148"/>
      <c r="J34" s="148"/>
      <c r="K34" s="159"/>
      <c r="L34" s="148"/>
      <c r="M34" s="75" t="s">
        <v>47</v>
      </c>
      <c r="N34" s="150"/>
      <c r="O34" s="76" t="s">
        <v>48</v>
      </c>
      <c r="P34" s="77" t="s">
        <v>48</v>
      </c>
      <c r="Q34" s="77" t="s">
        <v>48</v>
      </c>
      <c r="R34" s="11" t="s">
        <v>49</v>
      </c>
      <c r="S34" s="12" t="s">
        <v>22</v>
      </c>
      <c r="T34" s="13" t="s">
        <v>23</v>
      </c>
      <c r="U34" s="14" t="s">
        <v>53</v>
      </c>
    </row>
    <row r="35" spans="2:21" ht="19" thickTop="1" thickBot="1">
      <c r="B35" s="122" t="s">
        <v>25</v>
      </c>
      <c r="C35" s="78" t="s">
        <v>50</v>
      </c>
      <c r="D35" s="25">
        <v>2</v>
      </c>
      <c r="E35" s="26">
        <v>4</v>
      </c>
      <c r="F35" s="27"/>
      <c r="G35" s="26">
        <v>2</v>
      </c>
      <c r="H35" s="28"/>
      <c r="I35" s="26">
        <v>1</v>
      </c>
      <c r="J35" s="26"/>
      <c r="K35" s="28">
        <v>2</v>
      </c>
      <c r="L35" s="28"/>
      <c r="M35" s="79"/>
      <c r="N35" s="80">
        <f t="shared" ref="N35:N58" si="4">SUM(D35:M35)</f>
        <v>11</v>
      </c>
      <c r="O35" s="160">
        <v>30</v>
      </c>
      <c r="P35" s="125">
        <v>4</v>
      </c>
      <c r="Q35" s="140">
        <v>2</v>
      </c>
      <c r="R35" s="140">
        <f>O35-Q35-P35</f>
        <v>24</v>
      </c>
      <c r="S35" s="166">
        <v>11</v>
      </c>
      <c r="T35" s="133">
        <f>N35</f>
        <v>11</v>
      </c>
      <c r="U35" s="110">
        <f>S35/R35</f>
        <v>0.45833333333333331</v>
      </c>
    </row>
    <row r="36" spans="2:21" ht="19" thickTop="1" thickBot="1">
      <c r="B36" s="135"/>
      <c r="C36" s="20" t="s">
        <v>27</v>
      </c>
      <c r="D36" s="29">
        <v>84</v>
      </c>
      <c r="E36" s="30">
        <v>289</v>
      </c>
      <c r="F36" s="31"/>
      <c r="G36" s="31">
        <v>105</v>
      </c>
      <c r="H36" s="32"/>
      <c r="I36" s="30">
        <v>100</v>
      </c>
      <c r="J36" s="30"/>
      <c r="K36" s="32">
        <v>105</v>
      </c>
      <c r="L36" s="34"/>
      <c r="M36" s="34"/>
      <c r="N36" s="80">
        <f t="shared" si="4"/>
        <v>683</v>
      </c>
      <c r="O36" s="164"/>
      <c r="P36" s="137"/>
      <c r="Q36" s="141"/>
      <c r="R36" s="141"/>
      <c r="S36" s="142"/>
      <c r="T36" s="134"/>
      <c r="U36" s="120"/>
    </row>
    <row r="37" spans="2:21" ht="19" thickTop="1" thickBot="1">
      <c r="B37" s="122" t="s">
        <v>28</v>
      </c>
      <c r="C37" s="78" t="s">
        <v>50</v>
      </c>
      <c r="D37" s="25">
        <v>5</v>
      </c>
      <c r="E37" s="26">
        <v>8</v>
      </c>
      <c r="F37" s="27">
        <v>1</v>
      </c>
      <c r="G37" s="27"/>
      <c r="H37" s="28"/>
      <c r="I37" s="26">
        <v>2</v>
      </c>
      <c r="J37" s="26"/>
      <c r="K37" s="28">
        <v>3</v>
      </c>
      <c r="L37" s="28"/>
      <c r="M37" s="28">
        <v>1</v>
      </c>
      <c r="N37" s="80">
        <f t="shared" si="4"/>
        <v>20</v>
      </c>
      <c r="O37" s="160">
        <v>31</v>
      </c>
      <c r="P37" s="125">
        <v>5</v>
      </c>
      <c r="Q37" s="138">
        <v>3</v>
      </c>
      <c r="R37" s="140">
        <f>O37-Q37-P37</f>
        <v>23</v>
      </c>
      <c r="S37" s="131">
        <v>20</v>
      </c>
      <c r="T37" s="133">
        <f>N37</f>
        <v>20</v>
      </c>
      <c r="U37" s="110">
        <f>S37/R37</f>
        <v>0.86956521739130432</v>
      </c>
    </row>
    <row r="38" spans="2:21" ht="19" thickTop="1" thickBot="1">
      <c r="B38" s="135"/>
      <c r="C38" s="20" t="s">
        <v>27</v>
      </c>
      <c r="D38" s="29">
        <v>215</v>
      </c>
      <c r="E38" s="30">
        <v>381</v>
      </c>
      <c r="F38" s="31">
        <v>120</v>
      </c>
      <c r="G38" s="31"/>
      <c r="H38" s="32"/>
      <c r="I38" s="30">
        <v>48</v>
      </c>
      <c r="J38" s="31"/>
      <c r="K38" s="32">
        <v>182</v>
      </c>
      <c r="L38" s="34"/>
      <c r="M38" s="35">
        <v>20</v>
      </c>
      <c r="N38" s="80">
        <f t="shared" si="4"/>
        <v>966</v>
      </c>
      <c r="O38" s="164"/>
      <c r="P38" s="137"/>
      <c r="Q38" s="139"/>
      <c r="R38" s="141"/>
      <c r="S38" s="142"/>
      <c r="T38" s="134"/>
      <c r="U38" s="120"/>
    </row>
    <row r="39" spans="2:21" ht="19" thickTop="1" thickBot="1">
      <c r="B39" s="122" t="s">
        <v>29</v>
      </c>
      <c r="C39" s="78" t="s">
        <v>50</v>
      </c>
      <c r="D39" s="25">
        <v>3</v>
      </c>
      <c r="E39" s="26">
        <v>8</v>
      </c>
      <c r="F39" s="27"/>
      <c r="G39" s="27"/>
      <c r="H39" s="28"/>
      <c r="I39" s="26"/>
      <c r="J39" s="27">
        <v>3</v>
      </c>
      <c r="K39" s="28">
        <v>2</v>
      </c>
      <c r="L39" s="81"/>
      <c r="M39" s="82"/>
      <c r="N39" s="80">
        <f t="shared" si="4"/>
        <v>16</v>
      </c>
      <c r="O39" s="160">
        <v>30</v>
      </c>
      <c r="P39" s="125">
        <v>4</v>
      </c>
      <c r="Q39" s="138">
        <v>2</v>
      </c>
      <c r="R39" s="140">
        <f>O39-Q39-P39</f>
        <v>24</v>
      </c>
      <c r="S39" s="131">
        <v>16</v>
      </c>
      <c r="T39" s="133">
        <f>N39</f>
        <v>16</v>
      </c>
      <c r="U39" s="110">
        <f>S39/R39</f>
        <v>0.66666666666666663</v>
      </c>
    </row>
    <row r="40" spans="2:21" ht="19" thickTop="1" thickBot="1">
      <c r="B40" s="135"/>
      <c r="C40" s="20" t="s">
        <v>27</v>
      </c>
      <c r="D40" s="29">
        <v>110</v>
      </c>
      <c r="E40" s="30">
        <v>428</v>
      </c>
      <c r="F40" s="31"/>
      <c r="G40" s="31"/>
      <c r="H40" s="32"/>
      <c r="I40" s="30"/>
      <c r="J40" s="31">
        <v>170</v>
      </c>
      <c r="K40" s="32">
        <v>103</v>
      </c>
      <c r="L40" s="32"/>
      <c r="M40" s="35"/>
      <c r="N40" s="80">
        <f t="shared" si="4"/>
        <v>811</v>
      </c>
      <c r="O40" s="164"/>
      <c r="P40" s="137"/>
      <c r="Q40" s="139"/>
      <c r="R40" s="141"/>
      <c r="S40" s="142"/>
      <c r="T40" s="134"/>
      <c r="U40" s="120"/>
    </row>
    <row r="41" spans="2:21" ht="19" thickTop="1" thickBot="1">
      <c r="B41" s="122" t="s">
        <v>30</v>
      </c>
      <c r="C41" s="78" t="s">
        <v>50</v>
      </c>
      <c r="D41" s="25">
        <v>12</v>
      </c>
      <c r="E41" s="26">
        <v>1</v>
      </c>
      <c r="F41" s="27"/>
      <c r="G41" s="27"/>
      <c r="H41" s="28"/>
      <c r="I41" s="26"/>
      <c r="J41" s="27"/>
      <c r="K41" s="28">
        <v>2</v>
      </c>
      <c r="L41" s="81">
        <v>1</v>
      </c>
      <c r="M41" s="82">
        <v>2</v>
      </c>
      <c r="N41" s="80">
        <f t="shared" si="4"/>
        <v>18</v>
      </c>
      <c r="O41" s="160">
        <v>31</v>
      </c>
      <c r="P41" s="125">
        <v>4</v>
      </c>
      <c r="Q41" s="138">
        <v>2</v>
      </c>
      <c r="R41" s="140">
        <f>O41-Q41-P41</f>
        <v>25</v>
      </c>
      <c r="S41" s="131">
        <v>18</v>
      </c>
      <c r="T41" s="133">
        <f>N41</f>
        <v>18</v>
      </c>
      <c r="U41" s="110">
        <f>S41/R41</f>
        <v>0.72</v>
      </c>
    </row>
    <row r="42" spans="2:21" ht="19" thickTop="1" thickBot="1">
      <c r="B42" s="135"/>
      <c r="C42" s="20" t="s">
        <v>27</v>
      </c>
      <c r="D42" s="29">
        <v>834</v>
      </c>
      <c r="E42" s="30">
        <v>70</v>
      </c>
      <c r="F42" s="31"/>
      <c r="G42" s="31"/>
      <c r="H42" s="32"/>
      <c r="I42" s="30"/>
      <c r="J42" s="31"/>
      <c r="K42" s="32">
        <v>80</v>
      </c>
      <c r="L42" s="32">
        <v>70</v>
      </c>
      <c r="M42" s="35">
        <v>140</v>
      </c>
      <c r="N42" s="80">
        <f t="shared" si="4"/>
        <v>1194</v>
      </c>
      <c r="O42" s="164"/>
      <c r="P42" s="137"/>
      <c r="Q42" s="139"/>
      <c r="R42" s="141"/>
      <c r="S42" s="142"/>
      <c r="T42" s="134"/>
      <c r="U42" s="120"/>
    </row>
    <row r="43" spans="2:21" ht="19" thickTop="1" thickBot="1">
      <c r="B43" s="122" t="s">
        <v>31</v>
      </c>
      <c r="C43" s="78" t="s">
        <v>50</v>
      </c>
      <c r="D43" s="25">
        <v>5</v>
      </c>
      <c r="E43" s="26">
        <v>6</v>
      </c>
      <c r="F43" s="83"/>
      <c r="G43" s="27"/>
      <c r="H43" s="28"/>
      <c r="I43" s="26">
        <v>1</v>
      </c>
      <c r="J43" s="27"/>
      <c r="K43" s="28">
        <v>3</v>
      </c>
      <c r="L43" s="28">
        <v>4</v>
      </c>
      <c r="M43" s="79"/>
      <c r="N43" s="80">
        <f t="shared" si="4"/>
        <v>19</v>
      </c>
      <c r="O43" s="160">
        <v>31</v>
      </c>
      <c r="P43" s="125">
        <v>5</v>
      </c>
      <c r="Q43" s="138">
        <v>2</v>
      </c>
      <c r="R43" s="140">
        <f>O43-Q43-P43</f>
        <v>24</v>
      </c>
      <c r="S43" s="131">
        <v>19</v>
      </c>
      <c r="T43" s="133">
        <f>N43</f>
        <v>19</v>
      </c>
      <c r="U43" s="110">
        <f>S43/R43</f>
        <v>0.79166666666666663</v>
      </c>
    </row>
    <row r="44" spans="2:21" ht="19" thickTop="1" thickBot="1">
      <c r="B44" s="135"/>
      <c r="C44" s="20" t="s">
        <v>27</v>
      </c>
      <c r="D44" s="29">
        <v>145</v>
      </c>
      <c r="E44" s="30">
        <v>190</v>
      </c>
      <c r="F44" s="31"/>
      <c r="G44" s="31"/>
      <c r="H44" s="32"/>
      <c r="I44" s="30">
        <v>100</v>
      </c>
      <c r="J44" s="31"/>
      <c r="K44" s="32">
        <v>130</v>
      </c>
      <c r="L44" s="32">
        <v>194</v>
      </c>
      <c r="M44" s="35"/>
      <c r="N44" s="80">
        <f t="shared" si="4"/>
        <v>759</v>
      </c>
      <c r="O44" s="164"/>
      <c r="P44" s="137"/>
      <c r="Q44" s="139"/>
      <c r="R44" s="141"/>
      <c r="S44" s="142"/>
      <c r="T44" s="134"/>
      <c r="U44" s="120"/>
    </row>
    <row r="45" spans="2:21" ht="19" thickTop="1" thickBot="1">
      <c r="B45" s="122" t="s">
        <v>32</v>
      </c>
      <c r="C45" s="78" t="s">
        <v>50</v>
      </c>
      <c r="D45" s="25">
        <v>3</v>
      </c>
      <c r="E45" s="26"/>
      <c r="F45" s="27"/>
      <c r="G45" s="27"/>
      <c r="H45" s="28"/>
      <c r="I45" s="26"/>
      <c r="J45" s="27"/>
      <c r="K45" s="28">
        <v>5</v>
      </c>
      <c r="L45" s="28">
        <v>4</v>
      </c>
      <c r="M45" s="79"/>
      <c r="N45" s="80">
        <f t="shared" si="4"/>
        <v>12</v>
      </c>
      <c r="O45" s="160">
        <v>30</v>
      </c>
      <c r="P45" s="125">
        <v>4</v>
      </c>
      <c r="Q45" s="138">
        <v>2</v>
      </c>
      <c r="R45" s="140">
        <f>O45-Q45-P45</f>
        <v>24</v>
      </c>
      <c r="S45" s="131">
        <v>17</v>
      </c>
      <c r="T45" s="133">
        <f>N45</f>
        <v>12</v>
      </c>
      <c r="U45" s="110">
        <f>S45/R45</f>
        <v>0.70833333333333337</v>
      </c>
    </row>
    <row r="46" spans="2:21" ht="19" thickTop="1" thickBot="1">
      <c r="B46" s="135"/>
      <c r="C46" s="20" t="s">
        <v>27</v>
      </c>
      <c r="D46" s="29">
        <v>210</v>
      </c>
      <c r="E46" s="30"/>
      <c r="F46" s="31"/>
      <c r="G46" s="31"/>
      <c r="H46" s="32"/>
      <c r="I46" s="30"/>
      <c r="J46" s="31"/>
      <c r="K46" s="32">
        <v>245</v>
      </c>
      <c r="L46" s="32">
        <v>280</v>
      </c>
      <c r="M46" s="35"/>
      <c r="N46" s="80">
        <f t="shared" si="4"/>
        <v>735</v>
      </c>
      <c r="O46" s="164"/>
      <c r="P46" s="137"/>
      <c r="Q46" s="139"/>
      <c r="R46" s="141"/>
      <c r="S46" s="142"/>
      <c r="T46" s="134"/>
      <c r="U46" s="120"/>
    </row>
    <row r="47" spans="2:21" ht="19" thickTop="1" thickBot="1">
      <c r="B47" s="122" t="s">
        <v>33</v>
      </c>
      <c r="C47" s="78" t="s">
        <v>50</v>
      </c>
      <c r="D47" s="25">
        <v>9</v>
      </c>
      <c r="E47" s="26">
        <v>5</v>
      </c>
      <c r="F47" s="27"/>
      <c r="G47" s="27"/>
      <c r="H47" s="28"/>
      <c r="I47" s="26"/>
      <c r="J47" s="27"/>
      <c r="K47" s="28"/>
      <c r="L47" s="28">
        <v>2</v>
      </c>
      <c r="M47" s="79">
        <v>2</v>
      </c>
      <c r="N47" s="80">
        <f t="shared" si="4"/>
        <v>18</v>
      </c>
      <c r="O47" s="160">
        <v>31</v>
      </c>
      <c r="P47" s="125">
        <v>5</v>
      </c>
      <c r="Q47" s="138">
        <v>2</v>
      </c>
      <c r="R47" s="140">
        <f>O47-Q47-P47</f>
        <v>24</v>
      </c>
      <c r="S47" s="131">
        <v>17</v>
      </c>
      <c r="T47" s="133">
        <f>N47</f>
        <v>18</v>
      </c>
      <c r="U47" s="110">
        <f>S47/R47</f>
        <v>0.70833333333333337</v>
      </c>
    </row>
    <row r="48" spans="2:21" ht="19" thickTop="1" thickBot="1">
      <c r="B48" s="135"/>
      <c r="C48" s="20" t="s">
        <v>27</v>
      </c>
      <c r="D48" s="29">
        <v>4562</v>
      </c>
      <c r="E48" s="30">
        <v>440</v>
      </c>
      <c r="F48" s="31"/>
      <c r="G48" s="31"/>
      <c r="H48" s="32"/>
      <c r="I48" s="30"/>
      <c r="J48" s="31"/>
      <c r="K48" s="32"/>
      <c r="L48" s="32">
        <v>137</v>
      </c>
      <c r="M48" s="35">
        <v>120</v>
      </c>
      <c r="N48" s="80">
        <f t="shared" si="4"/>
        <v>5259</v>
      </c>
      <c r="O48" s="164"/>
      <c r="P48" s="137"/>
      <c r="Q48" s="139"/>
      <c r="R48" s="141"/>
      <c r="S48" s="142"/>
      <c r="T48" s="134"/>
      <c r="U48" s="120"/>
    </row>
    <row r="49" spans="2:21" ht="19" thickTop="1" thickBot="1">
      <c r="B49" s="122" t="s">
        <v>34</v>
      </c>
      <c r="C49" s="78" t="s">
        <v>50</v>
      </c>
      <c r="D49" s="25">
        <v>5</v>
      </c>
      <c r="E49" s="26">
        <v>4</v>
      </c>
      <c r="F49" s="27">
        <v>1</v>
      </c>
      <c r="G49" s="27"/>
      <c r="H49" s="28"/>
      <c r="I49" s="26"/>
      <c r="J49" s="27"/>
      <c r="K49" s="28">
        <v>2</v>
      </c>
      <c r="L49" s="28">
        <v>2</v>
      </c>
      <c r="M49" s="79">
        <v>4</v>
      </c>
      <c r="N49" s="80">
        <f t="shared" si="4"/>
        <v>18</v>
      </c>
      <c r="O49" s="160">
        <v>30</v>
      </c>
      <c r="P49" s="125">
        <v>4</v>
      </c>
      <c r="Q49" s="138">
        <v>2</v>
      </c>
      <c r="R49" s="140">
        <f>O49-Q49-P49</f>
        <v>24</v>
      </c>
      <c r="S49" s="131">
        <v>20</v>
      </c>
      <c r="T49" s="133">
        <f>N49</f>
        <v>18</v>
      </c>
      <c r="U49" s="110">
        <f>S49/R49</f>
        <v>0.83333333333333337</v>
      </c>
    </row>
    <row r="50" spans="2:21" ht="19" thickTop="1" thickBot="1">
      <c r="B50" s="135"/>
      <c r="C50" s="20" t="s">
        <v>27</v>
      </c>
      <c r="D50" s="29">
        <v>210</v>
      </c>
      <c r="E50" s="30">
        <v>240</v>
      </c>
      <c r="F50" s="31">
        <v>100</v>
      </c>
      <c r="G50" s="31"/>
      <c r="H50" s="32"/>
      <c r="I50" s="30"/>
      <c r="J50" s="31"/>
      <c r="K50" s="32">
        <v>130</v>
      </c>
      <c r="L50" s="32">
        <v>30</v>
      </c>
      <c r="M50" s="35">
        <v>113</v>
      </c>
      <c r="N50" s="80">
        <f t="shared" si="4"/>
        <v>823</v>
      </c>
      <c r="O50" s="164"/>
      <c r="P50" s="137"/>
      <c r="Q50" s="139"/>
      <c r="R50" s="141"/>
      <c r="S50" s="142"/>
      <c r="T50" s="134"/>
      <c r="U50" s="120"/>
    </row>
    <row r="51" spans="2:21" ht="19" thickTop="1" thickBot="1">
      <c r="B51" s="122" t="s">
        <v>35</v>
      </c>
      <c r="C51" s="78" t="s">
        <v>50</v>
      </c>
      <c r="D51" s="25">
        <v>3</v>
      </c>
      <c r="E51" s="26">
        <v>3</v>
      </c>
      <c r="F51" s="26">
        <v>1</v>
      </c>
      <c r="G51" s="26"/>
      <c r="H51" s="28"/>
      <c r="I51" s="26"/>
      <c r="J51" s="26"/>
      <c r="K51" s="28">
        <v>11</v>
      </c>
      <c r="L51" s="28">
        <v>1</v>
      </c>
      <c r="M51" s="79">
        <v>1</v>
      </c>
      <c r="N51" s="80">
        <f t="shared" si="4"/>
        <v>20</v>
      </c>
      <c r="O51" s="160">
        <v>31</v>
      </c>
      <c r="P51" s="125">
        <v>7</v>
      </c>
      <c r="Q51" s="138">
        <v>2</v>
      </c>
      <c r="R51" s="140">
        <f>O51-Q51-P51</f>
        <v>22</v>
      </c>
      <c r="S51" s="131">
        <v>20</v>
      </c>
      <c r="T51" s="133">
        <f>N51</f>
        <v>20</v>
      </c>
      <c r="U51" s="110">
        <f>S51/R51</f>
        <v>0.90909090909090906</v>
      </c>
    </row>
    <row r="52" spans="2:21" ht="19" thickTop="1" thickBot="1">
      <c r="B52" s="135"/>
      <c r="C52" s="20" t="s">
        <v>27</v>
      </c>
      <c r="D52" s="29">
        <v>38</v>
      </c>
      <c r="E52" s="30">
        <v>120</v>
      </c>
      <c r="F52" s="30">
        <v>2</v>
      </c>
      <c r="G52" s="30"/>
      <c r="H52" s="32"/>
      <c r="I52" s="30"/>
      <c r="J52" s="30"/>
      <c r="K52" s="32">
        <v>700</v>
      </c>
      <c r="L52" s="32">
        <v>100</v>
      </c>
      <c r="M52" s="35">
        <v>30</v>
      </c>
      <c r="N52" s="80">
        <f t="shared" si="4"/>
        <v>990</v>
      </c>
      <c r="O52" s="164"/>
      <c r="P52" s="137"/>
      <c r="Q52" s="139"/>
      <c r="R52" s="141"/>
      <c r="S52" s="142"/>
      <c r="T52" s="134"/>
      <c r="U52" s="120"/>
    </row>
    <row r="53" spans="2:21" ht="19" thickTop="1" thickBot="1">
      <c r="B53" s="122" t="s">
        <v>36</v>
      </c>
      <c r="C53" s="78" t="s">
        <v>50</v>
      </c>
      <c r="D53" s="84">
        <v>1</v>
      </c>
      <c r="E53" s="85">
        <v>6</v>
      </c>
      <c r="F53" s="85">
        <v>1</v>
      </c>
      <c r="G53" s="85">
        <v>1</v>
      </c>
      <c r="H53" s="85"/>
      <c r="I53" s="85"/>
      <c r="J53" s="85"/>
      <c r="K53" s="85">
        <v>2</v>
      </c>
      <c r="L53" s="86">
        <v>2</v>
      </c>
      <c r="M53" s="87"/>
      <c r="N53" s="80">
        <f t="shared" si="4"/>
        <v>13</v>
      </c>
      <c r="O53" s="160">
        <v>31</v>
      </c>
      <c r="P53" s="162">
        <v>7</v>
      </c>
      <c r="Q53" s="138">
        <v>2</v>
      </c>
      <c r="R53" s="140">
        <f>O53-Q53-P53</f>
        <v>22</v>
      </c>
      <c r="S53" s="131">
        <v>16</v>
      </c>
      <c r="T53" s="133">
        <f>N53</f>
        <v>13</v>
      </c>
      <c r="U53" s="110">
        <f>S53/R53</f>
        <v>0.72727272727272729</v>
      </c>
    </row>
    <row r="54" spans="2:21" ht="19" thickTop="1" thickBot="1">
      <c r="B54" s="135"/>
      <c r="C54" s="20" t="s">
        <v>27</v>
      </c>
      <c r="D54" s="29">
        <v>30</v>
      </c>
      <c r="E54" s="30">
        <v>262</v>
      </c>
      <c r="F54" s="30">
        <v>50</v>
      </c>
      <c r="G54" s="30">
        <v>30</v>
      </c>
      <c r="H54" s="30"/>
      <c r="I54" s="30"/>
      <c r="J54" s="30"/>
      <c r="K54" s="30">
        <v>10</v>
      </c>
      <c r="L54" s="88">
        <v>16</v>
      </c>
      <c r="M54" s="35"/>
      <c r="N54" s="80">
        <f t="shared" si="4"/>
        <v>398</v>
      </c>
      <c r="O54" s="164"/>
      <c r="P54" s="165"/>
      <c r="Q54" s="139"/>
      <c r="R54" s="141"/>
      <c r="S54" s="142"/>
      <c r="T54" s="134"/>
      <c r="U54" s="120"/>
    </row>
    <row r="55" spans="2:21" ht="19" thickTop="1" thickBot="1">
      <c r="B55" s="122" t="s">
        <v>37</v>
      </c>
      <c r="C55" s="78" t="s">
        <v>50</v>
      </c>
      <c r="D55" s="25">
        <v>10</v>
      </c>
      <c r="E55" s="26">
        <v>2</v>
      </c>
      <c r="F55" s="26"/>
      <c r="G55" s="26"/>
      <c r="H55" s="26"/>
      <c r="I55" s="26"/>
      <c r="J55" s="26"/>
      <c r="K55" s="26">
        <v>5</v>
      </c>
      <c r="L55" s="28"/>
      <c r="M55" s="79">
        <v>1</v>
      </c>
      <c r="N55" s="80">
        <f>SUM(D55:M55)</f>
        <v>18</v>
      </c>
      <c r="O55" s="160">
        <v>28</v>
      </c>
      <c r="P55" s="162">
        <v>4</v>
      </c>
      <c r="Q55" s="138">
        <v>2</v>
      </c>
      <c r="R55" s="140">
        <f>O55-Q55-P55</f>
        <v>22</v>
      </c>
      <c r="S55" s="131">
        <v>18</v>
      </c>
      <c r="T55" s="133">
        <f>N55</f>
        <v>18</v>
      </c>
      <c r="U55" s="110">
        <f>S55/R55</f>
        <v>0.81818181818181823</v>
      </c>
    </row>
    <row r="56" spans="2:21" ht="19" thickTop="1" thickBot="1">
      <c r="B56" s="135"/>
      <c r="C56" s="20" t="s">
        <v>27</v>
      </c>
      <c r="D56" s="29">
        <v>658</v>
      </c>
      <c r="E56" s="30">
        <v>125</v>
      </c>
      <c r="F56" s="30"/>
      <c r="G56" s="30"/>
      <c r="H56" s="30"/>
      <c r="I56" s="30"/>
      <c r="J56" s="30"/>
      <c r="K56" s="30">
        <v>237</v>
      </c>
      <c r="L56" s="88"/>
      <c r="M56" s="35">
        <v>25</v>
      </c>
      <c r="N56" s="80">
        <f t="shared" si="4"/>
        <v>1045</v>
      </c>
      <c r="O56" s="164"/>
      <c r="P56" s="165"/>
      <c r="Q56" s="139"/>
      <c r="R56" s="141"/>
      <c r="S56" s="142"/>
      <c r="T56" s="134"/>
      <c r="U56" s="120"/>
    </row>
    <row r="57" spans="2:21" ht="19" thickTop="1" thickBot="1">
      <c r="B57" s="121" t="s">
        <v>38</v>
      </c>
      <c r="C57" s="15" t="s">
        <v>50</v>
      </c>
      <c r="D57" s="89">
        <v>7</v>
      </c>
      <c r="E57" s="90">
        <v>6</v>
      </c>
      <c r="F57" s="90"/>
      <c r="G57" s="90"/>
      <c r="H57" s="90"/>
      <c r="I57" s="90"/>
      <c r="J57" s="90"/>
      <c r="K57" s="90">
        <v>9</v>
      </c>
      <c r="L57" s="91"/>
      <c r="M57" s="92">
        <v>1</v>
      </c>
      <c r="N57" s="80">
        <f t="shared" si="4"/>
        <v>23</v>
      </c>
      <c r="O57" s="160">
        <v>31</v>
      </c>
      <c r="P57" s="162">
        <v>4</v>
      </c>
      <c r="Q57" s="127">
        <v>4</v>
      </c>
      <c r="R57" s="129">
        <f>O57-Q57-P57</f>
        <v>23</v>
      </c>
      <c r="S57" s="131">
        <v>23</v>
      </c>
      <c r="T57" s="108">
        <f>N57</f>
        <v>23</v>
      </c>
      <c r="U57" s="110">
        <f>S57/R57</f>
        <v>1</v>
      </c>
    </row>
    <row r="58" spans="2:21" ht="19" thickTop="1" thickBot="1">
      <c r="B58" s="122"/>
      <c r="C58" s="55" t="s">
        <v>27</v>
      </c>
      <c r="D58" s="93">
        <v>380</v>
      </c>
      <c r="E58" s="94">
        <v>436</v>
      </c>
      <c r="F58" s="94"/>
      <c r="G58" s="94"/>
      <c r="H58" s="94"/>
      <c r="I58" s="94"/>
      <c r="J58" s="94"/>
      <c r="K58" s="94">
        <v>290</v>
      </c>
      <c r="L58" s="95"/>
      <c r="M58" s="96">
        <v>30</v>
      </c>
      <c r="N58" s="80">
        <f t="shared" si="4"/>
        <v>1136</v>
      </c>
      <c r="O58" s="161"/>
      <c r="P58" s="163"/>
      <c r="Q58" s="128"/>
      <c r="R58" s="130"/>
      <c r="S58" s="132"/>
      <c r="T58" s="109"/>
      <c r="U58" s="111"/>
    </row>
    <row r="59" spans="2:21">
      <c r="B59" s="112" t="s">
        <v>51</v>
      </c>
      <c r="C59" s="60" t="s">
        <v>50</v>
      </c>
      <c r="D59" s="97">
        <f>SUM(D57,D55,D53,D51,D49,D47,D45,D43,D41,D39,D37,D35)</f>
        <v>65</v>
      </c>
      <c r="E59" s="97">
        <f t="shared" ref="E59:L60" si="5">SUM(E57,E55,E53,E51,E49,E47,E45,E43,E41,E39,E37,E35)</f>
        <v>53</v>
      </c>
      <c r="F59" s="97">
        <f t="shared" si="5"/>
        <v>4</v>
      </c>
      <c r="G59" s="97">
        <f t="shared" si="5"/>
        <v>3</v>
      </c>
      <c r="H59" s="97">
        <f t="shared" si="5"/>
        <v>0</v>
      </c>
      <c r="I59" s="97">
        <f t="shared" si="5"/>
        <v>4</v>
      </c>
      <c r="J59" s="97">
        <f t="shared" si="5"/>
        <v>3</v>
      </c>
      <c r="K59" s="97">
        <f t="shared" si="5"/>
        <v>46</v>
      </c>
      <c r="L59" s="98">
        <f t="shared" si="5"/>
        <v>16</v>
      </c>
      <c r="M59" s="98">
        <f>SUM(M57,M55,M53,M51,M49,M47,M45,M43,M41,M39,M37,M35)</f>
        <v>12</v>
      </c>
      <c r="N59" s="99">
        <f>SUM(N57,N55,N53,N51,N49,N47,N45,N43,N41,N39,N37,N35)</f>
        <v>206</v>
      </c>
      <c r="O59" s="114">
        <f t="shared" ref="O59:T59" si="6">SUM(O35:O58)</f>
        <v>365</v>
      </c>
      <c r="P59" s="114">
        <f t="shared" si="6"/>
        <v>57</v>
      </c>
      <c r="Q59" s="114">
        <f t="shared" si="6"/>
        <v>27</v>
      </c>
      <c r="R59" s="116">
        <f t="shared" si="6"/>
        <v>281</v>
      </c>
      <c r="S59" s="117">
        <f t="shared" si="6"/>
        <v>215</v>
      </c>
      <c r="T59" s="116">
        <f t="shared" si="6"/>
        <v>206</v>
      </c>
      <c r="U59" s="119">
        <f>S59/R59</f>
        <v>0.76512455516014233</v>
      </c>
    </row>
    <row r="60" spans="2:21" ht="18.5" thickBot="1">
      <c r="B60" s="113"/>
      <c r="C60" s="63" t="s">
        <v>27</v>
      </c>
      <c r="D60" s="100">
        <f>SUM(D58,D56,D54,D52,D50,D48,D46,D44,D42,D40,D38,D36)</f>
        <v>7476</v>
      </c>
      <c r="E60" s="100">
        <f t="shared" si="5"/>
        <v>2981</v>
      </c>
      <c r="F60" s="100">
        <f t="shared" si="5"/>
        <v>272</v>
      </c>
      <c r="G60" s="100">
        <f t="shared" si="5"/>
        <v>135</v>
      </c>
      <c r="H60" s="100">
        <f t="shared" si="5"/>
        <v>0</v>
      </c>
      <c r="I60" s="100">
        <f t="shared" si="5"/>
        <v>248</v>
      </c>
      <c r="J60" s="100">
        <f t="shared" si="5"/>
        <v>170</v>
      </c>
      <c r="K60" s="100">
        <f t="shared" si="5"/>
        <v>2212</v>
      </c>
      <c r="L60" s="101">
        <f t="shared" si="5"/>
        <v>827</v>
      </c>
      <c r="M60" s="101">
        <f>SUM(M58,M56,M54,M52,M50,M48,M46,M44,M42,M40,M38,M36)</f>
        <v>478</v>
      </c>
      <c r="N60" s="102">
        <f>SUM(N58,N56,N54,N52,N50,N48,N46,N44,N42,N40,N38,N36)</f>
        <v>14799</v>
      </c>
      <c r="O60" s="115"/>
      <c r="P60" s="115"/>
      <c r="Q60" s="115"/>
      <c r="R60" s="115"/>
      <c r="S60" s="118"/>
      <c r="T60" s="115"/>
      <c r="U60" s="120"/>
    </row>
    <row r="62" spans="2:21" ht="19.5" thickBot="1">
      <c r="B62" s="153" t="s">
        <v>64</v>
      </c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</row>
    <row r="63" spans="2:21">
      <c r="B63" s="154"/>
      <c r="C63" s="155"/>
      <c r="D63" s="147" t="s">
        <v>1</v>
      </c>
      <c r="E63" s="158" t="s">
        <v>2</v>
      </c>
      <c r="F63" s="147" t="s">
        <v>3</v>
      </c>
      <c r="G63" s="147" t="s">
        <v>41</v>
      </c>
      <c r="H63" s="147" t="s">
        <v>5</v>
      </c>
      <c r="I63" s="147" t="s">
        <v>6</v>
      </c>
      <c r="J63" s="147" t="s">
        <v>7</v>
      </c>
      <c r="K63" s="158" t="s">
        <v>8</v>
      </c>
      <c r="L63" s="147" t="s">
        <v>9</v>
      </c>
      <c r="M63" s="72" t="s">
        <v>42</v>
      </c>
      <c r="N63" s="149" t="s">
        <v>43</v>
      </c>
      <c r="O63" s="73" t="s">
        <v>44</v>
      </c>
      <c r="P63" s="74" t="s">
        <v>45</v>
      </c>
      <c r="Q63" s="74" t="s">
        <v>46</v>
      </c>
      <c r="R63" s="4" t="s">
        <v>14</v>
      </c>
      <c r="S63" s="5" t="s">
        <v>15</v>
      </c>
      <c r="T63" s="6" t="s">
        <v>52</v>
      </c>
      <c r="U63" s="7" t="s">
        <v>17</v>
      </c>
    </row>
    <row r="64" spans="2:21" ht="18.5" thickBot="1">
      <c r="B64" s="156"/>
      <c r="C64" s="157"/>
      <c r="D64" s="148"/>
      <c r="E64" s="159"/>
      <c r="F64" s="148"/>
      <c r="G64" s="148"/>
      <c r="H64" s="148"/>
      <c r="I64" s="148"/>
      <c r="J64" s="148"/>
      <c r="K64" s="159"/>
      <c r="L64" s="148"/>
      <c r="M64" s="75" t="s">
        <v>47</v>
      </c>
      <c r="N64" s="150"/>
      <c r="O64" s="76" t="s">
        <v>48</v>
      </c>
      <c r="P64" s="77" t="s">
        <v>48</v>
      </c>
      <c r="Q64" s="77" t="s">
        <v>48</v>
      </c>
      <c r="R64" s="11" t="s">
        <v>65</v>
      </c>
      <c r="S64" s="12" t="s">
        <v>22</v>
      </c>
      <c r="T64" s="13" t="s">
        <v>23</v>
      </c>
      <c r="U64" s="14" t="s">
        <v>53</v>
      </c>
    </row>
    <row r="65" spans="2:21" ht="19" thickTop="1" thickBot="1">
      <c r="B65" s="122" t="s">
        <v>25</v>
      </c>
      <c r="C65" s="78" t="s">
        <v>50</v>
      </c>
      <c r="D65" s="25">
        <v>2</v>
      </c>
      <c r="E65" s="26">
        <v>5</v>
      </c>
      <c r="F65" s="27"/>
      <c r="G65" s="26"/>
      <c r="H65" s="28"/>
      <c r="I65" s="90"/>
      <c r="J65" s="26"/>
      <c r="K65" s="28"/>
      <c r="L65" s="28">
        <v>1</v>
      </c>
      <c r="M65" s="92"/>
      <c r="N65" s="103">
        <f t="shared" ref="N65:N88" si="7">SUM(D65:M65)</f>
        <v>8</v>
      </c>
      <c r="O65" s="151">
        <v>30</v>
      </c>
      <c r="P65" s="125">
        <v>4</v>
      </c>
      <c r="Q65" s="140">
        <v>0</v>
      </c>
      <c r="R65" s="140">
        <f>O65-Q65-P65</f>
        <v>26</v>
      </c>
      <c r="S65" s="131">
        <v>6</v>
      </c>
      <c r="T65" s="133">
        <f>N65</f>
        <v>8</v>
      </c>
      <c r="U65" s="110">
        <f>S65/R65</f>
        <v>0.23076923076923078</v>
      </c>
    </row>
    <row r="66" spans="2:21" ht="19" thickTop="1" thickBot="1">
      <c r="B66" s="135"/>
      <c r="C66" s="20" t="s">
        <v>27</v>
      </c>
      <c r="D66" s="29">
        <v>18</v>
      </c>
      <c r="E66" s="30">
        <v>75</v>
      </c>
      <c r="F66" s="104"/>
      <c r="G66" s="104"/>
      <c r="H66" s="32"/>
      <c r="I66" s="30"/>
      <c r="J66" s="30"/>
      <c r="K66" s="32"/>
      <c r="L66" s="34">
        <v>10</v>
      </c>
      <c r="M66" s="34"/>
      <c r="N66" s="103">
        <f t="shared" si="7"/>
        <v>103</v>
      </c>
      <c r="O66" s="152"/>
      <c r="P66" s="137"/>
      <c r="Q66" s="141"/>
      <c r="R66" s="141"/>
      <c r="S66" s="142"/>
      <c r="T66" s="134"/>
      <c r="U66" s="120"/>
    </row>
    <row r="67" spans="2:21" ht="19" thickTop="1" thickBot="1">
      <c r="B67" s="122" t="s">
        <v>28</v>
      </c>
      <c r="C67" s="78" t="s">
        <v>50</v>
      </c>
      <c r="D67" s="25">
        <v>5</v>
      </c>
      <c r="E67" s="26">
        <v>3</v>
      </c>
      <c r="F67" s="105">
        <v>1</v>
      </c>
      <c r="G67" s="105"/>
      <c r="H67" s="28"/>
      <c r="I67" s="26"/>
      <c r="J67" s="26"/>
      <c r="K67" s="28">
        <v>1</v>
      </c>
      <c r="L67" s="28"/>
      <c r="M67" s="28">
        <v>1</v>
      </c>
      <c r="N67" s="103">
        <f t="shared" si="7"/>
        <v>11</v>
      </c>
      <c r="O67" s="143">
        <v>31</v>
      </c>
      <c r="P67" s="145">
        <v>5</v>
      </c>
      <c r="Q67" s="138">
        <v>1</v>
      </c>
      <c r="R67" s="140">
        <f>O67-Q67-P67</f>
        <v>25</v>
      </c>
      <c r="S67" s="131">
        <v>13</v>
      </c>
      <c r="T67" s="133">
        <f>N67</f>
        <v>11</v>
      </c>
      <c r="U67" s="110">
        <f>S67/R67</f>
        <v>0.52</v>
      </c>
    </row>
    <row r="68" spans="2:21" ht="19" thickTop="1" thickBot="1">
      <c r="B68" s="135"/>
      <c r="C68" s="20" t="s">
        <v>27</v>
      </c>
      <c r="D68" s="29">
        <v>67</v>
      </c>
      <c r="E68" s="30">
        <v>55</v>
      </c>
      <c r="F68" s="31">
        <v>20</v>
      </c>
      <c r="G68" s="104"/>
      <c r="H68" s="32"/>
      <c r="I68" s="30"/>
      <c r="J68" s="104"/>
      <c r="K68" s="32">
        <v>20</v>
      </c>
      <c r="L68" s="34"/>
      <c r="M68" s="35">
        <v>10</v>
      </c>
      <c r="N68" s="103">
        <f t="shared" si="7"/>
        <v>172</v>
      </c>
      <c r="O68" s="144"/>
      <c r="P68" s="146"/>
      <c r="Q68" s="139"/>
      <c r="R68" s="141"/>
      <c r="S68" s="142"/>
      <c r="T68" s="134"/>
      <c r="U68" s="120"/>
    </row>
    <row r="69" spans="2:21" ht="19" thickTop="1" thickBot="1">
      <c r="B69" s="122" t="s">
        <v>29</v>
      </c>
      <c r="C69" s="78" t="s">
        <v>50</v>
      </c>
      <c r="D69" s="25"/>
      <c r="E69" s="26">
        <v>6</v>
      </c>
      <c r="F69" s="105">
        <v>1</v>
      </c>
      <c r="G69" s="105"/>
      <c r="H69" s="28"/>
      <c r="I69" s="26"/>
      <c r="J69" s="105">
        <v>1</v>
      </c>
      <c r="K69" s="28"/>
      <c r="L69" s="81"/>
      <c r="M69" s="82"/>
      <c r="N69" s="103">
        <f t="shared" si="7"/>
        <v>8</v>
      </c>
      <c r="O69" s="143">
        <v>30</v>
      </c>
      <c r="P69" s="145">
        <v>4</v>
      </c>
      <c r="Q69" s="138">
        <v>1</v>
      </c>
      <c r="R69" s="140">
        <f>O69-Q69-P69</f>
        <v>25</v>
      </c>
      <c r="S69" s="131">
        <v>12</v>
      </c>
      <c r="T69" s="133">
        <f>N69</f>
        <v>8</v>
      </c>
      <c r="U69" s="110">
        <f>S69/R69</f>
        <v>0.48</v>
      </c>
    </row>
    <row r="70" spans="2:21" ht="19" thickTop="1" thickBot="1">
      <c r="B70" s="135"/>
      <c r="C70" s="20" t="s">
        <v>27</v>
      </c>
      <c r="D70" s="29"/>
      <c r="E70" s="30">
        <v>100</v>
      </c>
      <c r="F70" s="104">
        <v>20</v>
      </c>
      <c r="G70" s="104"/>
      <c r="H70" s="32"/>
      <c r="I70" s="30"/>
      <c r="J70" s="104">
        <v>20</v>
      </c>
      <c r="K70" s="32"/>
      <c r="L70" s="32"/>
      <c r="M70" s="35"/>
      <c r="N70" s="103">
        <f t="shared" si="7"/>
        <v>140</v>
      </c>
      <c r="O70" s="144"/>
      <c r="P70" s="146"/>
      <c r="Q70" s="139"/>
      <c r="R70" s="141"/>
      <c r="S70" s="142"/>
      <c r="T70" s="134"/>
      <c r="U70" s="120"/>
    </row>
    <row r="71" spans="2:21" ht="19" thickTop="1" thickBot="1">
      <c r="B71" s="122" t="s">
        <v>30</v>
      </c>
      <c r="C71" s="78" t="s">
        <v>50</v>
      </c>
      <c r="D71" s="25">
        <v>14</v>
      </c>
      <c r="E71" s="26">
        <v>3</v>
      </c>
      <c r="F71" s="105"/>
      <c r="G71" s="105"/>
      <c r="H71" s="28"/>
      <c r="I71" s="26"/>
      <c r="J71" s="105"/>
      <c r="K71" s="28"/>
      <c r="L71" s="81">
        <v>1</v>
      </c>
      <c r="M71" s="82"/>
      <c r="N71" s="103">
        <f t="shared" si="7"/>
        <v>18</v>
      </c>
      <c r="O71" s="143">
        <v>31</v>
      </c>
      <c r="P71" s="145">
        <v>4</v>
      </c>
      <c r="Q71" s="138">
        <v>2</v>
      </c>
      <c r="R71" s="140">
        <f>O71-Q71-P71</f>
        <v>25</v>
      </c>
      <c r="S71" s="131">
        <v>15</v>
      </c>
      <c r="T71" s="133">
        <f>N71</f>
        <v>18</v>
      </c>
      <c r="U71" s="110">
        <f>S71/R71</f>
        <v>0.6</v>
      </c>
    </row>
    <row r="72" spans="2:21" ht="19" thickTop="1" thickBot="1">
      <c r="B72" s="135"/>
      <c r="C72" s="20" t="s">
        <v>27</v>
      </c>
      <c r="D72" s="29">
        <v>137</v>
      </c>
      <c r="E72" s="30">
        <v>50</v>
      </c>
      <c r="F72" s="104"/>
      <c r="G72" s="104"/>
      <c r="H72" s="32"/>
      <c r="I72" s="30"/>
      <c r="J72" s="104"/>
      <c r="K72" s="32"/>
      <c r="L72" s="32">
        <v>20</v>
      </c>
      <c r="M72" s="35"/>
      <c r="N72" s="103">
        <f t="shared" si="7"/>
        <v>207</v>
      </c>
      <c r="O72" s="144"/>
      <c r="P72" s="146"/>
      <c r="Q72" s="139"/>
      <c r="R72" s="141"/>
      <c r="S72" s="142"/>
      <c r="T72" s="134"/>
      <c r="U72" s="120"/>
    </row>
    <row r="73" spans="2:21" ht="19" thickTop="1" thickBot="1">
      <c r="B73" s="122" t="s">
        <v>31</v>
      </c>
      <c r="C73" s="78" t="s">
        <v>50</v>
      </c>
      <c r="D73" s="25">
        <v>5</v>
      </c>
      <c r="E73" s="26">
        <v>3</v>
      </c>
      <c r="F73" s="106"/>
      <c r="G73" s="105"/>
      <c r="H73" s="28"/>
      <c r="I73" s="26">
        <v>1</v>
      </c>
      <c r="J73" s="105"/>
      <c r="K73" s="28"/>
      <c r="L73" s="28">
        <v>3</v>
      </c>
      <c r="M73" s="79"/>
      <c r="N73" s="103">
        <f t="shared" si="7"/>
        <v>12</v>
      </c>
      <c r="O73" s="143">
        <v>31</v>
      </c>
      <c r="P73" s="145">
        <v>5</v>
      </c>
      <c r="Q73" s="138">
        <v>1</v>
      </c>
      <c r="R73" s="140">
        <f>O73-Q73-P73</f>
        <v>25</v>
      </c>
      <c r="S73" s="131">
        <v>14</v>
      </c>
      <c r="T73" s="133">
        <f>N73</f>
        <v>12</v>
      </c>
      <c r="U73" s="110">
        <f>S73/R73</f>
        <v>0.56000000000000005</v>
      </c>
    </row>
    <row r="74" spans="2:21" ht="19" thickTop="1" thickBot="1">
      <c r="B74" s="135"/>
      <c r="C74" s="20" t="s">
        <v>27</v>
      </c>
      <c r="D74" s="29">
        <v>10</v>
      </c>
      <c r="E74" s="30">
        <v>50</v>
      </c>
      <c r="F74" s="104"/>
      <c r="G74" s="104"/>
      <c r="H74" s="32"/>
      <c r="I74" s="30">
        <v>20</v>
      </c>
      <c r="J74" s="104"/>
      <c r="K74" s="32"/>
      <c r="L74" s="32">
        <v>50</v>
      </c>
      <c r="M74" s="35"/>
      <c r="N74" s="103">
        <f t="shared" si="7"/>
        <v>130</v>
      </c>
      <c r="O74" s="144"/>
      <c r="P74" s="146"/>
      <c r="Q74" s="139"/>
      <c r="R74" s="141"/>
      <c r="S74" s="142"/>
      <c r="T74" s="134"/>
      <c r="U74" s="120"/>
    </row>
    <row r="75" spans="2:21" ht="19" thickTop="1" thickBot="1">
      <c r="B75" s="122" t="s">
        <v>32</v>
      </c>
      <c r="C75" s="78" t="s">
        <v>50</v>
      </c>
      <c r="D75" s="25">
        <v>3</v>
      </c>
      <c r="E75" s="26">
        <v>3</v>
      </c>
      <c r="F75" s="105"/>
      <c r="G75" s="105"/>
      <c r="H75" s="28"/>
      <c r="I75" s="26"/>
      <c r="J75" s="107"/>
      <c r="K75" s="28">
        <v>1</v>
      </c>
      <c r="L75" s="28">
        <v>6</v>
      </c>
      <c r="M75" s="79"/>
      <c r="N75" s="103">
        <f t="shared" si="7"/>
        <v>13</v>
      </c>
      <c r="O75" s="143">
        <v>30</v>
      </c>
      <c r="P75" s="145">
        <v>4</v>
      </c>
      <c r="Q75" s="138">
        <v>1</v>
      </c>
      <c r="R75" s="140">
        <f>O75-Q75-P75</f>
        <v>25</v>
      </c>
      <c r="S75" s="131">
        <v>10</v>
      </c>
      <c r="T75" s="133">
        <f>N75</f>
        <v>13</v>
      </c>
      <c r="U75" s="110">
        <f>S75/R75</f>
        <v>0.4</v>
      </c>
    </row>
    <row r="76" spans="2:21" ht="19" thickTop="1" thickBot="1">
      <c r="B76" s="135"/>
      <c r="C76" s="20" t="s">
        <v>27</v>
      </c>
      <c r="D76" s="29">
        <v>38</v>
      </c>
      <c r="E76" s="30">
        <v>42</v>
      </c>
      <c r="F76" s="104"/>
      <c r="G76" s="104"/>
      <c r="H76" s="32"/>
      <c r="I76" s="32"/>
      <c r="J76" s="104"/>
      <c r="K76" s="88">
        <v>20</v>
      </c>
      <c r="L76" s="32">
        <v>100</v>
      </c>
      <c r="M76" s="35"/>
      <c r="N76" s="103">
        <f t="shared" si="7"/>
        <v>200</v>
      </c>
      <c r="O76" s="144"/>
      <c r="P76" s="146"/>
      <c r="Q76" s="139"/>
      <c r="R76" s="141"/>
      <c r="S76" s="142"/>
      <c r="T76" s="134"/>
      <c r="U76" s="120"/>
    </row>
    <row r="77" spans="2:21" ht="19" thickTop="1" thickBot="1">
      <c r="B77" s="122" t="s">
        <v>33</v>
      </c>
      <c r="C77" s="78" t="s">
        <v>50</v>
      </c>
      <c r="D77" s="25">
        <v>4</v>
      </c>
      <c r="E77" s="26">
        <v>2</v>
      </c>
      <c r="F77" s="105"/>
      <c r="G77" s="105"/>
      <c r="H77" s="28"/>
      <c r="I77" s="26"/>
      <c r="J77" s="105"/>
      <c r="K77" s="28"/>
      <c r="L77" s="28">
        <v>1</v>
      </c>
      <c r="M77" s="79">
        <v>1</v>
      </c>
      <c r="N77" s="103">
        <f t="shared" si="7"/>
        <v>8</v>
      </c>
      <c r="O77" s="143">
        <v>31</v>
      </c>
      <c r="P77" s="145">
        <v>5</v>
      </c>
      <c r="Q77" s="138">
        <v>0</v>
      </c>
      <c r="R77" s="140">
        <f>O77-Q77-P77</f>
        <v>26</v>
      </c>
      <c r="S77" s="131">
        <v>13</v>
      </c>
      <c r="T77" s="133">
        <f>N77</f>
        <v>8</v>
      </c>
      <c r="U77" s="110">
        <f>S77/R77</f>
        <v>0.5</v>
      </c>
    </row>
    <row r="78" spans="2:21" ht="19" thickTop="1" thickBot="1">
      <c r="B78" s="135"/>
      <c r="C78" s="20" t="s">
        <v>27</v>
      </c>
      <c r="D78" s="29">
        <v>56</v>
      </c>
      <c r="E78" s="30">
        <v>35</v>
      </c>
      <c r="F78" s="104"/>
      <c r="G78" s="104"/>
      <c r="H78" s="32"/>
      <c r="I78" s="30"/>
      <c r="J78" s="104"/>
      <c r="K78" s="32"/>
      <c r="L78" s="32">
        <v>20</v>
      </c>
      <c r="M78" s="35">
        <v>20</v>
      </c>
      <c r="N78" s="103">
        <f t="shared" si="7"/>
        <v>131</v>
      </c>
      <c r="O78" s="144"/>
      <c r="P78" s="146"/>
      <c r="Q78" s="139"/>
      <c r="R78" s="141"/>
      <c r="S78" s="142"/>
      <c r="T78" s="134"/>
      <c r="U78" s="120"/>
    </row>
    <row r="79" spans="2:21" ht="19" thickTop="1" thickBot="1">
      <c r="B79" s="122" t="s">
        <v>34</v>
      </c>
      <c r="C79" s="78" t="s">
        <v>50</v>
      </c>
      <c r="D79" s="25">
        <v>5</v>
      </c>
      <c r="E79" s="26">
        <v>2</v>
      </c>
      <c r="F79" s="105"/>
      <c r="G79" s="105"/>
      <c r="H79" s="28"/>
      <c r="I79" s="26"/>
      <c r="J79" s="105"/>
      <c r="K79" s="28">
        <v>1</v>
      </c>
      <c r="L79" s="28">
        <v>1</v>
      </c>
      <c r="M79" s="79">
        <v>1</v>
      </c>
      <c r="N79" s="103">
        <f t="shared" si="7"/>
        <v>10</v>
      </c>
      <c r="O79" s="143">
        <v>30</v>
      </c>
      <c r="P79" s="145">
        <v>4</v>
      </c>
      <c r="Q79" s="138">
        <v>1</v>
      </c>
      <c r="R79" s="140">
        <f>O79-Q79-P79</f>
        <v>25</v>
      </c>
      <c r="S79" s="131">
        <v>16</v>
      </c>
      <c r="T79" s="133">
        <f>N79</f>
        <v>10</v>
      </c>
      <c r="U79" s="110">
        <f>S79/R79</f>
        <v>0.64</v>
      </c>
    </row>
    <row r="80" spans="2:21" ht="19" thickTop="1" thickBot="1">
      <c r="B80" s="135"/>
      <c r="C80" s="20" t="s">
        <v>27</v>
      </c>
      <c r="D80" s="29">
        <v>254</v>
      </c>
      <c r="E80" s="30">
        <v>40</v>
      </c>
      <c r="F80" s="104"/>
      <c r="G80" s="104"/>
      <c r="H80" s="32"/>
      <c r="I80" s="30"/>
      <c r="J80" s="104"/>
      <c r="K80" s="32">
        <v>20</v>
      </c>
      <c r="L80" s="32">
        <v>20</v>
      </c>
      <c r="M80" s="35">
        <v>10</v>
      </c>
      <c r="N80" s="103">
        <f t="shared" si="7"/>
        <v>344</v>
      </c>
      <c r="O80" s="144"/>
      <c r="P80" s="146"/>
      <c r="Q80" s="139"/>
      <c r="R80" s="141"/>
      <c r="S80" s="142"/>
      <c r="T80" s="134"/>
      <c r="U80" s="120"/>
    </row>
    <row r="81" spans="2:21" ht="19" thickTop="1" thickBot="1">
      <c r="B81" s="122" t="s">
        <v>35</v>
      </c>
      <c r="C81" s="78" t="s">
        <v>50</v>
      </c>
      <c r="D81" s="25">
        <v>4</v>
      </c>
      <c r="E81" s="26"/>
      <c r="F81" s="26"/>
      <c r="G81" s="26"/>
      <c r="H81" s="28"/>
      <c r="I81" s="26"/>
      <c r="J81" s="26"/>
      <c r="K81" s="28">
        <v>2</v>
      </c>
      <c r="L81" s="28">
        <v>1</v>
      </c>
      <c r="M81" s="79">
        <v>1</v>
      </c>
      <c r="N81" s="103">
        <f t="shared" si="7"/>
        <v>8</v>
      </c>
      <c r="O81" s="123">
        <v>31</v>
      </c>
      <c r="P81" s="125">
        <v>7</v>
      </c>
      <c r="Q81" s="138">
        <v>1</v>
      </c>
      <c r="R81" s="140">
        <f>O81-Q81-P81</f>
        <v>23</v>
      </c>
      <c r="S81" s="131">
        <v>8</v>
      </c>
      <c r="T81" s="133">
        <f>N81</f>
        <v>8</v>
      </c>
      <c r="U81" s="110">
        <f>S81/R81</f>
        <v>0.34782608695652173</v>
      </c>
    </row>
    <row r="82" spans="2:21" ht="19" thickTop="1" thickBot="1">
      <c r="B82" s="135"/>
      <c r="C82" s="20" t="s">
        <v>27</v>
      </c>
      <c r="D82" s="29">
        <v>58</v>
      </c>
      <c r="E82" s="30"/>
      <c r="F82" s="30"/>
      <c r="G82" s="30"/>
      <c r="H82" s="32"/>
      <c r="I82" s="30"/>
      <c r="J82" s="30"/>
      <c r="K82" s="32">
        <v>40</v>
      </c>
      <c r="L82" s="32">
        <v>20</v>
      </c>
      <c r="M82" s="35">
        <v>10</v>
      </c>
      <c r="N82" s="103">
        <f t="shared" si="7"/>
        <v>128</v>
      </c>
      <c r="O82" s="136"/>
      <c r="P82" s="137"/>
      <c r="Q82" s="139"/>
      <c r="R82" s="141"/>
      <c r="S82" s="142"/>
      <c r="T82" s="134"/>
      <c r="U82" s="120"/>
    </row>
    <row r="83" spans="2:21" ht="19" thickTop="1" thickBot="1">
      <c r="B83" s="122" t="s">
        <v>36</v>
      </c>
      <c r="C83" s="78" t="s">
        <v>50</v>
      </c>
      <c r="D83" s="84">
        <v>2</v>
      </c>
      <c r="E83" s="85">
        <v>3</v>
      </c>
      <c r="F83" s="85"/>
      <c r="G83" s="85">
        <v>1</v>
      </c>
      <c r="H83" s="85"/>
      <c r="I83" s="85"/>
      <c r="J83" s="85"/>
      <c r="K83" s="85"/>
      <c r="L83" s="86"/>
      <c r="M83" s="87">
        <v>2</v>
      </c>
      <c r="N83" s="103">
        <f t="shared" si="7"/>
        <v>8</v>
      </c>
      <c r="O83" s="143">
        <v>31</v>
      </c>
      <c r="P83" s="145">
        <v>7</v>
      </c>
      <c r="Q83" s="138">
        <v>1</v>
      </c>
      <c r="R83" s="140">
        <f>O83-Q83-P83</f>
        <v>23</v>
      </c>
      <c r="S83" s="131">
        <v>13</v>
      </c>
      <c r="T83" s="133">
        <f>N83</f>
        <v>8</v>
      </c>
      <c r="U83" s="110">
        <f>S83/R83</f>
        <v>0.56521739130434778</v>
      </c>
    </row>
    <row r="84" spans="2:21" ht="19" thickTop="1" thickBot="1">
      <c r="B84" s="135"/>
      <c r="C84" s="20" t="s">
        <v>27</v>
      </c>
      <c r="D84" s="29">
        <v>22</v>
      </c>
      <c r="E84" s="30">
        <v>55</v>
      </c>
      <c r="F84" s="30"/>
      <c r="G84" s="30">
        <v>20</v>
      </c>
      <c r="H84" s="30"/>
      <c r="I84" s="30"/>
      <c r="J84" s="30"/>
      <c r="K84" s="30"/>
      <c r="L84" s="88"/>
      <c r="M84" s="35">
        <v>40</v>
      </c>
      <c r="N84" s="103">
        <f t="shared" si="7"/>
        <v>137</v>
      </c>
      <c r="O84" s="144"/>
      <c r="P84" s="146"/>
      <c r="Q84" s="139"/>
      <c r="R84" s="141"/>
      <c r="S84" s="142"/>
      <c r="T84" s="134"/>
      <c r="U84" s="120"/>
    </row>
    <row r="85" spans="2:21" ht="19" thickTop="1" thickBot="1">
      <c r="B85" s="122" t="s">
        <v>37</v>
      </c>
      <c r="C85" s="78" t="s">
        <v>50</v>
      </c>
      <c r="D85" s="25">
        <v>12</v>
      </c>
      <c r="E85" s="26">
        <v>1</v>
      </c>
      <c r="F85" s="26"/>
      <c r="G85" s="26"/>
      <c r="H85" s="26"/>
      <c r="I85" s="26"/>
      <c r="J85" s="26"/>
      <c r="K85" s="26">
        <v>3</v>
      </c>
      <c r="L85" s="28"/>
      <c r="M85" s="79"/>
      <c r="N85" s="103">
        <f t="shared" si="7"/>
        <v>16</v>
      </c>
      <c r="O85" s="123">
        <v>28</v>
      </c>
      <c r="P85" s="125">
        <v>4</v>
      </c>
      <c r="Q85" s="138">
        <v>1</v>
      </c>
      <c r="R85" s="140">
        <f>O85-Q85-P85</f>
        <v>23</v>
      </c>
      <c r="S85" s="131">
        <v>17</v>
      </c>
      <c r="T85" s="133">
        <f>N85</f>
        <v>16</v>
      </c>
      <c r="U85" s="110">
        <f>S85/R85</f>
        <v>0.73913043478260865</v>
      </c>
    </row>
    <row r="86" spans="2:21" ht="19" thickTop="1" thickBot="1">
      <c r="B86" s="135"/>
      <c r="C86" s="20" t="s">
        <v>27</v>
      </c>
      <c r="D86" s="29">
        <v>114</v>
      </c>
      <c r="E86" s="30">
        <v>15</v>
      </c>
      <c r="F86" s="30"/>
      <c r="G86" s="30"/>
      <c r="H86" s="30"/>
      <c r="I86" s="30"/>
      <c r="J86" s="30"/>
      <c r="K86" s="30">
        <v>40</v>
      </c>
      <c r="L86" s="88"/>
      <c r="M86" s="35"/>
      <c r="N86" s="103">
        <f t="shared" si="7"/>
        <v>169</v>
      </c>
      <c r="O86" s="136"/>
      <c r="P86" s="137"/>
      <c r="Q86" s="139"/>
      <c r="R86" s="141"/>
      <c r="S86" s="142"/>
      <c r="T86" s="134"/>
      <c r="U86" s="120"/>
    </row>
    <row r="87" spans="2:21" ht="19" thickTop="1" thickBot="1">
      <c r="B87" s="121" t="s">
        <v>38</v>
      </c>
      <c r="C87" s="15" t="s">
        <v>50</v>
      </c>
      <c r="D87" s="89">
        <v>6</v>
      </c>
      <c r="E87" s="90">
        <v>4</v>
      </c>
      <c r="F87" s="90"/>
      <c r="G87" s="90"/>
      <c r="H87" s="90"/>
      <c r="I87" s="90"/>
      <c r="J87" s="90"/>
      <c r="K87" s="90">
        <v>3</v>
      </c>
      <c r="L87" s="91"/>
      <c r="M87" s="92"/>
      <c r="N87" s="103">
        <f t="shared" si="7"/>
        <v>13</v>
      </c>
      <c r="O87" s="123">
        <v>31</v>
      </c>
      <c r="P87" s="125">
        <v>4</v>
      </c>
      <c r="Q87" s="127">
        <v>3</v>
      </c>
      <c r="R87" s="129">
        <f>O87-Q87-P87</f>
        <v>24</v>
      </c>
      <c r="S87" s="131">
        <v>12</v>
      </c>
      <c r="T87" s="108">
        <f>N87</f>
        <v>13</v>
      </c>
      <c r="U87" s="110">
        <f>S87/R87</f>
        <v>0.5</v>
      </c>
    </row>
    <row r="88" spans="2:21" ht="19" thickTop="1" thickBot="1">
      <c r="B88" s="122"/>
      <c r="C88" s="55" t="s">
        <v>27</v>
      </c>
      <c r="D88" s="93">
        <v>68</v>
      </c>
      <c r="E88" s="94">
        <v>60</v>
      </c>
      <c r="F88" s="94"/>
      <c r="G88" s="94"/>
      <c r="H88" s="94"/>
      <c r="I88" s="94"/>
      <c r="J88" s="94"/>
      <c r="K88" s="94">
        <v>60</v>
      </c>
      <c r="L88" s="95"/>
      <c r="M88" s="96"/>
      <c r="N88" s="103">
        <f t="shared" si="7"/>
        <v>188</v>
      </c>
      <c r="O88" s="124"/>
      <c r="P88" s="126"/>
      <c r="Q88" s="128"/>
      <c r="R88" s="130"/>
      <c r="S88" s="132"/>
      <c r="T88" s="109"/>
      <c r="U88" s="111"/>
    </row>
    <row r="89" spans="2:21">
      <c r="B89" s="112" t="s">
        <v>51</v>
      </c>
      <c r="C89" s="60" t="s">
        <v>50</v>
      </c>
      <c r="D89" s="97">
        <f t="shared" ref="D89:M90" si="8">SUM(D87,D85,D83,D81,D79,D77,D75,D73,D71,D69,D67,D65)</f>
        <v>62</v>
      </c>
      <c r="E89" s="97">
        <f t="shared" si="8"/>
        <v>35</v>
      </c>
      <c r="F89" s="97">
        <f t="shared" si="8"/>
        <v>2</v>
      </c>
      <c r="G89" s="97">
        <f t="shared" si="8"/>
        <v>1</v>
      </c>
      <c r="H89" s="97">
        <f t="shared" si="8"/>
        <v>0</v>
      </c>
      <c r="I89" s="97">
        <f t="shared" si="8"/>
        <v>1</v>
      </c>
      <c r="J89" s="97">
        <f t="shared" si="8"/>
        <v>1</v>
      </c>
      <c r="K89" s="97">
        <f t="shared" si="8"/>
        <v>11</v>
      </c>
      <c r="L89" s="98">
        <f t="shared" si="8"/>
        <v>14</v>
      </c>
      <c r="M89" s="98">
        <f t="shared" si="8"/>
        <v>6</v>
      </c>
      <c r="N89" s="99">
        <f>SUM(N87,N85,N83,N81,N79,N77,N75,N73,N71,N69,N67,N65)</f>
        <v>133</v>
      </c>
      <c r="O89" s="114">
        <f t="shared" ref="O89:T89" si="9">SUM(O65:O88)</f>
        <v>365</v>
      </c>
      <c r="P89" s="114">
        <f t="shared" si="9"/>
        <v>57</v>
      </c>
      <c r="Q89" s="114">
        <f t="shared" si="9"/>
        <v>13</v>
      </c>
      <c r="R89" s="116">
        <f t="shared" si="9"/>
        <v>295</v>
      </c>
      <c r="S89" s="117">
        <f t="shared" si="9"/>
        <v>149</v>
      </c>
      <c r="T89" s="116">
        <f t="shared" si="9"/>
        <v>133</v>
      </c>
      <c r="U89" s="119">
        <f>S89/R89</f>
        <v>0.5050847457627119</v>
      </c>
    </row>
    <row r="90" spans="2:21" ht="18.5" thickBot="1">
      <c r="B90" s="113"/>
      <c r="C90" s="63" t="s">
        <v>27</v>
      </c>
      <c r="D90" s="100">
        <f t="shared" si="8"/>
        <v>842</v>
      </c>
      <c r="E90" s="100">
        <f t="shared" si="8"/>
        <v>577</v>
      </c>
      <c r="F90" s="100">
        <f t="shared" si="8"/>
        <v>40</v>
      </c>
      <c r="G90" s="100">
        <f t="shared" si="8"/>
        <v>20</v>
      </c>
      <c r="H90" s="100">
        <f t="shared" si="8"/>
        <v>0</v>
      </c>
      <c r="I90" s="100">
        <f t="shared" si="8"/>
        <v>20</v>
      </c>
      <c r="J90" s="100">
        <f t="shared" si="8"/>
        <v>20</v>
      </c>
      <c r="K90" s="100">
        <f t="shared" si="8"/>
        <v>200</v>
      </c>
      <c r="L90" s="101">
        <f t="shared" si="8"/>
        <v>240</v>
      </c>
      <c r="M90" s="101">
        <f t="shared" si="8"/>
        <v>90</v>
      </c>
      <c r="N90" s="102">
        <f>SUM(N88,N86,N84,N82,N80,N78,N76,N74,N72,N70,N68,N66)</f>
        <v>2049</v>
      </c>
      <c r="O90" s="115"/>
      <c r="P90" s="115"/>
      <c r="Q90" s="115"/>
      <c r="R90" s="115"/>
      <c r="S90" s="118"/>
      <c r="T90" s="115"/>
      <c r="U90" s="120"/>
    </row>
  </sheetData>
  <mergeCells count="349">
    <mergeCell ref="L2:L3"/>
    <mergeCell ref="M2:M3"/>
    <mergeCell ref="N2:N3"/>
    <mergeCell ref="B4:B5"/>
    <mergeCell ref="O4:O5"/>
    <mergeCell ref="P4:P5"/>
    <mergeCell ref="B1:U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Q4:Q5"/>
    <mergeCell ref="R4:R5"/>
    <mergeCell ref="S4:S5"/>
    <mergeCell ref="T4:T5"/>
    <mergeCell ref="U4:U5"/>
    <mergeCell ref="B6:B7"/>
    <mergeCell ref="O6:O7"/>
    <mergeCell ref="P6:P7"/>
    <mergeCell ref="Q6:Q7"/>
    <mergeCell ref="R6:R7"/>
    <mergeCell ref="S6:S7"/>
    <mergeCell ref="T6:T7"/>
    <mergeCell ref="U6:U7"/>
    <mergeCell ref="B8:B9"/>
    <mergeCell ref="O8:O9"/>
    <mergeCell ref="P8:P9"/>
    <mergeCell ref="Q8:Q9"/>
    <mergeCell ref="R8:R9"/>
    <mergeCell ref="S8:S9"/>
    <mergeCell ref="T8:T9"/>
    <mergeCell ref="U8:U9"/>
    <mergeCell ref="B10:B11"/>
    <mergeCell ref="O10:O11"/>
    <mergeCell ref="P10:P11"/>
    <mergeCell ref="Q10:Q11"/>
    <mergeCell ref="R10:R11"/>
    <mergeCell ref="S10:S11"/>
    <mergeCell ref="T10:T11"/>
    <mergeCell ref="U10:U11"/>
    <mergeCell ref="T12:T13"/>
    <mergeCell ref="U12:U13"/>
    <mergeCell ref="B14:B15"/>
    <mergeCell ref="O14:O15"/>
    <mergeCell ref="P14:P15"/>
    <mergeCell ref="Q14:Q15"/>
    <mergeCell ref="R14:R15"/>
    <mergeCell ref="S14:S15"/>
    <mergeCell ref="T14:T15"/>
    <mergeCell ref="U14:U15"/>
    <mergeCell ref="B12:B13"/>
    <mergeCell ref="O12:O13"/>
    <mergeCell ref="P12:P13"/>
    <mergeCell ref="Q12:Q13"/>
    <mergeCell ref="R12:R13"/>
    <mergeCell ref="S12:S13"/>
    <mergeCell ref="T16:T17"/>
    <mergeCell ref="U16:U17"/>
    <mergeCell ref="B18:B19"/>
    <mergeCell ref="O18:O19"/>
    <mergeCell ref="P18:P19"/>
    <mergeCell ref="Q18:Q19"/>
    <mergeCell ref="R18:R19"/>
    <mergeCell ref="S18:S19"/>
    <mergeCell ref="T18:T19"/>
    <mergeCell ref="U18:U19"/>
    <mergeCell ref="B16:B17"/>
    <mergeCell ref="O16:O17"/>
    <mergeCell ref="P16:P17"/>
    <mergeCell ref="Q16:Q17"/>
    <mergeCell ref="R16:R17"/>
    <mergeCell ref="S16:S17"/>
    <mergeCell ref="T20:T21"/>
    <mergeCell ref="U20:U21"/>
    <mergeCell ref="B22:B23"/>
    <mergeCell ref="O22:O23"/>
    <mergeCell ref="P22:P23"/>
    <mergeCell ref="Q22:Q23"/>
    <mergeCell ref="R22:R23"/>
    <mergeCell ref="S22:S23"/>
    <mergeCell ref="T22:T23"/>
    <mergeCell ref="U22:U23"/>
    <mergeCell ref="B20:B21"/>
    <mergeCell ref="O20:O21"/>
    <mergeCell ref="P20:P21"/>
    <mergeCell ref="Q20:Q21"/>
    <mergeCell ref="R20:R21"/>
    <mergeCell ref="S20:S21"/>
    <mergeCell ref="T24:T25"/>
    <mergeCell ref="U24:U25"/>
    <mergeCell ref="B26:B27"/>
    <mergeCell ref="O26:O27"/>
    <mergeCell ref="P26:P27"/>
    <mergeCell ref="Q26:Q27"/>
    <mergeCell ref="R26:R27"/>
    <mergeCell ref="S26:S27"/>
    <mergeCell ref="T26:T27"/>
    <mergeCell ref="U26:U27"/>
    <mergeCell ref="B24:B25"/>
    <mergeCell ref="O24:O25"/>
    <mergeCell ref="P24:P25"/>
    <mergeCell ref="Q24:Q25"/>
    <mergeCell ref="R24:R25"/>
    <mergeCell ref="S24:S25"/>
    <mergeCell ref="B35:B36"/>
    <mergeCell ref="O35:O36"/>
    <mergeCell ref="T28:T29"/>
    <mergeCell ref="U28:U29"/>
    <mergeCell ref="B32:U32"/>
    <mergeCell ref="B33:C34"/>
    <mergeCell ref="D33:D34"/>
    <mergeCell ref="E33:E34"/>
    <mergeCell ref="F33:F34"/>
    <mergeCell ref="G33:G34"/>
    <mergeCell ref="H33:H34"/>
    <mergeCell ref="I33:I34"/>
    <mergeCell ref="B28:B29"/>
    <mergeCell ref="O28:O29"/>
    <mergeCell ref="P28:P29"/>
    <mergeCell ref="Q28:Q29"/>
    <mergeCell ref="R28:R29"/>
    <mergeCell ref="S28:S29"/>
    <mergeCell ref="P35:P36"/>
    <mergeCell ref="Q35:Q36"/>
    <mergeCell ref="R35:R36"/>
    <mergeCell ref="S35:S36"/>
    <mergeCell ref="T35:T36"/>
    <mergeCell ref="U35:U36"/>
    <mergeCell ref="J33:J34"/>
    <mergeCell ref="K33:K34"/>
    <mergeCell ref="L33:L34"/>
    <mergeCell ref="N33:N34"/>
    <mergeCell ref="T37:T38"/>
    <mergeCell ref="U37:U38"/>
    <mergeCell ref="B39:B40"/>
    <mergeCell ref="O39:O40"/>
    <mergeCell ref="P39:P40"/>
    <mergeCell ref="Q39:Q40"/>
    <mergeCell ref="R39:R40"/>
    <mergeCell ref="S39:S40"/>
    <mergeCell ref="T39:T40"/>
    <mergeCell ref="U39:U40"/>
    <mergeCell ref="B37:B38"/>
    <mergeCell ref="O37:O38"/>
    <mergeCell ref="P37:P38"/>
    <mergeCell ref="Q37:Q38"/>
    <mergeCell ref="R37:R38"/>
    <mergeCell ref="S37:S38"/>
    <mergeCell ref="T41:T42"/>
    <mergeCell ref="U41:U42"/>
    <mergeCell ref="B43:B44"/>
    <mergeCell ref="O43:O44"/>
    <mergeCell ref="P43:P44"/>
    <mergeCell ref="Q43:Q44"/>
    <mergeCell ref="R43:R44"/>
    <mergeCell ref="S43:S44"/>
    <mergeCell ref="T43:T44"/>
    <mergeCell ref="U43:U44"/>
    <mergeCell ref="B41:B42"/>
    <mergeCell ref="O41:O42"/>
    <mergeCell ref="P41:P42"/>
    <mergeCell ref="Q41:Q42"/>
    <mergeCell ref="R41:R42"/>
    <mergeCell ref="S41:S42"/>
    <mergeCell ref="T45:T46"/>
    <mergeCell ref="U45:U46"/>
    <mergeCell ref="B47:B48"/>
    <mergeCell ref="O47:O48"/>
    <mergeCell ref="P47:P48"/>
    <mergeCell ref="Q47:Q48"/>
    <mergeCell ref="R47:R48"/>
    <mergeCell ref="S47:S48"/>
    <mergeCell ref="T47:T48"/>
    <mergeCell ref="U47:U48"/>
    <mergeCell ref="B45:B46"/>
    <mergeCell ref="O45:O46"/>
    <mergeCell ref="P45:P46"/>
    <mergeCell ref="Q45:Q46"/>
    <mergeCell ref="R45:R46"/>
    <mergeCell ref="S45:S46"/>
    <mergeCell ref="T49:T50"/>
    <mergeCell ref="U49:U50"/>
    <mergeCell ref="B51:B52"/>
    <mergeCell ref="O51:O52"/>
    <mergeCell ref="P51:P52"/>
    <mergeCell ref="Q51:Q52"/>
    <mergeCell ref="R51:R52"/>
    <mergeCell ref="S51:S52"/>
    <mergeCell ref="T51:T52"/>
    <mergeCell ref="U51:U52"/>
    <mergeCell ref="B49:B50"/>
    <mergeCell ref="O49:O50"/>
    <mergeCell ref="P49:P50"/>
    <mergeCell ref="Q49:Q50"/>
    <mergeCell ref="R49:R50"/>
    <mergeCell ref="S49:S50"/>
    <mergeCell ref="T53:T54"/>
    <mergeCell ref="U53:U54"/>
    <mergeCell ref="B55:B56"/>
    <mergeCell ref="O55:O56"/>
    <mergeCell ref="P55:P56"/>
    <mergeCell ref="Q55:Q56"/>
    <mergeCell ref="R55:R56"/>
    <mergeCell ref="S55:S56"/>
    <mergeCell ref="T55:T56"/>
    <mergeCell ref="U55:U56"/>
    <mergeCell ref="B53:B54"/>
    <mergeCell ref="O53:O54"/>
    <mergeCell ref="P53:P54"/>
    <mergeCell ref="Q53:Q54"/>
    <mergeCell ref="R53:R54"/>
    <mergeCell ref="S53:S54"/>
    <mergeCell ref="T57:T58"/>
    <mergeCell ref="U57:U58"/>
    <mergeCell ref="B59:B60"/>
    <mergeCell ref="O59:O60"/>
    <mergeCell ref="P59:P60"/>
    <mergeCell ref="Q59:Q60"/>
    <mergeCell ref="R59:R60"/>
    <mergeCell ref="S59:S60"/>
    <mergeCell ref="T59:T60"/>
    <mergeCell ref="U59:U60"/>
    <mergeCell ref="B57:B58"/>
    <mergeCell ref="O57:O58"/>
    <mergeCell ref="P57:P58"/>
    <mergeCell ref="Q57:Q58"/>
    <mergeCell ref="R57:R58"/>
    <mergeCell ref="S57:S58"/>
    <mergeCell ref="L63:L64"/>
    <mergeCell ref="N63:N64"/>
    <mergeCell ref="B65:B66"/>
    <mergeCell ref="O65:O66"/>
    <mergeCell ref="P65:P66"/>
    <mergeCell ref="Q65:Q66"/>
    <mergeCell ref="B62:U62"/>
    <mergeCell ref="B63:C64"/>
    <mergeCell ref="D63:D64"/>
    <mergeCell ref="E63:E64"/>
    <mergeCell ref="F63:F64"/>
    <mergeCell ref="G63:G64"/>
    <mergeCell ref="H63:H64"/>
    <mergeCell ref="I63:I64"/>
    <mergeCell ref="J63:J64"/>
    <mergeCell ref="K63:K64"/>
    <mergeCell ref="R65:R66"/>
    <mergeCell ref="S65:S66"/>
    <mergeCell ref="T65:T66"/>
    <mergeCell ref="U65:U66"/>
    <mergeCell ref="B67:B68"/>
    <mergeCell ref="O67:O68"/>
    <mergeCell ref="P67:P68"/>
    <mergeCell ref="Q67:Q68"/>
    <mergeCell ref="R67:R68"/>
    <mergeCell ref="S67:S68"/>
    <mergeCell ref="T67:T68"/>
    <mergeCell ref="U67:U68"/>
    <mergeCell ref="B69:B70"/>
    <mergeCell ref="O69:O70"/>
    <mergeCell ref="P69:P70"/>
    <mergeCell ref="Q69:Q70"/>
    <mergeCell ref="R69:R70"/>
    <mergeCell ref="S69:S70"/>
    <mergeCell ref="T69:T70"/>
    <mergeCell ref="U69:U70"/>
    <mergeCell ref="T71:T72"/>
    <mergeCell ref="U71:U72"/>
    <mergeCell ref="B73:B74"/>
    <mergeCell ref="O73:O74"/>
    <mergeCell ref="P73:P74"/>
    <mergeCell ref="Q73:Q74"/>
    <mergeCell ref="R73:R74"/>
    <mergeCell ref="S73:S74"/>
    <mergeCell ref="T73:T74"/>
    <mergeCell ref="U73:U74"/>
    <mergeCell ref="B71:B72"/>
    <mergeCell ref="O71:O72"/>
    <mergeCell ref="P71:P72"/>
    <mergeCell ref="Q71:Q72"/>
    <mergeCell ref="R71:R72"/>
    <mergeCell ref="S71:S72"/>
    <mergeCell ref="T75:T76"/>
    <mergeCell ref="U75:U76"/>
    <mergeCell ref="B77:B78"/>
    <mergeCell ref="O77:O78"/>
    <mergeCell ref="P77:P78"/>
    <mergeCell ref="Q77:Q78"/>
    <mergeCell ref="R77:R78"/>
    <mergeCell ref="S77:S78"/>
    <mergeCell ref="T77:T78"/>
    <mergeCell ref="U77:U78"/>
    <mergeCell ref="B75:B76"/>
    <mergeCell ref="O75:O76"/>
    <mergeCell ref="P75:P76"/>
    <mergeCell ref="Q75:Q76"/>
    <mergeCell ref="R75:R76"/>
    <mergeCell ref="S75:S76"/>
    <mergeCell ref="T79:T80"/>
    <mergeCell ref="U79:U80"/>
    <mergeCell ref="B81:B82"/>
    <mergeCell ref="O81:O82"/>
    <mergeCell ref="P81:P82"/>
    <mergeCell ref="Q81:Q82"/>
    <mergeCell ref="R81:R82"/>
    <mergeCell ref="S81:S82"/>
    <mergeCell ref="T81:T82"/>
    <mergeCell ref="U81:U82"/>
    <mergeCell ref="B79:B80"/>
    <mergeCell ref="O79:O80"/>
    <mergeCell ref="P79:P80"/>
    <mergeCell ref="Q79:Q80"/>
    <mergeCell ref="R79:R80"/>
    <mergeCell ref="S79:S80"/>
    <mergeCell ref="T83:T84"/>
    <mergeCell ref="U83:U84"/>
    <mergeCell ref="B85:B86"/>
    <mergeCell ref="O85:O86"/>
    <mergeCell ref="P85:P86"/>
    <mergeCell ref="Q85:Q86"/>
    <mergeCell ref="R85:R86"/>
    <mergeCell ref="S85:S86"/>
    <mergeCell ref="T85:T86"/>
    <mergeCell ref="U85:U86"/>
    <mergeCell ref="B83:B84"/>
    <mergeCell ref="O83:O84"/>
    <mergeCell ref="P83:P84"/>
    <mergeCell ref="Q83:Q84"/>
    <mergeCell ref="R83:R84"/>
    <mergeCell ref="S83:S84"/>
    <mergeCell ref="T87:T88"/>
    <mergeCell ref="U87:U88"/>
    <mergeCell ref="B89:B90"/>
    <mergeCell ref="O89:O90"/>
    <mergeCell ref="P89:P90"/>
    <mergeCell ref="Q89:Q90"/>
    <mergeCell ref="R89:R90"/>
    <mergeCell ref="S89:S90"/>
    <mergeCell ref="T89:T90"/>
    <mergeCell ref="U89:U90"/>
    <mergeCell ref="B87:B88"/>
    <mergeCell ref="O87:O88"/>
    <mergeCell ref="P87:P88"/>
    <mergeCell ref="Q87:Q88"/>
    <mergeCell ref="R87:R88"/>
    <mergeCell ref="S87:S88"/>
  </mergeCells>
  <phoneticPr fontId="3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90"/>
  <sheetViews>
    <sheetView zoomScale="75" zoomScaleNormal="75" workbookViewId="0">
      <selection activeCell="J16" sqref="J16"/>
    </sheetView>
  </sheetViews>
  <sheetFormatPr defaultRowHeight="18"/>
  <sheetData>
    <row r="1" spans="2:21">
      <c r="B1" s="1"/>
      <c r="C1" s="1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2:21" ht="19.5" thickBot="1">
      <c r="B2" s="153" t="s">
        <v>70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2:21">
      <c r="B3" s="188"/>
      <c r="C3" s="189"/>
      <c r="D3" s="147" t="s">
        <v>1</v>
      </c>
      <c r="E3" s="158" t="s">
        <v>2</v>
      </c>
      <c r="F3" s="147" t="s">
        <v>3</v>
      </c>
      <c r="G3" s="147" t="s">
        <v>66</v>
      </c>
      <c r="H3" s="147" t="s">
        <v>67</v>
      </c>
      <c r="I3" s="147" t="s">
        <v>6</v>
      </c>
      <c r="J3" s="147" t="s">
        <v>7</v>
      </c>
      <c r="K3" s="158" t="s">
        <v>8</v>
      </c>
      <c r="L3" s="147" t="s">
        <v>9</v>
      </c>
      <c r="M3" s="184"/>
      <c r="N3" s="186" t="s">
        <v>10</v>
      </c>
      <c r="O3" s="2" t="s">
        <v>68</v>
      </c>
      <c r="P3" s="3" t="s">
        <v>59</v>
      </c>
      <c r="Q3" s="3" t="s">
        <v>60</v>
      </c>
      <c r="R3" s="4" t="s">
        <v>14</v>
      </c>
      <c r="S3" s="5" t="s">
        <v>15</v>
      </c>
      <c r="T3" s="6" t="s">
        <v>69</v>
      </c>
      <c r="U3" s="7" t="s">
        <v>17</v>
      </c>
    </row>
    <row r="4" spans="2:21" ht="18.5" thickBot="1">
      <c r="B4" s="190"/>
      <c r="C4" s="191"/>
      <c r="D4" s="148"/>
      <c r="E4" s="159"/>
      <c r="F4" s="192"/>
      <c r="G4" s="192"/>
      <c r="H4" s="192"/>
      <c r="I4" s="192"/>
      <c r="J4" s="192"/>
      <c r="K4" s="159"/>
      <c r="L4" s="148"/>
      <c r="M4" s="185"/>
      <c r="N4" s="187"/>
      <c r="O4" s="9" t="s">
        <v>61</v>
      </c>
      <c r="P4" s="10" t="s">
        <v>20</v>
      </c>
      <c r="Q4" s="10" t="s">
        <v>61</v>
      </c>
      <c r="R4" s="11" t="s">
        <v>21</v>
      </c>
      <c r="S4" s="12" t="s">
        <v>22</v>
      </c>
      <c r="T4" s="13" t="s">
        <v>23</v>
      </c>
      <c r="U4" s="14" t="s">
        <v>53</v>
      </c>
    </row>
    <row r="5" spans="2:21" ht="19" thickTop="1" thickBot="1">
      <c r="B5" s="121" t="s">
        <v>25</v>
      </c>
      <c r="C5" s="15" t="s">
        <v>26</v>
      </c>
      <c r="D5" s="16"/>
      <c r="E5" s="17"/>
      <c r="F5" s="17"/>
      <c r="G5" s="17"/>
      <c r="H5" s="18"/>
      <c r="I5" s="17"/>
      <c r="J5" s="16"/>
      <c r="K5" s="17">
        <v>2</v>
      </c>
      <c r="L5" s="18"/>
      <c r="M5" s="18"/>
      <c r="N5" s="19">
        <f t="shared" ref="N5:N10" si="0">SUM(D5:M5)</f>
        <v>2</v>
      </c>
      <c r="O5" s="151">
        <v>30</v>
      </c>
      <c r="P5" s="125">
        <v>4</v>
      </c>
      <c r="Q5" s="125">
        <v>3</v>
      </c>
      <c r="R5" s="125">
        <f>O5-Q5-P5</f>
        <v>23</v>
      </c>
      <c r="S5" s="178">
        <v>5</v>
      </c>
      <c r="T5" s="174">
        <f>N5</f>
        <v>2</v>
      </c>
      <c r="U5" s="176">
        <f>S5/R5</f>
        <v>0.21739130434782608</v>
      </c>
    </row>
    <row r="6" spans="2:21" ht="19" thickTop="1" thickBot="1">
      <c r="B6" s="135"/>
      <c r="C6" s="20" t="s">
        <v>27</v>
      </c>
      <c r="D6" s="21"/>
      <c r="E6" s="22"/>
      <c r="F6" s="22"/>
      <c r="G6" s="22"/>
      <c r="H6" s="23"/>
      <c r="I6" s="22"/>
      <c r="J6" s="21"/>
      <c r="K6" s="22">
        <v>800</v>
      </c>
      <c r="L6" s="23"/>
      <c r="M6" s="24"/>
      <c r="N6" s="19">
        <f t="shared" si="0"/>
        <v>800</v>
      </c>
      <c r="O6" s="152"/>
      <c r="P6" s="137"/>
      <c r="Q6" s="137"/>
      <c r="R6" s="137"/>
      <c r="S6" s="183"/>
      <c r="T6" s="175"/>
      <c r="U6" s="177"/>
    </row>
    <row r="7" spans="2:21" ht="19" thickTop="1" thickBot="1">
      <c r="B7" s="121" t="s">
        <v>28</v>
      </c>
      <c r="C7" s="15" t="s">
        <v>26</v>
      </c>
      <c r="D7" s="25"/>
      <c r="E7" s="26"/>
      <c r="F7" s="27"/>
      <c r="G7" s="27"/>
      <c r="H7" s="28"/>
      <c r="I7" s="26"/>
      <c r="J7" s="26"/>
      <c r="K7" s="28">
        <v>3</v>
      </c>
      <c r="L7" s="28">
        <v>1</v>
      </c>
      <c r="M7" s="28"/>
      <c r="N7" s="19">
        <f t="shared" si="0"/>
        <v>4</v>
      </c>
      <c r="O7" s="143">
        <v>31</v>
      </c>
      <c r="P7" s="145">
        <v>5</v>
      </c>
      <c r="Q7" s="145">
        <v>3</v>
      </c>
      <c r="R7" s="125">
        <f>O7-Q7-P7</f>
        <v>23</v>
      </c>
      <c r="S7" s="178">
        <v>7</v>
      </c>
      <c r="T7" s="174">
        <f>N7</f>
        <v>4</v>
      </c>
      <c r="U7" s="176">
        <f>S7/R7</f>
        <v>0.30434782608695654</v>
      </c>
    </row>
    <row r="8" spans="2:21" ht="19" thickTop="1" thickBot="1">
      <c r="B8" s="135"/>
      <c r="C8" s="20" t="s">
        <v>27</v>
      </c>
      <c r="D8" s="29"/>
      <c r="E8" s="30"/>
      <c r="F8" s="31"/>
      <c r="G8" s="31"/>
      <c r="H8" s="32"/>
      <c r="I8" s="30"/>
      <c r="J8" s="31"/>
      <c r="K8" s="33">
        <v>640</v>
      </c>
      <c r="L8" s="34">
        <v>200</v>
      </c>
      <c r="M8" s="35"/>
      <c r="N8" s="19">
        <f t="shared" si="0"/>
        <v>840</v>
      </c>
      <c r="O8" s="144"/>
      <c r="P8" s="146"/>
      <c r="Q8" s="146"/>
      <c r="R8" s="137"/>
      <c r="S8" s="183"/>
      <c r="T8" s="175"/>
      <c r="U8" s="177"/>
    </row>
    <row r="9" spans="2:21" ht="19" thickTop="1" thickBot="1">
      <c r="B9" s="121" t="s">
        <v>29</v>
      </c>
      <c r="C9" s="15" t="s">
        <v>26</v>
      </c>
      <c r="D9" s="17">
        <v>2</v>
      </c>
      <c r="E9" s="17">
        <v>2</v>
      </c>
      <c r="F9" s="36"/>
      <c r="G9" s="17"/>
      <c r="H9" s="18"/>
      <c r="I9" s="36"/>
      <c r="J9" s="17"/>
      <c r="K9" s="17">
        <v>4</v>
      </c>
      <c r="L9" s="36"/>
      <c r="M9" s="37"/>
      <c r="N9" s="19">
        <f t="shared" si="0"/>
        <v>8</v>
      </c>
      <c r="O9" s="143">
        <v>30</v>
      </c>
      <c r="P9" s="145">
        <v>4</v>
      </c>
      <c r="Q9" s="145">
        <v>3</v>
      </c>
      <c r="R9" s="125">
        <f>O9-Q9-P9</f>
        <v>23</v>
      </c>
      <c r="S9" s="178">
        <v>11</v>
      </c>
      <c r="T9" s="174">
        <f>N9</f>
        <v>8</v>
      </c>
      <c r="U9" s="176">
        <f>S9/R9</f>
        <v>0.47826086956521741</v>
      </c>
    </row>
    <row r="10" spans="2:21" ht="19" thickTop="1" thickBot="1">
      <c r="B10" s="135"/>
      <c r="C10" s="20" t="s">
        <v>27</v>
      </c>
      <c r="D10" s="21">
        <v>220</v>
      </c>
      <c r="E10" s="22">
        <v>800</v>
      </c>
      <c r="F10" s="22"/>
      <c r="G10" s="22"/>
      <c r="H10" s="23"/>
      <c r="I10" s="22"/>
      <c r="J10" s="21"/>
      <c r="K10" s="22">
        <v>925</v>
      </c>
      <c r="L10" s="23"/>
      <c r="M10" s="23"/>
      <c r="N10" s="19">
        <f t="shared" si="0"/>
        <v>1945</v>
      </c>
      <c r="O10" s="144"/>
      <c r="P10" s="146"/>
      <c r="Q10" s="146"/>
      <c r="R10" s="137"/>
      <c r="S10" s="183"/>
      <c r="T10" s="175"/>
      <c r="U10" s="177"/>
    </row>
    <row r="11" spans="2:21" ht="19" thickTop="1" thickBot="1">
      <c r="B11" s="121" t="s">
        <v>30</v>
      </c>
      <c r="C11" s="15" t="s">
        <v>26</v>
      </c>
      <c r="D11" s="17">
        <v>3</v>
      </c>
      <c r="E11" s="36">
        <v>1</v>
      </c>
      <c r="F11" s="36"/>
      <c r="G11" s="36"/>
      <c r="H11" s="36"/>
      <c r="I11" s="36"/>
      <c r="J11" s="36"/>
      <c r="K11" s="36">
        <v>4</v>
      </c>
      <c r="L11" s="36">
        <v>14</v>
      </c>
      <c r="M11" s="37"/>
      <c r="N11" s="19">
        <f t="shared" ref="N11:N25" si="1">SUM(D11:M11)</f>
        <v>22</v>
      </c>
      <c r="O11" s="143">
        <v>31</v>
      </c>
      <c r="P11" s="145">
        <v>4</v>
      </c>
      <c r="Q11" s="145">
        <v>4</v>
      </c>
      <c r="R11" s="125">
        <f>O11-Q11-P11</f>
        <v>23</v>
      </c>
      <c r="S11" s="178">
        <v>16</v>
      </c>
      <c r="T11" s="174">
        <f>N11</f>
        <v>22</v>
      </c>
      <c r="U11" s="176">
        <f>S11/R11</f>
        <v>0.69565217391304346</v>
      </c>
    </row>
    <row r="12" spans="2:21" ht="19" thickTop="1" thickBot="1">
      <c r="B12" s="135"/>
      <c r="C12" s="20" t="s">
        <v>27</v>
      </c>
      <c r="D12" s="21">
        <v>65</v>
      </c>
      <c r="E12" s="22">
        <v>300</v>
      </c>
      <c r="F12" s="22"/>
      <c r="G12" s="22"/>
      <c r="H12" s="23"/>
      <c r="I12" s="22"/>
      <c r="J12" s="21"/>
      <c r="K12" s="22">
        <v>365</v>
      </c>
      <c r="L12" s="23">
        <v>634</v>
      </c>
      <c r="M12" s="23"/>
      <c r="N12" s="19">
        <f t="shared" si="1"/>
        <v>1364</v>
      </c>
      <c r="O12" s="144"/>
      <c r="P12" s="146"/>
      <c r="Q12" s="146"/>
      <c r="R12" s="137"/>
      <c r="S12" s="183"/>
      <c r="T12" s="175"/>
      <c r="U12" s="177"/>
    </row>
    <row r="13" spans="2:21" ht="19" thickTop="1" thickBot="1">
      <c r="B13" s="121" t="s">
        <v>31</v>
      </c>
      <c r="C13" s="15" t="s">
        <v>26</v>
      </c>
      <c r="D13" s="16">
        <v>6</v>
      </c>
      <c r="E13" s="17"/>
      <c r="F13" s="17"/>
      <c r="G13" s="17"/>
      <c r="H13" s="18"/>
      <c r="I13" s="17">
        <v>1</v>
      </c>
      <c r="J13" s="16"/>
      <c r="K13" s="17">
        <v>4</v>
      </c>
      <c r="L13" s="18">
        <v>3</v>
      </c>
      <c r="M13" s="18"/>
      <c r="N13" s="19">
        <f t="shared" si="1"/>
        <v>14</v>
      </c>
      <c r="O13" s="143">
        <v>31</v>
      </c>
      <c r="P13" s="145">
        <v>5</v>
      </c>
      <c r="Q13" s="145">
        <v>3</v>
      </c>
      <c r="R13" s="125">
        <f>O13-Q13-P13</f>
        <v>23</v>
      </c>
      <c r="S13" s="178">
        <v>11</v>
      </c>
      <c r="T13" s="174">
        <f>N13</f>
        <v>14</v>
      </c>
      <c r="U13" s="176">
        <f>S13/R13</f>
        <v>0.47826086956521741</v>
      </c>
    </row>
    <row r="14" spans="2:21" ht="19" thickTop="1" thickBot="1">
      <c r="B14" s="135"/>
      <c r="C14" s="20" t="s">
        <v>27</v>
      </c>
      <c r="D14" s="21">
        <v>410</v>
      </c>
      <c r="E14" s="22"/>
      <c r="F14" s="22"/>
      <c r="G14" s="22"/>
      <c r="H14" s="23"/>
      <c r="I14" s="22">
        <v>300</v>
      </c>
      <c r="J14" s="21"/>
      <c r="K14" s="22">
        <v>600</v>
      </c>
      <c r="L14" s="23">
        <v>310</v>
      </c>
      <c r="M14" s="23"/>
      <c r="N14" s="19">
        <f t="shared" si="1"/>
        <v>1620</v>
      </c>
      <c r="O14" s="144"/>
      <c r="P14" s="146"/>
      <c r="Q14" s="146"/>
      <c r="R14" s="137"/>
      <c r="S14" s="183"/>
      <c r="T14" s="175"/>
      <c r="U14" s="177"/>
    </row>
    <row r="15" spans="2:21" ht="19" thickTop="1" thickBot="1">
      <c r="B15" s="121" t="s">
        <v>32</v>
      </c>
      <c r="C15" s="15" t="s">
        <v>26</v>
      </c>
      <c r="D15" s="16">
        <v>2</v>
      </c>
      <c r="E15" s="17"/>
      <c r="F15" s="17"/>
      <c r="G15" s="17"/>
      <c r="H15" s="18"/>
      <c r="I15" s="17"/>
      <c r="J15" s="16"/>
      <c r="K15" s="17">
        <v>4</v>
      </c>
      <c r="L15" s="18">
        <v>3</v>
      </c>
      <c r="M15" s="18"/>
      <c r="N15" s="19">
        <f t="shared" si="1"/>
        <v>9</v>
      </c>
      <c r="O15" s="143">
        <v>30</v>
      </c>
      <c r="P15" s="145">
        <v>4</v>
      </c>
      <c r="Q15" s="145">
        <v>3</v>
      </c>
      <c r="R15" s="125">
        <f>O15-Q15-P15</f>
        <v>23</v>
      </c>
      <c r="S15" s="178">
        <v>10</v>
      </c>
      <c r="T15" s="174">
        <f>N15</f>
        <v>9</v>
      </c>
      <c r="U15" s="176">
        <f>S15/R15</f>
        <v>0.43478260869565216</v>
      </c>
    </row>
    <row r="16" spans="2:21" ht="19" thickTop="1" thickBot="1">
      <c r="B16" s="135"/>
      <c r="C16" s="20" t="s">
        <v>27</v>
      </c>
      <c r="D16" s="21">
        <v>200</v>
      </c>
      <c r="E16" s="22"/>
      <c r="F16" s="22"/>
      <c r="G16" s="22"/>
      <c r="H16" s="23"/>
      <c r="I16" s="22"/>
      <c r="J16" s="21"/>
      <c r="K16" s="22">
        <v>610</v>
      </c>
      <c r="L16" s="23">
        <v>420</v>
      </c>
      <c r="M16" s="23"/>
      <c r="N16" s="19">
        <f t="shared" si="1"/>
        <v>1230</v>
      </c>
      <c r="O16" s="144"/>
      <c r="P16" s="146"/>
      <c r="Q16" s="146"/>
      <c r="R16" s="137"/>
      <c r="S16" s="183"/>
      <c r="T16" s="175"/>
      <c r="U16" s="177"/>
    </row>
    <row r="17" spans="2:21" ht="19" thickTop="1" thickBot="1">
      <c r="B17" s="121" t="s">
        <v>33</v>
      </c>
      <c r="C17" s="15" t="s">
        <v>26</v>
      </c>
      <c r="D17" s="16">
        <v>6</v>
      </c>
      <c r="E17" s="17"/>
      <c r="F17" s="17"/>
      <c r="G17" s="17"/>
      <c r="H17" s="18"/>
      <c r="I17" s="17"/>
      <c r="J17" s="16"/>
      <c r="K17" s="17">
        <v>3</v>
      </c>
      <c r="L17" s="18">
        <v>1</v>
      </c>
      <c r="M17" s="18"/>
      <c r="N17" s="19">
        <f t="shared" si="1"/>
        <v>10</v>
      </c>
      <c r="O17" s="143">
        <v>31</v>
      </c>
      <c r="P17" s="145">
        <v>5</v>
      </c>
      <c r="Q17" s="145">
        <v>3</v>
      </c>
      <c r="R17" s="125">
        <f>O17-Q17-P17</f>
        <v>23</v>
      </c>
      <c r="S17" s="178">
        <v>14</v>
      </c>
      <c r="T17" s="174">
        <f>N17</f>
        <v>10</v>
      </c>
      <c r="U17" s="176">
        <f>S17/R17</f>
        <v>0.60869565217391308</v>
      </c>
    </row>
    <row r="18" spans="2:21" ht="19" thickTop="1" thickBot="1">
      <c r="B18" s="135"/>
      <c r="C18" s="20" t="s">
        <v>27</v>
      </c>
      <c r="D18" s="21">
        <v>6500</v>
      </c>
      <c r="E18" s="22"/>
      <c r="F18" s="22"/>
      <c r="G18" s="22"/>
      <c r="H18" s="23"/>
      <c r="I18" s="22"/>
      <c r="J18" s="21"/>
      <c r="K18" s="22">
        <v>315</v>
      </c>
      <c r="L18" s="23">
        <v>300</v>
      </c>
      <c r="M18" s="23"/>
      <c r="N18" s="19">
        <f t="shared" si="1"/>
        <v>7115</v>
      </c>
      <c r="O18" s="144"/>
      <c r="P18" s="146"/>
      <c r="Q18" s="146"/>
      <c r="R18" s="137"/>
      <c r="S18" s="183"/>
      <c r="T18" s="175"/>
      <c r="U18" s="177"/>
    </row>
    <row r="19" spans="2:21" ht="19" thickTop="1" thickBot="1">
      <c r="B19" s="121" t="s">
        <v>34</v>
      </c>
      <c r="C19" s="15" t="s">
        <v>26</v>
      </c>
      <c r="D19" s="16">
        <v>3</v>
      </c>
      <c r="E19" s="17">
        <v>2</v>
      </c>
      <c r="F19" s="17"/>
      <c r="G19" s="17"/>
      <c r="H19" s="18"/>
      <c r="I19" s="17"/>
      <c r="J19" s="16"/>
      <c r="K19" s="17">
        <v>7</v>
      </c>
      <c r="L19" s="18">
        <v>3</v>
      </c>
      <c r="M19" s="18"/>
      <c r="N19" s="19">
        <f t="shared" si="1"/>
        <v>15</v>
      </c>
      <c r="O19" s="143">
        <v>30</v>
      </c>
      <c r="P19" s="145">
        <v>4</v>
      </c>
      <c r="Q19" s="145">
        <v>3</v>
      </c>
      <c r="R19" s="125">
        <f>O19-Q19-P19</f>
        <v>23</v>
      </c>
      <c r="S19" s="178">
        <v>13</v>
      </c>
      <c r="T19" s="174">
        <f>N19</f>
        <v>15</v>
      </c>
      <c r="U19" s="176">
        <f>S19/R19</f>
        <v>0.56521739130434778</v>
      </c>
    </row>
    <row r="20" spans="2:21" ht="19" thickTop="1" thickBot="1">
      <c r="B20" s="135"/>
      <c r="C20" s="20" t="s">
        <v>27</v>
      </c>
      <c r="D20" s="21">
        <v>710</v>
      </c>
      <c r="E20" s="22">
        <v>300</v>
      </c>
      <c r="F20" s="22"/>
      <c r="G20" s="22"/>
      <c r="H20" s="23"/>
      <c r="I20" s="22"/>
      <c r="J20" s="21"/>
      <c r="K20" s="22">
        <v>2067</v>
      </c>
      <c r="L20" s="23">
        <v>101</v>
      </c>
      <c r="M20" s="23"/>
      <c r="N20" s="19">
        <f t="shared" si="1"/>
        <v>3178</v>
      </c>
      <c r="O20" s="144"/>
      <c r="P20" s="146"/>
      <c r="Q20" s="146"/>
      <c r="R20" s="137"/>
      <c r="S20" s="183"/>
      <c r="T20" s="175"/>
      <c r="U20" s="177"/>
    </row>
    <row r="21" spans="2:21" ht="19" thickTop="1" thickBot="1">
      <c r="B21" s="121" t="s">
        <v>35</v>
      </c>
      <c r="C21" s="15" t="s">
        <v>26</v>
      </c>
      <c r="D21" s="16">
        <v>4</v>
      </c>
      <c r="E21" s="17"/>
      <c r="F21" s="17"/>
      <c r="G21" s="17"/>
      <c r="H21" s="18"/>
      <c r="I21" s="17"/>
      <c r="J21" s="16"/>
      <c r="K21" s="17">
        <v>1</v>
      </c>
      <c r="L21" s="18">
        <v>5</v>
      </c>
      <c r="M21" s="18"/>
      <c r="N21" s="19">
        <f t="shared" si="1"/>
        <v>10</v>
      </c>
      <c r="O21" s="123">
        <v>31</v>
      </c>
      <c r="P21" s="125">
        <v>7</v>
      </c>
      <c r="Q21" s="125">
        <v>3</v>
      </c>
      <c r="R21" s="125">
        <f>O21-Q21-P21</f>
        <v>21</v>
      </c>
      <c r="S21" s="178">
        <v>9</v>
      </c>
      <c r="T21" s="174">
        <f>N21</f>
        <v>10</v>
      </c>
      <c r="U21" s="176">
        <f>S21/R21</f>
        <v>0.42857142857142855</v>
      </c>
    </row>
    <row r="22" spans="2:21" ht="19" thickTop="1" thickBot="1">
      <c r="B22" s="135"/>
      <c r="C22" s="20" t="s">
        <v>27</v>
      </c>
      <c r="D22" s="21">
        <v>760</v>
      </c>
      <c r="E22" s="22"/>
      <c r="F22" s="22"/>
      <c r="G22" s="22"/>
      <c r="H22" s="40"/>
      <c r="I22" s="41"/>
      <c r="J22" s="42"/>
      <c r="K22" s="41">
        <v>300</v>
      </c>
      <c r="L22" s="23">
        <v>1296</v>
      </c>
      <c r="M22" s="23"/>
      <c r="N22" s="19">
        <f t="shared" si="1"/>
        <v>2356</v>
      </c>
      <c r="O22" s="136"/>
      <c r="P22" s="137"/>
      <c r="Q22" s="137"/>
      <c r="R22" s="137"/>
      <c r="S22" s="183"/>
      <c r="T22" s="175"/>
      <c r="U22" s="177"/>
    </row>
    <row r="23" spans="2:21" ht="19" thickTop="1" thickBot="1">
      <c r="B23" s="121" t="s">
        <v>36</v>
      </c>
      <c r="C23" s="15" t="s">
        <v>26</v>
      </c>
      <c r="D23" s="16">
        <v>4</v>
      </c>
      <c r="E23" s="17"/>
      <c r="F23" s="17"/>
      <c r="G23" s="17"/>
      <c r="H23" s="43"/>
      <c r="I23" s="17"/>
      <c r="J23" s="17"/>
      <c r="K23" s="17">
        <v>1</v>
      </c>
      <c r="L23" s="16">
        <v>1</v>
      </c>
      <c r="M23" s="44"/>
      <c r="N23" s="19">
        <f t="shared" si="1"/>
        <v>6</v>
      </c>
      <c r="O23" s="143">
        <v>31</v>
      </c>
      <c r="P23" s="145">
        <v>7</v>
      </c>
      <c r="Q23" s="145">
        <v>4</v>
      </c>
      <c r="R23" s="125">
        <f>O23-Q23-P23</f>
        <v>20</v>
      </c>
      <c r="S23" s="178">
        <v>13</v>
      </c>
      <c r="T23" s="174">
        <f>N23</f>
        <v>6</v>
      </c>
      <c r="U23" s="176">
        <f>S23/R23</f>
        <v>0.65</v>
      </c>
    </row>
    <row r="24" spans="2:21" ht="19" thickTop="1" thickBot="1">
      <c r="B24" s="135"/>
      <c r="C24" s="20" t="s">
        <v>27</v>
      </c>
      <c r="D24" s="42">
        <v>125</v>
      </c>
      <c r="E24" s="41"/>
      <c r="F24" s="41"/>
      <c r="G24" s="41"/>
      <c r="H24" s="41"/>
      <c r="I24" s="41"/>
      <c r="J24" s="41"/>
      <c r="K24" s="41">
        <v>100</v>
      </c>
      <c r="L24" s="22">
        <v>200</v>
      </c>
      <c r="M24" s="45"/>
      <c r="N24" s="19">
        <f t="shared" si="1"/>
        <v>425</v>
      </c>
      <c r="O24" s="144"/>
      <c r="P24" s="146"/>
      <c r="Q24" s="146"/>
      <c r="R24" s="137"/>
      <c r="S24" s="183"/>
      <c r="T24" s="175"/>
      <c r="U24" s="177"/>
    </row>
    <row r="25" spans="2:21" ht="19" thickTop="1" thickBot="1">
      <c r="B25" s="121" t="s">
        <v>37</v>
      </c>
      <c r="C25" s="15" t="s">
        <v>26</v>
      </c>
      <c r="D25" s="46">
        <v>7</v>
      </c>
      <c r="E25" s="47">
        <v>2</v>
      </c>
      <c r="F25" s="47"/>
      <c r="G25" s="47"/>
      <c r="H25" s="47"/>
      <c r="I25" s="47"/>
      <c r="J25" s="47"/>
      <c r="K25" s="47">
        <v>1</v>
      </c>
      <c r="L25" s="47"/>
      <c r="M25" s="48"/>
      <c r="N25" s="19">
        <f t="shared" si="1"/>
        <v>10</v>
      </c>
      <c r="O25" s="123">
        <v>28</v>
      </c>
      <c r="P25" s="125">
        <v>4</v>
      </c>
      <c r="Q25" s="125">
        <v>3</v>
      </c>
      <c r="R25" s="125">
        <f>O25-Q25-P25</f>
        <v>21</v>
      </c>
      <c r="S25" s="178">
        <v>17</v>
      </c>
      <c r="T25" s="174">
        <f>N25</f>
        <v>10</v>
      </c>
      <c r="U25" s="176">
        <f>S25/R25</f>
        <v>0.80952380952380953</v>
      </c>
    </row>
    <row r="26" spans="2:21" ht="19" thickTop="1" thickBot="1">
      <c r="B26" s="135"/>
      <c r="C26" s="20" t="s">
        <v>27</v>
      </c>
      <c r="D26" s="49">
        <v>1200</v>
      </c>
      <c r="E26" s="50">
        <v>500</v>
      </c>
      <c r="F26" s="50"/>
      <c r="G26" s="50"/>
      <c r="H26" s="50"/>
      <c r="I26" s="50"/>
      <c r="J26" s="50"/>
      <c r="K26" s="51">
        <v>50</v>
      </c>
      <c r="L26" s="50"/>
      <c r="M26" s="52"/>
      <c r="N26" s="19">
        <f>SUM(D26:M26)</f>
        <v>1750</v>
      </c>
      <c r="O26" s="136"/>
      <c r="P26" s="137"/>
      <c r="Q26" s="137"/>
      <c r="R26" s="137"/>
      <c r="S26" s="183"/>
      <c r="T26" s="175"/>
      <c r="U26" s="177"/>
    </row>
    <row r="27" spans="2:21" ht="19" thickTop="1" thickBot="1">
      <c r="B27" s="121" t="s">
        <v>38</v>
      </c>
      <c r="C27" s="15" t="s">
        <v>26</v>
      </c>
      <c r="D27" s="53"/>
      <c r="E27" s="46"/>
      <c r="F27" s="46"/>
      <c r="G27" s="46"/>
      <c r="H27" s="46"/>
      <c r="I27" s="46"/>
      <c r="J27" s="46"/>
      <c r="K27" s="46">
        <v>3</v>
      </c>
      <c r="L27" s="46"/>
      <c r="M27" s="54"/>
      <c r="N27" s="19">
        <f>SUM(D27:M27)</f>
        <v>3</v>
      </c>
      <c r="O27" s="123">
        <v>31</v>
      </c>
      <c r="P27" s="125">
        <v>4</v>
      </c>
      <c r="Q27" s="125">
        <v>7</v>
      </c>
      <c r="R27" s="125">
        <f>O27-Q27-P27</f>
        <v>20</v>
      </c>
      <c r="S27" s="178">
        <v>11</v>
      </c>
      <c r="T27" s="180">
        <f>N27</f>
        <v>3</v>
      </c>
      <c r="U27" s="176">
        <f>S27/R27</f>
        <v>0.55000000000000004</v>
      </c>
    </row>
    <row r="28" spans="2:21" ht="19" thickTop="1" thickBot="1">
      <c r="B28" s="122"/>
      <c r="C28" s="55" t="s">
        <v>27</v>
      </c>
      <c r="D28" s="56"/>
      <c r="E28" s="57"/>
      <c r="F28" s="57"/>
      <c r="G28" s="57"/>
      <c r="H28" s="57"/>
      <c r="I28" s="57"/>
      <c r="J28" s="57"/>
      <c r="K28" s="57">
        <v>320</v>
      </c>
      <c r="L28" s="57"/>
      <c r="M28" s="58"/>
      <c r="N28" s="59">
        <f>SUM(D28:M28)</f>
        <v>320</v>
      </c>
      <c r="O28" s="124"/>
      <c r="P28" s="126"/>
      <c r="Q28" s="126"/>
      <c r="R28" s="126"/>
      <c r="S28" s="179"/>
      <c r="T28" s="181"/>
      <c r="U28" s="182"/>
    </row>
    <row r="29" spans="2:21">
      <c r="B29" s="112" t="s">
        <v>39</v>
      </c>
      <c r="C29" s="60" t="s">
        <v>26</v>
      </c>
      <c r="D29" s="61">
        <f>SUM(D27,D25,D23,D21,D19,D17,D15,D13,D11,D9,D7,D5)</f>
        <v>37</v>
      </c>
      <c r="E29" s="61">
        <f t="shared" ref="E29:M30" si="2">SUM(E27,E25,E23,E21,E19,E17,E15,E13,E11,E9,E7,E5)</f>
        <v>7</v>
      </c>
      <c r="F29" s="61">
        <f t="shared" si="2"/>
        <v>0</v>
      </c>
      <c r="G29" s="61">
        <f t="shared" si="2"/>
        <v>0</v>
      </c>
      <c r="H29" s="61">
        <f t="shared" si="2"/>
        <v>0</v>
      </c>
      <c r="I29" s="61">
        <f t="shared" si="2"/>
        <v>1</v>
      </c>
      <c r="J29" s="61">
        <f t="shared" si="2"/>
        <v>0</v>
      </c>
      <c r="K29" s="61">
        <f t="shared" si="2"/>
        <v>37</v>
      </c>
      <c r="L29" s="61">
        <f t="shared" si="2"/>
        <v>31</v>
      </c>
      <c r="M29" s="61">
        <f t="shared" si="2"/>
        <v>0</v>
      </c>
      <c r="N29" s="62">
        <f>SUM(D29:M29)</f>
        <v>113</v>
      </c>
      <c r="O29" s="171">
        <f t="shared" ref="O29:T29" si="3">SUM(O5:O28)</f>
        <v>365</v>
      </c>
      <c r="P29" s="171">
        <f t="shared" si="3"/>
        <v>57</v>
      </c>
      <c r="Q29" s="171">
        <f t="shared" si="3"/>
        <v>42</v>
      </c>
      <c r="R29" s="167">
        <f t="shared" si="3"/>
        <v>266</v>
      </c>
      <c r="S29" s="172">
        <f t="shared" si="3"/>
        <v>137</v>
      </c>
      <c r="T29" s="167">
        <f t="shared" si="3"/>
        <v>113</v>
      </c>
      <c r="U29" s="169">
        <f>S29/R29</f>
        <v>0.51503759398496241</v>
      </c>
    </row>
    <row r="30" spans="2:21" ht="18.5" thickBot="1">
      <c r="B30" s="113"/>
      <c r="C30" s="63" t="s">
        <v>27</v>
      </c>
      <c r="D30" s="64">
        <f>SUM(D28,D26,D24,D22,D20,D18,D16,D14,D12,D10,D8,D6)</f>
        <v>10190</v>
      </c>
      <c r="E30" s="64">
        <f t="shared" si="2"/>
        <v>1900</v>
      </c>
      <c r="F30" s="64">
        <f t="shared" si="2"/>
        <v>0</v>
      </c>
      <c r="G30" s="64">
        <f t="shared" si="2"/>
        <v>0</v>
      </c>
      <c r="H30" s="64">
        <f t="shared" si="2"/>
        <v>0</v>
      </c>
      <c r="I30" s="64">
        <f t="shared" si="2"/>
        <v>300</v>
      </c>
      <c r="J30" s="64">
        <f t="shared" si="2"/>
        <v>0</v>
      </c>
      <c r="K30" s="64">
        <f t="shared" si="2"/>
        <v>7092</v>
      </c>
      <c r="L30" s="64">
        <f t="shared" si="2"/>
        <v>3461</v>
      </c>
      <c r="M30" s="64">
        <f t="shared" si="2"/>
        <v>0</v>
      </c>
      <c r="N30" s="65">
        <f>SUM(D30:M30)</f>
        <v>22943</v>
      </c>
      <c r="O30" s="168"/>
      <c r="P30" s="168"/>
      <c r="Q30" s="168"/>
      <c r="R30" s="168"/>
      <c r="S30" s="173"/>
      <c r="T30" s="168"/>
      <c r="U30" s="170"/>
    </row>
    <row r="32" spans="2:21" ht="19.5" thickBot="1">
      <c r="B32" s="153" t="s">
        <v>71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</row>
    <row r="33" spans="2:21">
      <c r="B33" s="154"/>
      <c r="C33" s="155"/>
      <c r="D33" s="147" t="s">
        <v>1</v>
      </c>
      <c r="E33" s="158" t="s">
        <v>2</v>
      </c>
      <c r="F33" s="147" t="s">
        <v>3</v>
      </c>
      <c r="G33" s="147" t="s">
        <v>41</v>
      </c>
      <c r="H33" s="147" t="s">
        <v>5</v>
      </c>
      <c r="I33" s="147" t="s">
        <v>6</v>
      </c>
      <c r="J33" s="147" t="s">
        <v>7</v>
      </c>
      <c r="K33" s="158" t="s">
        <v>8</v>
      </c>
      <c r="L33" s="147" t="s">
        <v>9</v>
      </c>
      <c r="M33" s="72" t="s">
        <v>42</v>
      </c>
      <c r="N33" s="149" t="s">
        <v>43</v>
      </c>
      <c r="O33" s="73" t="s">
        <v>44</v>
      </c>
      <c r="P33" s="74" t="s">
        <v>45</v>
      </c>
      <c r="Q33" s="74" t="s">
        <v>46</v>
      </c>
      <c r="R33" s="4" t="s">
        <v>14</v>
      </c>
      <c r="S33" s="5" t="s">
        <v>15</v>
      </c>
      <c r="T33" s="6" t="s">
        <v>52</v>
      </c>
      <c r="U33" s="7" t="s">
        <v>17</v>
      </c>
    </row>
    <row r="34" spans="2:21" ht="18.5" thickBot="1">
      <c r="B34" s="156"/>
      <c r="C34" s="157"/>
      <c r="D34" s="148"/>
      <c r="E34" s="159"/>
      <c r="F34" s="148"/>
      <c r="G34" s="148"/>
      <c r="H34" s="148"/>
      <c r="I34" s="148"/>
      <c r="J34" s="148"/>
      <c r="K34" s="159"/>
      <c r="L34" s="148"/>
      <c r="M34" s="75" t="s">
        <v>47</v>
      </c>
      <c r="N34" s="150"/>
      <c r="O34" s="76" t="s">
        <v>48</v>
      </c>
      <c r="P34" s="77" t="s">
        <v>48</v>
      </c>
      <c r="Q34" s="77" t="s">
        <v>48</v>
      </c>
      <c r="R34" s="11" t="s">
        <v>49</v>
      </c>
      <c r="S34" s="12" t="s">
        <v>22</v>
      </c>
      <c r="T34" s="13" t="s">
        <v>23</v>
      </c>
      <c r="U34" s="14" t="s">
        <v>53</v>
      </c>
    </row>
    <row r="35" spans="2:21" ht="19" thickTop="1" thickBot="1">
      <c r="B35" s="122" t="s">
        <v>25</v>
      </c>
      <c r="C35" s="78" t="s">
        <v>50</v>
      </c>
      <c r="D35" s="25">
        <v>2</v>
      </c>
      <c r="E35" s="26"/>
      <c r="F35" s="27"/>
      <c r="G35" s="26"/>
      <c r="H35" s="28"/>
      <c r="I35" s="26"/>
      <c r="J35" s="26"/>
      <c r="K35" s="28">
        <v>7</v>
      </c>
      <c r="L35" s="28"/>
      <c r="M35" s="79"/>
      <c r="N35" s="80">
        <f t="shared" ref="N35:N58" si="4">SUM(D35:M35)</f>
        <v>9</v>
      </c>
      <c r="O35" s="151">
        <v>30</v>
      </c>
      <c r="P35" s="125">
        <v>4</v>
      </c>
      <c r="Q35" s="140">
        <v>3</v>
      </c>
      <c r="R35" s="140">
        <f>O35-Q35-P35</f>
        <v>23</v>
      </c>
      <c r="S35" s="131">
        <v>6</v>
      </c>
      <c r="T35" s="133">
        <f>N35</f>
        <v>9</v>
      </c>
      <c r="U35" s="110">
        <f>S35/R35</f>
        <v>0.2608695652173913</v>
      </c>
    </row>
    <row r="36" spans="2:21" ht="19" thickTop="1" thickBot="1">
      <c r="B36" s="135"/>
      <c r="C36" s="20" t="s">
        <v>27</v>
      </c>
      <c r="D36" s="29">
        <v>43</v>
      </c>
      <c r="E36" s="30"/>
      <c r="F36" s="31"/>
      <c r="G36" s="31"/>
      <c r="H36" s="32"/>
      <c r="I36" s="30"/>
      <c r="J36" s="30"/>
      <c r="K36" s="32">
        <v>425</v>
      </c>
      <c r="L36" s="34"/>
      <c r="M36" s="34"/>
      <c r="N36" s="80">
        <f t="shared" si="4"/>
        <v>468</v>
      </c>
      <c r="O36" s="152"/>
      <c r="P36" s="137"/>
      <c r="Q36" s="141"/>
      <c r="R36" s="141"/>
      <c r="S36" s="142"/>
      <c r="T36" s="134"/>
      <c r="U36" s="120"/>
    </row>
    <row r="37" spans="2:21" ht="19" thickTop="1" thickBot="1">
      <c r="B37" s="122" t="s">
        <v>28</v>
      </c>
      <c r="C37" s="78" t="s">
        <v>50</v>
      </c>
      <c r="D37" s="25">
        <v>5</v>
      </c>
      <c r="E37" s="26">
        <v>4</v>
      </c>
      <c r="F37" s="27">
        <v>1</v>
      </c>
      <c r="G37" s="27"/>
      <c r="H37" s="28"/>
      <c r="I37" s="26"/>
      <c r="J37" s="26"/>
      <c r="K37" s="28">
        <v>5</v>
      </c>
      <c r="L37" s="28">
        <v>1</v>
      </c>
      <c r="M37" s="28">
        <v>1</v>
      </c>
      <c r="N37" s="80">
        <f t="shared" si="4"/>
        <v>17</v>
      </c>
      <c r="O37" s="143">
        <v>31</v>
      </c>
      <c r="P37" s="145">
        <v>5</v>
      </c>
      <c r="Q37" s="138">
        <v>3</v>
      </c>
      <c r="R37" s="140">
        <f>O37-Q37-P37</f>
        <v>23</v>
      </c>
      <c r="S37" s="131">
        <v>13</v>
      </c>
      <c r="T37" s="133">
        <f>N37</f>
        <v>17</v>
      </c>
      <c r="U37" s="110">
        <f>S37/R37</f>
        <v>0.56521739130434778</v>
      </c>
    </row>
    <row r="38" spans="2:21" ht="19" thickTop="1" thickBot="1">
      <c r="B38" s="135"/>
      <c r="C38" s="20" t="s">
        <v>27</v>
      </c>
      <c r="D38" s="29">
        <v>150</v>
      </c>
      <c r="E38" s="30">
        <v>190</v>
      </c>
      <c r="F38" s="31">
        <v>100</v>
      </c>
      <c r="G38" s="31"/>
      <c r="H38" s="32"/>
      <c r="I38" s="30"/>
      <c r="J38" s="31"/>
      <c r="K38" s="32">
        <v>119</v>
      </c>
      <c r="L38" s="34">
        <v>50</v>
      </c>
      <c r="M38" s="35">
        <v>20</v>
      </c>
      <c r="N38" s="80">
        <f t="shared" si="4"/>
        <v>629</v>
      </c>
      <c r="O38" s="144"/>
      <c r="P38" s="146"/>
      <c r="Q38" s="139"/>
      <c r="R38" s="141"/>
      <c r="S38" s="142"/>
      <c r="T38" s="134"/>
      <c r="U38" s="120"/>
    </row>
    <row r="39" spans="2:21" ht="19" thickTop="1" thickBot="1">
      <c r="B39" s="122" t="s">
        <v>29</v>
      </c>
      <c r="C39" s="78" t="s">
        <v>50</v>
      </c>
      <c r="D39" s="25">
        <v>8</v>
      </c>
      <c r="E39" s="26">
        <v>1</v>
      </c>
      <c r="F39" s="27"/>
      <c r="G39" s="27"/>
      <c r="H39" s="28"/>
      <c r="I39" s="26"/>
      <c r="J39" s="27"/>
      <c r="K39" s="28">
        <v>3</v>
      </c>
      <c r="L39" s="81">
        <v>1</v>
      </c>
      <c r="M39" s="82">
        <v>2</v>
      </c>
      <c r="N39" s="80">
        <f t="shared" si="4"/>
        <v>15</v>
      </c>
      <c r="O39" s="143">
        <v>30</v>
      </c>
      <c r="P39" s="145">
        <v>4</v>
      </c>
      <c r="Q39" s="138">
        <v>3</v>
      </c>
      <c r="R39" s="140">
        <f>O39-Q39-P39</f>
        <v>23</v>
      </c>
      <c r="S39" s="131">
        <v>12</v>
      </c>
      <c r="T39" s="133">
        <f>N39</f>
        <v>15</v>
      </c>
      <c r="U39" s="110">
        <f>S39/R39</f>
        <v>0.52173913043478259</v>
      </c>
    </row>
    <row r="40" spans="2:21" ht="19" thickTop="1" thickBot="1">
      <c r="B40" s="135"/>
      <c r="C40" s="20" t="s">
        <v>27</v>
      </c>
      <c r="D40" s="29">
        <v>377</v>
      </c>
      <c r="E40" s="30">
        <v>30</v>
      </c>
      <c r="F40" s="31"/>
      <c r="G40" s="31"/>
      <c r="H40" s="32"/>
      <c r="I40" s="30"/>
      <c r="J40" s="31"/>
      <c r="K40" s="32">
        <v>139</v>
      </c>
      <c r="L40" s="32">
        <v>30</v>
      </c>
      <c r="M40" s="35">
        <v>36</v>
      </c>
      <c r="N40" s="80">
        <f t="shared" si="4"/>
        <v>612</v>
      </c>
      <c r="O40" s="144"/>
      <c r="P40" s="146"/>
      <c r="Q40" s="139"/>
      <c r="R40" s="141"/>
      <c r="S40" s="142"/>
      <c r="T40" s="134"/>
      <c r="U40" s="120"/>
    </row>
    <row r="41" spans="2:21" ht="19" thickTop="1" thickBot="1">
      <c r="B41" s="122" t="s">
        <v>30</v>
      </c>
      <c r="C41" s="78" t="s">
        <v>50</v>
      </c>
      <c r="D41" s="25">
        <v>7</v>
      </c>
      <c r="E41" s="26">
        <v>1</v>
      </c>
      <c r="F41" s="27">
        <v>1</v>
      </c>
      <c r="G41" s="27"/>
      <c r="H41" s="28"/>
      <c r="I41" s="26"/>
      <c r="J41" s="27"/>
      <c r="K41" s="28">
        <v>3</v>
      </c>
      <c r="L41" s="81">
        <v>3</v>
      </c>
      <c r="M41" s="82">
        <v>4</v>
      </c>
      <c r="N41" s="80">
        <f t="shared" si="4"/>
        <v>19</v>
      </c>
      <c r="O41" s="143">
        <v>31</v>
      </c>
      <c r="P41" s="145">
        <v>4</v>
      </c>
      <c r="Q41" s="138">
        <v>2</v>
      </c>
      <c r="R41" s="140">
        <f>O41-Q41-P41</f>
        <v>25</v>
      </c>
      <c r="S41" s="131">
        <v>15</v>
      </c>
      <c r="T41" s="133">
        <f>N41</f>
        <v>19</v>
      </c>
      <c r="U41" s="110">
        <f>S41/R41</f>
        <v>0.6</v>
      </c>
    </row>
    <row r="42" spans="2:21" ht="19" thickTop="1" thickBot="1">
      <c r="B42" s="135"/>
      <c r="C42" s="20" t="s">
        <v>27</v>
      </c>
      <c r="D42" s="29">
        <v>410</v>
      </c>
      <c r="E42" s="30">
        <v>70</v>
      </c>
      <c r="F42" s="31">
        <v>80</v>
      </c>
      <c r="G42" s="31"/>
      <c r="H42" s="32"/>
      <c r="I42" s="30"/>
      <c r="J42" s="31"/>
      <c r="K42" s="32">
        <v>94</v>
      </c>
      <c r="L42" s="32">
        <v>220</v>
      </c>
      <c r="M42" s="35">
        <v>228</v>
      </c>
      <c r="N42" s="80">
        <f t="shared" si="4"/>
        <v>1102</v>
      </c>
      <c r="O42" s="144"/>
      <c r="P42" s="146"/>
      <c r="Q42" s="139"/>
      <c r="R42" s="141"/>
      <c r="S42" s="142"/>
      <c r="T42" s="134"/>
      <c r="U42" s="120"/>
    </row>
    <row r="43" spans="2:21" ht="19" thickTop="1" thickBot="1">
      <c r="B43" s="122" t="s">
        <v>31</v>
      </c>
      <c r="C43" s="78" t="s">
        <v>50</v>
      </c>
      <c r="D43" s="25">
        <v>6</v>
      </c>
      <c r="E43" s="26">
        <v>2</v>
      </c>
      <c r="F43" s="83"/>
      <c r="G43" s="27"/>
      <c r="H43" s="28"/>
      <c r="I43" s="26">
        <v>1</v>
      </c>
      <c r="J43" s="27"/>
      <c r="K43" s="28">
        <v>7</v>
      </c>
      <c r="L43" s="28">
        <v>3</v>
      </c>
      <c r="M43" s="79">
        <v>1</v>
      </c>
      <c r="N43" s="80">
        <f t="shared" si="4"/>
        <v>20</v>
      </c>
      <c r="O43" s="143">
        <v>31</v>
      </c>
      <c r="P43" s="145">
        <v>5</v>
      </c>
      <c r="Q43" s="138">
        <v>3</v>
      </c>
      <c r="R43" s="140">
        <f>O43-Q43-P43</f>
        <v>23</v>
      </c>
      <c r="S43" s="131">
        <v>14</v>
      </c>
      <c r="T43" s="133">
        <f>N43</f>
        <v>20</v>
      </c>
      <c r="U43" s="110">
        <f>S43/R43</f>
        <v>0.60869565217391308</v>
      </c>
    </row>
    <row r="44" spans="2:21" ht="19" thickTop="1" thickBot="1">
      <c r="B44" s="135"/>
      <c r="C44" s="20" t="s">
        <v>27</v>
      </c>
      <c r="D44" s="29">
        <v>290</v>
      </c>
      <c r="E44" s="30">
        <v>100</v>
      </c>
      <c r="F44" s="31"/>
      <c r="G44" s="31"/>
      <c r="H44" s="32"/>
      <c r="I44" s="30">
        <v>100</v>
      </c>
      <c r="J44" s="31"/>
      <c r="K44" s="32">
        <v>250</v>
      </c>
      <c r="L44" s="32">
        <v>90</v>
      </c>
      <c r="M44" s="35">
        <v>25</v>
      </c>
      <c r="N44" s="80">
        <f t="shared" si="4"/>
        <v>855</v>
      </c>
      <c r="O44" s="144"/>
      <c r="P44" s="146"/>
      <c r="Q44" s="139"/>
      <c r="R44" s="141"/>
      <c r="S44" s="142"/>
      <c r="T44" s="134"/>
      <c r="U44" s="120"/>
    </row>
    <row r="45" spans="2:21" ht="19" thickTop="1" thickBot="1">
      <c r="B45" s="122" t="s">
        <v>32</v>
      </c>
      <c r="C45" s="78" t="s">
        <v>50</v>
      </c>
      <c r="D45" s="25">
        <v>3</v>
      </c>
      <c r="E45" s="26"/>
      <c r="F45" s="27"/>
      <c r="G45" s="27"/>
      <c r="H45" s="28"/>
      <c r="I45" s="26"/>
      <c r="J45" s="27"/>
      <c r="K45" s="28">
        <v>5</v>
      </c>
      <c r="L45" s="28">
        <v>3</v>
      </c>
      <c r="M45" s="79"/>
      <c r="N45" s="80">
        <f t="shared" si="4"/>
        <v>11</v>
      </c>
      <c r="O45" s="143">
        <v>30</v>
      </c>
      <c r="P45" s="145">
        <v>4</v>
      </c>
      <c r="Q45" s="138">
        <v>3</v>
      </c>
      <c r="R45" s="140">
        <f>O45-Q45-P45</f>
        <v>23</v>
      </c>
      <c r="S45" s="131">
        <v>10</v>
      </c>
      <c r="T45" s="133">
        <f>N45</f>
        <v>11</v>
      </c>
      <c r="U45" s="110">
        <f>S45/R45</f>
        <v>0.43478260869565216</v>
      </c>
    </row>
    <row r="46" spans="2:21" ht="19" thickTop="1" thickBot="1">
      <c r="B46" s="135"/>
      <c r="C46" s="20" t="s">
        <v>27</v>
      </c>
      <c r="D46" s="29">
        <v>140</v>
      </c>
      <c r="E46" s="30"/>
      <c r="F46" s="31"/>
      <c r="G46" s="31"/>
      <c r="H46" s="32"/>
      <c r="I46" s="30"/>
      <c r="J46" s="31"/>
      <c r="K46" s="32">
        <v>335</v>
      </c>
      <c r="L46" s="32">
        <v>180</v>
      </c>
      <c r="M46" s="35"/>
      <c r="N46" s="80">
        <f t="shared" si="4"/>
        <v>655</v>
      </c>
      <c r="O46" s="144"/>
      <c r="P46" s="146"/>
      <c r="Q46" s="139"/>
      <c r="R46" s="141"/>
      <c r="S46" s="142"/>
      <c r="T46" s="134"/>
      <c r="U46" s="120"/>
    </row>
    <row r="47" spans="2:21" ht="19" thickTop="1" thickBot="1">
      <c r="B47" s="122" t="s">
        <v>33</v>
      </c>
      <c r="C47" s="78" t="s">
        <v>50</v>
      </c>
      <c r="D47" s="25">
        <v>8</v>
      </c>
      <c r="E47" s="26"/>
      <c r="F47" s="27"/>
      <c r="G47" s="27"/>
      <c r="H47" s="28"/>
      <c r="I47" s="26"/>
      <c r="J47" s="27"/>
      <c r="K47" s="28">
        <v>4</v>
      </c>
      <c r="L47" s="28">
        <v>1</v>
      </c>
      <c r="M47" s="79">
        <v>4</v>
      </c>
      <c r="N47" s="80">
        <f t="shared" si="4"/>
        <v>17</v>
      </c>
      <c r="O47" s="143">
        <v>31</v>
      </c>
      <c r="P47" s="145">
        <v>5</v>
      </c>
      <c r="Q47" s="138">
        <v>3</v>
      </c>
      <c r="R47" s="140">
        <f>O47-Q47-P47</f>
        <v>23</v>
      </c>
      <c r="S47" s="131">
        <v>13</v>
      </c>
      <c r="T47" s="133">
        <f>N47</f>
        <v>17</v>
      </c>
      <c r="U47" s="110">
        <f>S47/R47</f>
        <v>0.56521739130434778</v>
      </c>
    </row>
    <row r="48" spans="2:21" ht="19" thickTop="1" thickBot="1">
      <c r="B48" s="135"/>
      <c r="C48" s="20" t="s">
        <v>27</v>
      </c>
      <c r="D48" s="29">
        <v>1250</v>
      </c>
      <c r="E48" s="30"/>
      <c r="F48" s="31"/>
      <c r="G48" s="31"/>
      <c r="H48" s="32"/>
      <c r="I48" s="30"/>
      <c r="J48" s="31"/>
      <c r="K48" s="32">
        <v>155</v>
      </c>
      <c r="L48" s="32">
        <v>18</v>
      </c>
      <c r="M48" s="35">
        <v>303</v>
      </c>
      <c r="N48" s="80">
        <f t="shared" si="4"/>
        <v>1726</v>
      </c>
      <c r="O48" s="144"/>
      <c r="P48" s="146"/>
      <c r="Q48" s="139"/>
      <c r="R48" s="141"/>
      <c r="S48" s="142"/>
      <c r="T48" s="134"/>
      <c r="U48" s="120"/>
    </row>
    <row r="49" spans="2:21" ht="19" thickTop="1" thickBot="1">
      <c r="B49" s="122" t="s">
        <v>34</v>
      </c>
      <c r="C49" s="78" t="s">
        <v>50</v>
      </c>
      <c r="D49" s="25">
        <v>6</v>
      </c>
      <c r="E49" s="26"/>
      <c r="F49" s="27"/>
      <c r="G49" s="27"/>
      <c r="H49" s="28"/>
      <c r="I49" s="26"/>
      <c r="J49" s="27"/>
      <c r="K49" s="28">
        <v>9</v>
      </c>
      <c r="L49" s="28">
        <v>1</v>
      </c>
      <c r="M49" s="79"/>
      <c r="N49" s="80">
        <f t="shared" si="4"/>
        <v>16</v>
      </c>
      <c r="O49" s="143">
        <v>30</v>
      </c>
      <c r="P49" s="145">
        <v>4</v>
      </c>
      <c r="Q49" s="138">
        <v>3</v>
      </c>
      <c r="R49" s="140">
        <f>O49-Q49-P49</f>
        <v>23</v>
      </c>
      <c r="S49" s="131">
        <v>16</v>
      </c>
      <c r="T49" s="133">
        <f>N49</f>
        <v>16</v>
      </c>
      <c r="U49" s="110">
        <f>S49/R49</f>
        <v>0.69565217391304346</v>
      </c>
    </row>
    <row r="50" spans="2:21" ht="19" thickTop="1" thickBot="1">
      <c r="B50" s="135"/>
      <c r="C50" s="20" t="s">
        <v>27</v>
      </c>
      <c r="D50" s="29">
        <v>242</v>
      </c>
      <c r="E50" s="30"/>
      <c r="F50" s="31"/>
      <c r="G50" s="31"/>
      <c r="H50" s="32"/>
      <c r="I50" s="30"/>
      <c r="J50" s="31"/>
      <c r="K50" s="32">
        <v>425</v>
      </c>
      <c r="L50" s="32">
        <v>81</v>
      </c>
      <c r="M50" s="35"/>
      <c r="N50" s="80">
        <f t="shared" si="4"/>
        <v>748</v>
      </c>
      <c r="O50" s="144"/>
      <c r="P50" s="146"/>
      <c r="Q50" s="139"/>
      <c r="R50" s="141"/>
      <c r="S50" s="142"/>
      <c r="T50" s="134"/>
      <c r="U50" s="120"/>
    </row>
    <row r="51" spans="2:21" ht="19" thickTop="1" thickBot="1">
      <c r="B51" s="122" t="s">
        <v>35</v>
      </c>
      <c r="C51" s="78" t="s">
        <v>50</v>
      </c>
      <c r="D51" s="25">
        <v>5</v>
      </c>
      <c r="E51" s="26">
        <v>1</v>
      </c>
      <c r="F51" s="26"/>
      <c r="G51" s="26"/>
      <c r="H51" s="28"/>
      <c r="I51" s="26"/>
      <c r="J51" s="26"/>
      <c r="K51" s="28">
        <v>4</v>
      </c>
      <c r="L51" s="28">
        <v>3</v>
      </c>
      <c r="M51" s="79"/>
      <c r="N51" s="80">
        <f t="shared" si="4"/>
        <v>13</v>
      </c>
      <c r="O51" s="123">
        <v>31</v>
      </c>
      <c r="P51" s="125">
        <v>7</v>
      </c>
      <c r="Q51" s="138">
        <v>3</v>
      </c>
      <c r="R51" s="140">
        <f>O51-Q51-P51</f>
        <v>21</v>
      </c>
      <c r="S51" s="131">
        <v>8</v>
      </c>
      <c r="T51" s="133">
        <f>N51</f>
        <v>13</v>
      </c>
      <c r="U51" s="110">
        <f>S51/R51</f>
        <v>0.38095238095238093</v>
      </c>
    </row>
    <row r="52" spans="2:21" ht="19" thickTop="1" thickBot="1">
      <c r="B52" s="135"/>
      <c r="C52" s="20" t="s">
        <v>27</v>
      </c>
      <c r="D52" s="29">
        <v>350</v>
      </c>
      <c r="E52" s="30">
        <v>40</v>
      </c>
      <c r="F52" s="30"/>
      <c r="G52" s="30"/>
      <c r="H52" s="32"/>
      <c r="I52" s="30"/>
      <c r="J52" s="30"/>
      <c r="K52" s="32">
        <v>232</v>
      </c>
      <c r="L52" s="32">
        <v>146</v>
      </c>
      <c r="M52" s="35"/>
      <c r="N52" s="80">
        <f t="shared" si="4"/>
        <v>768</v>
      </c>
      <c r="O52" s="136"/>
      <c r="P52" s="137"/>
      <c r="Q52" s="139"/>
      <c r="R52" s="141"/>
      <c r="S52" s="142"/>
      <c r="T52" s="134"/>
      <c r="U52" s="120"/>
    </row>
    <row r="53" spans="2:21" ht="19" thickTop="1" thickBot="1">
      <c r="B53" s="122" t="s">
        <v>36</v>
      </c>
      <c r="C53" s="78" t="s">
        <v>50</v>
      </c>
      <c r="D53" s="84">
        <v>5</v>
      </c>
      <c r="E53" s="85">
        <v>4</v>
      </c>
      <c r="F53" s="85"/>
      <c r="G53" s="85"/>
      <c r="H53" s="85"/>
      <c r="I53" s="85"/>
      <c r="J53" s="85"/>
      <c r="K53" s="85">
        <v>4</v>
      </c>
      <c r="L53" s="86">
        <v>1</v>
      </c>
      <c r="M53" s="87">
        <v>2</v>
      </c>
      <c r="N53" s="80">
        <f t="shared" si="4"/>
        <v>16</v>
      </c>
      <c r="O53" s="143">
        <v>31</v>
      </c>
      <c r="P53" s="145">
        <v>7</v>
      </c>
      <c r="Q53" s="138">
        <v>3</v>
      </c>
      <c r="R53" s="140">
        <f>O53-Q53-P53</f>
        <v>21</v>
      </c>
      <c r="S53" s="131">
        <v>13</v>
      </c>
      <c r="T53" s="133">
        <f>N53</f>
        <v>16</v>
      </c>
      <c r="U53" s="110">
        <f>S53/R53</f>
        <v>0.61904761904761907</v>
      </c>
    </row>
    <row r="54" spans="2:21" ht="19" thickTop="1" thickBot="1">
      <c r="B54" s="135"/>
      <c r="C54" s="20" t="s">
        <v>27</v>
      </c>
      <c r="D54" s="29">
        <v>245</v>
      </c>
      <c r="E54" s="30">
        <v>352</v>
      </c>
      <c r="F54" s="30"/>
      <c r="G54" s="30"/>
      <c r="H54" s="30"/>
      <c r="I54" s="30"/>
      <c r="J54" s="30"/>
      <c r="K54" s="30">
        <v>212</v>
      </c>
      <c r="L54" s="88">
        <v>100</v>
      </c>
      <c r="M54" s="35">
        <v>110</v>
      </c>
      <c r="N54" s="80">
        <f t="shared" si="4"/>
        <v>1019</v>
      </c>
      <c r="O54" s="144"/>
      <c r="P54" s="146"/>
      <c r="Q54" s="139"/>
      <c r="R54" s="141"/>
      <c r="S54" s="142"/>
      <c r="T54" s="134"/>
      <c r="U54" s="120"/>
    </row>
    <row r="55" spans="2:21" ht="19" thickTop="1" thickBot="1">
      <c r="B55" s="122" t="s">
        <v>37</v>
      </c>
      <c r="C55" s="78" t="s">
        <v>50</v>
      </c>
      <c r="D55" s="25">
        <v>9</v>
      </c>
      <c r="E55" s="26">
        <v>2</v>
      </c>
      <c r="F55" s="26"/>
      <c r="G55" s="26"/>
      <c r="H55" s="26"/>
      <c r="I55" s="26"/>
      <c r="J55" s="26"/>
      <c r="K55" s="26">
        <v>3</v>
      </c>
      <c r="L55" s="28"/>
      <c r="M55" s="79">
        <v>1</v>
      </c>
      <c r="N55" s="80">
        <f>SUM(D55:M55)</f>
        <v>15</v>
      </c>
      <c r="O55" s="123">
        <v>28</v>
      </c>
      <c r="P55" s="125">
        <v>4</v>
      </c>
      <c r="Q55" s="138">
        <v>3</v>
      </c>
      <c r="R55" s="140">
        <f>O55-Q55-P55</f>
        <v>21</v>
      </c>
      <c r="S55" s="131">
        <v>17</v>
      </c>
      <c r="T55" s="133">
        <f>N55</f>
        <v>15</v>
      </c>
      <c r="U55" s="110">
        <f>S55/R55</f>
        <v>0.80952380952380953</v>
      </c>
    </row>
    <row r="56" spans="2:21" ht="19" thickTop="1" thickBot="1">
      <c r="B56" s="135"/>
      <c r="C56" s="20" t="s">
        <v>27</v>
      </c>
      <c r="D56" s="29">
        <v>493</v>
      </c>
      <c r="E56" s="30">
        <v>200</v>
      </c>
      <c r="F56" s="30"/>
      <c r="G56" s="30"/>
      <c r="H56" s="30"/>
      <c r="I56" s="30"/>
      <c r="J56" s="30"/>
      <c r="K56" s="30">
        <v>114</v>
      </c>
      <c r="L56" s="88"/>
      <c r="M56" s="35">
        <v>25</v>
      </c>
      <c r="N56" s="80">
        <f t="shared" si="4"/>
        <v>832</v>
      </c>
      <c r="O56" s="136"/>
      <c r="P56" s="137"/>
      <c r="Q56" s="139"/>
      <c r="R56" s="141"/>
      <c r="S56" s="142"/>
      <c r="T56" s="134"/>
      <c r="U56" s="120"/>
    </row>
    <row r="57" spans="2:21" ht="19" thickTop="1" thickBot="1">
      <c r="B57" s="121" t="s">
        <v>38</v>
      </c>
      <c r="C57" s="15" t="s">
        <v>50</v>
      </c>
      <c r="D57" s="89">
        <v>3</v>
      </c>
      <c r="E57" s="90"/>
      <c r="F57" s="90"/>
      <c r="G57" s="90"/>
      <c r="H57" s="90"/>
      <c r="I57" s="90"/>
      <c r="J57" s="90"/>
      <c r="K57" s="90">
        <v>3</v>
      </c>
      <c r="L57" s="91"/>
      <c r="M57" s="92"/>
      <c r="N57" s="80">
        <f t="shared" si="4"/>
        <v>6</v>
      </c>
      <c r="O57" s="123">
        <v>31</v>
      </c>
      <c r="P57" s="125">
        <v>4</v>
      </c>
      <c r="Q57" s="127">
        <v>3</v>
      </c>
      <c r="R57" s="129">
        <f>O57-Q57-P57</f>
        <v>24</v>
      </c>
      <c r="S57" s="131">
        <v>12</v>
      </c>
      <c r="T57" s="108">
        <f>N57</f>
        <v>6</v>
      </c>
      <c r="U57" s="110">
        <f>S57/R57</f>
        <v>0.5</v>
      </c>
    </row>
    <row r="58" spans="2:21" ht="19" thickTop="1" thickBot="1">
      <c r="B58" s="122"/>
      <c r="C58" s="55" t="s">
        <v>27</v>
      </c>
      <c r="D58" s="93">
        <v>93</v>
      </c>
      <c r="E58" s="94"/>
      <c r="F58" s="94"/>
      <c r="G58" s="94"/>
      <c r="H58" s="94"/>
      <c r="I58" s="94"/>
      <c r="J58" s="94"/>
      <c r="K58" s="94">
        <v>140</v>
      </c>
      <c r="L58" s="95"/>
      <c r="M58" s="96"/>
      <c r="N58" s="80">
        <f t="shared" si="4"/>
        <v>233</v>
      </c>
      <c r="O58" s="124"/>
      <c r="P58" s="126"/>
      <c r="Q58" s="128"/>
      <c r="R58" s="130"/>
      <c r="S58" s="132"/>
      <c r="T58" s="109"/>
      <c r="U58" s="111"/>
    </row>
    <row r="59" spans="2:21">
      <c r="B59" s="112" t="s">
        <v>51</v>
      </c>
      <c r="C59" s="60" t="s">
        <v>50</v>
      </c>
      <c r="D59" s="97">
        <f>SUM(D57,D55,D53,D51,D49,D47,D45,D43,D41,D39,D37,D35)</f>
        <v>67</v>
      </c>
      <c r="E59" s="97">
        <f t="shared" ref="E59:L60" si="5">SUM(E57,E55,E53,E51,E49,E47,E45,E43,E41,E39,E37,E35)</f>
        <v>15</v>
      </c>
      <c r="F59" s="97">
        <f t="shared" si="5"/>
        <v>2</v>
      </c>
      <c r="G59" s="97">
        <f t="shared" si="5"/>
        <v>0</v>
      </c>
      <c r="H59" s="97">
        <f t="shared" si="5"/>
        <v>0</v>
      </c>
      <c r="I59" s="97">
        <f t="shared" si="5"/>
        <v>1</v>
      </c>
      <c r="J59" s="97">
        <f t="shared" si="5"/>
        <v>0</v>
      </c>
      <c r="K59" s="97">
        <f t="shared" si="5"/>
        <v>57</v>
      </c>
      <c r="L59" s="98">
        <f t="shared" si="5"/>
        <v>17</v>
      </c>
      <c r="M59" s="98">
        <f>SUM(M57,M55,M53,M51,M49,M47,M45,M43,M41,M39,M37,M35)</f>
        <v>15</v>
      </c>
      <c r="N59" s="99">
        <f>SUM(N57,N55,N53,N51,N49,N47,N45,N43,N41,N39,N37,N35)</f>
        <v>174</v>
      </c>
      <c r="O59" s="114">
        <f t="shared" ref="O59:T59" si="6">SUM(O35:O58)</f>
        <v>365</v>
      </c>
      <c r="P59" s="114">
        <f t="shared" si="6"/>
        <v>57</v>
      </c>
      <c r="Q59" s="114">
        <f t="shared" si="6"/>
        <v>35</v>
      </c>
      <c r="R59" s="116">
        <f t="shared" si="6"/>
        <v>273</v>
      </c>
      <c r="S59" s="117">
        <f t="shared" si="6"/>
        <v>149</v>
      </c>
      <c r="T59" s="116">
        <f t="shared" si="6"/>
        <v>174</v>
      </c>
      <c r="U59" s="119">
        <f>S59/R59</f>
        <v>0.54578754578754574</v>
      </c>
    </row>
    <row r="60" spans="2:21" ht="18.5" thickBot="1">
      <c r="B60" s="113"/>
      <c r="C60" s="63" t="s">
        <v>27</v>
      </c>
      <c r="D60" s="100">
        <f>SUM(D58,D56,D54,D52,D50,D48,D46,D44,D42,D40,D38,D36)</f>
        <v>4083</v>
      </c>
      <c r="E60" s="100">
        <f t="shared" si="5"/>
        <v>982</v>
      </c>
      <c r="F60" s="100">
        <f t="shared" si="5"/>
        <v>180</v>
      </c>
      <c r="G60" s="100">
        <f t="shared" si="5"/>
        <v>0</v>
      </c>
      <c r="H60" s="100">
        <f t="shared" si="5"/>
        <v>0</v>
      </c>
      <c r="I60" s="100">
        <f t="shared" si="5"/>
        <v>100</v>
      </c>
      <c r="J60" s="100">
        <f t="shared" si="5"/>
        <v>0</v>
      </c>
      <c r="K60" s="100">
        <f t="shared" si="5"/>
        <v>2640</v>
      </c>
      <c r="L60" s="101">
        <f t="shared" si="5"/>
        <v>915</v>
      </c>
      <c r="M60" s="101">
        <f>SUM(M58,M56,M54,M52,M50,M48,M46,M44,M42,M40,M38,M36)</f>
        <v>747</v>
      </c>
      <c r="N60" s="102">
        <f>SUM(N58,N56,N54,N52,N50,N48,N46,N44,N42,N40,N38,N36)</f>
        <v>9647</v>
      </c>
      <c r="O60" s="115"/>
      <c r="P60" s="115"/>
      <c r="Q60" s="115"/>
      <c r="R60" s="115"/>
      <c r="S60" s="118"/>
      <c r="T60" s="115"/>
      <c r="U60" s="120"/>
    </row>
    <row r="62" spans="2:21" ht="19.5" thickBot="1">
      <c r="B62" s="153" t="s">
        <v>72</v>
      </c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</row>
    <row r="63" spans="2:21">
      <c r="B63" s="154"/>
      <c r="C63" s="155"/>
      <c r="D63" s="147" t="s">
        <v>1</v>
      </c>
      <c r="E63" s="158" t="s">
        <v>2</v>
      </c>
      <c r="F63" s="147" t="s">
        <v>3</v>
      </c>
      <c r="G63" s="147" t="s">
        <v>41</v>
      </c>
      <c r="H63" s="147" t="s">
        <v>5</v>
      </c>
      <c r="I63" s="147" t="s">
        <v>6</v>
      </c>
      <c r="J63" s="147" t="s">
        <v>7</v>
      </c>
      <c r="K63" s="158" t="s">
        <v>8</v>
      </c>
      <c r="L63" s="147" t="s">
        <v>9</v>
      </c>
      <c r="M63" s="72" t="s">
        <v>42</v>
      </c>
      <c r="N63" s="149" t="s">
        <v>43</v>
      </c>
      <c r="O63" s="73" t="s">
        <v>44</v>
      </c>
      <c r="P63" s="74" t="s">
        <v>45</v>
      </c>
      <c r="Q63" s="74" t="s">
        <v>46</v>
      </c>
      <c r="R63" s="4" t="s">
        <v>14</v>
      </c>
      <c r="S63" s="5" t="s">
        <v>15</v>
      </c>
      <c r="T63" s="6" t="s">
        <v>52</v>
      </c>
      <c r="U63" s="7" t="s">
        <v>17</v>
      </c>
    </row>
    <row r="64" spans="2:21" ht="18.5" thickBot="1">
      <c r="B64" s="156"/>
      <c r="C64" s="157"/>
      <c r="D64" s="148"/>
      <c r="E64" s="159"/>
      <c r="F64" s="148"/>
      <c r="G64" s="148"/>
      <c r="H64" s="148"/>
      <c r="I64" s="148"/>
      <c r="J64" s="148"/>
      <c r="K64" s="159"/>
      <c r="L64" s="148"/>
      <c r="M64" s="75" t="s">
        <v>47</v>
      </c>
      <c r="N64" s="150"/>
      <c r="O64" s="76" t="s">
        <v>48</v>
      </c>
      <c r="P64" s="77" t="s">
        <v>48</v>
      </c>
      <c r="Q64" s="77" t="s">
        <v>48</v>
      </c>
      <c r="R64" s="11" t="s">
        <v>49</v>
      </c>
      <c r="S64" s="12" t="s">
        <v>22</v>
      </c>
      <c r="T64" s="13" t="s">
        <v>23</v>
      </c>
      <c r="U64" s="14" t="s">
        <v>53</v>
      </c>
    </row>
    <row r="65" spans="2:21" ht="19" thickTop="1" thickBot="1">
      <c r="B65" s="122" t="s">
        <v>25</v>
      </c>
      <c r="C65" s="78" t="s">
        <v>50</v>
      </c>
      <c r="D65" s="25">
        <v>3</v>
      </c>
      <c r="E65" s="26">
        <v>3</v>
      </c>
      <c r="F65" s="27"/>
      <c r="G65" s="26"/>
      <c r="H65" s="28"/>
      <c r="I65" s="90"/>
      <c r="J65" s="26"/>
      <c r="K65" s="28"/>
      <c r="L65" s="28"/>
      <c r="M65" s="92"/>
      <c r="N65" s="103">
        <f t="shared" ref="N65:N88" si="7">SUM(D65:M65)</f>
        <v>6</v>
      </c>
      <c r="O65" s="151">
        <v>30</v>
      </c>
      <c r="P65" s="125">
        <v>4</v>
      </c>
      <c r="Q65" s="140">
        <v>3</v>
      </c>
      <c r="R65" s="140">
        <f>O65-Q65-P65</f>
        <v>23</v>
      </c>
      <c r="S65" s="131">
        <v>6</v>
      </c>
      <c r="T65" s="133">
        <f>N65</f>
        <v>6</v>
      </c>
      <c r="U65" s="110">
        <f>S65/R65</f>
        <v>0.2608695652173913</v>
      </c>
    </row>
    <row r="66" spans="2:21" ht="19" thickTop="1" thickBot="1">
      <c r="B66" s="135"/>
      <c r="C66" s="20" t="s">
        <v>27</v>
      </c>
      <c r="D66" s="29">
        <v>26</v>
      </c>
      <c r="E66" s="30">
        <v>45</v>
      </c>
      <c r="F66" s="104"/>
      <c r="G66" s="104"/>
      <c r="H66" s="32"/>
      <c r="I66" s="30"/>
      <c r="J66" s="30"/>
      <c r="K66" s="32"/>
      <c r="L66" s="34"/>
      <c r="M66" s="34"/>
      <c r="N66" s="103">
        <f t="shared" si="7"/>
        <v>71</v>
      </c>
      <c r="O66" s="152"/>
      <c r="P66" s="137"/>
      <c r="Q66" s="141"/>
      <c r="R66" s="141"/>
      <c r="S66" s="142"/>
      <c r="T66" s="134"/>
      <c r="U66" s="120"/>
    </row>
    <row r="67" spans="2:21" ht="19" thickTop="1" thickBot="1">
      <c r="B67" s="122" t="s">
        <v>28</v>
      </c>
      <c r="C67" s="78" t="s">
        <v>50</v>
      </c>
      <c r="D67" s="25">
        <v>3</v>
      </c>
      <c r="E67" s="26">
        <v>4</v>
      </c>
      <c r="F67" s="105">
        <v>1</v>
      </c>
      <c r="G67" s="105"/>
      <c r="H67" s="28"/>
      <c r="I67" s="26"/>
      <c r="J67" s="26"/>
      <c r="K67" s="28"/>
      <c r="L67" s="28"/>
      <c r="M67" s="28"/>
      <c r="N67" s="103">
        <f t="shared" si="7"/>
        <v>8</v>
      </c>
      <c r="O67" s="143">
        <v>31</v>
      </c>
      <c r="P67" s="145">
        <v>5</v>
      </c>
      <c r="Q67" s="138">
        <v>3</v>
      </c>
      <c r="R67" s="140">
        <f>O67-Q67-P67</f>
        <v>23</v>
      </c>
      <c r="S67" s="131">
        <v>13</v>
      </c>
      <c r="T67" s="133">
        <f>N67</f>
        <v>8</v>
      </c>
      <c r="U67" s="110">
        <f>S67/R67</f>
        <v>0.56521739130434778</v>
      </c>
    </row>
    <row r="68" spans="2:21" ht="19" thickTop="1" thickBot="1">
      <c r="B68" s="135"/>
      <c r="C68" s="20" t="s">
        <v>27</v>
      </c>
      <c r="D68" s="29">
        <v>36</v>
      </c>
      <c r="E68" s="30">
        <v>55</v>
      </c>
      <c r="F68" s="31">
        <v>20</v>
      </c>
      <c r="G68" s="104"/>
      <c r="H68" s="32"/>
      <c r="I68" s="30"/>
      <c r="J68" s="104"/>
      <c r="K68" s="32"/>
      <c r="L68" s="34"/>
      <c r="M68" s="35"/>
      <c r="N68" s="103">
        <f t="shared" si="7"/>
        <v>111</v>
      </c>
      <c r="O68" s="144"/>
      <c r="P68" s="146"/>
      <c r="Q68" s="139"/>
      <c r="R68" s="141"/>
      <c r="S68" s="142"/>
      <c r="T68" s="134"/>
      <c r="U68" s="120"/>
    </row>
    <row r="69" spans="2:21" ht="19" thickTop="1" thickBot="1">
      <c r="B69" s="122" t="s">
        <v>29</v>
      </c>
      <c r="C69" s="78" t="s">
        <v>50</v>
      </c>
      <c r="D69" s="25">
        <v>7</v>
      </c>
      <c r="E69" s="26">
        <v>5</v>
      </c>
      <c r="F69" s="105"/>
      <c r="G69" s="105"/>
      <c r="H69" s="28"/>
      <c r="I69" s="26"/>
      <c r="J69" s="105"/>
      <c r="K69" s="28">
        <v>1</v>
      </c>
      <c r="L69" s="81"/>
      <c r="M69" s="82"/>
      <c r="N69" s="103">
        <f t="shared" si="7"/>
        <v>13</v>
      </c>
      <c r="O69" s="143">
        <v>30</v>
      </c>
      <c r="P69" s="145">
        <v>4</v>
      </c>
      <c r="Q69" s="138">
        <v>3</v>
      </c>
      <c r="R69" s="140">
        <f>O69-Q69-P69</f>
        <v>23</v>
      </c>
      <c r="S69" s="131">
        <v>12</v>
      </c>
      <c r="T69" s="133">
        <f>N69</f>
        <v>13</v>
      </c>
      <c r="U69" s="110">
        <f>S69/R69</f>
        <v>0.52173913043478259</v>
      </c>
    </row>
    <row r="70" spans="2:21" ht="19" thickTop="1" thickBot="1">
      <c r="B70" s="135"/>
      <c r="C70" s="20" t="s">
        <v>27</v>
      </c>
      <c r="D70" s="29">
        <v>102</v>
      </c>
      <c r="E70" s="30">
        <v>90</v>
      </c>
      <c r="F70" s="104"/>
      <c r="G70" s="104"/>
      <c r="H70" s="32"/>
      <c r="I70" s="30"/>
      <c r="J70" s="104"/>
      <c r="K70" s="32">
        <v>20</v>
      </c>
      <c r="L70" s="32"/>
      <c r="M70" s="35"/>
      <c r="N70" s="103">
        <f t="shared" si="7"/>
        <v>212</v>
      </c>
      <c r="O70" s="144"/>
      <c r="P70" s="146"/>
      <c r="Q70" s="139"/>
      <c r="R70" s="141"/>
      <c r="S70" s="142"/>
      <c r="T70" s="134"/>
      <c r="U70" s="120"/>
    </row>
    <row r="71" spans="2:21" ht="19" thickTop="1" thickBot="1">
      <c r="B71" s="122" t="s">
        <v>30</v>
      </c>
      <c r="C71" s="78" t="s">
        <v>50</v>
      </c>
      <c r="D71" s="25">
        <v>8</v>
      </c>
      <c r="E71" s="26">
        <v>3</v>
      </c>
      <c r="F71" s="105"/>
      <c r="G71" s="105"/>
      <c r="H71" s="28"/>
      <c r="I71" s="26"/>
      <c r="J71" s="105"/>
      <c r="K71" s="28"/>
      <c r="L71" s="81">
        <v>4</v>
      </c>
      <c r="M71" s="82"/>
      <c r="N71" s="103">
        <f t="shared" si="7"/>
        <v>15</v>
      </c>
      <c r="O71" s="143">
        <v>31</v>
      </c>
      <c r="P71" s="145">
        <v>4</v>
      </c>
      <c r="Q71" s="138">
        <v>3</v>
      </c>
      <c r="R71" s="140">
        <f>O71-Q71-P71</f>
        <v>24</v>
      </c>
      <c r="S71" s="131">
        <v>15</v>
      </c>
      <c r="T71" s="133">
        <f>N71</f>
        <v>15</v>
      </c>
      <c r="U71" s="110">
        <f>S71/R71</f>
        <v>0.625</v>
      </c>
    </row>
    <row r="72" spans="2:21" ht="19" thickTop="1" thickBot="1">
      <c r="B72" s="135"/>
      <c r="C72" s="20" t="s">
        <v>27</v>
      </c>
      <c r="D72" s="29">
        <v>150</v>
      </c>
      <c r="E72" s="30">
        <v>55</v>
      </c>
      <c r="F72" s="104"/>
      <c r="G72" s="104"/>
      <c r="H72" s="32"/>
      <c r="I72" s="30"/>
      <c r="J72" s="104"/>
      <c r="K72" s="32"/>
      <c r="L72" s="32">
        <v>60</v>
      </c>
      <c r="M72" s="35"/>
      <c r="N72" s="103">
        <f t="shared" si="7"/>
        <v>265</v>
      </c>
      <c r="O72" s="144"/>
      <c r="P72" s="146"/>
      <c r="Q72" s="139"/>
      <c r="R72" s="141"/>
      <c r="S72" s="142"/>
      <c r="T72" s="134"/>
      <c r="U72" s="120"/>
    </row>
    <row r="73" spans="2:21" ht="19" thickTop="1" thickBot="1">
      <c r="B73" s="122" t="s">
        <v>31</v>
      </c>
      <c r="C73" s="78" t="s">
        <v>50</v>
      </c>
      <c r="D73" s="25">
        <v>5</v>
      </c>
      <c r="E73" s="26">
        <v>1</v>
      </c>
      <c r="F73" s="106"/>
      <c r="G73" s="105"/>
      <c r="H73" s="28"/>
      <c r="I73" s="26">
        <v>1</v>
      </c>
      <c r="J73" s="105"/>
      <c r="K73" s="28">
        <v>1</v>
      </c>
      <c r="L73" s="28">
        <v>2</v>
      </c>
      <c r="M73" s="79"/>
      <c r="N73" s="103">
        <f t="shared" si="7"/>
        <v>10</v>
      </c>
      <c r="O73" s="143">
        <v>31</v>
      </c>
      <c r="P73" s="145">
        <v>5</v>
      </c>
      <c r="Q73" s="138">
        <v>3</v>
      </c>
      <c r="R73" s="140">
        <f>O73-Q73-P73</f>
        <v>23</v>
      </c>
      <c r="S73" s="131">
        <v>14</v>
      </c>
      <c r="T73" s="133">
        <f>N73</f>
        <v>10</v>
      </c>
      <c r="U73" s="110">
        <f>S73/R73</f>
        <v>0.60869565217391308</v>
      </c>
    </row>
    <row r="74" spans="2:21" ht="19" thickTop="1" thickBot="1">
      <c r="B74" s="135"/>
      <c r="C74" s="20" t="s">
        <v>27</v>
      </c>
      <c r="D74" s="29">
        <v>43</v>
      </c>
      <c r="E74" s="30">
        <v>5</v>
      </c>
      <c r="F74" s="104"/>
      <c r="G74" s="104"/>
      <c r="H74" s="32"/>
      <c r="I74" s="30">
        <v>20</v>
      </c>
      <c r="J74" s="104"/>
      <c r="K74" s="32">
        <v>20</v>
      </c>
      <c r="L74" s="32">
        <v>40</v>
      </c>
      <c r="M74" s="35"/>
      <c r="N74" s="103">
        <f t="shared" si="7"/>
        <v>128</v>
      </c>
      <c r="O74" s="144"/>
      <c r="P74" s="146"/>
      <c r="Q74" s="139"/>
      <c r="R74" s="141"/>
      <c r="S74" s="142"/>
      <c r="T74" s="134"/>
      <c r="U74" s="120"/>
    </row>
    <row r="75" spans="2:21" ht="19" thickTop="1" thickBot="1">
      <c r="B75" s="122" t="s">
        <v>32</v>
      </c>
      <c r="C75" s="78" t="s">
        <v>50</v>
      </c>
      <c r="D75" s="25">
        <v>2</v>
      </c>
      <c r="E75" s="26">
        <v>1</v>
      </c>
      <c r="F75" s="105"/>
      <c r="G75" s="105"/>
      <c r="H75" s="28"/>
      <c r="I75" s="26"/>
      <c r="J75" s="107"/>
      <c r="K75" s="28">
        <v>1</v>
      </c>
      <c r="L75" s="28">
        <v>3</v>
      </c>
      <c r="M75" s="79"/>
      <c r="N75" s="103">
        <f t="shared" si="7"/>
        <v>7</v>
      </c>
      <c r="O75" s="143">
        <v>30</v>
      </c>
      <c r="P75" s="145">
        <v>4</v>
      </c>
      <c r="Q75" s="138">
        <v>3</v>
      </c>
      <c r="R75" s="140">
        <f>O75-Q75-P75</f>
        <v>23</v>
      </c>
      <c r="S75" s="131">
        <v>10</v>
      </c>
      <c r="T75" s="133">
        <f>N75</f>
        <v>7</v>
      </c>
      <c r="U75" s="110">
        <f>S75/R75</f>
        <v>0.43478260869565216</v>
      </c>
    </row>
    <row r="76" spans="2:21" ht="19" thickTop="1" thickBot="1">
      <c r="B76" s="135"/>
      <c r="C76" s="20" t="s">
        <v>27</v>
      </c>
      <c r="D76" s="29">
        <v>23</v>
      </c>
      <c r="E76" s="30">
        <v>12</v>
      </c>
      <c r="F76" s="104"/>
      <c r="G76" s="104"/>
      <c r="H76" s="32"/>
      <c r="I76" s="32"/>
      <c r="J76" s="104"/>
      <c r="K76" s="88">
        <v>20</v>
      </c>
      <c r="L76" s="32">
        <v>60</v>
      </c>
      <c r="M76" s="35"/>
      <c r="N76" s="103">
        <f t="shared" si="7"/>
        <v>115</v>
      </c>
      <c r="O76" s="144"/>
      <c r="P76" s="146"/>
      <c r="Q76" s="139"/>
      <c r="R76" s="141"/>
      <c r="S76" s="142"/>
      <c r="T76" s="134"/>
      <c r="U76" s="120"/>
    </row>
    <row r="77" spans="2:21" ht="19" thickTop="1" thickBot="1">
      <c r="B77" s="122" t="s">
        <v>33</v>
      </c>
      <c r="C77" s="78" t="s">
        <v>50</v>
      </c>
      <c r="D77" s="25">
        <v>7</v>
      </c>
      <c r="E77" s="26">
        <v>5</v>
      </c>
      <c r="F77" s="105"/>
      <c r="G77" s="105"/>
      <c r="H77" s="28"/>
      <c r="I77" s="26"/>
      <c r="J77" s="105"/>
      <c r="K77" s="28">
        <v>1</v>
      </c>
      <c r="L77" s="28"/>
      <c r="M77" s="79"/>
      <c r="N77" s="103">
        <f t="shared" si="7"/>
        <v>13</v>
      </c>
      <c r="O77" s="143">
        <v>31</v>
      </c>
      <c r="P77" s="145">
        <v>5</v>
      </c>
      <c r="Q77" s="138">
        <v>3</v>
      </c>
      <c r="R77" s="140">
        <f>O77-Q77-P77</f>
        <v>23</v>
      </c>
      <c r="S77" s="131">
        <v>13</v>
      </c>
      <c r="T77" s="133">
        <f>N77</f>
        <v>13</v>
      </c>
      <c r="U77" s="110">
        <f>S77/R77</f>
        <v>0.56521739130434778</v>
      </c>
    </row>
    <row r="78" spans="2:21" ht="19" thickTop="1" thickBot="1">
      <c r="B78" s="135"/>
      <c r="C78" s="20" t="s">
        <v>27</v>
      </c>
      <c r="D78" s="29">
        <v>121</v>
      </c>
      <c r="E78" s="30">
        <v>65</v>
      </c>
      <c r="F78" s="104"/>
      <c r="G78" s="104"/>
      <c r="H78" s="32"/>
      <c r="I78" s="30"/>
      <c r="J78" s="104"/>
      <c r="K78" s="32">
        <v>20</v>
      </c>
      <c r="L78" s="32"/>
      <c r="M78" s="35"/>
      <c r="N78" s="103">
        <f t="shared" si="7"/>
        <v>206</v>
      </c>
      <c r="O78" s="144"/>
      <c r="P78" s="146"/>
      <c r="Q78" s="139"/>
      <c r="R78" s="141"/>
      <c r="S78" s="142"/>
      <c r="T78" s="134"/>
      <c r="U78" s="120"/>
    </row>
    <row r="79" spans="2:21" ht="19" thickTop="1" thickBot="1">
      <c r="B79" s="122" t="s">
        <v>34</v>
      </c>
      <c r="C79" s="78" t="s">
        <v>50</v>
      </c>
      <c r="D79" s="25">
        <v>5</v>
      </c>
      <c r="E79" s="26">
        <v>4</v>
      </c>
      <c r="F79" s="105"/>
      <c r="G79" s="105"/>
      <c r="H79" s="28"/>
      <c r="I79" s="26"/>
      <c r="J79" s="105"/>
      <c r="K79" s="28">
        <v>3</v>
      </c>
      <c r="L79" s="28">
        <v>1</v>
      </c>
      <c r="M79" s="79"/>
      <c r="N79" s="103">
        <f t="shared" si="7"/>
        <v>13</v>
      </c>
      <c r="O79" s="143">
        <v>30</v>
      </c>
      <c r="P79" s="145">
        <v>4</v>
      </c>
      <c r="Q79" s="138">
        <v>3</v>
      </c>
      <c r="R79" s="140">
        <f>O79-Q79-P79</f>
        <v>23</v>
      </c>
      <c r="S79" s="131">
        <v>16</v>
      </c>
      <c r="T79" s="133">
        <f>N79</f>
        <v>13</v>
      </c>
      <c r="U79" s="110">
        <f>S79/R79</f>
        <v>0.69565217391304346</v>
      </c>
    </row>
    <row r="80" spans="2:21" ht="19" thickTop="1" thickBot="1">
      <c r="B80" s="135"/>
      <c r="C80" s="20" t="s">
        <v>27</v>
      </c>
      <c r="D80" s="29">
        <v>50</v>
      </c>
      <c r="E80" s="30">
        <v>55</v>
      </c>
      <c r="F80" s="104"/>
      <c r="G80" s="104"/>
      <c r="H80" s="32"/>
      <c r="I80" s="30"/>
      <c r="J80" s="104"/>
      <c r="K80" s="32">
        <v>60</v>
      </c>
      <c r="L80" s="32">
        <v>20</v>
      </c>
      <c r="M80" s="35"/>
      <c r="N80" s="103">
        <f t="shared" si="7"/>
        <v>185</v>
      </c>
      <c r="O80" s="144"/>
      <c r="P80" s="146"/>
      <c r="Q80" s="139"/>
      <c r="R80" s="141"/>
      <c r="S80" s="142"/>
      <c r="T80" s="134"/>
      <c r="U80" s="120"/>
    </row>
    <row r="81" spans="2:21" ht="19" thickTop="1" thickBot="1">
      <c r="B81" s="122" t="s">
        <v>35</v>
      </c>
      <c r="C81" s="78" t="s">
        <v>50</v>
      </c>
      <c r="D81" s="25">
        <v>6</v>
      </c>
      <c r="E81" s="26">
        <v>1</v>
      </c>
      <c r="F81" s="26"/>
      <c r="G81" s="26"/>
      <c r="H81" s="28"/>
      <c r="I81" s="26"/>
      <c r="J81" s="26"/>
      <c r="K81" s="28"/>
      <c r="L81" s="28">
        <v>4</v>
      </c>
      <c r="M81" s="79">
        <v>1</v>
      </c>
      <c r="N81" s="103">
        <f t="shared" si="7"/>
        <v>12</v>
      </c>
      <c r="O81" s="123">
        <v>31</v>
      </c>
      <c r="P81" s="125">
        <v>7</v>
      </c>
      <c r="Q81" s="138">
        <v>3</v>
      </c>
      <c r="R81" s="140">
        <f>O81-Q81-P81</f>
        <v>21</v>
      </c>
      <c r="S81" s="131">
        <v>8</v>
      </c>
      <c r="T81" s="133">
        <f>N81</f>
        <v>12</v>
      </c>
      <c r="U81" s="110">
        <f>S81/R81</f>
        <v>0.38095238095238093</v>
      </c>
    </row>
    <row r="82" spans="2:21" ht="19" thickTop="1" thickBot="1">
      <c r="B82" s="135"/>
      <c r="C82" s="20" t="s">
        <v>27</v>
      </c>
      <c r="D82" s="29">
        <v>100</v>
      </c>
      <c r="E82" s="30">
        <v>12</v>
      </c>
      <c r="F82" s="30"/>
      <c r="G82" s="30"/>
      <c r="H82" s="32"/>
      <c r="I82" s="30"/>
      <c r="J82" s="30"/>
      <c r="K82" s="32"/>
      <c r="L82" s="32">
        <v>66</v>
      </c>
      <c r="M82" s="35">
        <v>10</v>
      </c>
      <c r="N82" s="103">
        <f t="shared" si="7"/>
        <v>188</v>
      </c>
      <c r="O82" s="136"/>
      <c r="P82" s="137"/>
      <c r="Q82" s="139"/>
      <c r="R82" s="141"/>
      <c r="S82" s="142"/>
      <c r="T82" s="134"/>
      <c r="U82" s="120"/>
    </row>
    <row r="83" spans="2:21" ht="19" thickTop="1" thickBot="1">
      <c r="B83" s="122" t="s">
        <v>36</v>
      </c>
      <c r="C83" s="78" t="s">
        <v>50</v>
      </c>
      <c r="D83" s="84">
        <v>4</v>
      </c>
      <c r="E83" s="85">
        <v>3</v>
      </c>
      <c r="F83" s="85"/>
      <c r="G83" s="85"/>
      <c r="H83" s="85"/>
      <c r="I83" s="85"/>
      <c r="J83" s="85"/>
      <c r="K83" s="85">
        <v>2</v>
      </c>
      <c r="L83" s="86"/>
      <c r="M83" s="87">
        <v>2</v>
      </c>
      <c r="N83" s="103">
        <f t="shared" si="7"/>
        <v>11</v>
      </c>
      <c r="O83" s="143">
        <v>31</v>
      </c>
      <c r="P83" s="145">
        <v>7</v>
      </c>
      <c r="Q83" s="138">
        <v>3</v>
      </c>
      <c r="R83" s="140">
        <f>O83-Q83-P83</f>
        <v>21</v>
      </c>
      <c r="S83" s="131">
        <v>13</v>
      </c>
      <c r="T83" s="133">
        <f>N83</f>
        <v>11</v>
      </c>
      <c r="U83" s="110">
        <f>S83/R83</f>
        <v>0.61904761904761907</v>
      </c>
    </row>
    <row r="84" spans="2:21" ht="19" thickTop="1" thickBot="1">
      <c r="B84" s="135"/>
      <c r="C84" s="20" t="s">
        <v>27</v>
      </c>
      <c r="D84" s="29">
        <v>40</v>
      </c>
      <c r="E84" s="30">
        <v>42</v>
      </c>
      <c r="F84" s="30"/>
      <c r="G84" s="30"/>
      <c r="H84" s="30"/>
      <c r="I84" s="30"/>
      <c r="J84" s="30"/>
      <c r="K84" s="30">
        <v>40</v>
      </c>
      <c r="L84" s="88"/>
      <c r="M84" s="35">
        <v>40</v>
      </c>
      <c r="N84" s="103">
        <f t="shared" si="7"/>
        <v>162</v>
      </c>
      <c r="O84" s="144"/>
      <c r="P84" s="146"/>
      <c r="Q84" s="139"/>
      <c r="R84" s="141"/>
      <c r="S84" s="142"/>
      <c r="T84" s="134"/>
      <c r="U84" s="120"/>
    </row>
    <row r="85" spans="2:21" ht="19" thickTop="1" thickBot="1">
      <c r="B85" s="122" t="s">
        <v>37</v>
      </c>
      <c r="C85" s="78" t="s">
        <v>50</v>
      </c>
      <c r="D85" s="25">
        <v>10</v>
      </c>
      <c r="E85" s="26">
        <v>4</v>
      </c>
      <c r="F85" s="26"/>
      <c r="G85" s="26"/>
      <c r="H85" s="26"/>
      <c r="I85" s="26"/>
      <c r="J85" s="26"/>
      <c r="K85" s="26">
        <v>1</v>
      </c>
      <c r="L85" s="28"/>
      <c r="M85" s="79"/>
      <c r="N85" s="103">
        <f t="shared" si="7"/>
        <v>15</v>
      </c>
      <c r="O85" s="123">
        <v>28</v>
      </c>
      <c r="P85" s="125">
        <v>4</v>
      </c>
      <c r="Q85" s="138">
        <v>3</v>
      </c>
      <c r="R85" s="140">
        <f>O85-Q85-P85</f>
        <v>21</v>
      </c>
      <c r="S85" s="131">
        <v>17</v>
      </c>
      <c r="T85" s="133">
        <f>N85</f>
        <v>15</v>
      </c>
      <c r="U85" s="110">
        <f>S85/R85</f>
        <v>0.80952380952380953</v>
      </c>
    </row>
    <row r="86" spans="2:21" ht="19" thickTop="1" thickBot="1">
      <c r="B86" s="135"/>
      <c r="C86" s="20" t="s">
        <v>27</v>
      </c>
      <c r="D86" s="29">
        <v>131</v>
      </c>
      <c r="E86" s="30">
        <v>62</v>
      </c>
      <c r="F86" s="30"/>
      <c r="G86" s="30"/>
      <c r="H86" s="30"/>
      <c r="I86" s="30"/>
      <c r="J86" s="30"/>
      <c r="K86" s="30">
        <v>20</v>
      </c>
      <c r="L86" s="88"/>
      <c r="M86" s="35"/>
      <c r="N86" s="103">
        <f t="shared" si="7"/>
        <v>213</v>
      </c>
      <c r="O86" s="136"/>
      <c r="P86" s="137"/>
      <c r="Q86" s="139"/>
      <c r="R86" s="141"/>
      <c r="S86" s="142"/>
      <c r="T86" s="134"/>
      <c r="U86" s="120"/>
    </row>
    <row r="87" spans="2:21" ht="19" thickTop="1" thickBot="1">
      <c r="B87" s="121" t="s">
        <v>38</v>
      </c>
      <c r="C87" s="15" t="s">
        <v>50</v>
      </c>
      <c r="D87" s="89">
        <v>4</v>
      </c>
      <c r="E87" s="90">
        <v>2</v>
      </c>
      <c r="F87" s="90"/>
      <c r="G87" s="90"/>
      <c r="H87" s="90"/>
      <c r="I87" s="90"/>
      <c r="J87" s="90"/>
      <c r="K87" s="90"/>
      <c r="L87" s="91"/>
      <c r="M87" s="92"/>
      <c r="N87" s="103">
        <f t="shared" si="7"/>
        <v>6</v>
      </c>
      <c r="O87" s="123">
        <v>31</v>
      </c>
      <c r="P87" s="125">
        <v>4</v>
      </c>
      <c r="Q87" s="127">
        <v>3</v>
      </c>
      <c r="R87" s="129">
        <f>O87-Q87-P87</f>
        <v>24</v>
      </c>
      <c r="S87" s="131">
        <v>12</v>
      </c>
      <c r="T87" s="108">
        <f>N87</f>
        <v>6</v>
      </c>
      <c r="U87" s="110">
        <f>S87/R87</f>
        <v>0.5</v>
      </c>
    </row>
    <row r="88" spans="2:21" ht="19" thickTop="1" thickBot="1">
      <c r="B88" s="122"/>
      <c r="C88" s="55" t="s">
        <v>27</v>
      </c>
      <c r="D88" s="93">
        <v>57</v>
      </c>
      <c r="E88" s="94">
        <v>30</v>
      </c>
      <c r="F88" s="94"/>
      <c r="G88" s="94"/>
      <c r="H88" s="94"/>
      <c r="I88" s="94"/>
      <c r="J88" s="94"/>
      <c r="K88" s="94"/>
      <c r="L88" s="95"/>
      <c r="M88" s="96"/>
      <c r="N88" s="103">
        <f t="shared" si="7"/>
        <v>87</v>
      </c>
      <c r="O88" s="124"/>
      <c r="P88" s="126"/>
      <c r="Q88" s="128"/>
      <c r="R88" s="130"/>
      <c r="S88" s="132"/>
      <c r="T88" s="109"/>
      <c r="U88" s="111"/>
    </row>
    <row r="89" spans="2:21">
      <c r="B89" s="112" t="s">
        <v>51</v>
      </c>
      <c r="C89" s="60" t="s">
        <v>50</v>
      </c>
      <c r="D89" s="97">
        <f t="shared" ref="D89:M90" si="8">SUM(D87,D85,D83,D81,D79,D77,D75,D73,D71,D69,D67,D65)</f>
        <v>64</v>
      </c>
      <c r="E89" s="97">
        <f t="shared" si="8"/>
        <v>36</v>
      </c>
      <c r="F89" s="97">
        <f t="shared" si="8"/>
        <v>1</v>
      </c>
      <c r="G89" s="97">
        <f t="shared" si="8"/>
        <v>0</v>
      </c>
      <c r="H89" s="97">
        <f t="shared" si="8"/>
        <v>0</v>
      </c>
      <c r="I89" s="97">
        <f t="shared" si="8"/>
        <v>1</v>
      </c>
      <c r="J89" s="97">
        <f t="shared" si="8"/>
        <v>0</v>
      </c>
      <c r="K89" s="97">
        <f t="shared" si="8"/>
        <v>10</v>
      </c>
      <c r="L89" s="98">
        <f t="shared" si="8"/>
        <v>14</v>
      </c>
      <c r="M89" s="98">
        <f t="shared" si="8"/>
        <v>3</v>
      </c>
      <c r="N89" s="99">
        <f>SUM(N87,N85,N83,N81,N79,N77,N75,N73,N71,N69,N67,N65)</f>
        <v>129</v>
      </c>
      <c r="O89" s="193">
        <f t="shared" ref="O89:T89" si="9">SUM(O65:O88)</f>
        <v>365</v>
      </c>
      <c r="P89" s="114">
        <f t="shared" si="9"/>
        <v>57</v>
      </c>
      <c r="Q89" s="114">
        <f t="shared" si="9"/>
        <v>36</v>
      </c>
      <c r="R89" s="116">
        <f t="shared" si="9"/>
        <v>272</v>
      </c>
      <c r="S89" s="117">
        <f t="shared" si="9"/>
        <v>149</v>
      </c>
      <c r="T89" s="116">
        <f t="shared" si="9"/>
        <v>129</v>
      </c>
      <c r="U89" s="119">
        <f>S89/R89</f>
        <v>0.54779411764705888</v>
      </c>
    </row>
    <row r="90" spans="2:21" ht="18.5" thickBot="1">
      <c r="B90" s="113"/>
      <c r="C90" s="63" t="s">
        <v>27</v>
      </c>
      <c r="D90" s="100">
        <f t="shared" si="8"/>
        <v>879</v>
      </c>
      <c r="E90" s="100">
        <f t="shared" si="8"/>
        <v>528</v>
      </c>
      <c r="F90" s="100">
        <f t="shared" si="8"/>
        <v>20</v>
      </c>
      <c r="G90" s="100">
        <f t="shared" si="8"/>
        <v>0</v>
      </c>
      <c r="H90" s="100">
        <f t="shared" si="8"/>
        <v>0</v>
      </c>
      <c r="I90" s="100">
        <f t="shared" si="8"/>
        <v>20</v>
      </c>
      <c r="J90" s="100">
        <f t="shared" si="8"/>
        <v>0</v>
      </c>
      <c r="K90" s="100">
        <f t="shared" si="8"/>
        <v>200</v>
      </c>
      <c r="L90" s="101">
        <f t="shared" si="8"/>
        <v>246</v>
      </c>
      <c r="M90" s="101">
        <f t="shared" si="8"/>
        <v>50</v>
      </c>
      <c r="N90" s="102">
        <f>SUM(N88,N86,N84,N82,N80,N78,N76,N74,N72,N70,N68,N66)</f>
        <v>1943</v>
      </c>
      <c r="O90" s="115"/>
      <c r="P90" s="115"/>
      <c r="Q90" s="115"/>
      <c r="R90" s="115"/>
      <c r="S90" s="118"/>
      <c r="T90" s="115"/>
      <c r="U90" s="120"/>
    </row>
  </sheetData>
  <mergeCells count="349">
    <mergeCell ref="L3:L4"/>
    <mergeCell ref="M3:M4"/>
    <mergeCell ref="N3:N4"/>
    <mergeCell ref="B5:B6"/>
    <mergeCell ref="O5:O6"/>
    <mergeCell ref="P5:P6"/>
    <mergeCell ref="B2:U2"/>
    <mergeCell ref="B3:C4"/>
    <mergeCell ref="D3:D4"/>
    <mergeCell ref="E3:E4"/>
    <mergeCell ref="F3:F4"/>
    <mergeCell ref="G3:G4"/>
    <mergeCell ref="H3:H4"/>
    <mergeCell ref="I3:I4"/>
    <mergeCell ref="J3:J4"/>
    <mergeCell ref="K3:K4"/>
    <mergeCell ref="Q5:Q6"/>
    <mergeCell ref="R5:R6"/>
    <mergeCell ref="S5:S6"/>
    <mergeCell ref="T5:T6"/>
    <mergeCell ref="U5:U6"/>
    <mergeCell ref="B7:B8"/>
    <mergeCell ref="O7:O8"/>
    <mergeCell ref="P7:P8"/>
    <mergeCell ref="Q7:Q8"/>
    <mergeCell ref="R7:R8"/>
    <mergeCell ref="S7:S8"/>
    <mergeCell ref="T7:T8"/>
    <mergeCell ref="U7:U8"/>
    <mergeCell ref="B9:B10"/>
    <mergeCell ref="O9:O10"/>
    <mergeCell ref="P9:P10"/>
    <mergeCell ref="Q9:Q10"/>
    <mergeCell ref="R9:R10"/>
    <mergeCell ref="S9:S10"/>
    <mergeCell ref="T9:T10"/>
    <mergeCell ref="U9:U10"/>
    <mergeCell ref="B11:B12"/>
    <mergeCell ref="O11:O12"/>
    <mergeCell ref="P11:P12"/>
    <mergeCell ref="Q11:Q12"/>
    <mergeCell ref="R11:R12"/>
    <mergeCell ref="S11:S12"/>
    <mergeCell ref="T11:T12"/>
    <mergeCell ref="U11:U12"/>
    <mergeCell ref="T13:T14"/>
    <mergeCell ref="U13:U14"/>
    <mergeCell ref="B15:B16"/>
    <mergeCell ref="O15:O16"/>
    <mergeCell ref="P15:P16"/>
    <mergeCell ref="Q15:Q16"/>
    <mergeCell ref="R15:R16"/>
    <mergeCell ref="S15:S16"/>
    <mergeCell ref="T15:T16"/>
    <mergeCell ref="U15:U16"/>
    <mergeCell ref="B13:B14"/>
    <mergeCell ref="O13:O14"/>
    <mergeCell ref="P13:P14"/>
    <mergeCell ref="Q13:Q14"/>
    <mergeCell ref="R13:R14"/>
    <mergeCell ref="S13:S14"/>
    <mergeCell ref="T17:T18"/>
    <mergeCell ref="U17:U18"/>
    <mergeCell ref="B19:B20"/>
    <mergeCell ref="O19:O20"/>
    <mergeCell ref="P19:P20"/>
    <mergeCell ref="Q19:Q20"/>
    <mergeCell ref="R19:R20"/>
    <mergeCell ref="S19:S20"/>
    <mergeCell ref="T19:T20"/>
    <mergeCell ref="U19:U20"/>
    <mergeCell ref="B17:B18"/>
    <mergeCell ref="O17:O18"/>
    <mergeCell ref="P17:P18"/>
    <mergeCell ref="Q17:Q18"/>
    <mergeCell ref="R17:R18"/>
    <mergeCell ref="S17:S18"/>
    <mergeCell ref="T21:T22"/>
    <mergeCell ref="U21:U22"/>
    <mergeCell ref="B23:B24"/>
    <mergeCell ref="O23:O24"/>
    <mergeCell ref="P23:P24"/>
    <mergeCell ref="Q23:Q24"/>
    <mergeCell ref="R23:R24"/>
    <mergeCell ref="S23:S24"/>
    <mergeCell ref="T23:T24"/>
    <mergeCell ref="U23:U24"/>
    <mergeCell ref="B21:B22"/>
    <mergeCell ref="O21:O22"/>
    <mergeCell ref="P21:P22"/>
    <mergeCell ref="Q21:Q22"/>
    <mergeCell ref="R21:R22"/>
    <mergeCell ref="S21:S22"/>
    <mergeCell ref="T25:T26"/>
    <mergeCell ref="U25:U26"/>
    <mergeCell ref="B27:B28"/>
    <mergeCell ref="O27:O28"/>
    <mergeCell ref="P27:P28"/>
    <mergeCell ref="Q27:Q28"/>
    <mergeCell ref="R27:R28"/>
    <mergeCell ref="S27:S28"/>
    <mergeCell ref="T27:T28"/>
    <mergeCell ref="U27:U28"/>
    <mergeCell ref="B25:B26"/>
    <mergeCell ref="O25:O26"/>
    <mergeCell ref="P25:P26"/>
    <mergeCell ref="Q25:Q26"/>
    <mergeCell ref="R25:R26"/>
    <mergeCell ref="S25:S26"/>
    <mergeCell ref="B35:B36"/>
    <mergeCell ref="O35:O36"/>
    <mergeCell ref="T29:T30"/>
    <mergeCell ref="U29:U30"/>
    <mergeCell ref="B32:U32"/>
    <mergeCell ref="B33:C34"/>
    <mergeCell ref="D33:D34"/>
    <mergeCell ref="E33:E34"/>
    <mergeCell ref="F33:F34"/>
    <mergeCell ref="G33:G34"/>
    <mergeCell ref="H33:H34"/>
    <mergeCell ref="I33:I34"/>
    <mergeCell ref="B29:B30"/>
    <mergeCell ref="O29:O30"/>
    <mergeCell ref="P29:P30"/>
    <mergeCell ref="Q29:Q30"/>
    <mergeCell ref="R29:R30"/>
    <mergeCell ref="S29:S30"/>
    <mergeCell ref="P35:P36"/>
    <mergeCell ref="Q35:Q36"/>
    <mergeCell ref="R35:R36"/>
    <mergeCell ref="S35:S36"/>
    <mergeCell ref="T35:T36"/>
    <mergeCell ref="U35:U36"/>
    <mergeCell ref="J33:J34"/>
    <mergeCell ref="K33:K34"/>
    <mergeCell ref="L33:L34"/>
    <mergeCell ref="N33:N34"/>
    <mergeCell ref="T37:T38"/>
    <mergeCell ref="U37:U38"/>
    <mergeCell ref="B39:B40"/>
    <mergeCell ref="O39:O40"/>
    <mergeCell ref="P39:P40"/>
    <mergeCell ref="Q39:Q40"/>
    <mergeCell ref="R39:R40"/>
    <mergeCell ref="S39:S40"/>
    <mergeCell ref="T39:T40"/>
    <mergeCell ref="U39:U40"/>
    <mergeCell ref="B37:B38"/>
    <mergeCell ref="O37:O38"/>
    <mergeCell ref="P37:P38"/>
    <mergeCell ref="Q37:Q38"/>
    <mergeCell ref="R37:R38"/>
    <mergeCell ref="S37:S38"/>
    <mergeCell ref="T41:T42"/>
    <mergeCell ref="U41:U42"/>
    <mergeCell ref="B43:B44"/>
    <mergeCell ref="O43:O44"/>
    <mergeCell ref="P43:P44"/>
    <mergeCell ref="Q43:Q44"/>
    <mergeCell ref="R43:R44"/>
    <mergeCell ref="S43:S44"/>
    <mergeCell ref="T43:T44"/>
    <mergeCell ref="U43:U44"/>
    <mergeCell ref="B41:B42"/>
    <mergeCell ref="O41:O42"/>
    <mergeCell ref="P41:P42"/>
    <mergeCell ref="Q41:Q42"/>
    <mergeCell ref="R41:R42"/>
    <mergeCell ref="S41:S42"/>
    <mergeCell ref="T45:T46"/>
    <mergeCell ref="U45:U46"/>
    <mergeCell ref="B47:B48"/>
    <mergeCell ref="O47:O48"/>
    <mergeCell ref="P47:P48"/>
    <mergeCell ref="Q47:Q48"/>
    <mergeCell ref="R47:R48"/>
    <mergeCell ref="S47:S48"/>
    <mergeCell ref="T47:T48"/>
    <mergeCell ref="U47:U48"/>
    <mergeCell ref="B45:B46"/>
    <mergeCell ref="O45:O46"/>
    <mergeCell ref="P45:P46"/>
    <mergeCell ref="Q45:Q46"/>
    <mergeCell ref="R45:R46"/>
    <mergeCell ref="S45:S46"/>
    <mergeCell ref="T49:T50"/>
    <mergeCell ref="U49:U50"/>
    <mergeCell ref="B51:B52"/>
    <mergeCell ref="O51:O52"/>
    <mergeCell ref="P51:P52"/>
    <mergeCell ref="Q51:Q52"/>
    <mergeCell ref="R51:R52"/>
    <mergeCell ref="S51:S52"/>
    <mergeCell ref="T51:T52"/>
    <mergeCell ref="U51:U52"/>
    <mergeCell ref="B49:B50"/>
    <mergeCell ref="O49:O50"/>
    <mergeCell ref="P49:P50"/>
    <mergeCell ref="Q49:Q50"/>
    <mergeCell ref="R49:R50"/>
    <mergeCell ref="S49:S50"/>
    <mergeCell ref="T53:T54"/>
    <mergeCell ref="U53:U54"/>
    <mergeCell ref="B55:B56"/>
    <mergeCell ref="O55:O56"/>
    <mergeCell ref="P55:P56"/>
    <mergeCell ref="Q55:Q56"/>
    <mergeCell ref="R55:R56"/>
    <mergeCell ref="S55:S56"/>
    <mergeCell ref="T55:T56"/>
    <mergeCell ref="U55:U56"/>
    <mergeCell ref="B53:B54"/>
    <mergeCell ref="O53:O54"/>
    <mergeCell ref="P53:P54"/>
    <mergeCell ref="Q53:Q54"/>
    <mergeCell ref="R53:R54"/>
    <mergeCell ref="S53:S54"/>
    <mergeCell ref="T57:T58"/>
    <mergeCell ref="U57:U58"/>
    <mergeCell ref="B59:B60"/>
    <mergeCell ref="O59:O60"/>
    <mergeCell ref="P59:P60"/>
    <mergeCell ref="Q59:Q60"/>
    <mergeCell ref="R59:R60"/>
    <mergeCell ref="S59:S60"/>
    <mergeCell ref="T59:T60"/>
    <mergeCell ref="U59:U60"/>
    <mergeCell ref="B57:B58"/>
    <mergeCell ref="O57:O58"/>
    <mergeCell ref="P57:P58"/>
    <mergeCell ref="Q57:Q58"/>
    <mergeCell ref="R57:R58"/>
    <mergeCell ref="S57:S58"/>
    <mergeCell ref="L63:L64"/>
    <mergeCell ref="N63:N64"/>
    <mergeCell ref="B65:B66"/>
    <mergeCell ref="O65:O66"/>
    <mergeCell ref="P65:P66"/>
    <mergeCell ref="Q65:Q66"/>
    <mergeCell ref="B62:U62"/>
    <mergeCell ref="B63:C64"/>
    <mergeCell ref="D63:D64"/>
    <mergeCell ref="E63:E64"/>
    <mergeCell ref="F63:F64"/>
    <mergeCell ref="G63:G64"/>
    <mergeCell ref="H63:H64"/>
    <mergeCell ref="I63:I64"/>
    <mergeCell ref="J63:J64"/>
    <mergeCell ref="K63:K64"/>
    <mergeCell ref="R65:R66"/>
    <mergeCell ref="S65:S66"/>
    <mergeCell ref="T65:T66"/>
    <mergeCell ref="U65:U66"/>
    <mergeCell ref="B67:B68"/>
    <mergeCell ref="O67:O68"/>
    <mergeCell ref="P67:P68"/>
    <mergeCell ref="Q67:Q68"/>
    <mergeCell ref="R67:R68"/>
    <mergeCell ref="S67:S68"/>
    <mergeCell ref="T67:T68"/>
    <mergeCell ref="U67:U68"/>
    <mergeCell ref="B69:B70"/>
    <mergeCell ref="O69:O70"/>
    <mergeCell ref="P69:P70"/>
    <mergeCell ref="Q69:Q70"/>
    <mergeCell ref="R69:R70"/>
    <mergeCell ref="S69:S70"/>
    <mergeCell ref="T69:T70"/>
    <mergeCell ref="U69:U70"/>
    <mergeCell ref="T71:T72"/>
    <mergeCell ref="U71:U72"/>
    <mergeCell ref="B73:B74"/>
    <mergeCell ref="O73:O74"/>
    <mergeCell ref="P73:P74"/>
    <mergeCell ref="Q73:Q74"/>
    <mergeCell ref="R73:R74"/>
    <mergeCell ref="S73:S74"/>
    <mergeCell ref="T73:T74"/>
    <mergeCell ref="U73:U74"/>
    <mergeCell ref="B71:B72"/>
    <mergeCell ref="O71:O72"/>
    <mergeCell ref="P71:P72"/>
    <mergeCell ref="Q71:Q72"/>
    <mergeCell ref="R71:R72"/>
    <mergeCell ref="S71:S72"/>
    <mergeCell ref="T75:T76"/>
    <mergeCell ref="U75:U76"/>
    <mergeCell ref="B77:B78"/>
    <mergeCell ref="O77:O78"/>
    <mergeCell ref="P77:P78"/>
    <mergeCell ref="Q77:Q78"/>
    <mergeCell ref="R77:R78"/>
    <mergeCell ref="S77:S78"/>
    <mergeCell ref="T77:T78"/>
    <mergeCell ref="U77:U78"/>
    <mergeCell ref="B75:B76"/>
    <mergeCell ref="O75:O76"/>
    <mergeCell ref="P75:P76"/>
    <mergeCell ref="Q75:Q76"/>
    <mergeCell ref="R75:R76"/>
    <mergeCell ref="S75:S76"/>
    <mergeCell ref="T79:T80"/>
    <mergeCell ref="U79:U80"/>
    <mergeCell ref="B81:B82"/>
    <mergeCell ref="O81:O82"/>
    <mergeCell ref="P81:P82"/>
    <mergeCell ref="Q81:Q82"/>
    <mergeCell ref="R81:R82"/>
    <mergeCell ref="S81:S82"/>
    <mergeCell ref="T81:T82"/>
    <mergeCell ref="U81:U82"/>
    <mergeCell ref="B79:B80"/>
    <mergeCell ref="O79:O80"/>
    <mergeCell ref="P79:P80"/>
    <mergeCell ref="Q79:Q80"/>
    <mergeCell ref="R79:R80"/>
    <mergeCell ref="S79:S80"/>
    <mergeCell ref="T83:T84"/>
    <mergeCell ref="U83:U84"/>
    <mergeCell ref="B85:B86"/>
    <mergeCell ref="O85:O86"/>
    <mergeCell ref="P85:P86"/>
    <mergeCell ref="Q85:Q86"/>
    <mergeCell ref="R85:R86"/>
    <mergeCell ref="S85:S86"/>
    <mergeCell ref="T85:T86"/>
    <mergeCell ref="U85:U86"/>
    <mergeCell ref="B83:B84"/>
    <mergeCell ref="O83:O84"/>
    <mergeCell ref="P83:P84"/>
    <mergeCell ref="Q83:Q84"/>
    <mergeCell ref="R83:R84"/>
    <mergeCell ref="S83:S84"/>
    <mergeCell ref="T87:T88"/>
    <mergeCell ref="U87:U88"/>
    <mergeCell ref="B89:B90"/>
    <mergeCell ref="O89:O90"/>
    <mergeCell ref="P89:P90"/>
    <mergeCell ref="Q89:Q90"/>
    <mergeCell ref="R89:R90"/>
    <mergeCell ref="S89:S90"/>
    <mergeCell ref="T89:T90"/>
    <mergeCell ref="U89:U90"/>
    <mergeCell ref="B87:B88"/>
    <mergeCell ref="O87:O88"/>
    <mergeCell ref="P87:P88"/>
    <mergeCell ref="Q87:Q88"/>
    <mergeCell ref="R87:R88"/>
    <mergeCell ref="S87:S88"/>
  </mergeCells>
  <phoneticPr fontId="3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平成29年度</vt:lpstr>
      <vt:lpstr>平成３０年度</vt:lpstr>
      <vt:lpstr>令和元年度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2020-10-27T02:07:04Z</dcterms:created>
  <dcterms:modified xsi:type="dcterms:W3CDTF">2020-10-27T23:48:26Z</dcterms:modified>
</cp:coreProperties>
</file>