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各課回答\"/>
    </mc:Choice>
  </mc:AlternateContent>
  <workbookProtection workbookAlgorithmName="SHA-512" workbookHashValue="gnuJ2PSESynt3t4um4oNMFmqZ/hFfEDekcEIhH8lxIp6tYTUS6/rgkL5OR8FpDCYCUn9FErI0ilEKN0zXXm9Og==" workbookSaltValue="ByqVjPYO5SgVRW6nqjsV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<sst xmlns="http://schemas.openxmlformats.org/spreadsheetml/2006/main" count="228" uniqueCount="111">
  <si>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</si>
  <si>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</si>
  <si>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</si>
  <si>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</si>
  <si>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</si>
  <si>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</si>
  <si>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</si>
  <si>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</si>
  <si>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</si>
  <si>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</si>
  <si>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</si>
  <si>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</si>
  <si>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</si>
  <si>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</si>
  <si>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</si>
  <si>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</si>
  <si>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</si>
  <si>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</si>
  <si>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</si>
  <si>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</si>
  <si>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</si>
  <si>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</si>
  <si>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</si>
  <si>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</si>
  <si>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</si>
  <si>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</si>
  <si>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</si>
  <si>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</si>
  <si>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</si>
  <si>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</si>
  <si>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</si>
  <si>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</si>
  <si>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</si>
  <si>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</si>
  <si>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</si>
  <si>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</si>
  <si>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</si>
  <si>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</si>
  <si>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</si>
  <si>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</si>
  <si>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</si>
  <si>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</si>
  <si>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</si>
  <si>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</si>
  <si>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</si>
  <si>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</si>
  <si>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</si>
  <si>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</si>
  <si>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</si>
  <si>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</si>
  <si>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</si>
  <si>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</si>
  <si>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</si>
  <si>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</si>
  <si>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</si>
  <si>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</si>
  <si>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</si>
  <si>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</si>
  <si>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</si>
  <si>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</si>
  <si>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</si>
  <si>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</si>
  <si>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</si>
  <si>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</si>
  <si>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</si>
  <si>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</si>
  <si>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</si>
  <si>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</si>
  <si>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</si>
  <si>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</si>
  <si>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</si>
  <si>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</si>
  <si>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</si>
  <si>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</si>
  <si>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</si>
  <si>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</si>
  <si>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</si>
  <si>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</si>
  <si>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</si>
  <si>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</si>
  <si>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</si>
  <si>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</si>
  <si>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</si>
  <si>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</si>
  <si>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</si>
  <si>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</si>
  <si>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</si>
  <si>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</si>
  <si>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</si>
  <si>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</si>
  <si>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</si>
  <si>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</si>
  <si>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</si>
  <si>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</si>
  <si>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</si>
  <si>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</si>
  <si>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</si>
  <si>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</si>
  <si>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</si>
  <si>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</si>
  <si>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</si>
  <si>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</si>
  <si>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</si>
  <si>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</si>
  <si>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</si>
  <si>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</si>
  <si>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</si>
  <si>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</si>
  <si>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rPh sb="1" eb="3">
      <t>コンゴ</t>
    </rPh>
    <rPh sb="5" eb="7">
      <t>シュウチュウ</t>
    </rPh>
    <rPh sb="7" eb="9">
      <t>ジョウカ</t>
    </rPh>
    <rPh sb="9" eb="11">
      <t>シセツ</t>
    </rPh>
    <rPh sb="12" eb="13">
      <t>ソナ</t>
    </rPh>
    <rPh sb="15" eb="17">
      <t>オオガタ</t>
    </rPh>
    <rPh sb="17" eb="19">
      <t>ダンチ</t>
    </rPh>
    <rPh sb="20" eb="23">
      <t>ジギョウショ</t>
    </rPh>
    <rPh sb="25" eb="27">
      <t>セツゾク</t>
    </rPh>
    <rPh sb="29" eb="31">
      <t>コウカ</t>
    </rPh>
    <rPh sb="32" eb="33">
      <t>オオ</t>
    </rPh>
    <rPh sb="35" eb="37">
      <t>クイキ</t>
    </rPh>
    <rPh sb="39" eb="41">
      <t>セイビ</t>
    </rPh>
    <rPh sb="42" eb="43">
      <t>スス</t>
    </rPh>
    <phoneticPr fontId="4"/>
  </si>
  <si>
    <t>　平成3年から整備を始めたこともあり、有形固定資産減価償却率は類似団体平均を上回っており管渠老朽化率も低いことから現在、管路等の老朽化は見られません。</t>
    <rPh sb="19" eb="21">
      <t>ユウケイ</t>
    </rPh>
    <rPh sb="21" eb="23">
      <t>コテイ</t>
    </rPh>
    <rPh sb="23" eb="25">
      <t>シサン</t>
    </rPh>
    <rPh sb="25" eb="27">
      <t>ゲンカ</t>
    </rPh>
    <rPh sb="27" eb="29">
      <t>ショウキャク</t>
    </rPh>
    <rPh sb="29" eb="30">
      <t>リツ</t>
    </rPh>
    <rPh sb="31" eb="33">
      <t>ルイジ</t>
    </rPh>
    <rPh sb="33" eb="35">
      <t>ダンタイ</t>
    </rPh>
    <rPh sb="35" eb="37">
      <t>ヘイキン</t>
    </rPh>
    <rPh sb="38" eb="40">
      <t>ウワマワ</t>
    </rPh>
    <rPh sb="44" eb="46">
      <t>カンキョ</t>
    </rPh>
    <rPh sb="46" eb="49">
      <t>ロウキュウカ</t>
    </rPh>
    <rPh sb="49" eb="50">
      <t>リツ</t>
    </rPh>
    <rPh sb="51" eb="52">
      <t>ヒク</t>
    </rPh>
    <phoneticPr fontId="4"/>
  </si>
  <si>
    <t xml:space="preserve">　経常収支は100％未満で依然として慢性的な赤字状態が続いております。平成26年度の会計制度改正に伴う長期前受金の収益化により累積欠損金は一時的に解消されましたが、平成27年度以降は毎年欠損金を計上することとなり平成30年度末で約2.5億円の累積欠損金が生じております。支払能力を示す流動比率は、会計制度改正に伴い平成26年度には34.04％まで下がり、平成30年度末では51.727％まで増加しましたが、事業運営は一般会計からの多額の繰入金により成り立っている状況です。
　また、経費回収率は全国平均を上回るものの100％を超えておらず、今後も水洗化率の向上と汚水処理費の削減を進めていく必要があります。汚水処理原価は175.30円と減少していますが類似団体平均を上回っています。
</t>
    <rPh sb="263" eb="264">
      <t>コ</t>
    </rPh>
    <rPh sb="270" eb="272">
      <t>コンゴ</t>
    </rPh>
    <rPh sb="273" eb="276">
      <t>スイセンカ</t>
    </rPh>
    <rPh sb="276" eb="277">
      <t>リツ</t>
    </rPh>
    <rPh sb="278" eb="280">
      <t>コウジョウ</t>
    </rPh>
    <rPh sb="281" eb="283">
      <t>オスイ</t>
    </rPh>
    <rPh sb="283" eb="285">
      <t>ショリ</t>
    </rPh>
    <rPh sb="285" eb="286">
      <t>ヒ</t>
    </rPh>
    <rPh sb="287" eb="289">
      <t>サクゲン</t>
    </rPh>
    <rPh sb="290" eb="291">
      <t>スス</t>
    </rPh>
    <rPh sb="295" eb="297">
      <t>ヒツヨウ</t>
    </rPh>
    <rPh sb="318" eb="320">
      <t>ゲンショウ</t>
    </rPh>
    <rPh sb="326" eb="328">
      <t>ルイジ</t>
    </rPh>
    <rPh sb="328" eb="330">
      <t>ダンタイ</t>
    </rPh>
    <rPh sb="330" eb="332">
      <t>ヘイキン</t>
    </rPh>
    <rPh sb="333" eb="33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</si>
</sst>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0.09</c:v>
                </c:pt>
                <c:pt idx="1">
                  <c:v>4.49</c:v>
                </c:pt>
                <c:pt idx="2">
                  <c:v>0.11</c:v>
                </c:pt>
                <c:pt idx="3">
                  <c:v>0.01</c:v>
                </c:pt>
                <c:pt idx="4">
                  <c:v>0.01</c:v>
                </c:pt>
              </c:numCache>
            </c:numRef>
          </c:val>
          <c:extLst>
            <c:ext xmlns:c16="http://schemas.microsoft.com/office/drawing/2014/chart" uri="{C3380CC4-5D6E-409C-BE32-E72D297353CC}">
              <c16:uniqueId val="{00000000-D965-47AB-B357-471953356A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D965-47AB-B357-471953356A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F9-4376-A47A-63952A97C3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96F9-4376-A47A-63952A97C3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76.75</c:v>
                </c:pt>
                <c:pt idx="1">
                  <c:v>77.84</c:v>
                </c:pt>
                <c:pt idx="2">
                  <c:v>77.39</c:v>
                </c:pt>
                <c:pt idx="3">
                  <c:v>78.31</c:v>
                </c:pt>
                <c:pt idx="4">
                  <c:v>78.5</c:v>
                </c:pt>
              </c:numCache>
            </c:numRef>
          </c:val>
          <c:extLst>
            <c:ext xmlns:c16="http://schemas.microsoft.com/office/drawing/2014/chart" uri="{C3380CC4-5D6E-409C-BE32-E72D297353CC}">
              <c16:uniqueId val="{00000000-93DC-4B86-B7CB-2FAA5293CC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93DC-4B86-B7CB-2FAA5293CC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96.73</c:v>
                </c:pt>
                <c:pt idx="1">
                  <c:v>97.99</c:v>
                </c:pt>
                <c:pt idx="2">
                  <c:v>97.64</c:v>
                </c:pt>
                <c:pt idx="3">
                  <c:v>97.19</c:v>
                </c:pt>
                <c:pt idx="4">
                  <c:v>97.48</c:v>
                </c:pt>
              </c:numCache>
            </c:numRef>
          </c:val>
          <c:extLst>
            <c:ext xmlns:c16="http://schemas.microsoft.com/office/drawing/2014/chart" uri="{C3380CC4-5D6E-409C-BE32-E72D297353CC}">
              <c16:uniqueId val="{00000000-3EFF-424B-97B1-5270421377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3EFF-424B-97B1-5270421377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17.809999999999999</c:v>
                </c:pt>
                <c:pt idx="1">
                  <c:v>19.13</c:v>
                </c:pt>
                <c:pt idx="2">
                  <c:v>20.76</c:v>
                </c:pt>
                <c:pt idx="3">
                  <c:v>21.82</c:v>
                </c:pt>
                <c:pt idx="4">
                  <c:v>23.31</c:v>
                </c:pt>
              </c:numCache>
            </c:numRef>
          </c:val>
          <c:extLst>
            <c:ext xmlns:c16="http://schemas.microsoft.com/office/drawing/2014/chart" uri="{C3380CC4-5D6E-409C-BE32-E72D297353CC}">
              <c16:uniqueId val="{00000000-653C-4EAA-990D-AC42BEC8EE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653C-4EAA-990D-AC42BEC8EE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EF-4D13-BF32-96517B5E7E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36EF-4D13-BF32-96517B5E7E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4.5</c:v>
                </c:pt>
                <c:pt idx="2">
                  <c:v>7.71</c:v>
                </c:pt>
                <c:pt idx="3">
                  <c:v>11.85</c:v>
                </c:pt>
                <c:pt idx="4">
                  <c:v>14.43</c:v>
                </c:pt>
              </c:numCache>
            </c:numRef>
          </c:val>
          <c:extLst>
            <c:ext xmlns:c16="http://schemas.microsoft.com/office/drawing/2014/chart" uri="{C3380CC4-5D6E-409C-BE32-E72D297353CC}">
              <c16:uniqueId val="{00000000-3813-4B2C-ADD7-743242F27A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3813-4B2C-ADD7-743242F27A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34.04</c:v>
                </c:pt>
                <c:pt idx="1">
                  <c:v>49.9</c:v>
                </c:pt>
                <c:pt idx="2">
                  <c:v>53.51</c:v>
                </c:pt>
                <c:pt idx="3">
                  <c:v>54.07</c:v>
                </c:pt>
                <c:pt idx="4">
                  <c:v>51.72</c:v>
                </c:pt>
              </c:numCache>
            </c:numRef>
          </c:val>
          <c:extLst>
            <c:ext xmlns:c16="http://schemas.microsoft.com/office/drawing/2014/chart" uri="{C3380CC4-5D6E-409C-BE32-E72D297353CC}">
              <c16:uniqueId val="{00000000-26BB-4C0D-95C2-EEE2951146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26BB-4C0D-95C2-EEE2951146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1229.8</c:v>
                </c:pt>
                <c:pt idx="1">
                  <c:v>1206.3399999999999</c:v>
                </c:pt>
                <c:pt idx="2">
                  <c:v>1162.27</c:v>
                </c:pt>
                <c:pt idx="3">
                  <c:v>1927.9</c:v>
                </c:pt>
                <c:pt idx="4">
                  <c:v>2024.1</c:v>
                </c:pt>
              </c:numCache>
            </c:numRef>
          </c:val>
          <c:extLst>
            <c:ext xmlns:c16="http://schemas.microsoft.com/office/drawing/2014/chart" uri="{C3380CC4-5D6E-409C-BE32-E72D297353CC}">
              <c16:uniqueId val="{00000000-1A56-4D04-85DC-7F42C4EC7E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1A56-4D04-85DC-7F42C4EC7E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79.39</c:v>
                </c:pt>
                <c:pt idx="1">
                  <c:v>77.3</c:v>
                </c:pt>
                <c:pt idx="2">
                  <c:v>75.319999999999993</c:v>
                </c:pt>
                <c:pt idx="3">
                  <c:v>63.51</c:v>
                </c:pt>
                <c:pt idx="4">
                  <c:v>99.54</c:v>
                </c:pt>
              </c:numCache>
            </c:numRef>
          </c:val>
          <c:extLst>
            <c:ext xmlns:c16="http://schemas.microsoft.com/office/drawing/2014/chart" uri="{C3380CC4-5D6E-409C-BE32-E72D297353CC}">
              <c16:uniqueId val="{00000000-B438-4C49-9617-819CDB0E3C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B438-4C49-9617-819CDB0E3C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219.82</c:v>
                </c:pt>
                <c:pt idx="1">
                  <c:v>226.31</c:v>
                </c:pt>
                <c:pt idx="2">
                  <c:v>232.29</c:v>
                </c:pt>
                <c:pt idx="3">
                  <c:v>275.55</c:v>
                </c:pt>
                <c:pt idx="4">
                  <c:v>175.3</c:v>
                </c:pt>
              </c:numCache>
            </c:numRef>
          </c:val>
          <c:extLst>
            <c:ext xmlns:c16="http://schemas.microsoft.com/office/drawing/2014/chart" uri="{C3380CC4-5D6E-409C-BE32-E72D297353CC}">
              <c16:uniqueId val="{00000000-CC83-4FCC-AD48-ACB4EBAA79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CC83-4FCC-AD48-ACB4EBAA79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自治体職員</v>
      </c>
      <c r="AE8" s="72"/>
      <c r="AF8" s="72"/>
      <c r="AG8" s="72"/>
      <c r="AH8" s="72"/>
      <c r="AI8" s="72"/>
      <c r="AJ8" s="72"/>
      <c r="AK8" s="3"/>
      <c r="AL8" s="68">
        <f>データ!S6</f>
        <v>164568</v>
      </c>
      <c r="AM8" s="68"/>
      <c r="AN8" s="68"/>
      <c r="AO8" s="68"/>
      <c r="AP8" s="68"/>
      <c r="AQ8" s="68"/>
      <c r="AR8" s="68"/>
      <c r="AS8" s="68"/>
      <c r="AT8" s="67">
        <f>データ!T6</f>
        <v>623.58000000000004</v>
      </c>
      <c r="AU8" s="67"/>
      <c r="AV8" s="67"/>
      <c r="AW8" s="67"/>
      <c r="AX8" s="67"/>
      <c r="AY8" s="67"/>
      <c r="AZ8" s="67"/>
      <c r="BA8" s="67"/>
      <c r="BB8" s="67">
        <f>データ!U6</f>
        <v>263.91000000000003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50.98</v>
      </c>
      <c r="J10" s="67"/>
      <c r="K10" s="67"/>
      <c r="L10" s="67"/>
      <c r="M10" s="67"/>
      <c r="N10" s="67"/>
      <c r="O10" s="67"/>
      <c r="P10" s="67">
        <f>データ!P6</f>
        <v>57.23</v>
      </c>
      <c r="Q10" s="67"/>
      <c r="R10" s="67"/>
      <c r="S10" s="67"/>
      <c r="T10" s="67"/>
      <c r="U10" s="67"/>
      <c r="V10" s="67"/>
      <c r="W10" s="67">
        <f>データ!Q6</f>
        <v>95.77</v>
      </c>
      <c r="X10" s="67"/>
      <c r="Y10" s="67"/>
      <c r="Z10" s="67"/>
      <c r="AA10" s="67"/>
      <c r="AB10" s="67"/>
      <c r="AC10" s="67"/>
      <c r="AD10" s="68">
        <f>データ!R6</f>
        <v>3056</v>
      </c>
      <c r="AE10" s="68"/>
      <c r="AF10" s="68"/>
      <c r="AG10" s="68"/>
      <c r="AH10" s="68"/>
      <c r="AI10" s="68"/>
      <c r="AJ10" s="68"/>
      <c r="AK10" s="2"/>
      <c r="AL10" s="68">
        <f>データ!V6</f>
        <v>93912</v>
      </c>
      <c r="AM10" s="68"/>
      <c r="AN10" s="68"/>
      <c r="AO10" s="68"/>
      <c r="AP10" s="68"/>
      <c r="AQ10" s="68"/>
      <c r="AR10" s="68"/>
      <c r="AS10" s="68"/>
      <c r="AT10" s="67">
        <f>データ!W6</f>
        <v>19.72</v>
      </c>
      <c r="AU10" s="67"/>
      <c r="AV10" s="67"/>
      <c r="AW10" s="67"/>
      <c r="AX10" s="67"/>
      <c r="AY10" s="67"/>
      <c r="AZ10" s="67"/>
      <c r="BA10" s="67"/>
      <c r="BB10" s="67">
        <f>データ!X6</f>
        <v>4762.2700000000004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Prk0dtj7s0Kn9P0D5og9P5w/e9iBxsvl2y6XeP42mZg8BVIXW0ISOC+swAhJeb98yEw5CQdEfhQKG2vJv7Aw==" saltValue="oq2Vemy5gMzmsvKn4LCa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50.98</v>
      </c>
      <c r="P6" s="34">
        <f t="shared" si="3"/>
        <v>57.23</v>
      </c>
      <c r="Q6" s="34">
        <f t="shared" si="3"/>
        <v>95.77</v>
      </c>
      <c r="R6" s="34">
        <f t="shared" si="3"/>
        <v>3056</v>
      </c>
      <c r="S6" s="34">
        <f t="shared" si="3"/>
        <v>164568</v>
      </c>
      <c r="T6" s="34">
        <f t="shared" si="3"/>
        <v>623.58000000000004</v>
      </c>
      <c r="U6" s="34">
        <f t="shared" si="3"/>
        <v>263.91000000000003</v>
      </c>
      <c r="V6" s="34">
        <f t="shared" si="3"/>
        <v>93912</v>
      </c>
      <c r="W6" s="34">
        <f t="shared" si="3"/>
        <v>19.72</v>
      </c>
      <c r="X6" s="34">
        <f t="shared" si="3"/>
        <v>4762.2700000000004</v>
      </c>
      <c r="Y6" s="35">
        <f>IF(Y7="",NA(),Y7)</f>
        <v>96.73</v>
      </c>
      <c r="Z6" s="35">
        <f t="shared" ref="Z6:AH6" si="4">IF(Z7="",NA(),Z7)</f>
        <v>97.99</v>
      </c>
      <c r="AA6" s="35">
        <f t="shared" si="4"/>
        <v>97.64</v>
      </c>
      <c r="AB6" s="35">
        <f t="shared" si="4"/>
        <v>97.19</v>
      </c>
      <c r="AC6" s="35">
        <f t="shared" si="4"/>
        <v>97.48</v>
      </c>
      <c r="AD6" s="35">
        <f t="shared" si="4"/>
        <v>106.59</v>
      </c>
      <c r="AE6" s="35">
        <f t="shared" si="4"/>
        <v>107.4</v>
      </c>
      <c r="AF6" s="35">
        <f t="shared" si="4"/>
        <v>105.73</v>
      </c>
      <c r="AG6" s="35">
        <f t="shared" si="4"/>
        <v>108.38</v>
      </c>
      <c r="AH6" s="35">
        <f t="shared" si="4"/>
        <v>108.43</v>
      </c>
      <c r="AI6" s="34" t="str">
        <f>IF(AI7="","",IF(AI7="-","【-】","【"&amp;SUBSTITUTE(TEXT(AI7,"#,##0.00"),"-","△")&amp;"】"))</f>
        <v>【108.69】</v>
      </c>
      <c r="AJ6" s="34">
        <f>IF(AJ7="",NA(),AJ7)</f>
        <v>0</v>
      </c>
      <c r="AK6" s="35">
        <f t="shared" ref="AK6:AS6" si="5">IF(AK7="",NA(),AK7)</f>
        <v>4.5</v>
      </c>
      <c r="AL6" s="35">
        <f t="shared" si="5"/>
        <v>7.71</v>
      </c>
      <c r="AM6" s="35">
        <f t="shared" si="5"/>
        <v>11.85</v>
      </c>
      <c r="AN6" s="35">
        <f t="shared" si="5"/>
        <v>14.43</v>
      </c>
      <c r="AO6" s="35">
        <f t="shared" si="5"/>
        <v>23.51</v>
      </c>
      <c r="AP6" s="35">
        <f t="shared" si="5"/>
        <v>18.920000000000002</v>
      </c>
      <c r="AQ6" s="35">
        <f t="shared" si="5"/>
        <v>14.68</v>
      </c>
      <c r="AR6" s="35">
        <f t="shared" si="5"/>
        <v>12.78</v>
      </c>
      <c r="AS6" s="35">
        <f t="shared" si="5"/>
        <v>12.89</v>
      </c>
      <c r="AT6" s="34" t="str">
        <f>IF(AT7="","",IF(AT7="-","【-】","【"&amp;SUBSTITUTE(TEXT(AT7,"#,##0.00"),"-","△")&amp;"】"))</f>
        <v>【3.28】</v>
      </c>
      <c r="AU6" s="35">
        <f>IF(AU7="",NA(),AU7)</f>
        <v>34.04</v>
      </c>
      <c r="AV6" s="35">
        <f t="shared" ref="AV6:BD6" si="6">IF(AV7="",NA(),AV7)</f>
        <v>49.9</v>
      </c>
      <c r="AW6" s="35">
        <f t="shared" si="6"/>
        <v>53.51</v>
      </c>
      <c r="AX6" s="35">
        <f t="shared" si="6"/>
        <v>54.07</v>
      </c>
      <c r="AY6" s="35">
        <f t="shared" si="6"/>
        <v>51.72</v>
      </c>
      <c r="AZ6" s="35">
        <f t="shared" si="6"/>
        <v>57.3</v>
      </c>
      <c r="BA6" s="35">
        <f t="shared" si="6"/>
        <v>57.35</v>
      </c>
      <c r="BB6" s="35">
        <f t="shared" si="6"/>
        <v>50.78</v>
      </c>
      <c r="BC6" s="35">
        <f t="shared" si="6"/>
        <v>57.48</v>
      </c>
      <c r="BD6" s="35">
        <f t="shared" si="6"/>
        <v>54.32</v>
      </c>
      <c r="BE6" s="34" t="str">
        <f>IF(BE7="","",IF(BE7="-","【-】","【"&amp;SUBSTITUTE(TEXT(BE7,"#,##0.00"),"-","△")&amp;"】"))</f>
        <v>【69.49】</v>
      </c>
      <c r="BF6" s="35">
        <f>IF(BF7="",NA(),BF7)</f>
        <v>1229.8</v>
      </c>
      <c r="BG6" s="35">
        <f t="shared" ref="BG6:BO6" si="7">IF(BG7="",NA(),BG7)</f>
        <v>1206.3399999999999</v>
      </c>
      <c r="BH6" s="35">
        <f t="shared" si="7"/>
        <v>1162.27</v>
      </c>
      <c r="BI6" s="35">
        <f t="shared" si="7"/>
        <v>1927.9</v>
      </c>
      <c r="BJ6" s="35">
        <f t="shared" si="7"/>
        <v>2024.1</v>
      </c>
      <c r="BK6" s="35">
        <f t="shared" si="7"/>
        <v>1010.51</v>
      </c>
      <c r="BL6" s="35">
        <f t="shared" si="7"/>
        <v>1031.56</v>
      </c>
      <c r="BM6" s="35">
        <f t="shared" si="7"/>
        <v>1053.93</v>
      </c>
      <c r="BN6" s="35">
        <f t="shared" si="7"/>
        <v>1046.25</v>
      </c>
      <c r="BO6" s="35">
        <f t="shared" si="7"/>
        <v>1000.94</v>
      </c>
      <c r="BP6" s="34" t="str">
        <f>IF(BP7="","",IF(BP7="-","【-】","【"&amp;SUBSTITUTE(TEXT(BP7,"#,##0.00"),"-","△")&amp;"】"))</f>
        <v>【682.78】</v>
      </c>
      <c r="BQ6" s="35">
        <f>IF(BQ7="",NA(),BQ7)</f>
        <v>79.39</v>
      </c>
      <c r="BR6" s="35">
        <f t="shared" ref="BR6:BZ6" si="8">IF(BR7="",NA(),BR7)</f>
        <v>77.3</v>
      </c>
      <c r="BS6" s="35">
        <f t="shared" si="8"/>
        <v>75.319999999999993</v>
      </c>
      <c r="BT6" s="35">
        <f t="shared" si="8"/>
        <v>63.51</v>
      </c>
      <c r="BU6" s="35">
        <f t="shared" si="8"/>
        <v>99.54</v>
      </c>
      <c r="BV6" s="35">
        <f t="shared" si="8"/>
        <v>83</v>
      </c>
      <c r="BW6" s="35">
        <f t="shared" si="8"/>
        <v>84.32</v>
      </c>
      <c r="BX6" s="35">
        <f t="shared" si="8"/>
        <v>85.23</v>
      </c>
      <c r="BY6" s="35">
        <f t="shared" si="8"/>
        <v>88.37</v>
      </c>
      <c r="BZ6" s="35">
        <f t="shared" si="8"/>
        <v>93.77</v>
      </c>
      <c r="CA6" s="34" t="str">
        <f>IF(CA7="","",IF(CA7="-","【-】","【"&amp;SUBSTITUTE(TEXT(CA7,"#,##0.00"),"-","△")&amp;"】"))</f>
        <v>【100.91】</v>
      </c>
      <c r="CB6" s="35">
        <f>IF(CB7="",NA(),CB7)</f>
        <v>219.82</v>
      </c>
      <c r="CC6" s="35">
        <f t="shared" ref="CC6:CK6" si="9">IF(CC7="",NA(),CC7)</f>
        <v>226.31</v>
      </c>
      <c r="CD6" s="35">
        <f t="shared" si="9"/>
        <v>232.29</v>
      </c>
      <c r="CE6" s="35">
        <f t="shared" si="9"/>
        <v>275.55</v>
      </c>
      <c r="CF6" s="35">
        <f t="shared" si="9"/>
        <v>175.3</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76.75</v>
      </c>
      <c r="CY6" s="35">
        <f t="shared" ref="CY6:DG6" si="11">IF(CY7="",NA(),CY7)</f>
        <v>77.84</v>
      </c>
      <c r="CZ6" s="35">
        <f t="shared" si="11"/>
        <v>77.39</v>
      </c>
      <c r="DA6" s="35">
        <f t="shared" si="11"/>
        <v>78.31</v>
      </c>
      <c r="DB6" s="35">
        <f t="shared" si="11"/>
        <v>78.5</v>
      </c>
      <c r="DC6" s="35">
        <f t="shared" si="11"/>
        <v>86.56</v>
      </c>
      <c r="DD6" s="35">
        <f t="shared" si="11"/>
        <v>86.78</v>
      </c>
      <c r="DE6" s="35">
        <f t="shared" si="11"/>
        <v>86.83</v>
      </c>
      <c r="DF6" s="35">
        <f t="shared" si="11"/>
        <v>87.14</v>
      </c>
      <c r="DG6" s="35">
        <f t="shared" si="11"/>
        <v>86.66</v>
      </c>
      <c r="DH6" s="34" t="str">
        <f>IF(DH7="","",IF(DH7="-","【-】","【"&amp;SUBSTITUTE(TEXT(DH7,"#,##0.00"),"-","△")&amp;"】"))</f>
        <v>【95.20】</v>
      </c>
      <c r="DI6" s="35">
        <f>IF(DI7="",NA(),DI7)</f>
        <v>17.809999999999999</v>
      </c>
      <c r="DJ6" s="35">
        <f t="shared" ref="DJ6:DR6" si="12">IF(DJ7="",NA(),DJ7)</f>
        <v>19.13</v>
      </c>
      <c r="DK6" s="35">
        <f t="shared" si="12"/>
        <v>20.76</v>
      </c>
      <c r="DL6" s="35">
        <f t="shared" si="12"/>
        <v>21.82</v>
      </c>
      <c r="DM6" s="35">
        <f t="shared" si="12"/>
        <v>23.31</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5">
        <f>IF(EE7="",NA(),EE7)</f>
        <v>0.09</v>
      </c>
      <c r="EF6" s="35">
        <f t="shared" ref="EF6:EN6" si="14">IF(EF7="",NA(),EF7)</f>
        <v>4.49</v>
      </c>
      <c r="EG6" s="35">
        <f t="shared" si="14"/>
        <v>0.11</v>
      </c>
      <c r="EH6" s="35">
        <f t="shared" si="14"/>
        <v>0.01</v>
      </c>
      <c r="EI6" s="35">
        <f t="shared" si="14"/>
        <v>0.01</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242047</v>
      </c>
      <c r="D7" s="37">
        <v>46</v>
      </c>
      <c r="E7" s="37">
        <v>17</v>
      </c>
      <c r="F7" s="37">
        <v>1</v>
      </c>
      <c r="G7" s="37">
        <v>0</v>
      </c>
      <c r="H7" s="37" t="s">
        <v>96</v>
      </c>
      <c r="I7" s="37" t="s">
        <v>97</v>
      </c>
      <c r="J7" s="37" t="s">
        <v>98</v>
      </c>
      <c r="K7" s="37" t="s">
        <v>99</v>
      </c>
      <c r="L7" s="37" t="s">
        <v>100</v>
      </c>
      <c r="M7" s="37" t="s">
        <v>101</v>
      </c>
      <c r="N7" s="38" t="s">
        <v>102</v>
      </c>
      <c r="O7" s="38">
        <v>50.98</v>
      </c>
      <c r="P7" s="38">
        <v>57.23</v>
      </c>
      <c r="Q7" s="38">
        <v>95.77</v>
      </c>
      <c r="R7" s="38">
        <v>3056</v>
      </c>
      <c r="S7" s="38">
        <v>164568</v>
      </c>
      <c r="T7" s="38">
        <v>623.58000000000004</v>
      </c>
      <c r="U7" s="38">
        <v>263.91000000000003</v>
      </c>
      <c r="V7" s="38">
        <v>93912</v>
      </c>
      <c r="W7" s="38">
        <v>19.72</v>
      </c>
      <c r="X7" s="38">
        <v>4762.2700000000004</v>
      </c>
      <c r="Y7" s="38">
        <v>96.73</v>
      </c>
      <c r="Z7" s="38">
        <v>97.99</v>
      </c>
      <c r="AA7" s="38">
        <v>97.64</v>
      </c>
      <c r="AB7" s="38">
        <v>97.19</v>
      </c>
      <c r="AC7" s="38">
        <v>97.48</v>
      </c>
      <c r="AD7" s="38">
        <v>106.59</v>
      </c>
      <c r="AE7" s="38">
        <v>107.4</v>
      </c>
      <c r="AF7" s="38">
        <v>105.73</v>
      </c>
      <c r="AG7" s="38">
        <v>108.38</v>
      </c>
      <c r="AH7" s="38">
        <v>108.43</v>
      </c>
      <c r="AI7" s="38">
        <v>108.69</v>
      </c>
      <c r="AJ7" s="38">
        <v>0</v>
      </c>
      <c r="AK7" s="38">
        <v>4.5</v>
      </c>
      <c r="AL7" s="38">
        <v>7.71</v>
      </c>
      <c r="AM7" s="38">
        <v>11.85</v>
      </c>
      <c r="AN7" s="38">
        <v>14.43</v>
      </c>
      <c r="AO7" s="38">
        <v>23.51</v>
      </c>
      <c r="AP7" s="38">
        <v>18.920000000000002</v>
      </c>
      <c r="AQ7" s="38">
        <v>14.68</v>
      </c>
      <c r="AR7" s="38">
        <v>12.78</v>
      </c>
      <c r="AS7" s="38">
        <v>12.89</v>
      </c>
      <c r="AT7" s="38">
        <v>3.28</v>
      </c>
      <c r="AU7" s="38">
        <v>34.04</v>
      </c>
      <c r="AV7" s="38">
        <v>49.9</v>
      </c>
      <c r="AW7" s="38">
        <v>53.51</v>
      </c>
      <c r="AX7" s="38">
        <v>54.07</v>
      </c>
      <c r="AY7" s="38">
        <v>51.72</v>
      </c>
      <c r="AZ7" s="38">
        <v>57.3</v>
      </c>
      <c r="BA7" s="38">
        <v>57.35</v>
      </c>
      <c r="BB7" s="38">
        <v>50.78</v>
      </c>
      <c r="BC7" s="38">
        <v>57.48</v>
      </c>
      <c r="BD7" s="38">
        <v>54.32</v>
      </c>
      <c r="BE7" s="38">
        <v>69.489999999999995</v>
      </c>
      <c r="BF7" s="38">
        <v>1229.8</v>
      </c>
      <c r="BG7" s="38">
        <v>1206.3399999999999</v>
      </c>
      <c r="BH7" s="38">
        <v>1162.27</v>
      </c>
      <c r="BI7" s="38">
        <v>1927.9</v>
      </c>
      <c r="BJ7" s="38">
        <v>2024.1</v>
      </c>
      <c r="BK7" s="38">
        <v>1010.51</v>
      </c>
      <c r="BL7" s="38">
        <v>1031.56</v>
      </c>
      <c r="BM7" s="38">
        <v>1053.93</v>
      </c>
      <c r="BN7" s="38">
        <v>1046.25</v>
      </c>
      <c r="BO7" s="38">
        <v>1000.94</v>
      </c>
      <c r="BP7" s="38">
        <v>682.78</v>
      </c>
      <c r="BQ7" s="38">
        <v>79.39</v>
      </c>
      <c r="BR7" s="38">
        <v>77.3</v>
      </c>
      <c r="BS7" s="38">
        <v>75.319999999999993</v>
      </c>
      <c r="BT7" s="38">
        <v>63.51</v>
      </c>
      <c r="BU7" s="38">
        <v>99.54</v>
      </c>
      <c r="BV7" s="38">
        <v>83</v>
      </c>
      <c r="BW7" s="38">
        <v>84.32</v>
      </c>
      <c r="BX7" s="38">
        <v>85.23</v>
      </c>
      <c r="BY7" s="38">
        <v>88.37</v>
      </c>
      <c r="BZ7" s="38">
        <v>93.77</v>
      </c>
      <c r="CA7" s="38">
        <v>100.91</v>
      </c>
      <c r="CB7" s="38">
        <v>219.82</v>
      </c>
      <c r="CC7" s="38">
        <v>226.31</v>
      </c>
      <c r="CD7" s="38">
        <v>232.29</v>
      </c>
      <c r="CE7" s="38">
        <v>275.55</v>
      </c>
      <c r="CF7" s="38">
        <v>175.3</v>
      </c>
      <c r="CG7" s="38">
        <v>193.74</v>
      </c>
      <c r="CH7" s="38">
        <v>188.12</v>
      </c>
      <c r="CI7" s="38">
        <v>185.7</v>
      </c>
      <c r="CJ7" s="38">
        <v>178.11</v>
      </c>
      <c r="CK7" s="38">
        <v>165.57</v>
      </c>
      <c r="CL7" s="38">
        <v>136.86000000000001</v>
      </c>
      <c r="CM7" s="38" t="s">
        <v>102</v>
      </c>
      <c r="CN7" s="38" t="s">
        <v>102</v>
      </c>
      <c r="CO7" s="38" t="s">
        <v>102</v>
      </c>
      <c r="CP7" s="38" t="s">
        <v>102</v>
      </c>
      <c r="CQ7" s="38" t="s">
        <v>102</v>
      </c>
      <c r="CR7" s="38">
        <v>62.23</v>
      </c>
      <c r="CS7" s="38">
        <v>60</v>
      </c>
      <c r="CT7" s="38">
        <v>61.03</v>
      </c>
      <c r="CU7" s="38">
        <v>59.55</v>
      </c>
      <c r="CV7" s="38">
        <v>59.19</v>
      </c>
      <c r="CW7" s="38">
        <v>58.98</v>
      </c>
      <c r="CX7" s="38">
        <v>76.75</v>
      </c>
      <c r="CY7" s="38">
        <v>77.84</v>
      </c>
      <c r="CZ7" s="38">
        <v>77.39</v>
      </c>
      <c r="DA7" s="38">
        <v>78.31</v>
      </c>
      <c r="DB7" s="38">
        <v>78.5</v>
      </c>
      <c r="DC7" s="38">
        <v>86.56</v>
      </c>
      <c r="DD7" s="38">
        <v>86.78</v>
      </c>
      <c r="DE7" s="38">
        <v>86.83</v>
      </c>
      <c r="DF7" s="38">
        <v>87.14</v>
      </c>
      <c r="DG7" s="38">
        <v>86.66</v>
      </c>
      <c r="DH7" s="38">
        <v>95.2</v>
      </c>
      <c r="DI7" s="38">
        <v>17.809999999999999</v>
      </c>
      <c r="DJ7" s="38">
        <v>19.13</v>
      </c>
      <c r="DK7" s="38">
        <v>20.76</v>
      </c>
      <c r="DL7" s="38">
        <v>21.82</v>
      </c>
      <c r="DM7" s="38">
        <v>23.31</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0.09</v>
      </c>
      <c r="EF7" s="38">
        <v>4.49</v>
      </c>
      <c r="EG7" s="38">
        <v>0.11</v>
      </c>
      <c r="EH7" s="38">
        <v>0.01</v>
      </c>
      <c r="EI7" s="38">
        <v>0.01</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