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財務課\財政係(共有フォルダ)\県照会文書\公会計制度関係\H29ベース\【公会計】0308データ\HP用\"/>
    </mc:Choice>
  </mc:AlternateContent>
  <bookViews>
    <workbookView xWindow="-105" yWindow="-105" windowWidth="23250" windowHeight="12600"/>
  </bookViews>
  <sheets>
    <sheet name="貸借対照表" sheetId="5" r:id="rId1"/>
    <sheet name="行政コスト計算書" sheetId="6" r:id="rId2"/>
    <sheet name="純資産変動計算書" sheetId="7" r:id="rId3"/>
    <sheet name="資金収支計算書" sheetId="8" r:id="rId4"/>
    <sheet name="有形固定資産の明細" sheetId="9" r:id="rId5"/>
    <sheet name="有形固定資産の行政目的別明細" sheetId="10" r:id="rId6"/>
  </sheets>
  <externalReferences>
    <externalReference r:id="rId7"/>
  </externalReferences>
  <definedNames>
    <definedName name="CSV" localSheetId="5">#REF!</definedName>
    <definedName name="CSV" localSheetId="4">#REF!</definedName>
    <definedName name="CSV">#REF!</definedName>
    <definedName name="CSVDATA" localSheetId="4">#REF!</definedName>
    <definedName name="CSVDATA">#REF!</definedName>
    <definedName name="DAN_KAIK_END">#REF!</definedName>
    <definedName name="DAN_KAIK_START">#REF!</definedName>
    <definedName name="_xlnm.Print_Area" localSheetId="1">行政コスト計算書!$B$1:$P$43</definedName>
    <definedName name="_xlnm.Print_Area" localSheetId="3">資金収支計算書!$B$1:$O$62</definedName>
    <definedName name="_xlnm.Print_Area" localSheetId="2">純資産変動計算書!$B$1:$Q$25</definedName>
    <definedName name="_xlnm.Print_Area" localSheetId="0">貸借対照表!$C$1:$AB$64</definedName>
    <definedName name="_xlnm.Print_Area" localSheetId="5">有形固定資産の行政目的別明細!$A$1:$R$22</definedName>
    <definedName name="_xlnm.Print_Area" localSheetId="4">有形固定資産の明細!$A$1:$P$21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 localSheetId="5">#REF!</definedName>
    <definedName name="フォーム共通定義_「画面ＩＤ」入力セルの位置_行" localSheetId="4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 localSheetId="5">#REF!</definedName>
    <definedName name="フォーム共通定義_「画面ＩＤ」入力セルの位置_列" localSheetId="4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 localSheetId="5">#REF!</definedName>
    <definedName name="画面イベント定義_「画面ＩＤ」入力セルの位置_行" localSheetId="4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 localSheetId="5">#REF!</definedName>
    <definedName name="画面イベント定義_「画面ＩＤ」入力セルの位置_列" localSheetId="4">#REF!</definedName>
    <definedName name="画面イベント定義_「画面ＩＤ」入力セルの位置_列">#REF!</definedName>
    <definedName name="論理データ型一覧">[1]論理データ型!$A$3:$A$41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61" i="5" l="1"/>
  <c r="AD56" i="5"/>
  <c r="AD52" i="5" s="1"/>
  <c r="AD47" i="5"/>
  <c r="AD40" i="5"/>
  <c r="AD36" i="5"/>
  <c r="AD25" i="5"/>
  <c r="AD8" i="5" s="1"/>
  <c r="AD7" i="5" s="1"/>
  <c r="AD62" i="5" s="1"/>
  <c r="AE13" i="5"/>
  <c r="AD9" i="5"/>
  <c r="AE7" i="5"/>
  <c r="Q59" i="8"/>
  <c r="Q48" i="8"/>
  <c r="Q45" i="8"/>
  <c r="Q51" i="8" s="1"/>
  <c r="Q37" i="8"/>
  <c r="Q31" i="8"/>
  <c r="Q43" i="8"/>
  <c r="Q25" i="8"/>
  <c r="Q20" i="8"/>
  <c r="Q15" i="8"/>
  <c r="Q10" i="8"/>
  <c r="Q9" i="8" s="1"/>
  <c r="Q29" i="8" s="1"/>
  <c r="Q52" i="8" s="1"/>
  <c r="Q55" i="8" s="1"/>
  <c r="Q60" i="8" s="1"/>
  <c r="U23" i="7"/>
  <c r="U21" i="7"/>
  <c r="U20" i="7"/>
  <c r="U19" i="7"/>
  <c r="W14" i="7"/>
  <c r="V14" i="7"/>
  <c r="V22" i="7" s="1"/>
  <c r="U22" i="7" s="1"/>
  <c r="U12" i="7"/>
  <c r="U11" i="7"/>
  <c r="W10" i="7"/>
  <c r="U10" i="7" s="1"/>
  <c r="U9" i="7"/>
  <c r="U8" i="7"/>
  <c r="R38" i="6"/>
  <c r="R32" i="6"/>
  <c r="R28" i="6"/>
  <c r="R23" i="6"/>
  <c r="R19" i="6"/>
  <c r="R14" i="6"/>
  <c r="R9" i="6"/>
  <c r="R8" i="6" s="1"/>
  <c r="R7" i="6" s="1"/>
  <c r="R31" i="6" s="1"/>
  <c r="R41" i="6" s="1"/>
  <c r="AE22" i="5"/>
  <c r="AE62" i="5" s="1"/>
  <c r="AD39" i="5"/>
  <c r="W13" i="7"/>
  <c r="W22" i="7" s="1"/>
  <c r="U13" i="7"/>
</calcChain>
</file>

<file path=xl/sharedStrings.xml><?xml version="1.0" encoding="utf-8"?>
<sst xmlns="http://schemas.openxmlformats.org/spreadsheetml/2006/main" count="659" uniqueCount="382">
  <si>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</si>
  <si>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</si>
  <si>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</si>
  <si>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</si>
  <si>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</si>
  <si>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</si>
  <si>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</si>
  <si>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</si>
  <si>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</si>
  <si>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</si>
  <si>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</si>
  <si>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</si>
  <si>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</si>
  <si>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</si>
  <si>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</si>
  <si>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</si>
  <si>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</si>
  <si>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</si>
  <si>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</si>
  <si>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</si>
  <si>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</si>
  <si>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</si>
  <si>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</si>
  <si>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</si>
  <si>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</si>
  <si>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</si>
  <si>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</si>
  <si>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</si>
  <si>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</si>
  <si>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</si>
  <si>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</si>
  <si>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</si>
  <si>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</si>
  <si>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</si>
  <si>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</si>
  <si>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</si>
  <si>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</si>
  <si>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</si>
  <si>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</si>
  <si>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</si>
  <si>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</si>
  <si>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</si>
  <si>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</si>
  <si>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</si>
  <si>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</si>
  <si>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</si>
  <si>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</si>
  <si>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</si>
  <si>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</si>
  <si>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</si>
  <si>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</si>
  <si>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</si>
  <si>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</si>
  <si>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</si>
  <si>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</si>
  <si>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</si>
  <si>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</si>
  <si>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</si>
  <si>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</si>
  <si>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</si>
  <si>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</si>
  <si>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</si>
  <si>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</si>
  <si>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</si>
  <si>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</si>
  <si>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</si>
  <si>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</si>
  <si>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</si>
  <si>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</si>
  <si>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</si>
  <si>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</si>
  <si>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</si>
  <si>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</si>
  <si>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</si>
  <si>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</si>
  <si>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</si>
  <si>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</si>
  <si>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</si>
  <si>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</si>
  <si>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</si>
  <si>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</si>
  <si>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</si>
  <si>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</si>
  <si>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</si>
  <si>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</si>
  <si>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</si>
  <si>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</si>
  <si>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</si>
  <si>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</si>
  <si>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</si>
  <si>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</si>
  <si>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</si>
  <si>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</si>
  <si>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</si>
  <si>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</si>
  <si>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</si>
  <si>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</si>
  <si>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</si>
  <si>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</si>
  <si>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</si>
  <si>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</si>
  <si>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</si>
  <si>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</si>
  <si>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</si>
  <si>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</si>
  <si>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</si>
  <si>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</si>
  <si>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</si>
  <si>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</si>
  <si>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</si>
  <si>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</si>
  <si>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</si>
  <si>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</si>
  <si>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</si>
  <si>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</si>
  <si>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</si>
  <si>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</si>
  <si>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</si>
  <si>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</si>
  <si>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</si>
  <si>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</si>
  <si>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</si>
  <si>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</si>
  <si>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</si>
  <si>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</si>
  <si>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</si>
  <si>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</si>
  <si>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</si>
  <si>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</si>
  <si>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</si>
  <si>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</si>
  <si>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</si>
  <si>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</si>
  <si>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</si>
  <si>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</si>
  <si>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</si>
  <si>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</si>
  <si>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</si>
  <si>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</si>
  <si>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</si>
  <si>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</si>
  <si>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</si>
  <si>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</si>
  <si>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</si>
  <si>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</si>
  <si>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</si>
  <si>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</si>
  <si>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</si>
  <si>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</si>
  <si>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</si>
  <si>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</si>
  <si>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</si>
  <si>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</si>
  <si>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</si>
  <si>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</si>
  <si>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</si>
  <si>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</si>
  <si>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</si>
  <si>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</si>
  <si>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</si>
  <si>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</si>
  <si>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</si>
  <si>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</si>
  <si>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</si>
  <si>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</si>
  <si>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</si>
  <si>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</si>
  <si>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</si>
  <si>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</si>
  <si>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</si>
  <si>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</si>
  <si>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</si>
  <si>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</si>
  <si>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</si>
  <si>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</si>
  <si>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</si>
  <si>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</si>
  <si>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</si>
  <si>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</si>
  <si>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</si>
  <si>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</si>
  <si>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</si>
  <si>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</si>
  <si>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</si>
  <si>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</si>
  <si>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</si>
  <si>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</si>
  <si>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</si>
  <si>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</si>
  <si>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</si>
  <si>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</si>
  <si>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</si>
  <si>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</si>
  <si>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</si>
  <si>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</si>
  <si>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</si>
  <si>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</si>
  <si>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</si>
  <si>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</si>
  <si>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</si>
  <si>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</si>
  <si>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</si>
  <si>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</si>
  <si>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</si>
  <si>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</si>
  <si>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</si>
  <si>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</si>
  <si>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</si>
  <si>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</si>
  <si>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</si>
  <si>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</si>
  <si>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</si>
  <si>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</si>
  <si>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</si>
  <si>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</si>
  <si>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</si>
  <si>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</si>
  <si>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</si>
  <si>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</si>
  <si>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</si>
  <si>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</si>
  <si>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</si>
  <si>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</si>
  <si>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</si>
  <si>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</si>
  <si>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</si>
  <si>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</si>
  <si>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</si>
  <si>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</si>
  <si>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</si>
  <si>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</si>
  <si>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</si>
  <si>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</si>
  <si>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</si>
  <si>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</si>
  <si>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</si>
  <si>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</si>
  <si>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</si>
  <si>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</si>
  <si>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</si>
  <si>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</si>
  <si>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</si>
  <si>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</si>
  <si>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</si>
  <si>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</si>
  <si>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</si>
  <si>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</si>
  <si>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</si>
  <si>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</si>
  <si>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</si>
  <si>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</si>
  <si>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</si>
  <si>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</si>
  <si>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</si>
  <si>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</si>
  <si>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</si>
  <si>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</si>
  <si>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</si>
  <si>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</si>
  <si>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</si>
  <si>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</si>
  <si>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</si>
  <si>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</si>
  <si>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</si>
  <si>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</si>
  <si>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</si>
  <si>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</si>
  <si>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</si>
  <si>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</si>
  <si>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</si>
  <si>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</si>
  <si>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</si>
  <si>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</si>
  <si>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</si>
  <si>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</si>
  <si>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</si>
  <si>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</si>
  <si>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</si>
  <si>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</si>
  <si>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</si>
  <si>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</si>
  <si>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</si>
  <si>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</si>
  <si>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</si>
  <si>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</si>
  <si>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</si>
  <si>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</si>
  <si>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</si>
  <si>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</si>
  <si>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</si>
  <si>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</si>
  <si>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</si>
  <si>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</si>
  <si>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</si>
  <si>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</si>
  <si>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</si>
  <si>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</si>
  <si>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</si>
  <si>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</si>
  <si>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</si>
  <si>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</si>
  <si>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</si>
  <si>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</si>
  <si>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</si>
  <si>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</si>
  <si>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</si>
  <si>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</si>
  <si>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</si>
  <si>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</si>
  <si>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</si>
  <si>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</si>
  <si>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</si>
  <si>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</si>
  <si>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</si>
  <si>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</si>
  <si>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</si>
  <si>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</si>
  <si>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</si>
  <si>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</si>
  <si>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</si>
  <si>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</si>
  <si>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</si>
  <si>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</si>
  <si>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</si>
  <si>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</si>
  <si>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</si>
  <si>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</si>
  <si>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</si>
  <si>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</si>
  <si>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</si>
  <si>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</si>
  <si>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</si>
  <si>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</si>
  <si>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（単位：千円）</t>
  </si>
  <si>
    <t>-</t>
    <phoneticPr fontId="2"/>
  </si>
  <si>
    <t>-</t>
    <phoneticPr fontId="2"/>
  </si>
  <si>
    <t>-</t>
    <phoneticPr fontId="2"/>
  </si>
  <si>
    <t>行政コスト計算書</t>
  </si>
  <si>
    <t>自　平成２９年４月１日　</t>
    <phoneticPr fontId="10"/>
  </si>
  <si>
    <t>至　平成３０年３月３１日</t>
    <phoneticPr fontId="10"/>
  </si>
  <si>
    <t>-</t>
    <phoneticPr fontId="10"/>
  </si>
  <si>
    <t>-</t>
    <phoneticPr fontId="10"/>
  </si>
  <si>
    <t>-</t>
    <phoneticPr fontId="10"/>
  </si>
  <si>
    <t>※</t>
  </si>
  <si>
    <t>純資産変動計算書</t>
  </si>
  <si>
    <t>資金収支計算書</t>
  </si>
  <si>
    <t>自　平成２９年４月１日　</t>
    <phoneticPr fontId="10"/>
  </si>
  <si>
    <t>貸借対照表</t>
  </si>
  <si>
    <t>（平成３０年３月３１日現在）</t>
  </si>
  <si>
    <t>-</t>
    <phoneticPr fontId="2"/>
  </si>
  <si>
    <t>有形固定資産の明細（一般会計等）</t>
    <rPh sb="0" eb="2">
      <t>ユウケイ</t>
    </rPh>
    <rPh sb="2" eb="4">
      <t>コテイ</t>
    </rPh>
    <rPh sb="10" eb="12">
      <t>イッパン</t>
    </rPh>
    <rPh sb="12" eb="14">
      <t>カイケイ</t>
    </rPh>
    <rPh sb="14" eb="15">
      <t>トウ</t>
    </rPh>
    <phoneticPr fontId="18"/>
  </si>
  <si>
    <t>（単位：千円）</t>
    <rPh sb="4" eb="5">
      <t>セン</t>
    </rPh>
    <phoneticPr fontId="18"/>
  </si>
  <si>
    <t>区分</t>
  </si>
  <si>
    <t xml:space="preserve">
前年度末残高
（A）</t>
  </si>
  <si>
    <t xml:space="preserve">
本年度増加額
（B）</t>
  </si>
  <si>
    <t xml:space="preserve">
本年度減少額
（C）</t>
  </si>
  <si>
    <t>本年度末残高
（A)＋（B)-（C)
（D）</t>
  </si>
  <si>
    <t>本年度末
減価償却累計額
（E)</t>
  </si>
  <si>
    <t xml:space="preserve">
本年度償却額
（F)</t>
  </si>
  <si>
    <t>差引本年度末残高
（D)－（E)
（G)</t>
  </si>
  <si>
    <t xml:space="preserve"> 事業用資産</t>
  </si>
  <si>
    <t>　  土地</t>
  </si>
  <si>
    <t>　　立木竹</t>
  </si>
  <si>
    <t>　　建物</t>
  </si>
  <si>
    <t>　　工作物</t>
  </si>
  <si>
    <t>　　船舶</t>
  </si>
  <si>
    <t>　　浮標等</t>
  </si>
  <si>
    <t>　　航空機</t>
  </si>
  <si>
    <t>　　その他</t>
  </si>
  <si>
    <t>　　建設仮勘定</t>
  </si>
  <si>
    <t xml:space="preserve"> インフラ資産</t>
  </si>
  <si>
    <t>　　土地</t>
  </si>
  <si>
    <t xml:space="preserve"> 物品</t>
  </si>
  <si>
    <t>有形固定資産の行政目的別明細（一般会計等）</t>
    <rPh sb="15" eb="17">
      <t>イッパン</t>
    </rPh>
    <rPh sb="17" eb="19">
      <t>カイケイ</t>
    </rPh>
    <rPh sb="19" eb="20">
      <t>トウ</t>
    </rPh>
    <phoneticPr fontId="2"/>
  </si>
  <si>
    <t>（単位：千円）</t>
    <rPh sb="4" eb="5">
      <t>セン</t>
    </rPh>
    <phoneticPr fontId="2"/>
  </si>
  <si>
    <t>生活インフラ・
国土保全</t>
  </si>
  <si>
    <t>教育</t>
  </si>
  <si>
    <t>福祉</t>
  </si>
  <si>
    <t>環境衛生</t>
  </si>
  <si>
    <t>産業振興</t>
  </si>
  <si>
    <t>消防</t>
  </si>
  <si>
    <t>総務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</si>
</sst>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0;&quot;△ &quot;0"/>
    <numFmt numFmtId="178" formatCode="#,##0_ "/>
    <numFmt numFmtId="179" formatCode="#,##0;[Red]#,##0"/>
    <numFmt numFmtId="180" formatCode="#,##0,_ ;&quot;▲&quot;#,##0,;&quot;-&quot;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　Ｐゴシック"/>
      <family val="3"/>
      <charset val="128"/>
    </font>
    <font>
      <sz val="6"/>
      <name val="ＭＳ Ｐ明朝"/>
      <family val="2"/>
      <charset val="128"/>
    </font>
    <font>
      <sz val="14"/>
      <color theme="1"/>
      <name val="ＭＳ　Ｐゴシック"/>
      <family val="3"/>
      <charset val="128"/>
    </font>
    <font>
      <sz val="9"/>
      <color theme="1"/>
      <name val="ＭＳ　Ｐゴシック"/>
      <family val="3"/>
      <charset val="128"/>
    </font>
    <font>
      <sz val="10"/>
      <name val="ＭＳ　Ｐゴシック"/>
      <family val="3"/>
      <charset val="128"/>
    </font>
    <font>
      <sz val="10"/>
      <color theme="1"/>
      <name val="ＭＳ　Ｐゴシック"/>
      <family val="3"/>
      <charset val="128"/>
    </font>
    <font>
      <sz val="12"/>
      <name val="ＭＳ　Ｐゴシック"/>
      <family val="3"/>
      <charset val="128"/>
    </font>
    <font>
      <sz val="14"/>
      <name val="ＭＳ　Ｐゴシック"/>
      <family val="3"/>
      <charset val="128"/>
    </font>
    <font>
      <sz val="9"/>
      <name val="ＭＳ　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0">
      <alignment vertical="center"/>
    </xf>
    <xf numFmtId="0" fontId="1" fillId="0" borderId="0"/>
    <xf numFmtId="0" fontId="16" fillId="0" borderId="0">
      <alignment vertical="center"/>
    </xf>
    <xf numFmtId="0" fontId="1" fillId="0" borderId="0"/>
    <xf numFmtId="0" fontId="16" fillId="0" borderId="0">
      <alignment vertical="center"/>
    </xf>
    <xf numFmtId="0" fontId="16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319">
    <xf numFmtId="0" fontId="0" fillId="0" borderId="0" xfId="0">
      <alignment vertical="center"/>
    </xf>
    <xf numFmtId="49" fontId="3" fillId="2" borderId="0" xfId="9" applyNumberFormat="1" applyFont="1" applyFill="1" applyAlignment="1">
      <alignment vertical="center"/>
    </xf>
    <xf numFmtId="0" fontId="3" fillId="2" borderId="0" xfId="8" applyFont="1" applyFill="1">
      <alignment vertical="center"/>
    </xf>
    <xf numFmtId="0" fontId="3" fillId="2" borderId="0" xfId="9" applyFont="1" applyFill="1" applyAlignment="1">
      <alignment vertical="center"/>
    </xf>
    <xf numFmtId="0" fontId="3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3" fillId="0" borderId="0" xfId="10" applyNumberFormat="1" applyFont="1" applyAlignment="1">
      <alignment vertical="center"/>
    </xf>
    <xf numFmtId="0" fontId="4" fillId="0" borderId="0" xfId="10" applyFont="1"/>
    <xf numFmtId="0" fontId="3" fillId="0" borderId="0" xfId="10" applyFont="1" applyAlignment="1">
      <alignment vertical="center"/>
    </xf>
    <xf numFmtId="49" fontId="7" fillId="0" borderId="0" xfId="10" applyNumberFormat="1" applyFont="1" applyAlignment="1">
      <alignment vertical="center"/>
    </xf>
    <xf numFmtId="0" fontId="7" fillId="0" borderId="0" xfId="10" applyFont="1" applyAlignment="1">
      <alignment vertical="center"/>
    </xf>
    <xf numFmtId="0" fontId="1" fillId="0" borderId="0" xfId="10" applyAlignment="1">
      <alignment vertical="center"/>
    </xf>
    <xf numFmtId="0" fontId="1" fillId="0" borderId="0" xfId="10" applyAlignment="1">
      <alignment horizontal="right" vertical="center"/>
    </xf>
    <xf numFmtId="49" fontId="3" fillId="0" borderId="0" xfId="10" applyNumberFormat="1" applyFont="1" applyAlignment="1">
      <alignment horizontal="center" vertical="center"/>
    </xf>
    <xf numFmtId="0" fontId="3" fillId="0" borderId="0" xfId="10" applyFont="1" applyAlignment="1">
      <alignment horizontal="center" vertical="center"/>
    </xf>
    <xf numFmtId="0" fontId="1" fillId="0" borderId="1" xfId="10" applyBorder="1" applyAlignment="1">
      <alignment vertical="center"/>
    </xf>
    <xf numFmtId="38" fontId="1" fillId="0" borderId="0" xfId="2" applyAlignment="1">
      <alignment vertical="center"/>
    </xf>
    <xf numFmtId="0" fontId="1" fillId="0" borderId="0" xfId="11">
      <alignment vertical="center"/>
    </xf>
    <xf numFmtId="0" fontId="1" fillId="0" borderId="2" xfId="10" applyBorder="1" applyAlignment="1">
      <alignment horizontal="right" vertical="center"/>
    </xf>
    <xf numFmtId="0" fontId="8" fillId="0" borderId="3" xfId="10" applyFont="1" applyBorder="1" applyAlignment="1">
      <alignment horizontal="center" vertical="center"/>
    </xf>
    <xf numFmtId="38" fontId="1" fillId="0" borderId="1" xfId="2" applyBorder="1" applyAlignment="1">
      <alignment vertical="center"/>
    </xf>
    <xf numFmtId="176" fontId="1" fillId="2" borderId="2" xfId="10" applyNumberFormat="1" applyFill="1" applyBorder="1" applyAlignment="1">
      <alignment horizontal="right" vertical="center"/>
    </xf>
    <xf numFmtId="178" fontId="8" fillId="2" borderId="3" xfId="10" applyNumberFormat="1" applyFont="1" applyFill="1" applyBorder="1" applyAlignment="1">
      <alignment horizontal="center" vertical="center"/>
    </xf>
    <xf numFmtId="38" fontId="9" fillId="0" borderId="0" xfId="2" applyFont="1" applyAlignment="1">
      <alignment vertical="center"/>
    </xf>
    <xf numFmtId="0" fontId="9" fillId="0" borderId="0" xfId="10" applyFont="1" applyAlignment="1">
      <alignment vertical="center"/>
    </xf>
    <xf numFmtId="176" fontId="1" fillId="2" borderId="4" xfId="10" applyNumberFormat="1" applyFill="1" applyBorder="1" applyAlignment="1">
      <alignment horizontal="right" vertical="center"/>
    </xf>
    <xf numFmtId="178" fontId="8" fillId="2" borderId="5" xfId="10" applyNumberFormat="1" applyFont="1" applyFill="1" applyBorder="1" applyAlignment="1">
      <alignment horizontal="center" vertical="center"/>
    </xf>
    <xf numFmtId="38" fontId="1" fillId="0" borderId="0" xfId="2" applyAlignment="1">
      <alignment horizontal="center" vertical="center"/>
    </xf>
    <xf numFmtId="0" fontId="1" fillId="2" borderId="2" xfId="10" applyFill="1" applyBorder="1" applyAlignment="1">
      <alignment horizontal="right" vertical="center"/>
    </xf>
    <xf numFmtId="0" fontId="8" fillId="2" borderId="3" xfId="10" applyFont="1" applyFill="1" applyBorder="1" applyAlignment="1">
      <alignment horizontal="center" vertical="center"/>
    </xf>
    <xf numFmtId="178" fontId="8" fillId="2" borderId="3" xfId="10" applyNumberFormat="1" applyFont="1" applyFill="1" applyBorder="1" applyAlignment="1">
      <alignment horizontal="right" vertical="center"/>
    </xf>
    <xf numFmtId="0" fontId="8" fillId="2" borderId="3" xfId="10" applyFont="1" applyFill="1" applyBorder="1" applyAlignment="1">
      <alignment horizontal="right" vertical="center"/>
    </xf>
    <xf numFmtId="0" fontId="1" fillId="0" borderId="6" xfId="10" applyBorder="1" applyAlignment="1">
      <alignment vertical="center"/>
    </xf>
    <xf numFmtId="0" fontId="8" fillId="0" borderId="3" xfId="10" applyFont="1" applyBorder="1" applyAlignment="1">
      <alignment horizontal="right" vertical="center"/>
    </xf>
    <xf numFmtId="176" fontId="1" fillId="2" borderId="7" xfId="10" applyNumberFormat="1" applyFill="1" applyBorder="1" applyAlignment="1">
      <alignment horizontal="right" vertical="center"/>
    </xf>
    <xf numFmtId="178" fontId="8" fillId="2" borderId="8" xfId="10" applyNumberFormat="1" applyFont="1" applyFill="1" applyBorder="1" applyAlignment="1">
      <alignment horizontal="center" vertical="center"/>
    </xf>
    <xf numFmtId="176" fontId="1" fillId="2" borderId="9" xfId="10" applyNumberFormat="1" applyFill="1" applyBorder="1" applyAlignment="1">
      <alignment horizontal="right" vertical="center"/>
    </xf>
    <xf numFmtId="178" fontId="8" fillId="2" borderId="10" xfId="10" applyNumberFormat="1" applyFont="1" applyFill="1" applyBorder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1" fillId="2" borderId="0" xfId="8" applyFont="1" applyFill="1">
      <alignment vertical="center"/>
    </xf>
    <xf numFmtId="49" fontId="1" fillId="2" borderId="0" xfId="0" applyNumberFormat="1" applyFont="1" applyFill="1">
      <alignment vertical="center"/>
    </xf>
    <xf numFmtId="0" fontId="11" fillId="2" borderId="0" xfId="0" applyFont="1" applyFill="1" applyAlignment="1"/>
    <xf numFmtId="0" fontId="1" fillId="2" borderId="0" xfId="0" applyFont="1" applyFill="1" applyAlignment="1"/>
    <xf numFmtId="0" fontId="1" fillId="2" borderId="0" xfId="0" applyFont="1" applyFill="1" applyAlignment="1">
      <alignment horizontal="right"/>
    </xf>
    <xf numFmtId="38" fontId="1" fillId="2" borderId="1" xfId="1" applyFill="1" applyBorder="1">
      <alignment vertical="center"/>
    </xf>
    <xf numFmtId="38" fontId="1" fillId="2" borderId="0" xfId="1" applyFill="1">
      <alignment vertical="center"/>
    </xf>
    <xf numFmtId="176" fontId="1" fillId="2" borderId="2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178" fontId="8" fillId="2" borderId="3" xfId="0" applyNumberFormat="1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38" fontId="1" fillId="2" borderId="11" xfId="1" applyFill="1" applyBorder="1">
      <alignment vertical="center"/>
    </xf>
    <xf numFmtId="38" fontId="1" fillId="2" borderId="12" xfId="1" applyFill="1" applyBorder="1">
      <alignment vertical="center"/>
    </xf>
    <xf numFmtId="0" fontId="1" fillId="2" borderId="12" xfId="0" applyFont="1" applyFill="1" applyBorder="1">
      <alignment vertical="center"/>
    </xf>
    <xf numFmtId="176" fontId="1" fillId="2" borderId="4" xfId="0" applyNumberFormat="1" applyFont="1" applyFill="1" applyBorder="1" applyAlignment="1">
      <alignment horizontal="right" vertical="center"/>
    </xf>
    <xf numFmtId="37" fontId="8" fillId="2" borderId="5" xfId="0" applyNumberFormat="1" applyFont="1" applyFill="1" applyBorder="1" applyAlignment="1">
      <alignment horizontal="center" vertical="center"/>
    </xf>
    <xf numFmtId="38" fontId="1" fillId="2" borderId="13" xfId="1" applyFill="1" applyBorder="1">
      <alignment vertical="center"/>
    </xf>
    <xf numFmtId="38" fontId="1" fillId="2" borderId="14" xfId="1" applyFill="1" applyBorder="1">
      <alignment vertical="center"/>
    </xf>
    <xf numFmtId="0" fontId="12" fillId="2" borderId="14" xfId="0" applyFont="1" applyFill="1" applyBorder="1">
      <alignment vertical="center"/>
    </xf>
    <xf numFmtId="176" fontId="1" fillId="2" borderId="9" xfId="0" applyNumberFormat="1" applyFont="1" applyFill="1" applyBorder="1" applyAlignment="1">
      <alignment horizontal="right" vertical="center"/>
    </xf>
    <xf numFmtId="178" fontId="8" fillId="2" borderId="10" xfId="0" applyNumberFormat="1" applyFont="1" applyFill="1" applyBorder="1" applyAlignment="1">
      <alignment horizontal="center" vertical="center"/>
    </xf>
    <xf numFmtId="49" fontId="7" fillId="2" borderId="0" xfId="1" applyNumberFormat="1" applyFont="1" applyFill="1">
      <alignment vertical="center"/>
    </xf>
    <xf numFmtId="38" fontId="7" fillId="2" borderId="15" xfId="1" applyFont="1" applyFill="1" applyBorder="1">
      <alignment vertical="center"/>
    </xf>
    <xf numFmtId="38" fontId="13" fillId="2" borderId="15" xfId="1" applyFont="1" applyFill="1" applyBorder="1">
      <alignment vertical="center"/>
    </xf>
    <xf numFmtId="0" fontId="14" fillId="2" borderId="15" xfId="0" applyFont="1" applyFill="1" applyBorder="1">
      <alignment vertical="center"/>
    </xf>
    <xf numFmtId="0" fontId="3" fillId="2" borderId="0" xfId="0" applyFont="1" applyFill="1" applyAlignment="1">
      <alignment horizontal="left" vertical="center"/>
    </xf>
    <xf numFmtId="38" fontId="13" fillId="2" borderId="0" xfId="1" applyFont="1" applyFill="1">
      <alignment vertical="center"/>
    </xf>
    <xf numFmtId="0" fontId="14" fillId="2" borderId="0" xfId="0" applyFont="1" applyFill="1">
      <alignment vertical="center"/>
    </xf>
    <xf numFmtId="49" fontId="3" fillId="0" borderId="0" xfId="6" applyNumberFormat="1" applyFont="1" applyAlignment="1">
      <alignment vertical="center"/>
    </xf>
    <xf numFmtId="0" fontId="11" fillId="0" borderId="0" xfId="6" applyFont="1"/>
    <xf numFmtId="0" fontId="3" fillId="0" borderId="0" xfId="6" applyFont="1" applyAlignment="1">
      <alignment vertical="center"/>
    </xf>
    <xf numFmtId="0" fontId="11" fillId="0" borderId="0" xfId="6" applyFont="1" applyAlignment="1">
      <alignment horizontal="center"/>
    </xf>
    <xf numFmtId="0" fontId="1" fillId="0" borderId="0" xfId="6" applyAlignment="1">
      <alignment horizontal="center"/>
    </xf>
    <xf numFmtId="0" fontId="1" fillId="0" borderId="0" xfId="6"/>
    <xf numFmtId="0" fontId="1" fillId="0" borderId="0" xfId="6" applyAlignment="1">
      <alignment horizontal="right"/>
    </xf>
    <xf numFmtId="0" fontId="1" fillId="0" borderId="0" xfId="6" applyAlignment="1">
      <alignment vertical="center"/>
    </xf>
    <xf numFmtId="0" fontId="1" fillId="0" borderId="15" xfId="6" applyBorder="1" applyAlignment="1">
      <alignment vertical="center"/>
    </xf>
    <xf numFmtId="0" fontId="1" fillId="0" borderId="16" xfId="6" applyBorder="1" applyAlignment="1">
      <alignment vertical="center"/>
    </xf>
    <xf numFmtId="0" fontId="1" fillId="0" borderId="0" xfId="6" applyAlignment="1">
      <alignment horizontal="center" vertical="center"/>
    </xf>
    <xf numFmtId="38" fontId="1" fillId="0" borderId="17" xfId="2" applyBorder="1" applyAlignment="1">
      <alignment vertical="center"/>
    </xf>
    <xf numFmtId="38" fontId="1" fillId="0" borderId="18" xfId="2" applyBorder="1" applyAlignment="1">
      <alignment vertical="center"/>
    </xf>
    <xf numFmtId="0" fontId="1" fillId="0" borderId="18" xfId="6" applyBorder="1" applyAlignment="1">
      <alignment vertical="center"/>
    </xf>
    <xf numFmtId="176" fontId="1" fillId="0" borderId="19" xfId="6" applyNumberFormat="1" applyBorder="1" applyAlignment="1">
      <alignment horizontal="right" vertical="center"/>
    </xf>
    <xf numFmtId="179" fontId="8" fillId="0" borderId="18" xfId="6" applyNumberFormat="1" applyFont="1" applyBorder="1" applyAlignment="1">
      <alignment horizontal="center" vertical="center"/>
    </xf>
    <xf numFmtId="176" fontId="8" fillId="0" borderId="20" xfId="6" applyNumberFormat="1" applyFont="1" applyBorder="1" applyAlignment="1">
      <alignment horizontal="center" vertical="center"/>
    </xf>
    <xf numFmtId="176" fontId="1" fillId="0" borderId="18" xfId="6" applyNumberFormat="1" applyBorder="1" applyAlignment="1">
      <alignment horizontal="right" vertical="center"/>
    </xf>
    <xf numFmtId="176" fontId="8" fillId="0" borderId="21" xfId="6" applyNumberFormat="1" applyFont="1" applyBorder="1" applyAlignment="1">
      <alignment horizontal="center" vertical="center"/>
    </xf>
    <xf numFmtId="176" fontId="1" fillId="0" borderId="2" xfId="6" applyNumberFormat="1" applyBorder="1" applyAlignment="1">
      <alignment horizontal="right" vertical="center"/>
    </xf>
    <xf numFmtId="179" fontId="8" fillId="0" borderId="0" xfId="6" applyNumberFormat="1" applyFont="1" applyAlignment="1">
      <alignment horizontal="center" vertical="center"/>
    </xf>
    <xf numFmtId="176" fontId="8" fillId="0" borderId="6" xfId="6" applyNumberFormat="1" applyFont="1" applyBorder="1" applyAlignment="1">
      <alignment horizontal="center" vertical="center"/>
    </xf>
    <xf numFmtId="176" fontId="1" fillId="0" borderId="0" xfId="6" applyNumberFormat="1" applyAlignment="1">
      <alignment horizontal="right" vertical="center"/>
    </xf>
    <xf numFmtId="176" fontId="8" fillId="0" borderId="22" xfId="6" applyNumberFormat="1" applyFont="1" applyBorder="1" applyAlignment="1">
      <alignment horizontal="center" vertical="center"/>
    </xf>
    <xf numFmtId="0" fontId="1" fillId="0" borderId="1" xfId="6" applyBorder="1" applyAlignment="1">
      <alignment vertical="center"/>
    </xf>
    <xf numFmtId="176" fontId="8" fillId="0" borderId="3" xfId="6" applyNumberFormat="1" applyFont="1" applyBorder="1" applyAlignment="1">
      <alignment horizontal="center" vertical="center"/>
    </xf>
    <xf numFmtId="0" fontId="1" fillId="0" borderId="1" xfId="12" applyBorder="1" applyAlignment="1">
      <alignment horizontal="left" vertical="center"/>
    </xf>
    <xf numFmtId="0" fontId="1" fillId="0" borderId="0" xfId="12" applyAlignment="1">
      <alignment horizontal="left" vertical="center"/>
    </xf>
    <xf numFmtId="38" fontId="1" fillId="0" borderId="23" xfId="2" applyBorder="1" applyAlignment="1">
      <alignment vertical="center"/>
    </xf>
    <xf numFmtId="0" fontId="1" fillId="0" borderId="24" xfId="12" applyBorder="1">
      <alignment vertical="center"/>
    </xf>
    <xf numFmtId="0" fontId="1" fillId="0" borderId="24" xfId="6" applyBorder="1" applyAlignment="1">
      <alignment vertical="center"/>
    </xf>
    <xf numFmtId="176" fontId="1" fillId="0" borderId="25" xfId="6" applyNumberFormat="1" applyBorder="1" applyAlignment="1">
      <alignment horizontal="right" vertical="center"/>
    </xf>
    <xf numFmtId="179" fontId="8" fillId="0" borderId="24" xfId="6" applyNumberFormat="1" applyFont="1" applyBorder="1" applyAlignment="1">
      <alignment horizontal="center" vertical="center"/>
    </xf>
    <xf numFmtId="176" fontId="8" fillId="0" borderId="26" xfId="6" applyNumberFormat="1" applyFont="1" applyBorder="1" applyAlignment="1">
      <alignment horizontal="center" vertical="center"/>
    </xf>
    <xf numFmtId="176" fontId="1" fillId="0" borderId="24" xfId="6" applyNumberFormat="1" applyBorder="1" applyAlignment="1">
      <alignment horizontal="right" vertical="center"/>
    </xf>
    <xf numFmtId="176" fontId="8" fillId="0" borderId="27" xfId="6" applyNumberFormat="1" applyFont="1" applyBorder="1" applyAlignment="1">
      <alignment horizontal="center" vertical="center"/>
    </xf>
    <xf numFmtId="38" fontId="1" fillId="0" borderId="11" xfId="2" applyBorder="1" applyAlignment="1">
      <alignment vertical="center"/>
    </xf>
    <xf numFmtId="0" fontId="1" fillId="0" borderId="12" xfId="12" applyBorder="1">
      <alignment vertical="center"/>
    </xf>
    <xf numFmtId="0" fontId="1" fillId="0" borderId="28" xfId="12" applyBorder="1">
      <alignment vertical="center"/>
    </xf>
    <xf numFmtId="0" fontId="1" fillId="0" borderId="12" xfId="6" applyBorder="1" applyAlignment="1">
      <alignment vertical="center"/>
    </xf>
    <xf numFmtId="176" fontId="1" fillId="0" borderId="4" xfId="6" applyNumberFormat="1" applyBorder="1" applyAlignment="1">
      <alignment horizontal="right" vertical="center"/>
    </xf>
    <xf numFmtId="179" fontId="8" fillId="0" borderId="29" xfId="6" applyNumberFormat="1" applyFont="1" applyBorder="1" applyAlignment="1">
      <alignment horizontal="center" vertical="center"/>
    </xf>
    <xf numFmtId="176" fontId="1" fillId="0" borderId="12" xfId="6" applyNumberFormat="1" applyBorder="1" applyAlignment="1">
      <alignment horizontal="right" vertical="center"/>
    </xf>
    <xf numFmtId="176" fontId="8" fillId="0" borderId="5" xfId="6" applyNumberFormat="1" applyFont="1" applyBorder="1" applyAlignment="1">
      <alignment horizontal="center" vertical="center"/>
    </xf>
    <xf numFmtId="0" fontId="1" fillId="0" borderId="0" xfId="12">
      <alignment vertical="center"/>
    </xf>
    <xf numFmtId="0" fontId="1" fillId="0" borderId="24" xfId="12" applyBorder="1" applyAlignment="1">
      <alignment horizontal="left" vertical="center"/>
    </xf>
    <xf numFmtId="38" fontId="7" fillId="0" borderId="0" xfId="2" applyFont="1" applyAlignment="1">
      <alignment vertical="center"/>
    </xf>
    <xf numFmtId="38" fontId="1" fillId="0" borderId="30" xfId="2" applyBorder="1" applyAlignment="1">
      <alignment vertical="center"/>
    </xf>
    <xf numFmtId="0" fontId="1" fillId="0" borderId="31" xfId="12" applyBorder="1">
      <alignment vertical="center"/>
    </xf>
    <xf numFmtId="0" fontId="1" fillId="0" borderId="31" xfId="12" applyBorder="1" applyAlignment="1">
      <alignment horizontal="left" vertical="center"/>
    </xf>
    <xf numFmtId="0" fontId="9" fillId="0" borderId="31" xfId="12" applyFont="1" applyBorder="1" applyAlignment="1">
      <alignment horizontal="left" vertical="center"/>
    </xf>
    <xf numFmtId="0" fontId="1" fillId="0" borderId="31" xfId="6" applyBorder="1" applyAlignment="1">
      <alignment vertical="center"/>
    </xf>
    <xf numFmtId="176" fontId="1" fillId="0" borderId="7" xfId="6" applyNumberFormat="1" applyBorder="1" applyAlignment="1">
      <alignment horizontal="right" vertical="center"/>
    </xf>
    <xf numFmtId="179" fontId="8" fillId="0" borderId="31" xfId="6" applyNumberFormat="1" applyFont="1" applyBorder="1" applyAlignment="1">
      <alignment horizontal="center" vertical="center"/>
    </xf>
    <xf numFmtId="176" fontId="8" fillId="0" borderId="32" xfId="6" applyNumberFormat="1" applyFont="1" applyBorder="1" applyAlignment="1">
      <alignment horizontal="center" vertical="center"/>
    </xf>
    <xf numFmtId="176" fontId="1" fillId="0" borderId="31" xfId="6" applyNumberFormat="1" applyBorder="1" applyAlignment="1">
      <alignment horizontal="right" vertical="center"/>
    </xf>
    <xf numFmtId="176" fontId="8" fillId="0" borderId="8" xfId="2" applyNumberFormat="1" applyFont="1" applyBorder="1" applyAlignment="1">
      <alignment horizontal="center" vertical="center"/>
    </xf>
    <xf numFmtId="38" fontId="1" fillId="0" borderId="33" xfId="2" applyBorder="1" applyAlignment="1">
      <alignment vertical="center"/>
    </xf>
    <xf numFmtId="0" fontId="1" fillId="0" borderId="34" xfId="12" applyBorder="1">
      <alignment vertical="center"/>
    </xf>
    <xf numFmtId="0" fontId="1" fillId="0" borderId="34" xfId="12" applyBorder="1" applyAlignment="1">
      <alignment horizontal="left" vertical="center"/>
    </xf>
    <xf numFmtId="0" fontId="1" fillId="0" borderId="34" xfId="6" applyBorder="1" applyAlignment="1">
      <alignment vertical="center"/>
    </xf>
    <xf numFmtId="176" fontId="1" fillId="0" borderId="35" xfId="6" applyNumberFormat="1" applyBorder="1" applyAlignment="1">
      <alignment horizontal="right" vertical="center"/>
    </xf>
    <xf numFmtId="179" fontId="8" fillId="0" borderId="34" xfId="6" applyNumberFormat="1" applyFont="1" applyBorder="1" applyAlignment="1">
      <alignment horizontal="center" vertical="center"/>
    </xf>
    <xf numFmtId="176" fontId="8" fillId="0" borderId="36" xfId="6" applyNumberFormat="1" applyFont="1" applyBorder="1" applyAlignment="1">
      <alignment horizontal="center" vertical="center"/>
    </xf>
    <xf numFmtId="176" fontId="1" fillId="0" borderId="34" xfId="6" applyNumberFormat="1" applyBorder="1" applyAlignment="1">
      <alignment horizontal="right" vertical="center"/>
    </xf>
    <xf numFmtId="176" fontId="8" fillId="0" borderId="37" xfId="2" applyNumberFormat="1" applyFont="1" applyBorder="1" applyAlignment="1">
      <alignment horizontal="center" vertical="center"/>
    </xf>
    <xf numFmtId="0" fontId="1" fillId="0" borderId="15" xfId="6" applyBorder="1" applyAlignment="1">
      <alignment vertical="top" wrapText="1"/>
    </xf>
    <xf numFmtId="0" fontId="1" fillId="0" borderId="15" xfId="6" applyBorder="1" applyAlignment="1">
      <alignment vertical="top"/>
    </xf>
    <xf numFmtId="0" fontId="1" fillId="0" borderId="0" xfId="6" applyAlignment="1">
      <alignment vertical="top"/>
    </xf>
    <xf numFmtId="0" fontId="3" fillId="0" borderId="0" xfId="6" applyFont="1" applyAlignment="1">
      <alignment horizontal="left" vertical="center"/>
    </xf>
    <xf numFmtId="0" fontId="9" fillId="2" borderId="0" xfId="8" applyFont="1" applyFill="1">
      <alignment vertical="center"/>
    </xf>
    <xf numFmtId="0" fontId="15" fillId="2" borderId="0" xfId="9" applyFont="1" applyFill="1" applyAlignment="1">
      <alignment vertical="center"/>
    </xf>
    <xf numFmtId="49" fontId="7" fillId="2" borderId="0" xfId="9" applyNumberFormat="1" applyFont="1" applyFill="1" applyAlignment="1">
      <alignment vertical="center"/>
    </xf>
    <xf numFmtId="0" fontId="7" fillId="2" borderId="0" xfId="9" applyFont="1" applyFill="1" applyAlignment="1">
      <alignment vertical="center"/>
    </xf>
    <xf numFmtId="0" fontId="1" fillId="2" borderId="0" xfId="9" applyFill="1" applyAlignment="1">
      <alignment vertical="center"/>
    </xf>
    <xf numFmtId="0" fontId="1" fillId="2" borderId="0" xfId="9" applyFill="1" applyAlignment="1">
      <alignment horizontal="right" vertical="center"/>
    </xf>
    <xf numFmtId="49" fontId="3" fillId="2" borderId="0" xfId="9" applyNumberFormat="1" applyFont="1" applyFill="1" applyAlignment="1">
      <alignment horizontal="center" vertical="center"/>
    </xf>
    <xf numFmtId="0" fontId="3" fillId="2" borderId="0" xfId="9" applyFont="1" applyFill="1" applyAlignment="1">
      <alignment horizontal="center" vertical="center"/>
    </xf>
    <xf numFmtId="38" fontId="1" fillId="2" borderId="38" xfId="2" applyFill="1" applyBorder="1" applyAlignment="1">
      <alignment vertical="center"/>
    </xf>
    <xf numFmtId="0" fontId="1" fillId="2" borderId="15" xfId="12" applyFill="1" applyBorder="1">
      <alignment vertical="center"/>
    </xf>
    <xf numFmtId="0" fontId="1" fillId="2" borderId="15" xfId="12" applyFill="1" applyBorder="1" applyAlignment="1">
      <alignment horizontal="left" vertical="center"/>
    </xf>
    <xf numFmtId="0" fontId="1" fillId="2" borderId="15" xfId="9" applyFill="1" applyBorder="1" applyAlignment="1">
      <alignment vertical="center"/>
    </xf>
    <xf numFmtId="0" fontId="1" fillId="2" borderId="39" xfId="9" applyFill="1" applyBorder="1" applyAlignment="1">
      <alignment vertical="center"/>
    </xf>
    <xf numFmtId="0" fontId="1" fillId="2" borderId="40" xfId="9" applyFill="1" applyBorder="1" applyAlignment="1">
      <alignment vertical="center"/>
    </xf>
    <xf numFmtId="0" fontId="8" fillId="2" borderId="16" xfId="9" applyFont="1" applyFill="1" applyBorder="1" applyAlignment="1">
      <alignment vertical="center"/>
    </xf>
    <xf numFmtId="38" fontId="1" fillId="2" borderId="1" xfId="2" applyFill="1" applyBorder="1" applyAlignment="1">
      <alignment vertical="center"/>
    </xf>
    <xf numFmtId="0" fontId="1" fillId="2" borderId="0" xfId="12" applyFill="1">
      <alignment vertical="center"/>
    </xf>
    <xf numFmtId="0" fontId="1" fillId="2" borderId="0" xfId="12" applyFill="1" applyAlignment="1">
      <alignment horizontal="left" vertical="center"/>
    </xf>
    <xf numFmtId="0" fontId="1" fillId="2" borderId="6" xfId="9" applyFill="1" applyBorder="1" applyAlignment="1">
      <alignment vertical="center"/>
    </xf>
    <xf numFmtId="176" fontId="1" fillId="2" borderId="2" xfId="9" applyNumberFormat="1" applyFill="1" applyBorder="1" applyAlignment="1">
      <alignment horizontal="right" vertical="center"/>
    </xf>
    <xf numFmtId="178" fontId="8" fillId="2" borderId="3" xfId="9" applyNumberFormat="1" applyFont="1" applyFill="1" applyBorder="1" applyAlignment="1">
      <alignment horizontal="center" vertical="center"/>
    </xf>
    <xf numFmtId="0" fontId="1" fillId="2" borderId="1" xfId="9" applyFill="1" applyBorder="1" applyAlignment="1">
      <alignment vertical="center"/>
    </xf>
    <xf numFmtId="0" fontId="1" fillId="2" borderId="1" xfId="11" applyFill="1" applyBorder="1">
      <alignment vertical="center"/>
    </xf>
    <xf numFmtId="0" fontId="1" fillId="2" borderId="0" xfId="11" applyFill="1">
      <alignment vertical="center"/>
    </xf>
    <xf numFmtId="177" fontId="8" fillId="2" borderId="3" xfId="9" applyNumberFormat="1" applyFont="1" applyFill="1" applyBorder="1" applyAlignment="1">
      <alignment horizontal="center" vertical="center"/>
    </xf>
    <xf numFmtId="38" fontId="1" fillId="2" borderId="0" xfId="2" applyFill="1" applyAlignment="1">
      <alignment vertical="center"/>
    </xf>
    <xf numFmtId="0" fontId="1" fillId="2" borderId="11" xfId="9" applyFill="1" applyBorder="1" applyAlignment="1">
      <alignment vertical="center"/>
    </xf>
    <xf numFmtId="0" fontId="1" fillId="2" borderId="12" xfId="9" applyFill="1" applyBorder="1" applyAlignment="1">
      <alignment vertical="center"/>
    </xf>
    <xf numFmtId="38" fontId="1" fillId="2" borderId="12" xfId="2" applyFill="1" applyBorder="1" applyAlignment="1">
      <alignment vertical="center"/>
    </xf>
    <xf numFmtId="0" fontId="1" fillId="2" borderId="12" xfId="11" applyFill="1" applyBorder="1">
      <alignment vertical="center"/>
    </xf>
    <xf numFmtId="0" fontId="1" fillId="2" borderId="29" xfId="9" applyFill="1" applyBorder="1" applyAlignment="1">
      <alignment vertical="center"/>
    </xf>
    <xf numFmtId="176" fontId="1" fillId="2" borderId="4" xfId="9" applyNumberFormat="1" applyFill="1" applyBorder="1" applyAlignment="1">
      <alignment horizontal="right" vertical="center"/>
    </xf>
    <xf numFmtId="178" fontId="8" fillId="2" borderId="5" xfId="9" applyNumberFormat="1" applyFont="1" applyFill="1" applyBorder="1" applyAlignment="1">
      <alignment horizontal="center" vertical="center"/>
    </xf>
    <xf numFmtId="176" fontId="1" fillId="2" borderId="2" xfId="9" applyNumberFormat="1" applyFill="1" applyBorder="1" applyAlignment="1">
      <alignment horizontal="center" vertical="center"/>
    </xf>
    <xf numFmtId="0" fontId="8" fillId="2" borderId="3" xfId="9" applyFont="1" applyFill="1" applyBorder="1" applyAlignment="1">
      <alignment horizontal="center" vertical="center"/>
    </xf>
    <xf numFmtId="0" fontId="1" fillId="2" borderId="0" xfId="9" applyFill="1" applyAlignment="1">
      <alignment horizontal="left" vertical="center"/>
    </xf>
    <xf numFmtId="0" fontId="1" fillId="2" borderId="12" xfId="9" applyFill="1" applyBorder="1" applyAlignment="1">
      <alignment horizontal="left" vertical="center"/>
    </xf>
    <xf numFmtId="176" fontId="1" fillId="2" borderId="25" xfId="9" applyNumberFormat="1" applyFill="1" applyBorder="1" applyAlignment="1">
      <alignment horizontal="right" vertical="center"/>
    </xf>
    <xf numFmtId="176" fontId="1" fillId="2" borderId="9" xfId="9" applyNumberFormat="1" applyFill="1" applyBorder="1" applyAlignment="1">
      <alignment horizontal="right" vertical="center"/>
    </xf>
    <xf numFmtId="178" fontId="8" fillId="2" borderId="10" xfId="9" applyNumberFormat="1" applyFont="1" applyFill="1" applyBorder="1" applyAlignment="1">
      <alignment horizontal="center" vertical="center"/>
    </xf>
    <xf numFmtId="0" fontId="1" fillId="2" borderId="15" xfId="9" applyFill="1" applyBorder="1" applyAlignment="1">
      <alignment horizontal="left" vertical="center"/>
    </xf>
    <xf numFmtId="176" fontId="1" fillId="2" borderId="0" xfId="9" applyNumberFormat="1" applyFill="1" applyAlignment="1">
      <alignment horizontal="right" vertical="center"/>
    </xf>
    <xf numFmtId="178" fontId="8" fillId="2" borderId="15" xfId="9" applyNumberFormat="1" applyFont="1" applyFill="1" applyBorder="1" applyAlignment="1">
      <alignment horizontal="center" vertical="center"/>
    </xf>
    <xf numFmtId="0" fontId="1" fillId="2" borderId="17" xfId="9" applyFill="1" applyBorder="1" applyAlignment="1">
      <alignment horizontal="left" vertical="center"/>
    </xf>
    <xf numFmtId="0" fontId="1" fillId="2" borderId="18" xfId="9" applyFill="1" applyBorder="1" applyAlignment="1">
      <alignment horizontal="left" vertical="center"/>
    </xf>
    <xf numFmtId="176" fontId="1" fillId="2" borderId="19" xfId="9" applyNumberFormat="1" applyFill="1" applyBorder="1" applyAlignment="1">
      <alignment horizontal="right" vertical="center"/>
    </xf>
    <xf numFmtId="178" fontId="8" fillId="2" borderId="21" xfId="9" applyNumberFormat="1" applyFont="1" applyFill="1" applyBorder="1" applyAlignment="1">
      <alignment horizontal="center" vertical="center"/>
    </xf>
    <xf numFmtId="0" fontId="1" fillId="2" borderId="23" xfId="9" applyFill="1" applyBorder="1" applyAlignment="1">
      <alignment horizontal="left" vertical="center"/>
    </xf>
    <xf numFmtId="0" fontId="1" fillId="2" borderId="24" xfId="9" applyFill="1" applyBorder="1" applyAlignment="1">
      <alignment horizontal="left" vertical="center"/>
    </xf>
    <xf numFmtId="0" fontId="1" fillId="2" borderId="30" xfId="9" applyFill="1" applyBorder="1" applyAlignment="1">
      <alignment horizontal="left" vertical="center"/>
    </xf>
    <xf numFmtId="0" fontId="1" fillId="2" borderId="31" xfId="9" applyFill="1" applyBorder="1" applyAlignment="1">
      <alignment horizontal="left" vertical="center"/>
    </xf>
    <xf numFmtId="176" fontId="1" fillId="2" borderId="7" xfId="9" applyNumberFormat="1" applyFill="1" applyBorder="1" applyAlignment="1">
      <alignment horizontal="right" vertical="center"/>
    </xf>
    <xf numFmtId="178" fontId="8" fillId="2" borderId="8" xfId="9" applyNumberFormat="1" applyFont="1" applyFill="1" applyBorder="1" applyAlignment="1">
      <alignment horizontal="center" vertical="center"/>
    </xf>
    <xf numFmtId="0" fontId="1" fillId="2" borderId="13" xfId="9" applyFill="1" applyBorder="1" applyAlignment="1">
      <alignment vertical="center"/>
    </xf>
    <xf numFmtId="0" fontId="1" fillId="2" borderId="14" xfId="9" applyFill="1" applyBorder="1" applyAlignment="1">
      <alignment vertical="center"/>
    </xf>
    <xf numFmtId="38" fontId="1" fillId="2" borderId="14" xfId="2" applyFill="1" applyBorder="1" applyAlignment="1">
      <alignment vertical="center"/>
    </xf>
    <xf numFmtId="0" fontId="1" fillId="2" borderId="14" xfId="11" applyFill="1" applyBorder="1">
      <alignment vertical="center"/>
    </xf>
    <xf numFmtId="38" fontId="7" fillId="2" borderId="0" xfId="2" applyFont="1" applyFill="1" applyAlignment="1">
      <alignment vertical="center"/>
    </xf>
    <xf numFmtId="0" fontId="7" fillId="2" borderId="0" xfId="11" applyFont="1" applyFill="1">
      <alignment vertical="center"/>
    </xf>
    <xf numFmtId="0" fontId="7" fillId="2" borderId="0" xfId="12" applyFont="1" applyFill="1" applyAlignment="1">
      <alignment horizontal="left" vertical="center"/>
    </xf>
    <xf numFmtId="0" fontId="3" fillId="2" borderId="0" xfId="9" applyFont="1" applyFill="1" applyAlignment="1">
      <alignment horizontal="left" vertical="center"/>
    </xf>
    <xf numFmtId="0" fontId="7" fillId="2" borderId="0" xfId="9" applyFont="1" applyFill="1" applyAlignment="1">
      <alignment horizontal="left" vertical="center"/>
    </xf>
    <xf numFmtId="176" fontId="3" fillId="2" borderId="0" xfId="0" applyNumberFormat="1" applyFont="1" applyFill="1">
      <alignment vertical="center"/>
    </xf>
    <xf numFmtId="0" fontId="1" fillId="0" borderId="0" xfId="6" applyAlignment="1">
      <alignment horizontal="right" vertical="center"/>
    </xf>
    <xf numFmtId="176" fontId="8" fillId="0" borderId="8" xfId="6" applyNumberFormat="1" applyFont="1" applyBorder="1" applyAlignment="1">
      <alignment horizontal="center" vertical="center"/>
    </xf>
    <xf numFmtId="176" fontId="8" fillId="0" borderId="37" xfId="6" applyNumberFormat="1" applyFont="1" applyBorder="1" applyAlignment="1">
      <alignment horizontal="center" vertical="center"/>
    </xf>
    <xf numFmtId="176" fontId="3" fillId="0" borderId="0" xfId="6" applyNumberFormat="1" applyFont="1" applyAlignment="1">
      <alignment vertical="center"/>
    </xf>
    <xf numFmtId="176" fontId="1" fillId="2" borderId="0" xfId="0" applyNumberFormat="1" applyFont="1" applyFill="1">
      <alignment vertical="center"/>
    </xf>
    <xf numFmtId="176" fontId="1" fillId="0" borderId="2" xfId="10" applyNumberFormat="1" applyBorder="1" applyAlignment="1">
      <alignment horizontal="right" vertical="center"/>
    </xf>
    <xf numFmtId="176" fontId="8" fillId="0" borderId="3" xfId="10" applyNumberFormat="1" applyFont="1" applyBorder="1" applyAlignment="1">
      <alignment horizontal="center" vertical="center"/>
    </xf>
    <xf numFmtId="176" fontId="8" fillId="2" borderId="3" xfId="10" applyNumberFormat="1" applyFont="1" applyFill="1" applyBorder="1" applyAlignment="1">
      <alignment horizontal="center" vertical="center"/>
    </xf>
    <xf numFmtId="176" fontId="8" fillId="2" borderId="10" xfId="10" applyNumberFormat="1" applyFont="1" applyFill="1" applyBorder="1" applyAlignment="1">
      <alignment horizontal="center" vertical="center"/>
    </xf>
    <xf numFmtId="0" fontId="17" fillId="0" borderId="24" xfId="6" applyFont="1" applyBorder="1" applyAlignment="1">
      <alignment vertical="center"/>
    </xf>
    <xf numFmtId="0" fontId="19" fillId="0" borderId="24" xfId="6" applyFont="1" applyBorder="1" applyAlignment="1">
      <alignment vertical="center"/>
    </xf>
    <xf numFmtId="0" fontId="19" fillId="0" borderId="0" xfId="6" applyFont="1" applyAlignment="1">
      <alignment horizontal="center" vertical="center"/>
    </xf>
    <xf numFmtId="0" fontId="20" fillId="0" borderId="0" xfId="6" applyFont="1" applyAlignment="1">
      <alignment horizontal="right" vertical="center"/>
    </xf>
    <xf numFmtId="0" fontId="17" fillId="0" borderId="0" xfId="6" applyFont="1" applyAlignment="1">
      <alignment vertical="center"/>
    </xf>
    <xf numFmtId="0" fontId="23" fillId="0" borderId="24" xfId="13" applyFont="1" applyBorder="1">
      <alignment vertical="center"/>
    </xf>
    <xf numFmtId="0" fontId="24" fillId="0" borderId="24" xfId="13" applyFont="1" applyBorder="1">
      <alignment vertical="center"/>
    </xf>
    <xf numFmtId="0" fontId="21" fillId="0" borderId="0" xfId="13" applyFont="1">
      <alignment vertical="center"/>
    </xf>
    <xf numFmtId="0" fontId="17" fillId="0" borderId="0" xfId="14" applyFont="1" applyAlignment="1">
      <alignment vertical="center"/>
    </xf>
    <xf numFmtId="0" fontId="25" fillId="0" borderId="0" xfId="14" applyFont="1" applyAlignment="1">
      <alignment horizontal="right" vertical="center"/>
    </xf>
    <xf numFmtId="0" fontId="5" fillId="0" borderId="0" xfId="10" applyFont="1" applyAlignment="1">
      <alignment horizontal="center"/>
    </xf>
    <xf numFmtId="0" fontId="6" fillId="0" borderId="0" xfId="10" applyFont="1" applyAlignment="1">
      <alignment horizontal="center" vertical="center"/>
    </xf>
    <xf numFmtId="0" fontId="1" fillId="0" borderId="13" xfId="10" applyBorder="1" applyAlignment="1">
      <alignment horizontal="center" vertical="center"/>
    </xf>
    <xf numFmtId="0" fontId="1" fillId="0" borderId="14" xfId="10" applyBorder="1" applyAlignment="1">
      <alignment horizontal="center" vertical="center"/>
    </xf>
    <xf numFmtId="0" fontId="1" fillId="0" borderId="14" xfId="10" applyBorder="1" applyAlignment="1">
      <alignment vertical="center"/>
    </xf>
    <xf numFmtId="0" fontId="1" fillId="0" borderId="9" xfId="10" applyBorder="1" applyAlignment="1">
      <alignment horizontal="center" vertical="center"/>
    </xf>
    <xf numFmtId="0" fontId="1" fillId="0" borderId="10" xfId="10" applyBorder="1" applyAlignment="1">
      <alignment horizontal="center" vertical="center"/>
    </xf>
    <xf numFmtId="38" fontId="1" fillId="0" borderId="11" xfId="2" applyBorder="1" applyAlignment="1">
      <alignment horizontal="center" vertical="center"/>
    </xf>
    <xf numFmtId="38" fontId="1" fillId="0" borderId="12" xfId="2" applyBorder="1" applyAlignment="1">
      <alignment horizontal="center" vertical="center"/>
    </xf>
    <xf numFmtId="38" fontId="1" fillId="0" borderId="1" xfId="2" applyBorder="1" applyAlignment="1">
      <alignment horizontal="center" vertical="center"/>
    </xf>
    <xf numFmtId="38" fontId="1" fillId="0" borderId="0" xfId="2" applyAlignment="1">
      <alignment horizontal="center" vertical="center"/>
    </xf>
    <xf numFmtId="0" fontId="1" fillId="0" borderId="30" xfId="10" applyBorder="1" applyAlignment="1">
      <alignment horizontal="center" vertical="center"/>
    </xf>
    <xf numFmtId="0" fontId="1" fillId="0" borderId="31" xfId="10" applyBorder="1" applyAlignment="1">
      <alignment horizontal="center" vertical="center"/>
    </xf>
    <xf numFmtId="0" fontId="1" fillId="0" borderId="32" xfId="10" applyBorder="1" applyAlignment="1">
      <alignment horizontal="center" vertical="center"/>
    </xf>
    <xf numFmtId="38" fontId="1" fillId="0" borderId="13" xfId="2" applyBorder="1" applyAlignment="1">
      <alignment horizontal="center" vertical="center"/>
    </xf>
    <xf numFmtId="38" fontId="1" fillId="0" borderId="14" xfId="2" applyBorder="1" applyAlignment="1">
      <alignment horizontal="center" vertical="center"/>
    </xf>
    <xf numFmtId="38" fontId="1" fillId="0" borderId="41" xfId="2" applyBorder="1" applyAlignment="1">
      <alignment horizontal="center" vertical="center"/>
    </xf>
    <xf numFmtId="0" fontId="1" fillId="0" borderId="41" xfId="10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176" fontId="1" fillId="0" borderId="42" xfId="6" applyNumberFormat="1" applyBorder="1" applyAlignment="1">
      <alignment horizontal="center" vertical="center"/>
    </xf>
    <xf numFmtId="176" fontId="1" fillId="0" borderId="43" xfId="6" applyNumberFormat="1" applyBorder="1" applyAlignment="1">
      <alignment horizontal="center" vertical="center"/>
    </xf>
    <xf numFmtId="176" fontId="1" fillId="0" borderId="44" xfId="6" applyNumberFormat="1" applyBorder="1" applyAlignment="1">
      <alignment horizontal="right" vertical="center"/>
    </xf>
    <xf numFmtId="176" fontId="1" fillId="0" borderId="45" xfId="6" applyNumberFormat="1" applyBorder="1" applyAlignment="1">
      <alignment horizontal="right" vertical="center"/>
    </xf>
    <xf numFmtId="176" fontId="1" fillId="0" borderId="46" xfId="6" applyNumberFormat="1" applyBorder="1" applyAlignment="1">
      <alignment horizontal="center" vertical="center"/>
    </xf>
    <xf numFmtId="176" fontId="1" fillId="0" borderId="47" xfId="6" applyNumberFormat="1" applyBorder="1" applyAlignment="1">
      <alignment horizontal="center" vertical="center"/>
    </xf>
    <xf numFmtId="179" fontId="1" fillId="0" borderId="44" xfId="6" applyNumberFormat="1" applyBorder="1" applyAlignment="1">
      <alignment horizontal="center" vertical="center"/>
    </xf>
    <xf numFmtId="179" fontId="1" fillId="0" borderId="47" xfId="6" applyNumberFormat="1" applyBorder="1" applyAlignment="1">
      <alignment horizontal="center" vertical="center"/>
    </xf>
    <xf numFmtId="179" fontId="1" fillId="0" borderId="46" xfId="6" applyNumberFormat="1" applyBorder="1" applyAlignment="1">
      <alignment horizontal="center" vertical="center"/>
    </xf>
    <xf numFmtId="179" fontId="1" fillId="0" borderId="50" xfId="6" applyNumberFormat="1" applyBorder="1" applyAlignment="1">
      <alignment horizontal="right" vertical="center"/>
    </xf>
    <xf numFmtId="0" fontId="1" fillId="0" borderId="51" xfId="6" applyBorder="1" applyAlignment="1">
      <alignment horizontal="right" vertical="center"/>
    </xf>
    <xf numFmtId="179" fontId="1" fillId="0" borderId="45" xfId="6" applyNumberFormat="1" applyBorder="1" applyAlignment="1">
      <alignment horizontal="center" vertical="center"/>
    </xf>
    <xf numFmtId="179" fontId="1" fillId="0" borderId="52" xfId="6" applyNumberFormat="1" applyBorder="1" applyAlignment="1">
      <alignment horizontal="center" vertical="center"/>
    </xf>
    <xf numFmtId="179" fontId="1" fillId="0" borderId="53" xfId="6" applyNumberFormat="1" applyBorder="1" applyAlignment="1">
      <alignment horizontal="center" vertical="center"/>
    </xf>
    <xf numFmtId="179" fontId="1" fillId="0" borderId="54" xfId="6" applyNumberFormat="1" applyBorder="1" applyAlignment="1">
      <alignment horizontal="center" vertical="center"/>
    </xf>
    <xf numFmtId="179" fontId="1" fillId="0" borderId="55" xfId="6" applyNumberFormat="1" applyBorder="1" applyAlignment="1">
      <alignment horizontal="center" vertical="center"/>
    </xf>
    <xf numFmtId="176" fontId="1" fillId="0" borderId="48" xfId="6" applyNumberFormat="1" applyBorder="1" applyAlignment="1">
      <alignment horizontal="center" vertical="center"/>
    </xf>
    <xf numFmtId="176" fontId="1" fillId="0" borderId="49" xfId="6" applyNumberFormat="1" applyBorder="1" applyAlignment="1">
      <alignment horizontal="center" vertical="center"/>
    </xf>
    <xf numFmtId="0" fontId="5" fillId="0" borderId="0" xfId="6" applyFont="1" applyAlignment="1">
      <alignment horizontal="center"/>
    </xf>
    <xf numFmtId="0" fontId="6" fillId="0" borderId="0" xfId="6" applyFont="1" applyAlignment="1">
      <alignment horizontal="center"/>
    </xf>
    <xf numFmtId="0" fontId="1" fillId="0" borderId="38" xfId="6" applyBorder="1" applyAlignment="1">
      <alignment horizontal="center" vertical="center"/>
    </xf>
    <xf numFmtId="0" fontId="1" fillId="0" borderId="15" xfId="6" applyBorder="1" applyAlignment="1">
      <alignment horizontal="center" vertical="center"/>
    </xf>
    <xf numFmtId="0" fontId="1" fillId="0" borderId="39" xfId="6" applyBorder="1" applyAlignment="1">
      <alignment horizontal="center" vertical="center"/>
    </xf>
    <xf numFmtId="0" fontId="1" fillId="0" borderId="33" xfId="6" applyBorder="1" applyAlignment="1">
      <alignment horizontal="center" vertical="center"/>
    </xf>
    <xf numFmtId="0" fontId="1" fillId="0" borderId="34" xfId="6" applyBorder="1" applyAlignment="1">
      <alignment horizontal="center" vertical="center"/>
    </xf>
    <xf numFmtId="0" fontId="1" fillId="0" borderId="36" xfId="6" applyBorder="1" applyAlignment="1">
      <alignment horizontal="center" vertical="center"/>
    </xf>
    <xf numFmtId="0" fontId="1" fillId="0" borderId="40" xfId="6" applyBorder="1" applyAlignment="1">
      <alignment horizontal="center" vertical="center"/>
    </xf>
    <xf numFmtId="0" fontId="1" fillId="0" borderId="35" xfId="6" applyBorder="1" applyAlignment="1">
      <alignment horizontal="center" vertical="center"/>
    </xf>
    <xf numFmtId="0" fontId="1" fillId="0" borderId="7" xfId="6" applyBorder="1" applyAlignment="1">
      <alignment horizontal="center" vertical="center" wrapText="1"/>
    </xf>
    <xf numFmtId="0" fontId="1" fillId="0" borderId="32" xfId="6" applyBorder="1" applyAlignment="1">
      <alignment horizontal="center" vertical="center" wrapText="1"/>
    </xf>
    <xf numFmtId="0" fontId="1" fillId="0" borderId="8" xfId="6" applyBorder="1" applyAlignment="1">
      <alignment horizontal="center" vertical="center" wrapText="1"/>
    </xf>
    <xf numFmtId="0" fontId="1" fillId="0" borderId="31" xfId="6" applyBorder="1" applyAlignment="1">
      <alignment horizontal="center" vertical="center" wrapText="1"/>
    </xf>
    <xf numFmtId="0" fontId="1" fillId="2" borderId="11" xfId="9" applyFill="1" applyBorder="1" applyAlignment="1">
      <alignment horizontal="left" vertical="center"/>
    </xf>
    <xf numFmtId="0" fontId="1" fillId="2" borderId="12" xfId="9" applyFill="1" applyBorder="1" applyAlignment="1">
      <alignment horizontal="left" vertical="center"/>
    </xf>
    <xf numFmtId="0" fontId="1" fillId="2" borderId="29" xfId="9" applyFill="1" applyBorder="1" applyAlignment="1">
      <alignment horizontal="left" vertical="center"/>
    </xf>
    <xf numFmtId="0" fontId="1" fillId="2" borderId="1" xfId="9" applyFill="1" applyBorder="1" applyAlignment="1">
      <alignment horizontal="left" vertical="center"/>
    </xf>
    <xf numFmtId="0" fontId="1" fillId="2" borderId="0" xfId="9" applyFill="1" applyAlignment="1">
      <alignment horizontal="left" vertical="center"/>
    </xf>
    <xf numFmtId="0" fontId="1" fillId="2" borderId="6" xfId="9" applyFill="1" applyBorder="1" applyAlignment="1">
      <alignment horizontal="left" vertical="center"/>
    </xf>
    <xf numFmtId="0" fontId="1" fillId="2" borderId="13" xfId="9" applyFill="1" applyBorder="1" applyAlignment="1">
      <alignment horizontal="left" vertical="center"/>
    </xf>
    <xf numFmtId="0" fontId="1" fillId="2" borderId="14" xfId="9" applyFill="1" applyBorder="1" applyAlignment="1">
      <alignment horizontal="left" vertical="center"/>
    </xf>
    <xf numFmtId="0" fontId="1" fillId="2" borderId="41" xfId="9" applyFill="1" applyBorder="1" applyAlignment="1">
      <alignment horizontal="left" vertical="center"/>
    </xf>
    <xf numFmtId="0" fontId="5" fillId="2" borderId="0" xfId="9" applyFont="1" applyFill="1" applyAlignment="1">
      <alignment horizontal="center" vertical="center"/>
    </xf>
    <xf numFmtId="0" fontId="6" fillId="2" borderId="0" xfId="9" applyFont="1" applyFill="1" applyAlignment="1">
      <alignment horizontal="center" vertical="center"/>
    </xf>
    <xf numFmtId="0" fontId="1" fillId="2" borderId="38" xfId="9" applyFill="1" applyBorder="1" applyAlignment="1">
      <alignment horizontal="center" vertical="center"/>
    </xf>
    <xf numFmtId="0" fontId="1" fillId="2" borderId="15" xfId="9" applyFill="1" applyBorder="1" applyAlignment="1">
      <alignment horizontal="center" vertical="center"/>
    </xf>
    <xf numFmtId="0" fontId="1" fillId="2" borderId="15" xfId="9" applyFill="1" applyBorder="1" applyAlignment="1">
      <alignment vertical="center"/>
    </xf>
    <xf numFmtId="0" fontId="1" fillId="2" borderId="39" xfId="9" applyFill="1" applyBorder="1" applyAlignment="1">
      <alignment vertical="center"/>
    </xf>
    <xf numFmtId="0" fontId="1" fillId="2" borderId="33" xfId="9" applyFill="1" applyBorder="1" applyAlignment="1">
      <alignment vertical="center"/>
    </xf>
    <xf numFmtId="0" fontId="1" fillId="2" borderId="34" xfId="9" applyFill="1" applyBorder="1" applyAlignment="1">
      <alignment vertical="center"/>
    </xf>
    <xf numFmtId="0" fontId="1" fillId="2" borderId="36" xfId="9" applyFill="1" applyBorder="1" applyAlignment="1">
      <alignment vertical="center"/>
    </xf>
    <xf numFmtId="0" fontId="1" fillId="2" borderId="40" xfId="9" applyFill="1" applyBorder="1" applyAlignment="1">
      <alignment horizontal="center" vertical="center"/>
    </xf>
    <xf numFmtId="0" fontId="1" fillId="2" borderId="16" xfId="9" applyFill="1" applyBorder="1" applyAlignment="1">
      <alignment horizontal="center" vertical="center"/>
    </xf>
    <xf numFmtId="0" fontId="1" fillId="2" borderId="35" xfId="9" applyFill="1" applyBorder="1" applyAlignment="1">
      <alignment horizontal="center" vertical="center"/>
    </xf>
    <xf numFmtId="0" fontId="1" fillId="2" borderId="37" xfId="9" applyFill="1" applyBorder="1" applyAlignment="1">
      <alignment horizontal="center" vertical="center"/>
    </xf>
    <xf numFmtId="0" fontId="1" fillId="2" borderId="23" xfId="9" applyFill="1" applyBorder="1" applyAlignment="1">
      <alignment horizontal="left" vertical="center"/>
    </xf>
    <xf numFmtId="0" fontId="1" fillId="2" borderId="24" xfId="9" applyFill="1" applyBorder="1" applyAlignment="1">
      <alignment horizontal="left" vertical="center"/>
    </xf>
    <xf numFmtId="0" fontId="1" fillId="2" borderId="26" xfId="9" applyFill="1" applyBorder="1" applyAlignment="1">
      <alignment horizontal="left" vertical="center"/>
    </xf>
    <xf numFmtId="180" fontId="21" fillId="0" borderId="56" xfId="13" applyNumberFormat="1" applyFont="1" applyBorder="1" applyAlignment="1">
      <alignment horizontal="right" vertical="center" wrapText="1"/>
    </xf>
    <xf numFmtId="0" fontId="21" fillId="0" borderId="4" xfId="13" applyFont="1" applyBorder="1" applyAlignment="1">
      <alignment horizontal="center" vertical="center"/>
    </xf>
    <xf numFmtId="0" fontId="21" fillId="0" borderId="29" xfId="13" applyFont="1" applyBorder="1" applyAlignment="1">
      <alignment horizontal="center" vertical="center"/>
    </xf>
    <xf numFmtId="180" fontId="21" fillId="0" borderId="4" xfId="13" applyNumberFormat="1" applyFont="1" applyBorder="1" applyAlignment="1">
      <alignment horizontal="right" vertical="center" wrapText="1"/>
    </xf>
    <xf numFmtId="180" fontId="21" fillId="0" borderId="29" xfId="13" applyNumberFormat="1" applyFont="1" applyBorder="1" applyAlignment="1">
      <alignment horizontal="right" vertical="center" wrapText="1"/>
    </xf>
    <xf numFmtId="0" fontId="21" fillId="0" borderId="56" xfId="13" applyFont="1" applyBorder="1" applyAlignment="1">
      <alignment horizontal="left" vertical="center" wrapText="1"/>
    </xf>
    <xf numFmtId="180" fontId="21" fillId="0" borderId="56" xfId="13" applyNumberFormat="1" applyFont="1" applyBorder="1" applyAlignment="1">
      <alignment vertical="center" wrapText="1"/>
    </xf>
    <xf numFmtId="0" fontId="21" fillId="0" borderId="56" xfId="13" applyFont="1" applyBorder="1" applyAlignment="1">
      <alignment horizontal="left" vertical="center"/>
    </xf>
    <xf numFmtId="0" fontId="22" fillId="0" borderId="56" xfId="6" applyFont="1" applyBorder="1" applyAlignment="1">
      <alignment horizontal="left" vertical="center"/>
    </xf>
    <xf numFmtId="0" fontId="21" fillId="0" borderId="29" xfId="13" applyFont="1" applyBorder="1" applyAlignment="1">
      <alignment horizontal="center" vertical="center" wrapText="1"/>
    </xf>
    <xf numFmtId="0" fontId="21" fillId="0" borderId="56" xfId="13" applyFont="1" applyBorder="1" applyAlignment="1">
      <alignment horizontal="center" vertical="center" wrapText="1"/>
    </xf>
    <xf numFmtId="0" fontId="21" fillId="0" borderId="4" xfId="13" applyFont="1" applyBorder="1" applyAlignment="1">
      <alignment horizontal="center" vertical="center" wrapText="1"/>
    </xf>
    <xf numFmtId="0" fontId="21" fillId="0" borderId="4" xfId="13" applyFont="1" applyBorder="1" applyAlignment="1">
      <alignment horizontal="left" vertical="center" wrapText="1"/>
    </xf>
    <xf numFmtId="0" fontId="21" fillId="0" borderId="29" xfId="13" applyFont="1" applyBorder="1" applyAlignment="1">
      <alignment horizontal="left" vertical="center" wrapText="1"/>
    </xf>
    <xf numFmtId="0" fontId="21" fillId="0" borderId="4" xfId="13" applyFont="1" applyBorder="1" applyAlignment="1">
      <alignment horizontal="left" vertical="center"/>
    </xf>
    <xf numFmtId="0" fontId="21" fillId="0" borderId="29" xfId="13" applyFont="1" applyBorder="1" applyAlignment="1">
      <alignment horizontal="left" vertical="center"/>
    </xf>
    <xf numFmtId="0" fontId="22" fillId="0" borderId="4" xfId="14" applyFont="1" applyBorder="1" applyAlignment="1">
      <alignment horizontal="left" vertical="center"/>
    </xf>
    <xf numFmtId="0" fontId="22" fillId="0" borderId="29" xfId="14" applyFont="1" applyBorder="1" applyAlignment="1">
      <alignment horizontal="left" vertical="center"/>
    </xf>
    <xf numFmtId="0" fontId="21" fillId="0" borderId="56" xfId="13" applyFont="1" applyBorder="1" applyAlignment="1">
      <alignment horizontal="center" vertical="center"/>
    </xf>
  </cellXfs>
  <cellStyles count="15">
    <cellStyle name="桁区切り" xfId="1" builtinId="6"/>
    <cellStyle name="桁区切り 2" xfId="2"/>
    <cellStyle name="標準" xfId="0" builtinId="0"/>
    <cellStyle name="標準 2" xfId="3"/>
    <cellStyle name="標準 2 2" xfId="13"/>
    <cellStyle name="標準 2 3" xfId="4"/>
    <cellStyle name="標準 4" xfId="5"/>
    <cellStyle name="標準 5" xfId="6"/>
    <cellStyle name="標準 6" xfId="7"/>
    <cellStyle name="標準 7" xfId="8"/>
    <cellStyle name="標準 7 2" xfId="14"/>
    <cellStyle name="標準 8" xfId="9"/>
    <cellStyle name="標準 9" xfId="10"/>
    <cellStyle name="標準_03.04.01.財務諸表雛形_様式_桜内案１_コピー03　普通会計４表2006.12.23_仕訳" xfId="11"/>
    <cellStyle name="標準_別冊１　Ｐ2～Ｐ5　普通会計４表20070113_仕訳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3"/>
  <sheetViews>
    <sheetView showGridLines="0" tabSelected="1" topLeftCell="C1" zoomScale="85" zoomScaleNormal="85" zoomScaleSheetLayoutView="85" workbookViewId="0">
      <selection activeCell="L15" sqref="L15"/>
    </sheetView>
  </sheetViews>
  <sheetFormatPr defaultColWidth="9" defaultRowHeight="12.75"/>
  <cols>
    <col min="1" max="2" width="0" style="6" hidden="1" customWidth="1"/>
    <col min="3" max="3" width="0.625" style="8" customWidth="1"/>
    <col min="4" max="14" width="2.125" style="8" customWidth="1"/>
    <col min="15" max="15" width="6" style="8" customWidth="1"/>
    <col min="16" max="16" width="22.375" style="8" customWidth="1"/>
    <col min="17" max="17" width="3.375" style="8" bestFit="1" customWidth="1"/>
    <col min="18" max="19" width="2.125" style="8" customWidth="1"/>
    <col min="20" max="24" width="3.875" style="8" customWidth="1"/>
    <col min="25" max="25" width="3.125" style="8" customWidth="1"/>
    <col min="26" max="26" width="24.125" style="8" bestFit="1" customWidth="1"/>
    <col min="27" max="27" width="3.125" style="8" customWidth="1"/>
    <col min="28" max="28" width="0.625" style="8" customWidth="1"/>
    <col min="29" max="29" width="9" style="8"/>
    <col min="30" max="31" width="0" style="8" hidden="1" customWidth="1"/>
    <col min="32" max="16384" width="9" style="8"/>
  </cols>
  <sheetData>
    <row r="1" spans="1:31" s="5" customFormat="1" ht="13.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31" ht="23.25" customHeight="1">
      <c r="C2" s="7"/>
      <c r="D2" s="219" t="s">
        <v>347</v>
      </c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</row>
    <row r="3" spans="1:31" ht="21" customHeight="1">
      <c r="D3" s="220" t="s">
        <v>348</v>
      </c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</row>
    <row r="4" spans="1:31" s="10" customFormat="1" ht="16.5" customHeight="1" thickBot="1">
      <c r="A4" s="9"/>
      <c r="B4" s="9"/>
      <c r="D4" s="11"/>
      <c r="AA4" s="12" t="s">
        <v>333</v>
      </c>
    </row>
    <row r="5" spans="1:31" s="14" customFormat="1" ht="14.25" customHeight="1" thickBot="1">
      <c r="A5" s="13" t="s">
        <v>314</v>
      </c>
      <c r="B5" s="13" t="s">
        <v>315</v>
      </c>
      <c r="D5" s="221" t="s">
        <v>0</v>
      </c>
      <c r="E5" s="222"/>
      <c r="F5" s="222"/>
      <c r="G5" s="222"/>
      <c r="H5" s="222"/>
      <c r="I5" s="222"/>
      <c r="J5" s="222"/>
      <c r="K5" s="223"/>
      <c r="L5" s="223"/>
      <c r="M5" s="223"/>
      <c r="N5" s="223"/>
      <c r="O5" s="223"/>
      <c r="P5" s="224" t="s">
        <v>316</v>
      </c>
      <c r="Q5" s="225"/>
      <c r="R5" s="222" t="s">
        <v>0</v>
      </c>
      <c r="S5" s="222"/>
      <c r="T5" s="222"/>
      <c r="U5" s="222"/>
      <c r="V5" s="222"/>
      <c r="W5" s="222"/>
      <c r="X5" s="222"/>
      <c r="Y5" s="222"/>
      <c r="Z5" s="224" t="s">
        <v>316</v>
      </c>
      <c r="AA5" s="225"/>
    </row>
    <row r="6" spans="1:31" ht="14.65" customHeight="1">
      <c r="D6" s="15" t="s">
        <v>317</v>
      </c>
      <c r="E6" s="11"/>
      <c r="F6" s="16"/>
      <c r="G6" s="17"/>
      <c r="H6" s="17"/>
      <c r="I6" s="17"/>
      <c r="J6" s="17"/>
      <c r="K6" s="11"/>
      <c r="L6" s="11"/>
      <c r="M6" s="11"/>
      <c r="N6" s="11"/>
      <c r="O6" s="11"/>
      <c r="P6" s="205"/>
      <c r="Q6" s="206"/>
      <c r="R6" s="16" t="s">
        <v>318</v>
      </c>
      <c r="S6" s="16"/>
      <c r="T6" s="16"/>
      <c r="U6" s="16"/>
      <c r="V6" s="16"/>
      <c r="W6" s="16"/>
      <c r="X6" s="16"/>
      <c r="Y6" s="11"/>
      <c r="Z6" s="18"/>
      <c r="AA6" s="19"/>
    </row>
    <row r="7" spans="1:31" ht="14.65" customHeight="1">
      <c r="A7" s="6" t="s">
        <v>3</v>
      </c>
      <c r="B7" s="6" t="s">
        <v>100</v>
      </c>
      <c r="D7" s="20"/>
      <c r="E7" s="16" t="s">
        <v>4</v>
      </c>
      <c r="F7" s="16"/>
      <c r="G7" s="16"/>
      <c r="H7" s="16"/>
      <c r="I7" s="16"/>
      <c r="J7" s="16"/>
      <c r="K7" s="11"/>
      <c r="L7" s="11"/>
      <c r="M7" s="11"/>
      <c r="N7" s="11"/>
      <c r="O7" s="11"/>
      <c r="P7" s="21">
        <v>188855041</v>
      </c>
      <c r="Q7" s="207" t="s">
        <v>343</v>
      </c>
      <c r="R7" s="16"/>
      <c r="S7" s="16" t="s">
        <v>101</v>
      </c>
      <c r="T7" s="16"/>
      <c r="U7" s="16"/>
      <c r="V7" s="16"/>
      <c r="W7" s="16"/>
      <c r="X7" s="16"/>
      <c r="Y7" s="11"/>
      <c r="Z7" s="21">
        <v>50215494</v>
      </c>
      <c r="AA7" s="22"/>
      <c r="AD7" s="8">
        <f>IF(AND(AD8="-",AD36="-",AD39="-"),"-",SUM(AD8,AD36,AD39))</f>
        <v>188855040869</v>
      </c>
      <c r="AE7" s="8">
        <f>IF(COUNTIF(AE8:AE12,"-")=COUNTA(AE8:AE12),"-",SUM(AE8:AE12))</f>
        <v>50215493540</v>
      </c>
    </row>
    <row r="8" spans="1:31" ht="14.65" customHeight="1">
      <c r="A8" s="6" t="s">
        <v>5</v>
      </c>
      <c r="B8" s="6" t="s">
        <v>102</v>
      </c>
      <c r="D8" s="20"/>
      <c r="E8" s="16"/>
      <c r="F8" s="16" t="s">
        <v>6</v>
      </c>
      <c r="G8" s="16"/>
      <c r="H8" s="16"/>
      <c r="I8" s="16"/>
      <c r="J8" s="16"/>
      <c r="K8" s="11"/>
      <c r="L8" s="11"/>
      <c r="M8" s="11"/>
      <c r="N8" s="11"/>
      <c r="O8" s="11"/>
      <c r="P8" s="21">
        <v>172112980</v>
      </c>
      <c r="Q8" s="207"/>
      <c r="R8" s="16"/>
      <c r="S8" s="16"/>
      <c r="T8" s="16" t="s">
        <v>319</v>
      </c>
      <c r="U8" s="16"/>
      <c r="V8" s="16"/>
      <c r="W8" s="16"/>
      <c r="X8" s="16"/>
      <c r="Y8" s="11"/>
      <c r="Z8" s="21">
        <v>41334817</v>
      </c>
      <c r="AA8" s="22"/>
      <c r="AD8" s="8">
        <f>IF(AND(AD9="-",AD25="-",COUNTIF(AD34:AD35,"-")=COUNTA(AD34:AD35)),"-",SUM(AD9,AD25,AD34:AD35))</f>
        <v>172112980088</v>
      </c>
      <c r="AE8" s="8">
        <v>41334816540</v>
      </c>
    </row>
    <row r="9" spans="1:31" ht="14.65" customHeight="1">
      <c r="A9" s="6" t="s">
        <v>7</v>
      </c>
      <c r="B9" s="6" t="s">
        <v>103</v>
      </c>
      <c r="D9" s="20"/>
      <c r="E9" s="16"/>
      <c r="F9" s="16"/>
      <c r="G9" s="16" t="s">
        <v>8</v>
      </c>
      <c r="H9" s="16"/>
      <c r="I9" s="16"/>
      <c r="J9" s="16"/>
      <c r="K9" s="11"/>
      <c r="L9" s="11"/>
      <c r="M9" s="11"/>
      <c r="N9" s="11"/>
      <c r="O9" s="11"/>
      <c r="P9" s="21">
        <v>108910959</v>
      </c>
      <c r="Q9" s="207"/>
      <c r="R9" s="16"/>
      <c r="S9" s="16"/>
      <c r="T9" s="16" t="s">
        <v>104</v>
      </c>
      <c r="U9" s="16"/>
      <c r="V9" s="16"/>
      <c r="W9" s="16"/>
      <c r="X9" s="16"/>
      <c r="Y9" s="11"/>
      <c r="Z9" s="21" t="s">
        <v>334</v>
      </c>
      <c r="AA9" s="22"/>
      <c r="AD9" s="8">
        <f>IF(COUNTIF(AD10:AD24,"-")=COUNTA(AD10:AD24),"-",SUM(AD10:AD24))</f>
        <v>108910959329</v>
      </c>
      <c r="AE9" s="8" t="s">
        <v>11</v>
      </c>
    </row>
    <row r="10" spans="1:31" ht="14.65" customHeight="1">
      <c r="A10" s="6" t="s">
        <v>9</v>
      </c>
      <c r="B10" s="6" t="s">
        <v>105</v>
      </c>
      <c r="D10" s="20"/>
      <c r="E10" s="16"/>
      <c r="F10" s="16"/>
      <c r="G10" s="16"/>
      <c r="H10" s="16" t="s">
        <v>10</v>
      </c>
      <c r="I10" s="16"/>
      <c r="J10" s="16"/>
      <c r="K10" s="11"/>
      <c r="L10" s="11"/>
      <c r="M10" s="11"/>
      <c r="N10" s="11"/>
      <c r="O10" s="11"/>
      <c r="P10" s="21">
        <v>59862192</v>
      </c>
      <c r="Q10" s="207"/>
      <c r="R10" s="16"/>
      <c r="S10" s="16"/>
      <c r="T10" s="16" t="s">
        <v>106</v>
      </c>
      <c r="U10" s="16"/>
      <c r="V10" s="16"/>
      <c r="W10" s="16"/>
      <c r="X10" s="16"/>
      <c r="Y10" s="11"/>
      <c r="Z10" s="21">
        <v>8880677</v>
      </c>
      <c r="AA10" s="22"/>
      <c r="AD10" s="8">
        <v>59862191711</v>
      </c>
      <c r="AE10" s="8">
        <v>8880677000</v>
      </c>
    </row>
    <row r="11" spans="1:31" ht="14.65" customHeight="1">
      <c r="A11" s="6" t="s">
        <v>12</v>
      </c>
      <c r="B11" s="6" t="s">
        <v>107</v>
      </c>
      <c r="D11" s="20"/>
      <c r="E11" s="16"/>
      <c r="F11" s="16"/>
      <c r="G11" s="16"/>
      <c r="H11" s="16" t="s">
        <v>13</v>
      </c>
      <c r="I11" s="16"/>
      <c r="J11" s="16"/>
      <c r="K11" s="11"/>
      <c r="L11" s="11"/>
      <c r="M11" s="11"/>
      <c r="N11" s="11"/>
      <c r="O11" s="11"/>
      <c r="P11" s="21">
        <v>1370058</v>
      </c>
      <c r="Q11" s="207"/>
      <c r="R11" s="16"/>
      <c r="S11" s="16"/>
      <c r="T11" s="16" t="s">
        <v>108</v>
      </c>
      <c r="U11" s="16"/>
      <c r="V11" s="16"/>
      <c r="W11" s="16"/>
      <c r="X11" s="16"/>
      <c r="Y11" s="11"/>
      <c r="Z11" s="21" t="s">
        <v>334</v>
      </c>
      <c r="AA11" s="22"/>
      <c r="AD11" s="8">
        <v>1370058445</v>
      </c>
      <c r="AE11" s="8" t="s">
        <v>11</v>
      </c>
    </row>
    <row r="12" spans="1:31" ht="14.65" customHeight="1">
      <c r="A12" s="6" t="s">
        <v>14</v>
      </c>
      <c r="B12" s="6" t="s">
        <v>109</v>
      </c>
      <c r="D12" s="20"/>
      <c r="E12" s="16"/>
      <c r="F12" s="16"/>
      <c r="G12" s="16"/>
      <c r="H12" s="16" t="s">
        <v>15</v>
      </c>
      <c r="I12" s="16"/>
      <c r="J12" s="16"/>
      <c r="K12" s="11"/>
      <c r="L12" s="11"/>
      <c r="M12" s="11"/>
      <c r="N12" s="11"/>
      <c r="O12" s="11"/>
      <c r="P12" s="21">
        <v>110531759</v>
      </c>
      <c r="Q12" s="207"/>
      <c r="R12" s="16"/>
      <c r="S12" s="16"/>
      <c r="T12" s="16" t="s">
        <v>35</v>
      </c>
      <c r="U12" s="16"/>
      <c r="V12" s="16"/>
      <c r="W12" s="16"/>
      <c r="X12" s="16"/>
      <c r="Y12" s="11"/>
      <c r="Z12" s="21" t="s">
        <v>334</v>
      </c>
      <c r="AA12" s="22"/>
      <c r="AD12" s="8">
        <v>110531759350</v>
      </c>
      <c r="AE12" s="8" t="s">
        <v>11</v>
      </c>
    </row>
    <row r="13" spans="1:31" ht="14.65" customHeight="1">
      <c r="A13" s="6" t="s">
        <v>16</v>
      </c>
      <c r="B13" s="6" t="s">
        <v>110</v>
      </c>
      <c r="D13" s="20"/>
      <c r="E13" s="16"/>
      <c r="F13" s="16"/>
      <c r="G13" s="16"/>
      <c r="H13" s="16" t="s">
        <v>17</v>
      </c>
      <c r="I13" s="16"/>
      <c r="J13" s="16"/>
      <c r="K13" s="11"/>
      <c r="L13" s="11"/>
      <c r="M13" s="11"/>
      <c r="N13" s="11"/>
      <c r="O13" s="11"/>
      <c r="P13" s="21">
        <v>-68279090</v>
      </c>
      <c r="Q13" s="207"/>
      <c r="R13" s="16"/>
      <c r="S13" s="16" t="s">
        <v>111</v>
      </c>
      <c r="T13" s="16"/>
      <c r="U13" s="16"/>
      <c r="V13" s="16"/>
      <c r="W13" s="16"/>
      <c r="X13" s="16"/>
      <c r="Y13" s="11"/>
      <c r="Z13" s="21">
        <v>5466589</v>
      </c>
      <c r="AA13" s="22"/>
      <c r="AD13" s="8">
        <v>-68279090137</v>
      </c>
      <c r="AE13" s="8">
        <f>IF(COUNTIF(AE14:AE21,"-")=COUNTA(AE14:AE21),"-",SUM(AE14:AE21))</f>
        <v>5466588977</v>
      </c>
    </row>
    <row r="14" spans="1:31" ht="14.65" customHeight="1">
      <c r="A14" s="6" t="s">
        <v>18</v>
      </c>
      <c r="B14" s="6" t="s">
        <v>112</v>
      </c>
      <c r="D14" s="20"/>
      <c r="E14" s="16"/>
      <c r="F14" s="16"/>
      <c r="G14" s="16"/>
      <c r="H14" s="16" t="s">
        <v>19</v>
      </c>
      <c r="I14" s="16"/>
      <c r="J14" s="16"/>
      <c r="K14" s="11"/>
      <c r="L14" s="11"/>
      <c r="M14" s="11"/>
      <c r="N14" s="11"/>
      <c r="O14" s="11"/>
      <c r="P14" s="21">
        <v>10736588</v>
      </c>
      <c r="Q14" s="207"/>
      <c r="R14" s="16"/>
      <c r="S14" s="16"/>
      <c r="T14" s="16" t="s">
        <v>320</v>
      </c>
      <c r="U14" s="16"/>
      <c r="V14" s="16"/>
      <c r="W14" s="16"/>
      <c r="X14" s="16"/>
      <c r="Y14" s="11"/>
      <c r="Z14" s="21">
        <v>4493845</v>
      </c>
      <c r="AA14" s="22"/>
      <c r="AD14" s="8">
        <v>10736587923</v>
      </c>
      <c r="AE14" s="8">
        <v>4493845299</v>
      </c>
    </row>
    <row r="15" spans="1:31" ht="14.65" customHeight="1">
      <c r="A15" s="6" t="s">
        <v>20</v>
      </c>
      <c r="B15" s="6" t="s">
        <v>113</v>
      </c>
      <c r="D15" s="20"/>
      <c r="E15" s="16"/>
      <c r="F15" s="16"/>
      <c r="G15" s="16"/>
      <c r="H15" s="16" t="s">
        <v>21</v>
      </c>
      <c r="I15" s="16"/>
      <c r="J15" s="16"/>
      <c r="K15" s="11"/>
      <c r="L15" s="11"/>
      <c r="M15" s="11"/>
      <c r="N15" s="11"/>
      <c r="O15" s="11"/>
      <c r="P15" s="21">
        <v>-5465653</v>
      </c>
      <c r="Q15" s="207"/>
      <c r="R15" s="16"/>
      <c r="S15" s="16"/>
      <c r="T15" s="16" t="s">
        <v>114</v>
      </c>
      <c r="U15" s="16"/>
      <c r="V15" s="16"/>
      <c r="W15" s="16"/>
      <c r="X15" s="16"/>
      <c r="Y15" s="11"/>
      <c r="Z15" s="21" t="s">
        <v>335</v>
      </c>
      <c r="AA15" s="22"/>
      <c r="AD15" s="8">
        <v>-5465652651</v>
      </c>
      <c r="AE15" s="8" t="s">
        <v>11</v>
      </c>
    </row>
    <row r="16" spans="1:31" ht="14.65" customHeight="1">
      <c r="A16" s="6" t="s">
        <v>22</v>
      </c>
      <c r="B16" s="6" t="s">
        <v>115</v>
      </c>
      <c r="D16" s="20"/>
      <c r="E16" s="16"/>
      <c r="F16" s="16"/>
      <c r="G16" s="16"/>
      <c r="H16" s="16" t="s">
        <v>23</v>
      </c>
      <c r="I16" s="23"/>
      <c r="J16" s="23"/>
      <c r="K16" s="24"/>
      <c r="L16" s="24"/>
      <c r="M16" s="24"/>
      <c r="N16" s="24"/>
      <c r="O16" s="24"/>
      <c r="P16" s="21">
        <v>0</v>
      </c>
      <c r="Q16" s="207"/>
      <c r="R16" s="16"/>
      <c r="S16" s="16"/>
      <c r="T16" s="16" t="s">
        <v>116</v>
      </c>
      <c r="U16" s="16"/>
      <c r="V16" s="16"/>
      <c r="W16" s="16"/>
      <c r="X16" s="16"/>
      <c r="Y16" s="11"/>
      <c r="Z16" s="21">
        <v>25901</v>
      </c>
      <c r="AA16" s="22"/>
      <c r="AD16" s="8">
        <v>0</v>
      </c>
      <c r="AE16" s="8">
        <v>25900912</v>
      </c>
    </row>
    <row r="17" spans="1:31" ht="14.65" customHeight="1">
      <c r="A17" s="6" t="s">
        <v>24</v>
      </c>
      <c r="B17" s="6" t="s">
        <v>117</v>
      </c>
      <c r="D17" s="20"/>
      <c r="E17" s="16"/>
      <c r="F17" s="16"/>
      <c r="G17" s="16"/>
      <c r="H17" s="16" t="s">
        <v>25</v>
      </c>
      <c r="I17" s="23"/>
      <c r="J17" s="23"/>
      <c r="K17" s="24"/>
      <c r="L17" s="24"/>
      <c r="M17" s="24"/>
      <c r="N17" s="24"/>
      <c r="O17" s="24"/>
      <c r="P17" s="21">
        <v>0</v>
      </c>
      <c r="Q17" s="207"/>
      <c r="R17" s="11"/>
      <c r="S17" s="16"/>
      <c r="T17" s="16" t="s">
        <v>118</v>
      </c>
      <c r="U17" s="16"/>
      <c r="V17" s="16"/>
      <c r="W17" s="16"/>
      <c r="X17" s="16"/>
      <c r="Y17" s="11"/>
      <c r="Z17" s="21">
        <v>5390</v>
      </c>
      <c r="AA17" s="22"/>
      <c r="AD17" s="8">
        <v>0</v>
      </c>
      <c r="AE17" s="8">
        <v>5389556</v>
      </c>
    </row>
    <row r="18" spans="1:31" ht="14.65" customHeight="1">
      <c r="A18" s="6" t="s">
        <v>26</v>
      </c>
      <c r="B18" s="6" t="s">
        <v>119</v>
      </c>
      <c r="D18" s="20"/>
      <c r="E18" s="16"/>
      <c r="F18" s="16"/>
      <c r="G18" s="16"/>
      <c r="H18" s="16" t="s">
        <v>27</v>
      </c>
      <c r="I18" s="23"/>
      <c r="J18" s="23"/>
      <c r="K18" s="24"/>
      <c r="L18" s="24"/>
      <c r="M18" s="24"/>
      <c r="N18" s="24"/>
      <c r="O18" s="24"/>
      <c r="P18" s="21" t="s">
        <v>334</v>
      </c>
      <c r="Q18" s="207"/>
      <c r="R18" s="11"/>
      <c r="S18" s="16"/>
      <c r="T18" s="16" t="s">
        <v>120</v>
      </c>
      <c r="U18" s="16"/>
      <c r="V18" s="16"/>
      <c r="W18" s="16"/>
      <c r="X18" s="16"/>
      <c r="Y18" s="11"/>
      <c r="Z18" s="21" t="s">
        <v>335</v>
      </c>
      <c r="AA18" s="22"/>
      <c r="AD18" s="8" t="s">
        <v>11</v>
      </c>
      <c r="AE18" s="8" t="s">
        <v>11</v>
      </c>
    </row>
    <row r="19" spans="1:31" ht="14.65" customHeight="1">
      <c r="A19" s="6" t="s">
        <v>28</v>
      </c>
      <c r="B19" s="6" t="s">
        <v>121</v>
      </c>
      <c r="D19" s="20"/>
      <c r="E19" s="16"/>
      <c r="F19" s="16"/>
      <c r="G19" s="16"/>
      <c r="H19" s="16" t="s">
        <v>29</v>
      </c>
      <c r="I19" s="23"/>
      <c r="J19" s="23"/>
      <c r="K19" s="24"/>
      <c r="L19" s="24"/>
      <c r="M19" s="24"/>
      <c r="N19" s="24"/>
      <c r="O19" s="24"/>
      <c r="P19" s="21" t="s">
        <v>334</v>
      </c>
      <c r="Q19" s="207"/>
      <c r="R19" s="16"/>
      <c r="S19" s="16"/>
      <c r="T19" s="16" t="s">
        <v>122</v>
      </c>
      <c r="U19" s="16"/>
      <c r="V19" s="16"/>
      <c r="W19" s="16"/>
      <c r="X19" s="16"/>
      <c r="Y19" s="11"/>
      <c r="Z19" s="21">
        <v>710719</v>
      </c>
      <c r="AA19" s="22"/>
      <c r="AD19" s="8" t="s">
        <v>11</v>
      </c>
      <c r="AE19" s="8">
        <v>710719000</v>
      </c>
    </row>
    <row r="20" spans="1:31" ht="14.65" customHeight="1">
      <c r="A20" s="6" t="s">
        <v>30</v>
      </c>
      <c r="B20" s="6" t="s">
        <v>123</v>
      </c>
      <c r="D20" s="20"/>
      <c r="E20" s="16"/>
      <c r="F20" s="16"/>
      <c r="G20" s="16"/>
      <c r="H20" s="16" t="s">
        <v>31</v>
      </c>
      <c r="I20" s="23"/>
      <c r="J20" s="23"/>
      <c r="K20" s="24"/>
      <c r="L20" s="24"/>
      <c r="M20" s="24"/>
      <c r="N20" s="24"/>
      <c r="O20" s="24"/>
      <c r="P20" s="21" t="s">
        <v>334</v>
      </c>
      <c r="Q20" s="207"/>
      <c r="R20" s="16"/>
      <c r="S20" s="16"/>
      <c r="T20" s="16" t="s">
        <v>124</v>
      </c>
      <c r="U20" s="16"/>
      <c r="V20" s="16"/>
      <c r="W20" s="16"/>
      <c r="X20" s="16"/>
      <c r="Y20" s="11"/>
      <c r="Z20" s="21">
        <v>230734</v>
      </c>
      <c r="AA20" s="22"/>
      <c r="AD20" s="8" t="s">
        <v>11</v>
      </c>
      <c r="AE20" s="8">
        <v>230734210</v>
      </c>
    </row>
    <row r="21" spans="1:31" ht="14.65" customHeight="1">
      <c r="A21" s="6" t="s">
        <v>32</v>
      </c>
      <c r="B21" s="6" t="s">
        <v>125</v>
      </c>
      <c r="D21" s="20"/>
      <c r="E21" s="16"/>
      <c r="F21" s="16"/>
      <c r="G21" s="16"/>
      <c r="H21" s="16" t="s">
        <v>33</v>
      </c>
      <c r="I21" s="23"/>
      <c r="J21" s="23"/>
      <c r="K21" s="24"/>
      <c r="L21" s="24"/>
      <c r="M21" s="24"/>
      <c r="N21" s="24"/>
      <c r="O21" s="24"/>
      <c r="P21" s="21" t="s">
        <v>334</v>
      </c>
      <c r="Q21" s="207"/>
      <c r="R21" s="16"/>
      <c r="S21" s="16"/>
      <c r="T21" s="16" t="s">
        <v>35</v>
      </c>
      <c r="U21" s="16"/>
      <c r="V21" s="16"/>
      <c r="W21" s="16"/>
      <c r="X21" s="16"/>
      <c r="Y21" s="11"/>
      <c r="Z21" s="21" t="s">
        <v>334</v>
      </c>
      <c r="AA21" s="22"/>
      <c r="AD21" s="8" t="s">
        <v>11</v>
      </c>
      <c r="AE21" s="8" t="s">
        <v>11</v>
      </c>
    </row>
    <row r="22" spans="1:31" ht="14.65" customHeight="1">
      <c r="A22" s="6" t="s">
        <v>34</v>
      </c>
      <c r="B22" s="6" t="s">
        <v>98</v>
      </c>
      <c r="D22" s="20"/>
      <c r="E22" s="16"/>
      <c r="F22" s="16"/>
      <c r="G22" s="16"/>
      <c r="H22" s="16" t="s">
        <v>35</v>
      </c>
      <c r="I22" s="16"/>
      <c r="J22" s="16"/>
      <c r="K22" s="11"/>
      <c r="L22" s="11"/>
      <c r="M22" s="11"/>
      <c r="N22" s="11"/>
      <c r="O22" s="11"/>
      <c r="P22" s="21" t="s">
        <v>334</v>
      </c>
      <c r="Q22" s="207"/>
      <c r="R22" s="226" t="s">
        <v>99</v>
      </c>
      <c r="S22" s="227"/>
      <c r="T22" s="227"/>
      <c r="U22" s="227"/>
      <c r="V22" s="227"/>
      <c r="W22" s="227"/>
      <c r="X22" s="227"/>
      <c r="Y22" s="227"/>
      <c r="Z22" s="25">
        <v>55682083</v>
      </c>
      <c r="AA22" s="26"/>
      <c r="AD22" s="8" t="s">
        <v>11</v>
      </c>
      <c r="AE22" s="8">
        <f>IF(AND(AE7="-",AE13="-"),"-",SUM(AE7,AE13))</f>
        <v>55682082517</v>
      </c>
    </row>
    <row r="23" spans="1:31" ht="14.65" customHeight="1">
      <c r="A23" s="6" t="s">
        <v>36</v>
      </c>
      <c r="D23" s="20"/>
      <c r="E23" s="16"/>
      <c r="F23" s="16"/>
      <c r="G23" s="16"/>
      <c r="H23" s="16" t="s">
        <v>37</v>
      </c>
      <c r="I23" s="16"/>
      <c r="J23" s="16"/>
      <c r="K23" s="11"/>
      <c r="L23" s="11"/>
      <c r="M23" s="11"/>
      <c r="N23" s="11"/>
      <c r="O23" s="11"/>
      <c r="P23" s="21" t="s">
        <v>334</v>
      </c>
      <c r="Q23" s="207"/>
      <c r="R23" s="16" t="s">
        <v>321</v>
      </c>
      <c r="S23" s="27"/>
      <c r="T23" s="27"/>
      <c r="U23" s="27"/>
      <c r="V23" s="27"/>
      <c r="W23" s="27"/>
      <c r="X23" s="27"/>
      <c r="Y23" s="27"/>
      <c r="Z23" s="28"/>
      <c r="AA23" s="29"/>
      <c r="AD23" s="8" t="s">
        <v>11</v>
      </c>
    </row>
    <row r="24" spans="1:31" ht="14.65" customHeight="1">
      <c r="A24" s="6" t="s">
        <v>38</v>
      </c>
      <c r="B24" s="6" t="s">
        <v>128</v>
      </c>
      <c r="D24" s="20"/>
      <c r="E24" s="16"/>
      <c r="F24" s="16"/>
      <c r="G24" s="16"/>
      <c r="H24" s="16" t="s">
        <v>39</v>
      </c>
      <c r="I24" s="16"/>
      <c r="J24" s="16"/>
      <c r="K24" s="11"/>
      <c r="L24" s="11"/>
      <c r="M24" s="11"/>
      <c r="N24" s="11"/>
      <c r="O24" s="11"/>
      <c r="P24" s="21">
        <v>155105</v>
      </c>
      <c r="Q24" s="207"/>
      <c r="R24" s="16"/>
      <c r="S24" s="16" t="s">
        <v>129</v>
      </c>
      <c r="T24" s="16"/>
      <c r="U24" s="16"/>
      <c r="V24" s="16"/>
      <c r="W24" s="16"/>
      <c r="X24" s="16"/>
      <c r="Y24" s="11"/>
      <c r="Z24" s="21">
        <v>199026889</v>
      </c>
      <c r="AA24" s="22"/>
      <c r="AD24" s="8">
        <v>155104688</v>
      </c>
      <c r="AE24" s="8">
        <v>199026889040</v>
      </c>
    </row>
    <row r="25" spans="1:31" ht="14.65" customHeight="1">
      <c r="A25" s="6" t="s">
        <v>40</v>
      </c>
      <c r="B25" s="6" t="s">
        <v>130</v>
      </c>
      <c r="D25" s="20"/>
      <c r="E25" s="16"/>
      <c r="F25" s="16"/>
      <c r="G25" s="16" t="s">
        <v>41</v>
      </c>
      <c r="H25" s="16"/>
      <c r="I25" s="16"/>
      <c r="J25" s="16"/>
      <c r="K25" s="11"/>
      <c r="L25" s="11"/>
      <c r="M25" s="11"/>
      <c r="N25" s="11"/>
      <c r="O25" s="11"/>
      <c r="P25" s="21">
        <v>62893243</v>
      </c>
      <c r="Q25" s="207" t="s">
        <v>343</v>
      </c>
      <c r="R25" s="16"/>
      <c r="S25" s="11" t="s">
        <v>131</v>
      </c>
      <c r="T25" s="16"/>
      <c r="U25" s="16"/>
      <c r="V25" s="16"/>
      <c r="W25" s="16"/>
      <c r="X25" s="16"/>
      <c r="Y25" s="11"/>
      <c r="Z25" s="21">
        <v>-52909325</v>
      </c>
      <c r="AA25" s="22"/>
      <c r="AD25" s="8">
        <f>IF(COUNTIF(AD26:AD33,"-")=COUNTA(AD26:AD33),"-",SUM(AD26:AD33))</f>
        <v>62893243463</v>
      </c>
      <c r="AE25" s="8">
        <v>-52909324789</v>
      </c>
    </row>
    <row r="26" spans="1:31" ht="14.65" customHeight="1">
      <c r="A26" s="6" t="s">
        <v>42</v>
      </c>
      <c r="D26" s="20"/>
      <c r="E26" s="16"/>
      <c r="F26" s="16"/>
      <c r="G26" s="16"/>
      <c r="H26" s="16" t="s">
        <v>10</v>
      </c>
      <c r="I26" s="16"/>
      <c r="J26" s="16"/>
      <c r="K26" s="11"/>
      <c r="L26" s="11"/>
      <c r="M26" s="11"/>
      <c r="N26" s="11"/>
      <c r="O26" s="11"/>
      <c r="P26" s="21">
        <v>33685366</v>
      </c>
      <c r="Q26" s="207"/>
      <c r="R26" s="20"/>
      <c r="S26" s="16"/>
      <c r="T26" s="16"/>
      <c r="U26" s="16"/>
      <c r="V26" s="16"/>
      <c r="W26" s="16"/>
      <c r="X26" s="16"/>
      <c r="Y26" s="11"/>
      <c r="Z26" s="21"/>
      <c r="AA26" s="30"/>
      <c r="AD26" s="8">
        <v>33685365857</v>
      </c>
    </row>
    <row r="27" spans="1:31" ht="14.65" customHeight="1">
      <c r="A27" s="6" t="s">
        <v>43</v>
      </c>
      <c r="D27" s="20"/>
      <c r="E27" s="16"/>
      <c r="F27" s="16"/>
      <c r="G27" s="16"/>
      <c r="H27" s="16" t="s">
        <v>15</v>
      </c>
      <c r="I27" s="16"/>
      <c r="J27" s="16"/>
      <c r="K27" s="11"/>
      <c r="L27" s="11"/>
      <c r="M27" s="11"/>
      <c r="N27" s="11"/>
      <c r="O27" s="11"/>
      <c r="P27" s="21">
        <v>8997366</v>
      </c>
      <c r="Q27" s="207"/>
      <c r="R27" s="228"/>
      <c r="S27" s="229"/>
      <c r="T27" s="229"/>
      <c r="U27" s="229"/>
      <c r="V27" s="229"/>
      <c r="W27" s="229"/>
      <c r="X27" s="229"/>
      <c r="Y27" s="229"/>
      <c r="Z27" s="21"/>
      <c r="AA27" s="22"/>
      <c r="AD27" s="8">
        <v>8997366351</v>
      </c>
    </row>
    <row r="28" spans="1:31" ht="14.65" customHeight="1">
      <c r="A28" s="6" t="s">
        <v>44</v>
      </c>
      <c r="D28" s="20"/>
      <c r="E28" s="16"/>
      <c r="F28" s="16"/>
      <c r="G28" s="16"/>
      <c r="H28" s="16" t="s">
        <v>17</v>
      </c>
      <c r="I28" s="16"/>
      <c r="J28" s="16"/>
      <c r="K28" s="11"/>
      <c r="L28" s="11"/>
      <c r="M28" s="11"/>
      <c r="N28" s="11"/>
      <c r="O28" s="11"/>
      <c r="P28" s="21">
        <v>-6112408</v>
      </c>
      <c r="Q28" s="207"/>
      <c r="R28" s="16"/>
      <c r="S28" s="27"/>
      <c r="T28" s="27"/>
      <c r="U28" s="27"/>
      <c r="V28" s="27"/>
      <c r="W28" s="27"/>
      <c r="X28" s="27"/>
      <c r="Y28" s="27"/>
      <c r="Z28" s="28"/>
      <c r="AA28" s="31"/>
      <c r="AD28" s="8">
        <v>-6112408462</v>
      </c>
    </row>
    <row r="29" spans="1:31" ht="14.65" customHeight="1">
      <c r="A29" s="6" t="s">
        <v>45</v>
      </c>
      <c r="D29" s="20"/>
      <c r="E29" s="16"/>
      <c r="F29" s="16"/>
      <c r="G29" s="16"/>
      <c r="H29" s="16" t="s">
        <v>19</v>
      </c>
      <c r="I29" s="16"/>
      <c r="J29" s="16"/>
      <c r="K29" s="11"/>
      <c r="L29" s="11"/>
      <c r="M29" s="11"/>
      <c r="N29" s="11"/>
      <c r="O29" s="11"/>
      <c r="P29" s="21">
        <v>109944436</v>
      </c>
      <c r="Q29" s="207"/>
      <c r="R29" s="16"/>
      <c r="S29" s="16"/>
      <c r="T29" s="16"/>
      <c r="U29" s="16"/>
      <c r="V29" s="16"/>
      <c r="W29" s="16"/>
      <c r="X29" s="16"/>
      <c r="Y29" s="11"/>
      <c r="Z29" s="21"/>
      <c r="AA29" s="30"/>
      <c r="AD29" s="8">
        <v>109944436159</v>
      </c>
    </row>
    <row r="30" spans="1:31" ht="14.65" customHeight="1">
      <c r="A30" s="6" t="s">
        <v>46</v>
      </c>
      <c r="D30" s="20"/>
      <c r="E30" s="16"/>
      <c r="F30" s="16"/>
      <c r="G30" s="16"/>
      <c r="H30" s="16" t="s">
        <v>21</v>
      </c>
      <c r="I30" s="16"/>
      <c r="J30" s="16"/>
      <c r="K30" s="11"/>
      <c r="L30" s="11"/>
      <c r="M30" s="11"/>
      <c r="N30" s="11"/>
      <c r="O30" s="11"/>
      <c r="P30" s="21">
        <v>-83641516</v>
      </c>
      <c r="Q30" s="207"/>
      <c r="R30" s="15"/>
      <c r="S30" s="11"/>
      <c r="T30" s="11"/>
      <c r="U30" s="11"/>
      <c r="V30" s="11"/>
      <c r="W30" s="11"/>
      <c r="X30" s="11"/>
      <c r="Y30" s="32"/>
      <c r="Z30" s="21"/>
      <c r="AA30" s="30"/>
      <c r="AD30" s="8">
        <v>-83641516442</v>
      </c>
    </row>
    <row r="31" spans="1:31" ht="14.65" customHeight="1">
      <c r="A31" s="6" t="s">
        <v>47</v>
      </c>
      <c r="D31" s="20"/>
      <c r="E31" s="16"/>
      <c r="F31" s="16"/>
      <c r="G31" s="16"/>
      <c r="H31" s="16" t="s">
        <v>35</v>
      </c>
      <c r="I31" s="16"/>
      <c r="J31" s="16"/>
      <c r="K31" s="11"/>
      <c r="L31" s="11"/>
      <c r="M31" s="11"/>
      <c r="N31" s="11"/>
      <c r="O31" s="11"/>
      <c r="P31" s="21" t="s">
        <v>334</v>
      </c>
      <c r="Q31" s="207"/>
      <c r="R31" s="11"/>
      <c r="S31" s="11"/>
      <c r="T31" s="11"/>
      <c r="U31" s="11"/>
      <c r="V31" s="11"/>
      <c r="W31" s="11"/>
      <c r="X31" s="11"/>
      <c r="Y31" s="11"/>
      <c r="Z31" s="21"/>
      <c r="AA31" s="30"/>
      <c r="AD31" s="8" t="s">
        <v>11</v>
      </c>
    </row>
    <row r="32" spans="1:31" ht="14.65" customHeight="1">
      <c r="A32" s="6" t="s">
        <v>48</v>
      </c>
      <c r="D32" s="20"/>
      <c r="E32" s="16"/>
      <c r="F32" s="16"/>
      <c r="G32" s="16"/>
      <c r="H32" s="16" t="s">
        <v>37</v>
      </c>
      <c r="I32" s="16"/>
      <c r="J32" s="16"/>
      <c r="K32" s="11"/>
      <c r="L32" s="11"/>
      <c r="M32" s="11"/>
      <c r="N32" s="11"/>
      <c r="O32" s="11"/>
      <c r="P32" s="21" t="s">
        <v>334</v>
      </c>
      <c r="Q32" s="207"/>
      <c r="R32" s="11"/>
      <c r="S32" s="11"/>
      <c r="T32" s="11"/>
      <c r="U32" s="11"/>
      <c r="V32" s="11"/>
      <c r="W32" s="11"/>
      <c r="X32" s="11"/>
      <c r="Y32" s="11"/>
      <c r="Z32" s="18"/>
      <c r="AA32" s="33"/>
      <c r="AD32" s="8" t="s">
        <v>11</v>
      </c>
    </row>
    <row r="33" spans="1:30" ht="14.65" customHeight="1">
      <c r="A33" s="6" t="s">
        <v>49</v>
      </c>
      <c r="D33" s="20"/>
      <c r="E33" s="16"/>
      <c r="F33" s="16"/>
      <c r="G33" s="16"/>
      <c r="H33" s="16" t="s">
        <v>39</v>
      </c>
      <c r="I33" s="16"/>
      <c r="J33" s="16"/>
      <c r="K33" s="11"/>
      <c r="L33" s="11"/>
      <c r="M33" s="11"/>
      <c r="N33" s="11"/>
      <c r="O33" s="11"/>
      <c r="P33" s="21">
        <v>20000</v>
      </c>
      <c r="Q33" s="207"/>
      <c r="R33" s="11"/>
      <c r="S33" s="11"/>
      <c r="T33" s="11"/>
      <c r="U33" s="11"/>
      <c r="V33" s="11"/>
      <c r="W33" s="11"/>
      <c r="X33" s="11"/>
      <c r="Y33" s="11"/>
      <c r="Z33" s="18"/>
      <c r="AA33" s="33"/>
      <c r="AD33" s="8">
        <v>20000000</v>
      </c>
    </row>
    <row r="34" spans="1:30" ht="14.65" customHeight="1">
      <c r="A34" s="6" t="s">
        <v>50</v>
      </c>
      <c r="D34" s="20"/>
      <c r="E34" s="16"/>
      <c r="F34" s="16"/>
      <c r="G34" s="16" t="s">
        <v>51</v>
      </c>
      <c r="H34" s="23"/>
      <c r="I34" s="23"/>
      <c r="J34" s="23"/>
      <c r="K34" s="24"/>
      <c r="L34" s="24"/>
      <c r="M34" s="24"/>
      <c r="N34" s="24"/>
      <c r="O34" s="24"/>
      <c r="P34" s="21">
        <v>1989174</v>
      </c>
      <c r="Q34" s="207"/>
      <c r="R34" s="11"/>
      <c r="S34" s="11"/>
      <c r="T34" s="11"/>
      <c r="U34" s="11"/>
      <c r="V34" s="11"/>
      <c r="W34" s="11"/>
      <c r="X34" s="11"/>
      <c r="Y34" s="11"/>
      <c r="Z34" s="18"/>
      <c r="AA34" s="33"/>
      <c r="AD34" s="8">
        <v>1989174004</v>
      </c>
    </row>
    <row r="35" spans="1:30" ht="14.65" customHeight="1">
      <c r="A35" s="6" t="s">
        <v>52</v>
      </c>
      <c r="D35" s="20"/>
      <c r="E35" s="16"/>
      <c r="F35" s="16"/>
      <c r="G35" s="16" t="s">
        <v>53</v>
      </c>
      <c r="H35" s="23"/>
      <c r="I35" s="23"/>
      <c r="J35" s="23"/>
      <c r="K35" s="24"/>
      <c r="L35" s="24"/>
      <c r="M35" s="24"/>
      <c r="N35" s="24"/>
      <c r="O35" s="24"/>
      <c r="P35" s="21">
        <v>-1680397</v>
      </c>
      <c r="Q35" s="207"/>
      <c r="R35" s="11"/>
      <c r="S35" s="11"/>
      <c r="T35" s="11"/>
      <c r="U35" s="11"/>
      <c r="V35" s="11"/>
      <c r="W35" s="11"/>
      <c r="X35" s="11"/>
      <c r="Y35" s="11"/>
      <c r="Z35" s="18"/>
      <c r="AA35" s="33"/>
      <c r="AD35" s="8">
        <v>-1680396708</v>
      </c>
    </row>
    <row r="36" spans="1:30" ht="14.65" customHeight="1">
      <c r="A36" s="6" t="s">
        <v>54</v>
      </c>
      <c r="D36" s="20"/>
      <c r="E36" s="16"/>
      <c r="F36" s="16" t="s">
        <v>55</v>
      </c>
      <c r="G36" s="16"/>
      <c r="H36" s="23"/>
      <c r="I36" s="23"/>
      <c r="J36" s="23"/>
      <c r="K36" s="24"/>
      <c r="L36" s="24"/>
      <c r="M36" s="24"/>
      <c r="N36" s="24"/>
      <c r="O36" s="24"/>
      <c r="P36" s="21">
        <v>4370</v>
      </c>
      <c r="Q36" s="207"/>
      <c r="R36" s="11"/>
      <c r="S36" s="11"/>
      <c r="T36" s="11"/>
      <c r="U36" s="11"/>
      <c r="V36" s="11"/>
      <c r="W36" s="11"/>
      <c r="X36" s="11"/>
      <c r="Y36" s="11"/>
      <c r="Z36" s="18"/>
      <c r="AA36" s="33"/>
      <c r="AD36" s="8">
        <f>IF(COUNTIF(AD37:AD38,"-")=COUNTA(AD37:AD38),"-",SUM(AD37:AD38))</f>
        <v>4370316</v>
      </c>
    </row>
    <row r="37" spans="1:30" ht="14.65" customHeight="1">
      <c r="A37" s="6" t="s">
        <v>56</v>
      </c>
      <c r="D37" s="20"/>
      <c r="E37" s="16"/>
      <c r="F37" s="16"/>
      <c r="G37" s="16" t="s">
        <v>57</v>
      </c>
      <c r="H37" s="16"/>
      <c r="I37" s="16"/>
      <c r="J37" s="16"/>
      <c r="K37" s="11"/>
      <c r="L37" s="11"/>
      <c r="M37" s="11"/>
      <c r="N37" s="11"/>
      <c r="O37" s="11"/>
      <c r="P37" s="21">
        <v>2792</v>
      </c>
      <c r="Q37" s="207"/>
      <c r="R37" s="11"/>
      <c r="S37" s="11"/>
      <c r="T37" s="11"/>
      <c r="U37" s="11"/>
      <c r="V37" s="11"/>
      <c r="W37" s="11"/>
      <c r="X37" s="11"/>
      <c r="Y37" s="11"/>
      <c r="Z37" s="18"/>
      <c r="AA37" s="33"/>
      <c r="AD37" s="8">
        <v>2792200</v>
      </c>
    </row>
    <row r="38" spans="1:30" ht="14.65" customHeight="1">
      <c r="A38" s="6" t="s">
        <v>58</v>
      </c>
      <c r="D38" s="20"/>
      <c r="E38" s="16"/>
      <c r="F38" s="16"/>
      <c r="G38" s="16" t="s">
        <v>35</v>
      </c>
      <c r="H38" s="16"/>
      <c r="I38" s="16"/>
      <c r="J38" s="16"/>
      <c r="K38" s="11"/>
      <c r="L38" s="11"/>
      <c r="M38" s="11"/>
      <c r="N38" s="11"/>
      <c r="O38" s="11"/>
      <c r="P38" s="21">
        <v>1578</v>
      </c>
      <c r="Q38" s="207"/>
      <c r="R38" s="11"/>
      <c r="S38" s="11"/>
      <c r="T38" s="11"/>
      <c r="U38" s="11"/>
      <c r="V38" s="11"/>
      <c r="W38" s="11"/>
      <c r="X38" s="11"/>
      <c r="Y38" s="11"/>
      <c r="Z38" s="18"/>
      <c r="AA38" s="33"/>
      <c r="AD38" s="8">
        <v>1578116</v>
      </c>
    </row>
    <row r="39" spans="1:30" ht="14.65" customHeight="1">
      <c r="A39" s="6" t="s">
        <v>59</v>
      </c>
      <c r="D39" s="20"/>
      <c r="E39" s="16"/>
      <c r="F39" s="16" t="s">
        <v>60</v>
      </c>
      <c r="G39" s="16"/>
      <c r="H39" s="16"/>
      <c r="I39" s="16"/>
      <c r="J39" s="16"/>
      <c r="K39" s="16"/>
      <c r="L39" s="11"/>
      <c r="M39" s="11"/>
      <c r="N39" s="11"/>
      <c r="O39" s="11"/>
      <c r="P39" s="21">
        <v>16737690</v>
      </c>
      <c r="Q39" s="207"/>
      <c r="R39" s="11"/>
      <c r="S39" s="11"/>
      <c r="T39" s="11"/>
      <c r="U39" s="11"/>
      <c r="V39" s="11"/>
      <c r="W39" s="11"/>
      <c r="X39" s="11"/>
      <c r="Y39" s="11"/>
      <c r="Z39" s="18"/>
      <c r="AA39" s="33"/>
      <c r="AD39" s="8">
        <f>IF(COUNTIF(AD40:AD51,"-")=COUNTA(AD40:AD51),"-",SUM(AD40,AD44:AD47,AD50:AD51))</f>
        <v>16737690465</v>
      </c>
    </row>
    <row r="40" spans="1:30" ht="14.65" customHeight="1">
      <c r="A40" s="6" t="s">
        <v>61</v>
      </c>
      <c r="D40" s="20"/>
      <c r="E40" s="16"/>
      <c r="F40" s="16"/>
      <c r="G40" s="16" t="s">
        <v>62</v>
      </c>
      <c r="H40" s="16"/>
      <c r="I40" s="16"/>
      <c r="J40" s="16"/>
      <c r="K40" s="16"/>
      <c r="L40" s="11"/>
      <c r="M40" s="11"/>
      <c r="N40" s="11"/>
      <c r="O40" s="11"/>
      <c r="P40" s="21">
        <v>9112664</v>
      </c>
      <c r="Q40" s="207"/>
      <c r="R40" s="11"/>
      <c r="S40" s="11"/>
      <c r="T40" s="11"/>
      <c r="U40" s="11"/>
      <c r="V40" s="11"/>
      <c r="W40" s="11"/>
      <c r="X40" s="11"/>
      <c r="Y40" s="11"/>
      <c r="Z40" s="18"/>
      <c r="AA40" s="33"/>
      <c r="AD40" s="8">
        <f>IF(COUNTIF(AD41:AD43,"-")=COUNTA(AD41:AD43),"-",SUM(AD41:AD43))</f>
        <v>9112664000</v>
      </c>
    </row>
    <row r="41" spans="1:30" ht="14.65" customHeight="1">
      <c r="A41" s="6" t="s">
        <v>63</v>
      </c>
      <c r="D41" s="20"/>
      <c r="E41" s="16"/>
      <c r="F41" s="16"/>
      <c r="G41" s="16"/>
      <c r="H41" s="16" t="s">
        <v>64</v>
      </c>
      <c r="I41" s="16"/>
      <c r="J41" s="16"/>
      <c r="K41" s="16"/>
      <c r="L41" s="11"/>
      <c r="M41" s="11"/>
      <c r="N41" s="11"/>
      <c r="O41" s="11"/>
      <c r="P41" s="21" t="s">
        <v>334</v>
      </c>
      <c r="Q41" s="207"/>
      <c r="R41" s="11"/>
      <c r="S41" s="11"/>
      <c r="T41" s="11"/>
      <c r="U41" s="11"/>
      <c r="V41" s="11"/>
      <c r="W41" s="11"/>
      <c r="X41" s="11"/>
      <c r="Y41" s="11"/>
      <c r="Z41" s="18"/>
      <c r="AA41" s="33"/>
      <c r="AD41" s="8" t="s">
        <v>11</v>
      </c>
    </row>
    <row r="42" spans="1:30" ht="14.65" customHeight="1">
      <c r="A42" s="6" t="s">
        <v>65</v>
      </c>
      <c r="D42" s="20"/>
      <c r="E42" s="16"/>
      <c r="F42" s="16"/>
      <c r="G42" s="16"/>
      <c r="H42" s="16" t="s">
        <v>66</v>
      </c>
      <c r="I42" s="16"/>
      <c r="J42" s="16"/>
      <c r="K42" s="16"/>
      <c r="L42" s="11"/>
      <c r="M42" s="11"/>
      <c r="N42" s="11"/>
      <c r="O42" s="11"/>
      <c r="P42" s="21">
        <v>9112664</v>
      </c>
      <c r="Q42" s="207"/>
      <c r="R42" s="11"/>
      <c r="S42" s="11"/>
      <c r="T42" s="11"/>
      <c r="U42" s="11"/>
      <c r="V42" s="11"/>
      <c r="W42" s="11"/>
      <c r="X42" s="11"/>
      <c r="Y42" s="11"/>
      <c r="Z42" s="18"/>
      <c r="AA42" s="33"/>
      <c r="AD42" s="8">
        <v>9112664000</v>
      </c>
    </row>
    <row r="43" spans="1:30" ht="14.65" customHeight="1">
      <c r="A43" s="6" t="s">
        <v>67</v>
      </c>
      <c r="D43" s="20"/>
      <c r="E43" s="16"/>
      <c r="F43" s="16"/>
      <c r="G43" s="16"/>
      <c r="H43" s="16" t="s">
        <v>35</v>
      </c>
      <c r="I43" s="16"/>
      <c r="J43" s="16"/>
      <c r="K43" s="16"/>
      <c r="L43" s="11"/>
      <c r="M43" s="11"/>
      <c r="N43" s="11"/>
      <c r="O43" s="11"/>
      <c r="P43" s="21" t="s">
        <v>349</v>
      </c>
      <c r="Q43" s="207"/>
      <c r="R43" s="11"/>
      <c r="S43" s="11"/>
      <c r="T43" s="11"/>
      <c r="U43" s="11"/>
      <c r="V43" s="11"/>
      <c r="W43" s="11"/>
      <c r="X43" s="11"/>
      <c r="Y43" s="11"/>
      <c r="Z43" s="18"/>
      <c r="AA43" s="33"/>
      <c r="AD43" s="8" t="s">
        <v>11</v>
      </c>
    </row>
    <row r="44" spans="1:30" ht="14.65" customHeight="1">
      <c r="A44" s="6" t="s">
        <v>68</v>
      </c>
      <c r="D44" s="20"/>
      <c r="E44" s="16"/>
      <c r="F44" s="16"/>
      <c r="G44" s="16" t="s">
        <v>69</v>
      </c>
      <c r="H44" s="16"/>
      <c r="I44" s="16"/>
      <c r="J44" s="16"/>
      <c r="K44" s="16"/>
      <c r="L44" s="11"/>
      <c r="M44" s="11"/>
      <c r="N44" s="11"/>
      <c r="O44" s="11"/>
      <c r="P44" s="21" t="s">
        <v>335</v>
      </c>
      <c r="Q44" s="207"/>
      <c r="R44" s="11"/>
      <c r="S44" s="11"/>
      <c r="T44" s="11"/>
      <c r="U44" s="11"/>
      <c r="V44" s="11"/>
      <c r="W44" s="11"/>
      <c r="X44" s="11"/>
      <c r="Y44" s="11"/>
      <c r="Z44" s="18"/>
      <c r="AA44" s="33"/>
      <c r="AD44" s="8" t="s">
        <v>11</v>
      </c>
    </row>
    <row r="45" spans="1:30" ht="14.65" customHeight="1">
      <c r="A45" s="6" t="s">
        <v>70</v>
      </c>
      <c r="D45" s="20"/>
      <c r="E45" s="16"/>
      <c r="F45" s="16"/>
      <c r="G45" s="16" t="s">
        <v>71</v>
      </c>
      <c r="H45" s="16"/>
      <c r="I45" s="16"/>
      <c r="J45" s="16"/>
      <c r="K45" s="11"/>
      <c r="L45" s="11"/>
      <c r="M45" s="11"/>
      <c r="N45" s="11"/>
      <c r="O45" s="11"/>
      <c r="P45" s="21">
        <v>1933317</v>
      </c>
      <c r="Q45" s="207"/>
      <c r="R45" s="11"/>
      <c r="S45" s="11"/>
      <c r="T45" s="11"/>
      <c r="U45" s="11"/>
      <c r="V45" s="11"/>
      <c r="W45" s="11"/>
      <c r="X45" s="11"/>
      <c r="Y45" s="11"/>
      <c r="Z45" s="18"/>
      <c r="AA45" s="33"/>
      <c r="AD45" s="8">
        <v>1933317187</v>
      </c>
    </row>
    <row r="46" spans="1:30" ht="14.65" customHeight="1">
      <c r="A46" s="6" t="s">
        <v>72</v>
      </c>
      <c r="D46" s="20"/>
      <c r="E46" s="16"/>
      <c r="F46" s="16"/>
      <c r="G46" s="16" t="s">
        <v>73</v>
      </c>
      <c r="H46" s="16"/>
      <c r="I46" s="16"/>
      <c r="J46" s="16"/>
      <c r="K46" s="11"/>
      <c r="L46" s="11"/>
      <c r="M46" s="11"/>
      <c r="N46" s="11"/>
      <c r="O46" s="11"/>
      <c r="P46" s="21">
        <v>38775</v>
      </c>
      <c r="Q46" s="207"/>
      <c r="R46" s="11"/>
      <c r="S46" s="11"/>
      <c r="T46" s="11"/>
      <c r="U46" s="11"/>
      <c r="V46" s="11"/>
      <c r="W46" s="11"/>
      <c r="X46" s="11"/>
      <c r="Y46" s="11"/>
      <c r="Z46" s="18"/>
      <c r="AA46" s="33"/>
      <c r="AD46" s="8">
        <v>38775195</v>
      </c>
    </row>
    <row r="47" spans="1:30" ht="14.65" customHeight="1">
      <c r="A47" s="6" t="s">
        <v>74</v>
      </c>
      <c r="D47" s="20"/>
      <c r="E47" s="16"/>
      <c r="F47" s="16"/>
      <c r="G47" s="16" t="s">
        <v>75</v>
      </c>
      <c r="H47" s="16"/>
      <c r="I47" s="16"/>
      <c r="J47" s="16"/>
      <c r="K47" s="11"/>
      <c r="L47" s="11"/>
      <c r="M47" s="11"/>
      <c r="N47" s="11"/>
      <c r="O47" s="11"/>
      <c r="P47" s="21">
        <v>5728823</v>
      </c>
      <c r="Q47" s="207"/>
      <c r="R47" s="11"/>
      <c r="S47" s="11"/>
      <c r="T47" s="11"/>
      <c r="U47" s="11"/>
      <c r="V47" s="11"/>
      <c r="W47" s="11"/>
      <c r="X47" s="11"/>
      <c r="Y47" s="11"/>
      <c r="Z47" s="18"/>
      <c r="AA47" s="33"/>
      <c r="AD47" s="8">
        <f>IF(COUNTIF(AD48:AD49,"-")=COUNTA(AD48:AD49),"-",SUM(AD48:AD49))</f>
        <v>5728822777</v>
      </c>
    </row>
    <row r="48" spans="1:30" ht="14.65" customHeight="1">
      <c r="A48" s="6" t="s">
        <v>76</v>
      </c>
      <c r="D48" s="20"/>
      <c r="E48" s="16"/>
      <c r="F48" s="16"/>
      <c r="G48" s="16"/>
      <c r="H48" s="16" t="s">
        <v>77</v>
      </c>
      <c r="I48" s="16"/>
      <c r="J48" s="16"/>
      <c r="K48" s="11"/>
      <c r="L48" s="11"/>
      <c r="M48" s="11"/>
      <c r="N48" s="11"/>
      <c r="O48" s="11"/>
      <c r="P48" s="21">
        <v>0</v>
      </c>
      <c r="Q48" s="207"/>
      <c r="R48" s="11"/>
      <c r="S48" s="11"/>
      <c r="T48" s="11"/>
      <c r="U48" s="11"/>
      <c r="V48" s="11"/>
      <c r="W48" s="11"/>
      <c r="X48" s="11"/>
      <c r="Y48" s="11"/>
      <c r="Z48" s="18"/>
      <c r="AA48" s="33"/>
      <c r="AD48" s="8">
        <v>0</v>
      </c>
    </row>
    <row r="49" spans="1:31" ht="14.65" customHeight="1">
      <c r="A49" s="6" t="s">
        <v>78</v>
      </c>
      <c r="D49" s="20"/>
      <c r="E49" s="11"/>
      <c r="F49" s="16"/>
      <c r="G49" s="16"/>
      <c r="H49" s="16" t="s">
        <v>35</v>
      </c>
      <c r="I49" s="16"/>
      <c r="J49" s="16"/>
      <c r="K49" s="11"/>
      <c r="L49" s="11"/>
      <c r="M49" s="11"/>
      <c r="N49" s="11"/>
      <c r="O49" s="11"/>
      <c r="P49" s="21">
        <v>5728823</v>
      </c>
      <c r="Q49" s="207"/>
      <c r="R49" s="11"/>
      <c r="S49" s="11"/>
      <c r="T49" s="11"/>
      <c r="U49" s="11"/>
      <c r="V49" s="11"/>
      <c r="W49" s="11"/>
      <c r="X49" s="11"/>
      <c r="Y49" s="11"/>
      <c r="Z49" s="18"/>
      <c r="AA49" s="33"/>
      <c r="AD49" s="8">
        <v>5728822777</v>
      </c>
    </row>
    <row r="50" spans="1:31" ht="14.65" customHeight="1">
      <c r="A50" s="6" t="s">
        <v>79</v>
      </c>
      <c r="D50" s="20"/>
      <c r="E50" s="11"/>
      <c r="F50" s="16"/>
      <c r="G50" s="16" t="s">
        <v>35</v>
      </c>
      <c r="H50" s="16"/>
      <c r="I50" s="16"/>
      <c r="J50" s="16"/>
      <c r="K50" s="11"/>
      <c r="L50" s="11"/>
      <c r="M50" s="11"/>
      <c r="N50" s="11"/>
      <c r="O50" s="11"/>
      <c r="P50" s="21" t="s">
        <v>335</v>
      </c>
      <c r="Q50" s="207"/>
      <c r="R50" s="11"/>
      <c r="S50" s="11"/>
      <c r="T50" s="11"/>
      <c r="U50" s="11"/>
      <c r="V50" s="11"/>
      <c r="W50" s="11"/>
      <c r="X50" s="11"/>
      <c r="Y50" s="11"/>
      <c r="Z50" s="18"/>
      <c r="AA50" s="33"/>
      <c r="AD50" s="8" t="s">
        <v>11</v>
      </c>
    </row>
    <row r="51" spans="1:31" ht="14.65" customHeight="1">
      <c r="A51" s="6" t="s">
        <v>80</v>
      </c>
      <c r="D51" s="20"/>
      <c r="E51" s="11"/>
      <c r="F51" s="16"/>
      <c r="G51" s="16" t="s">
        <v>81</v>
      </c>
      <c r="H51" s="16"/>
      <c r="I51" s="16"/>
      <c r="J51" s="16"/>
      <c r="K51" s="11"/>
      <c r="L51" s="11"/>
      <c r="M51" s="11"/>
      <c r="N51" s="11"/>
      <c r="O51" s="11"/>
      <c r="P51" s="21">
        <v>-75889</v>
      </c>
      <c r="Q51" s="207"/>
      <c r="R51" s="11"/>
      <c r="S51" s="11"/>
      <c r="T51" s="11"/>
      <c r="U51" s="11"/>
      <c r="V51" s="11"/>
      <c r="W51" s="11"/>
      <c r="X51" s="11"/>
      <c r="Y51" s="11"/>
      <c r="Z51" s="18"/>
      <c r="AA51" s="33"/>
      <c r="AD51" s="8">
        <v>-75888694</v>
      </c>
    </row>
    <row r="52" spans="1:31" ht="14.65" customHeight="1">
      <c r="A52" s="6" t="s">
        <v>82</v>
      </c>
      <c r="D52" s="20"/>
      <c r="E52" s="11" t="s">
        <v>83</v>
      </c>
      <c r="F52" s="16"/>
      <c r="G52" s="17"/>
      <c r="H52" s="17"/>
      <c r="I52" s="17"/>
      <c r="J52" s="11"/>
      <c r="K52" s="11"/>
      <c r="L52" s="11"/>
      <c r="M52" s="11"/>
      <c r="N52" s="11"/>
      <c r="O52" s="11"/>
      <c r="P52" s="21">
        <v>12944606</v>
      </c>
      <c r="Q52" s="207"/>
      <c r="R52" s="11"/>
      <c r="S52" s="11"/>
      <c r="T52" s="11"/>
      <c r="U52" s="11"/>
      <c r="V52" s="11"/>
      <c r="W52" s="11"/>
      <c r="X52" s="11"/>
      <c r="Y52" s="11"/>
      <c r="Z52" s="18"/>
      <c r="AA52" s="33"/>
      <c r="AD52" s="8">
        <f>IF(COUNTIF(AD53:AD61,"-")=COUNTA(AD53:AD61),"-",SUM(AD53:AD56,AD59:AD61))</f>
        <v>12944605899</v>
      </c>
    </row>
    <row r="53" spans="1:31" ht="14.65" customHeight="1">
      <c r="A53" s="6" t="s">
        <v>84</v>
      </c>
      <c r="D53" s="20"/>
      <c r="E53" s="11"/>
      <c r="F53" s="16" t="s">
        <v>85</v>
      </c>
      <c r="G53" s="17"/>
      <c r="H53" s="17"/>
      <c r="I53" s="17"/>
      <c r="J53" s="11"/>
      <c r="K53" s="11"/>
      <c r="L53" s="11"/>
      <c r="M53" s="11"/>
      <c r="N53" s="11"/>
      <c r="O53" s="11"/>
      <c r="P53" s="21">
        <v>2369260</v>
      </c>
      <c r="Q53" s="207"/>
      <c r="R53" s="11"/>
      <c r="S53" s="11"/>
      <c r="T53" s="11"/>
      <c r="U53" s="11"/>
      <c r="V53" s="11"/>
      <c r="W53" s="11"/>
      <c r="X53" s="11"/>
      <c r="Y53" s="11"/>
      <c r="Z53" s="18"/>
      <c r="AA53" s="33"/>
      <c r="AD53" s="8">
        <v>2369260219</v>
      </c>
    </row>
    <row r="54" spans="1:31" ht="14.65" customHeight="1">
      <c r="A54" s="6" t="s">
        <v>86</v>
      </c>
      <c r="D54" s="20"/>
      <c r="E54" s="11"/>
      <c r="F54" s="16" t="s">
        <v>87</v>
      </c>
      <c r="G54" s="16"/>
      <c r="H54" s="23"/>
      <c r="I54" s="16"/>
      <c r="J54" s="16"/>
      <c r="K54" s="11"/>
      <c r="L54" s="11"/>
      <c r="M54" s="11"/>
      <c r="N54" s="11"/>
      <c r="O54" s="11"/>
      <c r="P54" s="21">
        <v>384099</v>
      </c>
      <c r="Q54" s="207"/>
      <c r="R54" s="11"/>
      <c r="S54" s="11"/>
      <c r="T54" s="11"/>
      <c r="U54" s="11"/>
      <c r="V54" s="11"/>
      <c r="W54" s="11"/>
      <c r="X54" s="11"/>
      <c r="Y54" s="11"/>
      <c r="Z54" s="18"/>
      <c r="AA54" s="33"/>
      <c r="AD54" s="8">
        <v>384098957</v>
      </c>
    </row>
    <row r="55" spans="1:31" ht="14.65" customHeight="1">
      <c r="A55" s="6">
        <v>1500000</v>
      </c>
      <c r="D55" s="20"/>
      <c r="E55" s="11"/>
      <c r="F55" s="16" t="s">
        <v>88</v>
      </c>
      <c r="G55" s="16"/>
      <c r="H55" s="16"/>
      <c r="I55" s="16"/>
      <c r="J55" s="16"/>
      <c r="K55" s="11"/>
      <c r="L55" s="11"/>
      <c r="M55" s="11"/>
      <c r="N55" s="11"/>
      <c r="O55" s="11"/>
      <c r="P55" s="21" t="s">
        <v>336</v>
      </c>
      <c r="Q55" s="207"/>
      <c r="R55" s="11"/>
      <c r="S55" s="11"/>
      <c r="T55" s="11"/>
      <c r="U55" s="11"/>
      <c r="V55" s="11"/>
      <c r="W55" s="11"/>
      <c r="X55" s="11"/>
      <c r="Y55" s="11"/>
      <c r="Z55" s="18"/>
      <c r="AA55" s="33"/>
      <c r="AD55" s="8" t="s">
        <v>11</v>
      </c>
    </row>
    <row r="56" spans="1:31" ht="14.65" customHeight="1">
      <c r="A56" s="6" t="s">
        <v>89</v>
      </c>
      <c r="D56" s="20"/>
      <c r="E56" s="16"/>
      <c r="F56" s="16" t="s">
        <v>75</v>
      </c>
      <c r="G56" s="16"/>
      <c r="H56" s="23"/>
      <c r="I56" s="16"/>
      <c r="J56" s="16"/>
      <c r="K56" s="11"/>
      <c r="L56" s="11"/>
      <c r="M56" s="11"/>
      <c r="N56" s="11"/>
      <c r="O56" s="11"/>
      <c r="P56" s="21">
        <v>10171848</v>
      </c>
      <c r="Q56" s="207"/>
      <c r="R56" s="11"/>
      <c r="S56" s="11"/>
      <c r="T56" s="11"/>
      <c r="U56" s="11"/>
      <c r="V56" s="11"/>
      <c r="W56" s="11"/>
      <c r="X56" s="11"/>
      <c r="Y56" s="11"/>
      <c r="Z56" s="18"/>
      <c r="AA56" s="33"/>
      <c r="AD56" s="8">
        <f>IF(COUNTIF(AD57:AD58,"-")=COUNTA(AD57:AD58),"-",SUM(AD57:AD58))</f>
        <v>10171848171</v>
      </c>
    </row>
    <row r="57" spans="1:31" ht="14.65" customHeight="1">
      <c r="A57" s="6" t="s">
        <v>90</v>
      </c>
      <c r="D57" s="20"/>
      <c r="E57" s="16"/>
      <c r="F57" s="16"/>
      <c r="G57" s="16" t="s">
        <v>91</v>
      </c>
      <c r="H57" s="16"/>
      <c r="I57" s="16"/>
      <c r="J57" s="16"/>
      <c r="K57" s="11"/>
      <c r="L57" s="11"/>
      <c r="M57" s="11"/>
      <c r="N57" s="11"/>
      <c r="O57" s="11"/>
      <c r="P57" s="21">
        <v>10071292</v>
      </c>
      <c r="Q57" s="207"/>
      <c r="R57" s="11"/>
      <c r="S57" s="11"/>
      <c r="T57" s="11"/>
      <c r="U57" s="11"/>
      <c r="V57" s="11"/>
      <c r="W57" s="11"/>
      <c r="X57" s="11"/>
      <c r="Y57" s="11"/>
      <c r="Z57" s="18"/>
      <c r="AA57" s="33"/>
      <c r="AD57" s="8">
        <v>10071292359</v>
      </c>
    </row>
    <row r="58" spans="1:31" ht="14.65" customHeight="1">
      <c r="A58" s="6" t="s">
        <v>92</v>
      </c>
      <c r="D58" s="20"/>
      <c r="E58" s="16"/>
      <c r="F58" s="16"/>
      <c r="G58" s="16" t="s">
        <v>77</v>
      </c>
      <c r="H58" s="16"/>
      <c r="I58" s="16"/>
      <c r="J58" s="16"/>
      <c r="K58" s="11"/>
      <c r="L58" s="11"/>
      <c r="M58" s="11"/>
      <c r="N58" s="11"/>
      <c r="O58" s="11"/>
      <c r="P58" s="21">
        <v>100556</v>
      </c>
      <c r="Q58" s="207"/>
      <c r="R58" s="11"/>
      <c r="S58" s="11"/>
      <c r="T58" s="11"/>
      <c r="U58" s="11"/>
      <c r="V58" s="11"/>
      <c r="W58" s="11"/>
      <c r="X58" s="11"/>
      <c r="Y58" s="11"/>
      <c r="Z58" s="18"/>
      <c r="AA58" s="33"/>
      <c r="AD58" s="8">
        <v>100555812</v>
      </c>
    </row>
    <row r="59" spans="1:31" ht="14.65" customHeight="1">
      <c r="A59" s="6" t="s">
        <v>93</v>
      </c>
      <c r="D59" s="20"/>
      <c r="E59" s="16"/>
      <c r="F59" s="16" t="s">
        <v>94</v>
      </c>
      <c r="G59" s="16"/>
      <c r="H59" s="16"/>
      <c r="I59" s="16"/>
      <c r="J59" s="16"/>
      <c r="K59" s="11"/>
      <c r="L59" s="11"/>
      <c r="M59" s="11"/>
      <c r="N59" s="11"/>
      <c r="O59" s="11"/>
      <c r="P59" s="21">
        <v>29262</v>
      </c>
      <c r="Q59" s="207"/>
      <c r="R59" s="11"/>
      <c r="S59" s="11"/>
      <c r="T59" s="11"/>
      <c r="U59" s="11"/>
      <c r="V59" s="11"/>
      <c r="W59" s="11"/>
      <c r="X59" s="11"/>
      <c r="Y59" s="11"/>
      <c r="Z59" s="18"/>
      <c r="AA59" s="33"/>
      <c r="AD59" s="8">
        <v>29261552</v>
      </c>
    </row>
    <row r="60" spans="1:31" ht="14.65" customHeight="1">
      <c r="A60" s="6" t="s">
        <v>95</v>
      </c>
      <c r="D60" s="20"/>
      <c r="E60" s="16"/>
      <c r="F60" s="16" t="s">
        <v>35</v>
      </c>
      <c r="G60" s="16"/>
      <c r="H60" s="23"/>
      <c r="I60" s="16"/>
      <c r="J60" s="16"/>
      <c r="K60" s="11"/>
      <c r="L60" s="11"/>
      <c r="M60" s="11"/>
      <c r="N60" s="11"/>
      <c r="O60" s="11"/>
      <c r="P60" s="21" t="s">
        <v>336</v>
      </c>
      <c r="Q60" s="207"/>
      <c r="R60" s="11"/>
      <c r="S60" s="11"/>
      <c r="T60" s="11"/>
      <c r="U60" s="11"/>
      <c r="V60" s="11"/>
      <c r="W60" s="11"/>
      <c r="X60" s="11"/>
      <c r="Y60" s="11"/>
      <c r="Z60" s="18"/>
      <c r="AA60" s="33"/>
      <c r="AD60" s="8" t="s">
        <v>11</v>
      </c>
    </row>
    <row r="61" spans="1:31" ht="14.65" customHeight="1" thickBot="1">
      <c r="A61" s="6" t="s">
        <v>96</v>
      </c>
      <c r="B61" s="6" t="s">
        <v>126</v>
      </c>
      <c r="D61" s="20"/>
      <c r="E61" s="16"/>
      <c r="F61" s="11" t="s">
        <v>81</v>
      </c>
      <c r="G61" s="16"/>
      <c r="H61" s="16"/>
      <c r="I61" s="16"/>
      <c r="J61" s="16"/>
      <c r="K61" s="11"/>
      <c r="L61" s="11"/>
      <c r="M61" s="11"/>
      <c r="N61" s="11"/>
      <c r="O61" s="11"/>
      <c r="P61" s="21">
        <v>-9863</v>
      </c>
      <c r="Q61" s="207"/>
      <c r="R61" s="230" t="s">
        <v>127</v>
      </c>
      <c r="S61" s="231"/>
      <c r="T61" s="231"/>
      <c r="U61" s="231"/>
      <c r="V61" s="231"/>
      <c r="W61" s="231"/>
      <c r="X61" s="231"/>
      <c r="Y61" s="232"/>
      <c r="Z61" s="34">
        <v>146117564</v>
      </c>
      <c r="AA61" s="35"/>
      <c r="AD61" s="8">
        <v>-9863000</v>
      </c>
      <c r="AE61" s="8" t="e">
        <f>IF(AND(AE24="-",AE25="-",#REF!="-"),"-",SUM(AE24,AE25,#REF!))</f>
        <v>#REF!</v>
      </c>
    </row>
    <row r="62" spans="1:31" ht="14.65" customHeight="1" thickBot="1">
      <c r="A62" s="6" t="s">
        <v>1</v>
      </c>
      <c r="B62" s="6" t="s">
        <v>97</v>
      </c>
      <c r="D62" s="233" t="s">
        <v>2</v>
      </c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5"/>
      <c r="P62" s="36">
        <v>201799647</v>
      </c>
      <c r="Q62" s="208"/>
      <c r="R62" s="221" t="s">
        <v>322</v>
      </c>
      <c r="S62" s="222"/>
      <c r="T62" s="222"/>
      <c r="U62" s="222"/>
      <c r="V62" s="222"/>
      <c r="W62" s="222"/>
      <c r="X62" s="222"/>
      <c r="Y62" s="236"/>
      <c r="Z62" s="36">
        <v>201799647</v>
      </c>
      <c r="AA62" s="37"/>
      <c r="AD62" s="8" t="e">
        <f>IF(AND(AD7="-",AD52="-",#REF!="-"),"-",SUM(AD7,AD52,#REF!))</f>
        <v>#REF!</v>
      </c>
      <c r="AE62" s="8" t="e">
        <f>IF(AND(AE22="-",AE61="-"),"-",SUM(AE22,AE61))</f>
        <v>#REF!</v>
      </c>
    </row>
    <row r="63" spans="1:31" ht="14.65" customHeight="1"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Z63" s="11"/>
      <c r="AA63" s="11"/>
    </row>
    <row r="64" spans="1:31" ht="14.65" customHeight="1">
      <c r="D64" s="14"/>
      <c r="E64" s="38" t="s">
        <v>323</v>
      </c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Z64" s="10"/>
      <c r="AA64" s="10"/>
    </row>
    <row r="65" ht="14.65" customHeight="1"/>
    <row r="66" ht="14.65" customHeight="1"/>
    <row r="67" ht="14.65" customHeight="1"/>
    <row r="68" ht="14.65" customHeight="1"/>
    <row r="69" ht="14.65" customHeight="1"/>
    <row r="70" ht="16.5" customHeight="1"/>
    <row r="71" ht="14.65" customHeight="1"/>
    <row r="72" ht="9.75" customHeight="1"/>
    <row r="73" ht="14.65" customHeight="1"/>
  </sheetData>
  <mergeCells count="11">
    <mergeCell ref="R22:Y22"/>
    <mergeCell ref="R27:Y27"/>
    <mergeCell ref="R61:Y61"/>
    <mergeCell ref="D62:O62"/>
    <mergeCell ref="R62:Y62"/>
    <mergeCell ref="D2:AA2"/>
    <mergeCell ref="D3:AA3"/>
    <mergeCell ref="D5:O5"/>
    <mergeCell ref="P5:Q5"/>
    <mergeCell ref="R5:Y5"/>
    <mergeCell ref="Z5:AA5"/>
  </mergeCells>
  <phoneticPr fontId="2"/>
  <pageMargins left="0.70866141732283472" right="0.70866141732283472" top="0.39370078740157477" bottom="0.39370078740157477" header="0.51181102362204722" footer="0.511811023622047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43"/>
  <sheetViews>
    <sheetView topLeftCell="B1" zoomScale="85" zoomScaleNormal="85" zoomScaleSheetLayoutView="100" workbookViewId="0">
      <selection activeCell="N22" sqref="N22"/>
    </sheetView>
  </sheetViews>
  <sheetFormatPr defaultColWidth="9" defaultRowHeight="13.5"/>
  <cols>
    <col min="1" max="1" width="0" style="40" hidden="1" customWidth="1"/>
    <col min="2" max="2" width="0.625" style="5" customWidth="1"/>
    <col min="3" max="3" width="1.25" style="42" customWidth="1"/>
    <col min="4" max="12" width="2.125" style="42" customWidth="1"/>
    <col min="13" max="13" width="18.375" style="42" customWidth="1"/>
    <col min="14" max="14" width="21.625" style="42" bestFit="1" customWidth="1"/>
    <col min="15" max="15" width="2.5" style="42" customWidth="1"/>
    <col min="16" max="16" width="0.625" style="42" customWidth="1"/>
    <col min="17" max="17" width="9" style="5"/>
    <col min="18" max="18" width="0" style="5" hidden="1" customWidth="1"/>
    <col min="19" max="16384" width="9" style="5"/>
  </cols>
  <sheetData>
    <row r="1" spans="1:18">
      <c r="A1" s="1"/>
      <c r="C1" s="39"/>
      <c r="D1" s="39"/>
      <c r="E1" s="39"/>
      <c r="F1" s="39"/>
      <c r="G1" s="39"/>
      <c r="H1" s="39"/>
      <c r="I1" s="39"/>
      <c r="J1" s="3"/>
      <c r="K1" s="3"/>
      <c r="L1" s="3"/>
      <c r="M1" s="3"/>
      <c r="N1" s="3"/>
      <c r="O1" s="3"/>
      <c r="P1" s="5"/>
    </row>
    <row r="2" spans="1:18" ht="24">
      <c r="C2" s="237" t="s">
        <v>337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41"/>
    </row>
    <row r="3" spans="1:18" ht="17.25">
      <c r="C3" s="238" t="s">
        <v>338</v>
      </c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41"/>
    </row>
    <row r="4" spans="1:18" ht="17.25">
      <c r="C4" s="238" t="s">
        <v>339</v>
      </c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41"/>
    </row>
    <row r="5" spans="1:18" ht="18" thickBot="1">
      <c r="D5" s="41"/>
      <c r="E5" s="41"/>
      <c r="F5" s="41"/>
      <c r="G5" s="41"/>
      <c r="H5" s="41"/>
      <c r="I5" s="41"/>
      <c r="J5" s="41"/>
      <c r="K5" s="41"/>
      <c r="L5" s="41"/>
      <c r="M5" s="43"/>
      <c r="N5" s="41"/>
      <c r="O5" s="43" t="s">
        <v>333</v>
      </c>
      <c r="P5" s="41"/>
    </row>
    <row r="6" spans="1:18" ht="18" thickBot="1">
      <c r="A6" s="40" t="s">
        <v>314</v>
      </c>
      <c r="C6" s="239" t="s">
        <v>0</v>
      </c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1" t="s">
        <v>316</v>
      </c>
      <c r="O6" s="242"/>
      <c r="P6" s="41"/>
    </row>
    <row r="7" spans="1:18">
      <c r="A7" s="40" t="s">
        <v>135</v>
      </c>
      <c r="C7" s="44"/>
      <c r="D7" s="45" t="s">
        <v>136</v>
      </c>
      <c r="E7" s="45"/>
      <c r="F7" s="5"/>
      <c r="G7" s="45"/>
      <c r="H7" s="45"/>
      <c r="I7" s="45"/>
      <c r="J7" s="45"/>
      <c r="K7" s="5"/>
      <c r="L7" s="5"/>
      <c r="M7" s="5"/>
      <c r="N7" s="46">
        <v>56208766</v>
      </c>
      <c r="O7" s="47" t="s">
        <v>343</v>
      </c>
      <c r="P7" s="199"/>
      <c r="R7" s="5">
        <f>IF(AND(R8="-",R23="-"),"-",SUM(R8,R23))</f>
        <v>56208765814</v>
      </c>
    </row>
    <row r="8" spans="1:18">
      <c r="A8" s="40" t="s">
        <v>137</v>
      </c>
      <c r="C8" s="44"/>
      <c r="D8" s="45"/>
      <c r="E8" s="45" t="s">
        <v>138</v>
      </c>
      <c r="F8" s="45"/>
      <c r="G8" s="45"/>
      <c r="H8" s="45"/>
      <c r="I8" s="45"/>
      <c r="J8" s="45"/>
      <c r="K8" s="5"/>
      <c r="L8" s="5"/>
      <c r="M8" s="5"/>
      <c r="N8" s="46">
        <v>25980996</v>
      </c>
      <c r="O8" s="48"/>
      <c r="P8" s="199"/>
      <c r="R8" s="5">
        <f>IF(COUNTIF(R9:R22,"-")=COUNTA(R9:R22),"-",SUM(R9,R14,R19))</f>
        <v>25980995946</v>
      </c>
    </row>
    <row r="9" spans="1:18">
      <c r="A9" s="40" t="s">
        <v>139</v>
      </c>
      <c r="C9" s="44"/>
      <c r="D9" s="45"/>
      <c r="E9" s="45"/>
      <c r="F9" s="45" t="s">
        <v>140</v>
      </c>
      <c r="G9" s="45"/>
      <c r="H9" s="45"/>
      <c r="I9" s="45"/>
      <c r="J9" s="45"/>
      <c r="K9" s="5"/>
      <c r="L9" s="5"/>
      <c r="M9" s="5"/>
      <c r="N9" s="46">
        <v>11946252</v>
      </c>
      <c r="O9" s="48"/>
      <c r="P9" s="199"/>
      <c r="R9" s="5">
        <f>IF(COUNTIF(R10:R13,"-")=COUNTA(R10:R13),"-",SUM(R10:R13))</f>
        <v>11946252162</v>
      </c>
    </row>
    <row r="10" spans="1:18">
      <c r="A10" s="40" t="s">
        <v>141</v>
      </c>
      <c r="C10" s="44"/>
      <c r="D10" s="45"/>
      <c r="E10" s="45"/>
      <c r="F10" s="45"/>
      <c r="G10" s="45" t="s">
        <v>142</v>
      </c>
      <c r="H10" s="45"/>
      <c r="I10" s="45"/>
      <c r="J10" s="45"/>
      <c r="K10" s="5"/>
      <c r="L10" s="5"/>
      <c r="M10" s="5"/>
      <c r="N10" s="46">
        <v>8922072</v>
      </c>
      <c r="O10" s="48"/>
      <c r="P10" s="199"/>
      <c r="R10" s="5">
        <v>8922072237</v>
      </c>
    </row>
    <row r="11" spans="1:18">
      <c r="A11" s="40" t="s">
        <v>143</v>
      </c>
      <c r="C11" s="44"/>
      <c r="D11" s="45"/>
      <c r="E11" s="45"/>
      <c r="F11" s="45"/>
      <c r="G11" s="45" t="s">
        <v>144</v>
      </c>
      <c r="H11" s="45"/>
      <c r="I11" s="45"/>
      <c r="J11" s="45"/>
      <c r="K11" s="5"/>
      <c r="L11" s="5"/>
      <c r="M11" s="5"/>
      <c r="N11" s="46">
        <v>710719</v>
      </c>
      <c r="O11" s="48"/>
      <c r="P11" s="199"/>
      <c r="R11" s="5">
        <v>710719000</v>
      </c>
    </row>
    <row r="12" spans="1:18">
      <c r="A12" s="40" t="s">
        <v>145</v>
      </c>
      <c r="C12" s="44"/>
      <c r="D12" s="45"/>
      <c r="E12" s="45"/>
      <c r="F12" s="45"/>
      <c r="G12" s="45" t="s">
        <v>146</v>
      </c>
      <c r="H12" s="45"/>
      <c r="I12" s="45"/>
      <c r="J12" s="45"/>
      <c r="K12" s="5"/>
      <c r="L12" s="5"/>
      <c r="M12" s="5"/>
      <c r="N12" s="46">
        <v>49653</v>
      </c>
      <c r="O12" s="48"/>
      <c r="P12" s="199"/>
      <c r="R12" s="5">
        <v>49653000</v>
      </c>
    </row>
    <row r="13" spans="1:18">
      <c r="A13" s="40" t="s">
        <v>147</v>
      </c>
      <c r="C13" s="44"/>
      <c r="D13" s="45"/>
      <c r="E13" s="45"/>
      <c r="F13" s="45"/>
      <c r="G13" s="45" t="s">
        <v>35</v>
      </c>
      <c r="H13" s="45"/>
      <c r="I13" s="45"/>
      <c r="J13" s="45"/>
      <c r="K13" s="5"/>
      <c r="L13" s="5"/>
      <c r="M13" s="5"/>
      <c r="N13" s="46">
        <v>2263808</v>
      </c>
      <c r="O13" s="48"/>
      <c r="P13" s="199"/>
      <c r="R13" s="5">
        <v>2263807925</v>
      </c>
    </row>
    <row r="14" spans="1:18">
      <c r="A14" s="40" t="s">
        <v>148</v>
      </c>
      <c r="C14" s="44"/>
      <c r="D14" s="45"/>
      <c r="E14" s="45"/>
      <c r="F14" s="45" t="s">
        <v>149</v>
      </c>
      <c r="G14" s="45"/>
      <c r="H14" s="45"/>
      <c r="I14" s="45"/>
      <c r="J14" s="45"/>
      <c r="K14" s="5"/>
      <c r="L14" s="5"/>
      <c r="M14" s="5"/>
      <c r="N14" s="46">
        <v>13226786</v>
      </c>
      <c r="O14" s="48" t="s">
        <v>343</v>
      </c>
      <c r="P14" s="199"/>
      <c r="R14" s="5">
        <f>IF(COUNTIF(R15:R18,"-")=COUNTA(R15:R18),"-",SUM(R15:R18))</f>
        <v>13226786495</v>
      </c>
    </row>
    <row r="15" spans="1:18">
      <c r="A15" s="40" t="s">
        <v>150</v>
      </c>
      <c r="C15" s="44"/>
      <c r="D15" s="45"/>
      <c r="E15" s="45"/>
      <c r="F15" s="45"/>
      <c r="G15" s="45" t="s">
        <v>151</v>
      </c>
      <c r="H15" s="45"/>
      <c r="I15" s="45"/>
      <c r="J15" s="45"/>
      <c r="K15" s="5"/>
      <c r="L15" s="5"/>
      <c r="M15" s="5"/>
      <c r="N15" s="46">
        <v>8611981</v>
      </c>
      <c r="O15" s="48"/>
      <c r="P15" s="199"/>
      <c r="R15" s="5">
        <v>8611980607</v>
      </c>
    </row>
    <row r="16" spans="1:18">
      <c r="A16" s="40" t="s">
        <v>152</v>
      </c>
      <c r="C16" s="44"/>
      <c r="D16" s="45"/>
      <c r="E16" s="45"/>
      <c r="F16" s="45"/>
      <c r="G16" s="45" t="s">
        <v>153</v>
      </c>
      <c r="H16" s="45"/>
      <c r="I16" s="45"/>
      <c r="J16" s="45"/>
      <c r="K16" s="5"/>
      <c r="L16" s="5"/>
      <c r="M16" s="5"/>
      <c r="N16" s="46">
        <v>210562</v>
      </c>
      <c r="O16" s="48"/>
      <c r="P16" s="199"/>
      <c r="R16" s="5">
        <v>210562483</v>
      </c>
    </row>
    <row r="17" spans="1:18">
      <c r="A17" s="40" t="s">
        <v>154</v>
      </c>
      <c r="C17" s="44"/>
      <c r="D17" s="45"/>
      <c r="E17" s="45"/>
      <c r="F17" s="45"/>
      <c r="G17" s="45" t="s">
        <v>155</v>
      </c>
      <c r="H17" s="45"/>
      <c r="I17" s="45"/>
      <c r="J17" s="45"/>
      <c r="K17" s="5"/>
      <c r="L17" s="5"/>
      <c r="M17" s="5"/>
      <c r="N17" s="46">
        <v>4394295</v>
      </c>
      <c r="O17" s="48"/>
      <c r="P17" s="199"/>
      <c r="R17" s="5">
        <v>4394294642</v>
      </c>
    </row>
    <row r="18" spans="1:18">
      <c r="A18" s="40" t="s">
        <v>156</v>
      </c>
      <c r="C18" s="44"/>
      <c r="D18" s="45"/>
      <c r="E18" s="45"/>
      <c r="F18" s="45"/>
      <c r="G18" s="45" t="s">
        <v>35</v>
      </c>
      <c r="H18" s="45"/>
      <c r="I18" s="45"/>
      <c r="J18" s="45"/>
      <c r="K18" s="5"/>
      <c r="L18" s="5"/>
      <c r="M18" s="5"/>
      <c r="N18" s="46">
        <v>9949</v>
      </c>
      <c r="O18" s="48"/>
      <c r="P18" s="199"/>
      <c r="R18" s="5">
        <v>9948763</v>
      </c>
    </row>
    <row r="19" spans="1:18">
      <c r="A19" s="40" t="s">
        <v>157</v>
      </c>
      <c r="C19" s="44"/>
      <c r="D19" s="45"/>
      <c r="E19" s="45"/>
      <c r="F19" s="45" t="s">
        <v>158</v>
      </c>
      <c r="G19" s="45"/>
      <c r="H19" s="45"/>
      <c r="I19" s="45"/>
      <c r="J19" s="45"/>
      <c r="K19" s="5"/>
      <c r="L19" s="5"/>
      <c r="M19" s="5"/>
      <c r="N19" s="46">
        <v>807957</v>
      </c>
      <c r="O19" s="48"/>
      <c r="P19" s="199"/>
      <c r="R19" s="5">
        <f>IF(COUNTIF(R20:R22,"-")=COUNTA(R20:R22),"-",SUM(R20:R22))</f>
        <v>807957289</v>
      </c>
    </row>
    <row r="20" spans="1:18">
      <c r="A20" s="40" t="s">
        <v>159</v>
      </c>
      <c r="C20" s="44"/>
      <c r="D20" s="45"/>
      <c r="E20" s="45"/>
      <c r="F20" s="5"/>
      <c r="G20" s="5" t="s">
        <v>160</v>
      </c>
      <c r="H20" s="5"/>
      <c r="I20" s="45"/>
      <c r="J20" s="45"/>
      <c r="K20" s="5"/>
      <c r="L20" s="5"/>
      <c r="M20" s="5"/>
      <c r="N20" s="46">
        <v>374969</v>
      </c>
      <c r="O20" s="48"/>
      <c r="P20" s="199"/>
      <c r="R20" s="5">
        <v>374968778</v>
      </c>
    </row>
    <row r="21" spans="1:18">
      <c r="A21" s="40" t="s">
        <v>161</v>
      </c>
      <c r="C21" s="44"/>
      <c r="D21" s="45"/>
      <c r="E21" s="45"/>
      <c r="F21" s="5"/>
      <c r="G21" s="45" t="s">
        <v>162</v>
      </c>
      <c r="H21" s="45"/>
      <c r="I21" s="45"/>
      <c r="J21" s="45"/>
      <c r="K21" s="5"/>
      <c r="L21" s="5"/>
      <c r="M21" s="5"/>
      <c r="N21" s="46">
        <v>135382</v>
      </c>
      <c r="O21" s="48"/>
      <c r="P21" s="199"/>
      <c r="R21" s="5">
        <v>135382069</v>
      </c>
    </row>
    <row r="22" spans="1:18">
      <c r="A22" s="40" t="s">
        <v>163</v>
      </c>
      <c r="C22" s="44"/>
      <c r="D22" s="45"/>
      <c r="E22" s="45"/>
      <c r="F22" s="5"/>
      <c r="G22" s="45" t="s">
        <v>35</v>
      </c>
      <c r="H22" s="45"/>
      <c r="I22" s="45"/>
      <c r="J22" s="45"/>
      <c r="K22" s="5"/>
      <c r="L22" s="5"/>
      <c r="M22" s="5"/>
      <c r="N22" s="46">
        <v>297606</v>
      </c>
      <c r="O22" s="48"/>
      <c r="P22" s="199"/>
      <c r="R22" s="5">
        <v>297606442</v>
      </c>
    </row>
    <row r="23" spans="1:18">
      <c r="A23" s="40" t="s">
        <v>164</v>
      </c>
      <c r="C23" s="44"/>
      <c r="D23" s="45"/>
      <c r="E23" s="5" t="s">
        <v>165</v>
      </c>
      <c r="F23" s="5"/>
      <c r="G23" s="45"/>
      <c r="H23" s="45"/>
      <c r="I23" s="45"/>
      <c r="J23" s="45"/>
      <c r="K23" s="5"/>
      <c r="L23" s="5"/>
      <c r="M23" s="5"/>
      <c r="N23" s="46">
        <v>30227770</v>
      </c>
      <c r="O23" s="48" t="s">
        <v>343</v>
      </c>
      <c r="P23" s="199"/>
      <c r="R23" s="5">
        <f>IF(COUNTIF(R24:R27,"-")=COUNTA(R24:R27),"-",SUM(R24:R27))</f>
        <v>30227769868</v>
      </c>
    </row>
    <row r="24" spans="1:18">
      <c r="A24" s="40" t="s">
        <v>166</v>
      </c>
      <c r="C24" s="44"/>
      <c r="D24" s="45"/>
      <c r="E24" s="45"/>
      <c r="F24" s="45" t="s">
        <v>167</v>
      </c>
      <c r="G24" s="45"/>
      <c r="H24" s="45"/>
      <c r="I24" s="45"/>
      <c r="J24" s="45"/>
      <c r="K24" s="5"/>
      <c r="L24" s="5"/>
      <c r="M24" s="5"/>
      <c r="N24" s="46">
        <v>4860765</v>
      </c>
      <c r="O24" s="48"/>
      <c r="P24" s="199"/>
      <c r="R24" s="5">
        <v>4860764516</v>
      </c>
    </row>
    <row r="25" spans="1:18">
      <c r="A25" s="40" t="s">
        <v>168</v>
      </c>
      <c r="C25" s="44"/>
      <c r="D25" s="45"/>
      <c r="E25" s="45"/>
      <c r="F25" s="45" t="s">
        <v>169</v>
      </c>
      <c r="G25" s="45"/>
      <c r="H25" s="45"/>
      <c r="I25" s="45"/>
      <c r="J25" s="45"/>
      <c r="K25" s="5"/>
      <c r="L25" s="5"/>
      <c r="M25" s="5"/>
      <c r="N25" s="46">
        <v>14848744</v>
      </c>
      <c r="O25" s="48"/>
      <c r="P25" s="199"/>
      <c r="R25" s="5">
        <v>14848743730</v>
      </c>
    </row>
    <row r="26" spans="1:18">
      <c r="A26" s="40" t="s">
        <v>170</v>
      </c>
      <c r="C26" s="44"/>
      <c r="D26" s="45"/>
      <c r="E26" s="45"/>
      <c r="F26" s="45" t="s">
        <v>171</v>
      </c>
      <c r="G26" s="45"/>
      <c r="H26" s="45"/>
      <c r="I26" s="45"/>
      <c r="J26" s="45"/>
      <c r="K26" s="5"/>
      <c r="L26" s="5"/>
      <c r="M26" s="5"/>
      <c r="N26" s="46">
        <v>10493880</v>
      </c>
      <c r="O26" s="48"/>
      <c r="P26" s="199"/>
      <c r="R26" s="5">
        <v>10493879580</v>
      </c>
    </row>
    <row r="27" spans="1:18">
      <c r="A27" s="40" t="s">
        <v>172</v>
      </c>
      <c r="C27" s="44"/>
      <c r="D27" s="45"/>
      <c r="E27" s="45"/>
      <c r="F27" s="45" t="s">
        <v>35</v>
      </c>
      <c r="G27" s="45"/>
      <c r="H27" s="45"/>
      <c r="I27" s="45"/>
      <c r="J27" s="45"/>
      <c r="K27" s="5"/>
      <c r="L27" s="5"/>
      <c r="M27" s="5"/>
      <c r="N27" s="46">
        <v>24382</v>
      </c>
      <c r="O27" s="48"/>
      <c r="P27" s="199"/>
      <c r="R27" s="5">
        <v>24382042</v>
      </c>
    </row>
    <row r="28" spans="1:18">
      <c r="A28" s="40" t="s">
        <v>173</v>
      </c>
      <c r="C28" s="44"/>
      <c r="D28" s="45" t="s">
        <v>174</v>
      </c>
      <c r="E28" s="45"/>
      <c r="F28" s="45"/>
      <c r="G28" s="45"/>
      <c r="H28" s="45"/>
      <c r="I28" s="45"/>
      <c r="J28" s="45"/>
      <c r="K28" s="5"/>
      <c r="L28" s="5"/>
      <c r="M28" s="5"/>
      <c r="N28" s="46">
        <v>1859657</v>
      </c>
      <c r="O28" s="48"/>
      <c r="P28" s="199"/>
      <c r="R28" s="5">
        <f>IF(COUNTIF(R29:R30,"-")=COUNTA(R29:R30),"-",SUM(R29:R30))</f>
        <v>1859656964</v>
      </c>
    </row>
    <row r="29" spans="1:18">
      <c r="A29" s="40" t="s">
        <v>175</v>
      </c>
      <c r="C29" s="44"/>
      <c r="D29" s="45"/>
      <c r="E29" s="45" t="s">
        <v>176</v>
      </c>
      <c r="F29" s="45"/>
      <c r="G29" s="45"/>
      <c r="H29" s="45"/>
      <c r="I29" s="45"/>
      <c r="J29" s="45"/>
      <c r="K29" s="49"/>
      <c r="L29" s="49"/>
      <c r="M29" s="49"/>
      <c r="N29" s="46">
        <v>822766</v>
      </c>
      <c r="O29" s="48"/>
      <c r="P29" s="199"/>
      <c r="R29" s="5">
        <v>822765862</v>
      </c>
    </row>
    <row r="30" spans="1:18">
      <c r="A30" s="40" t="s">
        <v>177</v>
      </c>
      <c r="C30" s="44"/>
      <c r="D30" s="45"/>
      <c r="E30" s="45" t="s">
        <v>35</v>
      </c>
      <c r="F30" s="45"/>
      <c r="G30" s="5"/>
      <c r="H30" s="45"/>
      <c r="I30" s="45"/>
      <c r="J30" s="45"/>
      <c r="K30" s="49"/>
      <c r="L30" s="49"/>
      <c r="M30" s="49"/>
      <c r="N30" s="46">
        <v>1036891</v>
      </c>
      <c r="O30" s="48"/>
      <c r="P30" s="199"/>
      <c r="R30" s="5">
        <v>1036891102</v>
      </c>
    </row>
    <row r="31" spans="1:18">
      <c r="A31" s="40" t="s">
        <v>133</v>
      </c>
      <c r="C31" s="50" t="s">
        <v>134</v>
      </c>
      <c r="D31" s="51"/>
      <c r="E31" s="51"/>
      <c r="F31" s="51"/>
      <c r="G31" s="51"/>
      <c r="H31" s="51"/>
      <c r="I31" s="51"/>
      <c r="J31" s="51"/>
      <c r="K31" s="52"/>
      <c r="L31" s="52"/>
      <c r="M31" s="52"/>
      <c r="N31" s="53">
        <v>-54349109</v>
      </c>
      <c r="O31" s="54"/>
      <c r="P31" s="199"/>
      <c r="R31" s="5">
        <f>IF(COUNTIF(R7:R28,"-")=COUNTA(R7:R28),"-",SUM(R28)-SUM(R7))</f>
        <v>-54349108850</v>
      </c>
    </row>
    <row r="32" spans="1:18">
      <c r="A32" s="40" t="s">
        <v>180</v>
      </c>
      <c r="C32" s="44"/>
      <c r="D32" s="45" t="s">
        <v>181</v>
      </c>
      <c r="E32" s="45"/>
      <c r="F32" s="5"/>
      <c r="G32" s="45"/>
      <c r="H32" s="45"/>
      <c r="I32" s="45"/>
      <c r="J32" s="45"/>
      <c r="K32" s="5"/>
      <c r="L32" s="5"/>
      <c r="M32" s="5"/>
      <c r="N32" s="46">
        <v>209202</v>
      </c>
      <c r="O32" s="47"/>
      <c r="P32" s="199"/>
      <c r="R32" s="5">
        <f>IF(COUNTIF(R33:R37,"-")=COUNTA(R33:R37),"-",SUM(R33:R37))</f>
        <v>209202478</v>
      </c>
    </row>
    <row r="33" spans="1:18">
      <c r="A33" s="40" t="s">
        <v>182</v>
      </c>
      <c r="C33" s="44"/>
      <c r="D33" s="45"/>
      <c r="E33" s="5" t="s">
        <v>183</v>
      </c>
      <c r="F33" s="5"/>
      <c r="G33" s="45"/>
      <c r="H33" s="45"/>
      <c r="I33" s="45"/>
      <c r="J33" s="45"/>
      <c r="K33" s="5"/>
      <c r="L33" s="5"/>
      <c r="M33" s="5"/>
      <c r="N33" s="46" t="s">
        <v>340</v>
      </c>
      <c r="O33" s="48"/>
      <c r="P33" s="199"/>
      <c r="R33" s="5" t="s">
        <v>11</v>
      </c>
    </row>
    <row r="34" spans="1:18">
      <c r="A34" s="40" t="s">
        <v>184</v>
      </c>
      <c r="C34" s="44"/>
      <c r="D34" s="45"/>
      <c r="E34" s="5" t="s">
        <v>185</v>
      </c>
      <c r="F34" s="5"/>
      <c r="G34" s="45"/>
      <c r="H34" s="45"/>
      <c r="I34" s="45"/>
      <c r="J34" s="45"/>
      <c r="K34" s="5"/>
      <c r="L34" s="5"/>
      <c r="M34" s="5"/>
      <c r="N34" s="46">
        <v>209202</v>
      </c>
      <c r="O34" s="48"/>
      <c r="P34" s="199"/>
      <c r="R34" s="5">
        <v>209202478</v>
      </c>
    </row>
    <row r="35" spans="1:18">
      <c r="A35" s="40" t="s">
        <v>186</v>
      </c>
      <c r="C35" s="44"/>
      <c r="D35" s="45"/>
      <c r="E35" s="5" t="s">
        <v>187</v>
      </c>
      <c r="F35" s="5"/>
      <c r="G35" s="45"/>
      <c r="H35" s="5"/>
      <c r="I35" s="45"/>
      <c r="J35" s="45"/>
      <c r="K35" s="5"/>
      <c r="L35" s="5"/>
      <c r="M35" s="5"/>
      <c r="N35" s="46" t="s">
        <v>340</v>
      </c>
      <c r="O35" s="48"/>
      <c r="P35" s="199"/>
      <c r="R35" s="5" t="s">
        <v>11</v>
      </c>
    </row>
    <row r="36" spans="1:18">
      <c r="A36" s="40" t="s">
        <v>188</v>
      </c>
      <c r="C36" s="44"/>
      <c r="D36" s="45"/>
      <c r="E36" s="45" t="s">
        <v>189</v>
      </c>
      <c r="F36" s="45"/>
      <c r="G36" s="45"/>
      <c r="H36" s="45"/>
      <c r="I36" s="45"/>
      <c r="J36" s="45"/>
      <c r="K36" s="5"/>
      <c r="L36" s="5"/>
      <c r="M36" s="5"/>
      <c r="N36" s="46" t="s">
        <v>340</v>
      </c>
      <c r="O36" s="48"/>
      <c r="P36" s="199"/>
      <c r="R36" s="5" t="s">
        <v>11</v>
      </c>
    </row>
    <row r="37" spans="1:18">
      <c r="A37" s="40" t="s">
        <v>190</v>
      </c>
      <c r="C37" s="44"/>
      <c r="D37" s="45"/>
      <c r="E37" s="45" t="s">
        <v>35</v>
      </c>
      <c r="F37" s="45"/>
      <c r="G37" s="45"/>
      <c r="H37" s="45"/>
      <c r="I37" s="45"/>
      <c r="J37" s="45"/>
      <c r="K37" s="5"/>
      <c r="L37" s="5"/>
      <c r="M37" s="5"/>
      <c r="N37" s="46" t="s">
        <v>341</v>
      </c>
      <c r="O37" s="48"/>
      <c r="P37" s="199"/>
      <c r="R37" s="5" t="s">
        <v>11</v>
      </c>
    </row>
    <row r="38" spans="1:18">
      <c r="A38" s="40" t="s">
        <v>191</v>
      </c>
      <c r="C38" s="44"/>
      <c r="D38" s="45" t="s">
        <v>192</v>
      </c>
      <c r="E38" s="45"/>
      <c r="F38" s="45"/>
      <c r="G38" s="45"/>
      <c r="H38" s="45"/>
      <c r="I38" s="45"/>
      <c r="J38" s="45"/>
      <c r="K38" s="49"/>
      <c r="L38" s="49"/>
      <c r="M38" s="49"/>
      <c r="N38" s="46">
        <v>4980</v>
      </c>
      <c r="O38" s="47"/>
      <c r="P38" s="199"/>
      <c r="R38" s="5">
        <f>IF(COUNTIF(R39:R40,"-")=COUNTA(R39:R40),"-",SUM(R39:R40))</f>
        <v>4979602</v>
      </c>
    </row>
    <row r="39" spans="1:18">
      <c r="A39" s="40" t="s">
        <v>193</v>
      </c>
      <c r="C39" s="44"/>
      <c r="D39" s="45"/>
      <c r="E39" s="45" t="s">
        <v>194</v>
      </c>
      <c r="F39" s="45"/>
      <c r="G39" s="45"/>
      <c r="H39" s="45"/>
      <c r="I39" s="45"/>
      <c r="J39" s="45"/>
      <c r="K39" s="49"/>
      <c r="L39" s="49"/>
      <c r="M39" s="49"/>
      <c r="N39" s="46">
        <v>4980</v>
      </c>
      <c r="O39" s="48"/>
      <c r="P39" s="199"/>
      <c r="R39" s="5">
        <v>4979602</v>
      </c>
    </row>
    <row r="40" spans="1:18" ht="14.25" thickBot="1">
      <c r="A40" s="40" t="s">
        <v>195</v>
      </c>
      <c r="C40" s="44"/>
      <c r="D40" s="45"/>
      <c r="E40" s="45" t="s">
        <v>35</v>
      </c>
      <c r="F40" s="45"/>
      <c r="G40" s="45"/>
      <c r="H40" s="45"/>
      <c r="I40" s="45"/>
      <c r="J40" s="45"/>
      <c r="K40" s="49"/>
      <c r="L40" s="49"/>
      <c r="M40" s="49"/>
      <c r="N40" s="46" t="s">
        <v>342</v>
      </c>
      <c r="O40" s="48"/>
      <c r="P40" s="199"/>
      <c r="R40" s="5" t="s">
        <v>11</v>
      </c>
    </row>
    <row r="41" spans="1:18" ht="14.25" thickBot="1">
      <c r="A41" s="40" t="s">
        <v>178</v>
      </c>
      <c r="C41" s="55" t="s">
        <v>179</v>
      </c>
      <c r="D41" s="56"/>
      <c r="E41" s="56"/>
      <c r="F41" s="56"/>
      <c r="G41" s="56"/>
      <c r="H41" s="56"/>
      <c r="I41" s="56"/>
      <c r="J41" s="56"/>
      <c r="K41" s="57"/>
      <c r="L41" s="57"/>
      <c r="M41" s="57"/>
      <c r="N41" s="58">
        <v>-54553332</v>
      </c>
      <c r="O41" s="59" t="s">
        <v>343</v>
      </c>
      <c r="P41" s="199"/>
      <c r="R41" s="5">
        <f>IF(COUNTIF(R31:R40,"-")=COUNTA(R31:R40),"-",SUM(R31,R38)-SUM(R32))</f>
        <v>-54553331726</v>
      </c>
    </row>
    <row r="42" spans="1:18" s="4" customFormat="1" ht="3.75" customHeight="1">
      <c r="A42" s="60"/>
      <c r="C42" s="61"/>
      <c r="D42" s="61"/>
      <c r="E42" s="62"/>
      <c r="F42" s="62"/>
      <c r="G42" s="62"/>
      <c r="H42" s="62"/>
      <c r="I42" s="62"/>
      <c r="J42" s="63"/>
      <c r="K42" s="63"/>
      <c r="L42" s="63"/>
    </row>
    <row r="43" spans="1:18" s="4" customFormat="1" ht="15.6" customHeight="1">
      <c r="A43" s="60"/>
      <c r="C43" s="64"/>
      <c r="D43" s="64" t="s">
        <v>323</v>
      </c>
      <c r="E43" s="65"/>
      <c r="F43" s="65"/>
      <c r="G43" s="65"/>
      <c r="H43" s="65"/>
      <c r="I43" s="65"/>
      <c r="J43" s="66"/>
      <c r="K43" s="66"/>
      <c r="L43" s="66"/>
    </row>
  </sheetData>
  <mergeCells count="5">
    <mergeCell ref="C2:O2"/>
    <mergeCell ref="C3:O3"/>
    <mergeCell ref="C4:O4"/>
    <mergeCell ref="C6:M6"/>
    <mergeCell ref="N6:O6"/>
  </mergeCells>
  <phoneticPr fontId="10"/>
  <pageMargins left="0.7" right="0.7" top="0.39370078740157477" bottom="0.39370078740157477" header="0.51181102362204722" footer="0.5118110236220472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5"/>
  <sheetViews>
    <sheetView showGridLines="0" topLeftCell="B1" zoomScale="85" zoomScaleNormal="85" zoomScaleSheetLayoutView="100" workbookViewId="0">
      <selection activeCell="B1" sqref="A1:XFD7"/>
    </sheetView>
  </sheetViews>
  <sheetFormatPr defaultColWidth="9" defaultRowHeight="12.75"/>
  <cols>
    <col min="1" max="1" width="0" style="67" hidden="1" customWidth="1"/>
    <col min="2" max="2" width="1.125" style="69" customWidth="1"/>
    <col min="3" max="3" width="1.625" style="69" customWidth="1"/>
    <col min="4" max="9" width="2" style="69" customWidth="1"/>
    <col min="10" max="10" width="15.375" style="69" customWidth="1"/>
    <col min="11" max="11" width="21.625" style="69" bestFit="1" customWidth="1"/>
    <col min="12" max="12" width="3" style="69" bestFit="1" customWidth="1"/>
    <col min="13" max="13" width="21.625" style="69" bestFit="1" customWidth="1"/>
    <col min="14" max="14" width="3" style="69" bestFit="1" customWidth="1"/>
    <col min="15" max="15" width="21.625" style="69" bestFit="1" customWidth="1"/>
    <col min="16" max="16" width="3" style="69" bestFit="1" customWidth="1"/>
    <col min="17" max="17" width="21.625" style="69" hidden="1" customWidth="1"/>
    <col min="18" max="18" width="3" style="69" hidden="1" customWidth="1"/>
    <col min="19" max="19" width="1" style="69" customWidth="1"/>
    <col min="20" max="20" width="9" style="69"/>
    <col min="21" max="24" width="0" style="69" hidden="1" customWidth="1"/>
    <col min="25" max="16384" width="9" style="69"/>
  </cols>
  <sheetData>
    <row r="2" spans="1:24" ht="24">
      <c r="B2" s="68"/>
      <c r="C2" s="261" t="s">
        <v>344</v>
      </c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</row>
    <row r="3" spans="1:24" ht="17.25">
      <c r="B3" s="70"/>
      <c r="C3" s="262" t="s">
        <v>338</v>
      </c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4" spans="1:24" ht="17.25">
      <c r="B4" s="70"/>
      <c r="C4" s="262" t="s">
        <v>339</v>
      </c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</row>
    <row r="5" spans="1:24" ht="15.75" customHeight="1" thickBot="1">
      <c r="B5" s="71"/>
      <c r="C5" s="72"/>
      <c r="D5" s="72"/>
      <c r="E5" s="72"/>
      <c r="F5" s="72"/>
      <c r="G5" s="72"/>
      <c r="H5" s="72"/>
      <c r="I5" s="72"/>
      <c r="J5" s="73"/>
      <c r="K5" s="72"/>
      <c r="L5" s="73"/>
      <c r="M5" s="72"/>
      <c r="N5" s="72"/>
      <c r="O5" s="72"/>
      <c r="P5" s="200" t="s">
        <v>333</v>
      </c>
      <c r="Q5" s="72"/>
      <c r="R5" s="73"/>
    </row>
    <row r="6" spans="1:24" ht="12.75" customHeight="1">
      <c r="B6" s="74"/>
      <c r="C6" s="263" t="s">
        <v>0</v>
      </c>
      <c r="D6" s="264"/>
      <c r="E6" s="264"/>
      <c r="F6" s="264"/>
      <c r="G6" s="264"/>
      <c r="H6" s="264"/>
      <c r="I6" s="264"/>
      <c r="J6" s="265"/>
      <c r="K6" s="269" t="s">
        <v>324</v>
      </c>
      <c r="L6" s="264"/>
      <c r="M6" s="75"/>
      <c r="N6" s="75"/>
      <c r="O6" s="75"/>
      <c r="P6" s="76"/>
      <c r="Q6" s="75"/>
      <c r="R6" s="76"/>
    </row>
    <row r="7" spans="1:24" ht="29.25" customHeight="1" thickBot="1">
      <c r="A7" s="67" t="s">
        <v>314</v>
      </c>
      <c r="B7" s="74"/>
      <c r="C7" s="266"/>
      <c r="D7" s="267"/>
      <c r="E7" s="267"/>
      <c r="F7" s="267"/>
      <c r="G7" s="267"/>
      <c r="H7" s="267"/>
      <c r="I7" s="267"/>
      <c r="J7" s="268"/>
      <c r="K7" s="270"/>
      <c r="L7" s="267"/>
      <c r="M7" s="271" t="s">
        <v>325</v>
      </c>
      <c r="N7" s="272"/>
      <c r="O7" s="271" t="s">
        <v>326</v>
      </c>
      <c r="P7" s="273"/>
      <c r="Q7" s="274" t="s">
        <v>132</v>
      </c>
      <c r="R7" s="273"/>
    </row>
    <row r="8" spans="1:24" ht="15.95" customHeight="1">
      <c r="A8" s="67" t="s">
        <v>196</v>
      </c>
      <c r="B8" s="77"/>
      <c r="C8" s="78" t="s">
        <v>197</v>
      </c>
      <c r="D8" s="79"/>
      <c r="E8" s="79"/>
      <c r="F8" s="79"/>
      <c r="G8" s="79"/>
      <c r="H8" s="79"/>
      <c r="I8" s="79"/>
      <c r="J8" s="80"/>
      <c r="K8" s="81">
        <v>146658855</v>
      </c>
      <c r="L8" s="82"/>
      <c r="M8" s="81">
        <v>199685261</v>
      </c>
      <c r="N8" s="83"/>
      <c r="O8" s="81">
        <v>-53026406</v>
      </c>
      <c r="P8" s="85"/>
      <c r="Q8" s="84" t="s">
        <v>341</v>
      </c>
      <c r="R8" s="85"/>
      <c r="U8" s="203">
        <f t="shared" ref="U8:U13" si="0">IF(COUNTIF(V8:X8,"-")=COUNTA(V8:X8),"-",SUM(V8:X8))</f>
        <v>146658854753</v>
      </c>
      <c r="V8" s="203">
        <v>199685260545</v>
      </c>
      <c r="W8" s="203">
        <v>-53026405792</v>
      </c>
      <c r="X8" s="203" t="s">
        <v>11</v>
      </c>
    </row>
    <row r="9" spans="1:24" ht="15.95" customHeight="1">
      <c r="A9" s="67" t="s">
        <v>198</v>
      </c>
      <c r="B9" s="77"/>
      <c r="C9" s="20"/>
      <c r="D9" s="16" t="s">
        <v>199</v>
      </c>
      <c r="E9" s="16"/>
      <c r="F9" s="16"/>
      <c r="G9" s="16"/>
      <c r="H9" s="16"/>
      <c r="I9" s="16"/>
      <c r="J9" s="74"/>
      <c r="K9" s="86">
        <v>-54553332</v>
      </c>
      <c r="L9" s="87"/>
      <c r="M9" s="252"/>
      <c r="N9" s="253"/>
      <c r="O9" s="86">
        <v>-54553332</v>
      </c>
      <c r="P9" s="92"/>
      <c r="Q9" s="89" t="s">
        <v>341</v>
      </c>
      <c r="R9" s="90"/>
      <c r="U9" s="203">
        <f t="shared" si="0"/>
        <v>-54553331726</v>
      </c>
      <c r="V9" s="203" t="s">
        <v>11</v>
      </c>
      <c r="W9" s="203">
        <v>-54553331726</v>
      </c>
      <c r="X9" s="203" t="s">
        <v>11</v>
      </c>
    </row>
    <row r="10" spans="1:24" ht="15.95" customHeight="1">
      <c r="A10" s="67" t="s">
        <v>200</v>
      </c>
      <c r="B10" s="74"/>
      <c r="C10" s="91"/>
      <c r="D10" s="74" t="s">
        <v>201</v>
      </c>
      <c r="E10" s="74"/>
      <c r="F10" s="74"/>
      <c r="G10" s="74"/>
      <c r="H10" s="74"/>
      <c r="I10" s="74"/>
      <c r="J10" s="74"/>
      <c r="K10" s="86">
        <v>53986630</v>
      </c>
      <c r="L10" s="87"/>
      <c r="M10" s="249"/>
      <c r="N10" s="254"/>
      <c r="O10" s="86">
        <v>53986630</v>
      </c>
      <c r="P10" s="92"/>
      <c r="Q10" s="89" t="s">
        <v>11</v>
      </c>
      <c r="R10" s="92"/>
      <c r="U10" s="203">
        <f t="shared" si="0"/>
        <v>53986629602</v>
      </c>
      <c r="V10" s="203" t="s">
        <v>11</v>
      </c>
      <c r="W10" s="203">
        <f>IF(COUNTIF(W11:W12,"-")=COUNTA(W11:W12),"-",SUM(W11:W12))</f>
        <v>53986629602</v>
      </c>
      <c r="X10" s="203" t="s">
        <v>11</v>
      </c>
    </row>
    <row r="11" spans="1:24" ht="15.95" customHeight="1">
      <c r="A11" s="67" t="s">
        <v>202</v>
      </c>
      <c r="B11" s="74"/>
      <c r="C11" s="93"/>
      <c r="D11" s="74"/>
      <c r="E11" s="94" t="s">
        <v>203</v>
      </c>
      <c r="F11" s="94"/>
      <c r="G11" s="94"/>
      <c r="H11" s="94"/>
      <c r="I11" s="94"/>
      <c r="J11" s="74"/>
      <c r="K11" s="86">
        <v>40825536</v>
      </c>
      <c r="L11" s="87"/>
      <c r="M11" s="249"/>
      <c r="N11" s="254"/>
      <c r="O11" s="86">
        <v>40825536</v>
      </c>
      <c r="P11" s="92"/>
      <c r="Q11" s="89" t="s">
        <v>341</v>
      </c>
      <c r="R11" s="92"/>
      <c r="U11" s="203">
        <f t="shared" si="0"/>
        <v>40825535530</v>
      </c>
      <c r="V11" s="203" t="s">
        <v>11</v>
      </c>
      <c r="W11" s="203">
        <v>40825535530</v>
      </c>
      <c r="X11" s="203" t="s">
        <v>11</v>
      </c>
    </row>
    <row r="12" spans="1:24" ht="15.95" customHeight="1">
      <c r="A12" s="67" t="s">
        <v>204</v>
      </c>
      <c r="B12" s="74"/>
      <c r="C12" s="95"/>
      <c r="D12" s="96"/>
      <c r="E12" s="96" t="s">
        <v>205</v>
      </c>
      <c r="F12" s="96"/>
      <c r="G12" s="96"/>
      <c r="H12" s="96"/>
      <c r="I12" s="96"/>
      <c r="J12" s="97"/>
      <c r="K12" s="98">
        <v>13161094</v>
      </c>
      <c r="L12" s="99"/>
      <c r="M12" s="255"/>
      <c r="N12" s="256"/>
      <c r="O12" s="98">
        <v>13161094</v>
      </c>
      <c r="P12" s="102"/>
      <c r="Q12" s="101" t="s">
        <v>341</v>
      </c>
      <c r="R12" s="102"/>
      <c r="U12" s="203">
        <f t="shared" si="0"/>
        <v>13161094072</v>
      </c>
      <c r="V12" s="203" t="s">
        <v>11</v>
      </c>
      <c r="W12" s="203">
        <v>13161094072</v>
      </c>
      <c r="X12" s="203" t="s">
        <v>11</v>
      </c>
    </row>
    <row r="13" spans="1:24" ht="15.95" customHeight="1">
      <c r="A13" s="67" t="s">
        <v>206</v>
      </c>
      <c r="B13" s="74"/>
      <c r="C13" s="103"/>
      <c r="D13" s="104" t="s">
        <v>207</v>
      </c>
      <c r="E13" s="105"/>
      <c r="F13" s="104"/>
      <c r="G13" s="104"/>
      <c r="H13" s="104"/>
      <c r="I13" s="104"/>
      <c r="J13" s="106"/>
      <c r="K13" s="107">
        <v>-566702</v>
      </c>
      <c r="L13" s="108"/>
      <c r="M13" s="257"/>
      <c r="N13" s="258"/>
      <c r="O13" s="107">
        <v>-566702</v>
      </c>
      <c r="P13" s="110"/>
      <c r="Q13" s="109" t="s">
        <v>11</v>
      </c>
      <c r="R13" s="110"/>
      <c r="U13" s="203">
        <f t="shared" si="0"/>
        <v>-566702124</v>
      </c>
      <c r="V13" s="203" t="s">
        <v>11</v>
      </c>
      <c r="W13" s="203">
        <f>IF(COUNTIF(W9:W10,"-")=COUNTA(W9:W10),"-",SUM(W9:W10))</f>
        <v>-566702124</v>
      </c>
      <c r="X13" s="203" t="s">
        <v>11</v>
      </c>
    </row>
    <row r="14" spans="1:24" ht="15.95" customHeight="1">
      <c r="A14" s="67" t="s">
        <v>208</v>
      </c>
      <c r="B14" s="74"/>
      <c r="C14" s="20"/>
      <c r="D14" s="111" t="s">
        <v>327</v>
      </c>
      <c r="E14" s="111"/>
      <c r="F14" s="111"/>
      <c r="G14" s="94"/>
      <c r="H14" s="94"/>
      <c r="I14" s="94"/>
      <c r="J14" s="74"/>
      <c r="K14" s="245"/>
      <c r="L14" s="246"/>
      <c r="M14" s="86">
        <v>-683783</v>
      </c>
      <c r="N14" s="88"/>
      <c r="O14" s="86">
        <v>683783</v>
      </c>
      <c r="P14" s="92"/>
      <c r="Q14" s="259" t="s">
        <v>11</v>
      </c>
      <c r="R14" s="260"/>
      <c r="U14" s="203">
        <v>0</v>
      </c>
      <c r="V14" s="203">
        <f>IF(COUNTA(V15:V18)=COUNTIF(V15:V18,"-"),"-",SUM(V15,V17,V16,V18))</f>
        <v>-683783127</v>
      </c>
      <c r="W14" s="203">
        <f>IF(COUNTA(W15:W18)=COUNTIF(W15:W18,"-"),"-",SUM(W15,W17,W16,W18))</f>
        <v>683783127</v>
      </c>
      <c r="X14" s="203" t="s">
        <v>11</v>
      </c>
    </row>
    <row r="15" spans="1:24" ht="15.95" customHeight="1">
      <c r="A15" s="67" t="s">
        <v>209</v>
      </c>
      <c r="B15" s="74"/>
      <c r="C15" s="20"/>
      <c r="D15" s="111"/>
      <c r="E15" s="111" t="s">
        <v>210</v>
      </c>
      <c r="F15" s="94"/>
      <c r="G15" s="94"/>
      <c r="H15" s="94"/>
      <c r="I15" s="94"/>
      <c r="J15" s="74"/>
      <c r="K15" s="245"/>
      <c r="L15" s="246"/>
      <c r="M15" s="86">
        <v>3810232</v>
      </c>
      <c r="N15" s="88"/>
      <c r="O15" s="86">
        <v>-3810232</v>
      </c>
      <c r="P15" s="92"/>
      <c r="Q15" s="247" t="s">
        <v>11</v>
      </c>
      <c r="R15" s="248"/>
      <c r="U15" s="203">
        <v>0</v>
      </c>
      <c r="V15" s="203">
        <v>3810231732</v>
      </c>
      <c r="W15" s="203">
        <v>-3810231732</v>
      </c>
      <c r="X15" s="203" t="s">
        <v>11</v>
      </c>
    </row>
    <row r="16" spans="1:24" ht="15.95" customHeight="1">
      <c r="A16" s="67" t="s">
        <v>211</v>
      </c>
      <c r="B16" s="74"/>
      <c r="C16" s="20"/>
      <c r="D16" s="111"/>
      <c r="E16" s="111" t="s">
        <v>212</v>
      </c>
      <c r="F16" s="111"/>
      <c r="G16" s="94"/>
      <c r="H16" s="94"/>
      <c r="I16" s="94"/>
      <c r="J16" s="74"/>
      <c r="K16" s="245"/>
      <c r="L16" s="246"/>
      <c r="M16" s="86">
        <v>-4735448</v>
      </c>
      <c r="N16" s="88"/>
      <c r="O16" s="86">
        <v>4735448</v>
      </c>
      <c r="P16" s="92"/>
      <c r="Q16" s="247" t="s">
        <v>11</v>
      </c>
      <c r="R16" s="248"/>
      <c r="U16" s="203">
        <v>0</v>
      </c>
      <c r="V16" s="203">
        <v>-4735448085</v>
      </c>
      <c r="W16" s="203">
        <v>4735448085</v>
      </c>
      <c r="X16" s="203" t="s">
        <v>11</v>
      </c>
    </row>
    <row r="17" spans="1:24" ht="15.95" customHeight="1">
      <c r="A17" s="67" t="s">
        <v>213</v>
      </c>
      <c r="B17" s="74"/>
      <c r="C17" s="20"/>
      <c r="D17" s="111"/>
      <c r="E17" s="111" t="s">
        <v>214</v>
      </c>
      <c r="F17" s="111"/>
      <c r="G17" s="94"/>
      <c r="H17" s="94"/>
      <c r="I17" s="94"/>
      <c r="J17" s="74"/>
      <c r="K17" s="245"/>
      <c r="L17" s="246"/>
      <c r="M17" s="86">
        <v>1073000</v>
      </c>
      <c r="N17" s="88"/>
      <c r="O17" s="86">
        <v>-1073000</v>
      </c>
      <c r="P17" s="92"/>
      <c r="Q17" s="247" t="s">
        <v>11</v>
      </c>
      <c r="R17" s="248"/>
      <c r="U17" s="203">
        <v>0</v>
      </c>
      <c r="V17" s="203">
        <v>1073000058</v>
      </c>
      <c r="W17" s="203">
        <v>-1073000058</v>
      </c>
      <c r="X17" s="203" t="s">
        <v>11</v>
      </c>
    </row>
    <row r="18" spans="1:24" ht="15.95" customHeight="1">
      <c r="A18" s="67" t="s">
        <v>215</v>
      </c>
      <c r="B18" s="74"/>
      <c r="C18" s="20"/>
      <c r="D18" s="111"/>
      <c r="E18" s="111" t="s">
        <v>216</v>
      </c>
      <c r="F18" s="111"/>
      <c r="G18" s="94"/>
      <c r="H18" s="17"/>
      <c r="I18" s="94"/>
      <c r="J18" s="74"/>
      <c r="K18" s="245"/>
      <c r="L18" s="246"/>
      <c r="M18" s="86">
        <v>-831567</v>
      </c>
      <c r="N18" s="88"/>
      <c r="O18" s="86">
        <v>831567</v>
      </c>
      <c r="P18" s="92"/>
      <c r="Q18" s="247" t="s">
        <v>11</v>
      </c>
      <c r="R18" s="248"/>
      <c r="U18" s="203">
        <v>0</v>
      </c>
      <c r="V18" s="203">
        <v>-831566832</v>
      </c>
      <c r="W18" s="203">
        <v>831566832</v>
      </c>
      <c r="X18" s="203" t="s">
        <v>11</v>
      </c>
    </row>
    <row r="19" spans="1:24" ht="15.95" customHeight="1">
      <c r="A19" s="67" t="s">
        <v>217</v>
      </c>
      <c r="B19" s="74"/>
      <c r="C19" s="20"/>
      <c r="D19" s="111" t="s">
        <v>218</v>
      </c>
      <c r="E19" s="94"/>
      <c r="F19" s="94"/>
      <c r="G19" s="94"/>
      <c r="H19" s="94"/>
      <c r="I19" s="94"/>
      <c r="J19" s="74"/>
      <c r="K19" s="86">
        <v>-2195</v>
      </c>
      <c r="L19" s="87"/>
      <c r="M19" s="86">
        <v>-2195</v>
      </c>
      <c r="N19" s="88"/>
      <c r="O19" s="249"/>
      <c r="P19" s="250"/>
      <c r="Q19" s="251" t="s">
        <v>11</v>
      </c>
      <c r="R19" s="250"/>
      <c r="U19" s="203">
        <f>IF(COUNTIF(V19:X19,"-")=COUNTA(V19:X19),"-",SUM(V19:X19))</f>
        <v>-2195495</v>
      </c>
      <c r="V19" s="203">
        <v>-2195495</v>
      </c>
      <c r="W19" s="203" t="s">
        <v>11</v>
      </c>
      <c r="X19" s="203" t="s">
        <v>11</v>
      </c>
    </row>
    <row r="20" spans="1:24" ht="15.95" customHeight="1">
      <c r="A20" s="67" t="s">
        <v>219</v>
      </c>
      <c r="B20" s="74"/>
      <c r="C20" s="20"/>
      <c r="D20" s="111" t="s">
        <v>220</v>
      </c>
      <c r="E20" s="111"/>
      <c r="F20" s="94"/>
      <c r="G20" s="94"/>
      <c r="H20" s="94"/>
      <c r="I20" s="94"/>
      <c r="J20" s="74"/>
      <c r="K20" s="86">
        <v>27607</v>
      </c>
      <c r="L20" s="87"/>
      <c r="M20" s="86">
        <v>27607</v>
      </c>
      <c r="N20" s="88"/>
      <c r="O20" s="249"/>
      <c r="P20" s="250"/>
      <c r="Q20" s="251" t="s">
        <v>11</v>
      </c>
      <c r="R20" s="250"/>
      <c r="U20" s="203">
        <f>IF(COUNTIF(V20:X20,"-")=COUNTA(V20:X20),"-",SUM(V20:X20))</f>
        <v>27607117</v>
      </c>
      <c r="V20" s="203">
        <v>27607117</v>
      </c>
      <c r="W20" s="203" t="s">
        <v>11</v>
      </c>
      <c r="X20" s="203" t="s">
        <v>11</v>
      </c>
    </row>
    <row r="21" spans="1:24" ht="15.95" customHeight="1">
      <c r="A21" s="67" t="s">
        <v>222</v>
      </c>
      <c r="B21" s="74"/>
      <c r="C21" s="95"/>
      <c r="D21" s="96" t="s">
        <v>35</v>
      </c>
      <c r="E21" s="96"/>
      <c r="F21" s="96"/>
      <c r="G21" s="112"/>
      <c r="H21" s="112"/>
      <c r="I21" s="112"/>
      <c r="J21" s="97"/>
      <c r="K21" s="98" t="s">
        <v>11</v>
      </c>
      <c r="L21" s="99"/>
      <c r="M21" s="98" t="s">
        <v>341</v>
      </c>
      <c r="N21" s="100"/>
      <c r="O21" s="98" t="s">
        <v>341</v>
      </c>
      <c r="P21" s="102"/>
      <c r="Q21" s="243" t="s">
        <v>11</v>
      </c>
      <c r="R21" s="244"/>
      <c r="S21" s="113"/>
      <c r="U21" s="203" t="str">
        <f>IF(COUNTIF(V21:X21,"-")=COUNTA(V21:X21),"-",SUM(V21:X21))</f>
        <v>-</v>
      </c>
      <c r="V21" s="203" t="s">
        <v>342</v>
      </c>
      <c r="W21" s="203" t="s">
        <v>342</v>
      </c>
      <c r="X21" s="203" t="s">
        <v>11</v>
      </c>
    </row>
    <row r="22" spans="1:24" ht="15.95" customHeight="1" thickBot="1">
      <c r="A22" s="67" t="s">
        <v>223</v>
      </c>
      <c r="B22" s="74"/>
      <c r="C22" s="114"/>
      <c r="D22" s="115" t="s">
        <v>224</v>
      </c>
      <c r="E22" s="115"/>
      <c r="F22" s="116"/>
      <c r="G22" s="116"/>
      <c r="H22" s="117"/>
      <c r="I22" s="116"/>
      <c r="J22" s="118"/>
      <c r="K22" s="119">
        <v>-541291</v>
      </c>
      <c r="L22" s="120" t="s">
        <v>343</v>
      </c>
      <c r="M22" s="119">
        <v>-658372</v>
      </c>
      <c r="N22" s="121" t="s">
        <v>343</v>
      </c>
      <c r="O22" s="119">
        <v>117081</v>
      </c>
      <c r="P22" s="201"/>
      <c r="Q22" s="122" t="s">
        <v>11</v>
      </c>
      <c r="R22" s="123"/>
      <c r="S22" s="113"/>
      <c r="U22" s="203">
        <f>IF(COUNTIF(V22:X22,"-")=COUNTA(V22:X22),"-",SUM(V22:X22))</f>
        <v>-541290502</v>
      </c>
      <c r="V22" s="203">
        <f>IF(AND(V14="-",COUNTIF(V19:V20,"-")=COUNTA(V19:V20),V21="-"),"-",SUM(V14,V19:V20,V21))</f>
        <v>-658371505</v>
      </c>
      <c r="W22" s="203">
        <f>IF(AND(W13="-",W14="-",COUNTIF(W19:W20,"-")=COUNTA(W19:W20),W21="-"),"-",SUM(W13,W14,W19:W20,W21))</f>
        <v>117081003</v>
      </c>
      <c r="X22" s="203" t="s">
        <v>11</v>
      </c>
    </row>
    <row r="23" spans="1:24" ht="15.95" customHeight="1" thickBot="1">
      <c r="A23" s="67" t="s">
        <v>225</v>
      </c>
      <c r="B23" s="74"/>
      <c r="C23" s="124" t="s">
        <v>226</v>
      </c>
      <c r="D23" s="125"/>
      <c r="E23" s="125"/>
      <c r="F23" s="125"/>
      <c r="G23" s="126"/>
      <c r="H23" s="126"/>
      <c r="I23" s="126"/>
      <c r="J23" s="127"/>
      <c r="K23" s="128">
        <v>146117564</v>
      </c>
      <c r="L23" s="129"/>
      <c r="M23" s="128">
        <v>199026889</v>
      </c>
      <c r="N23" s="130"/>
      <c r="O23" s="128">
        <v>-52909325</v>
      </c>
      <c r="P23" s="202"/>
      <c r="Q23" s="131" t="s">
        <v>11</v>
      </c>
      <c r="R23" s="132"/>
      <c r="S23" s="113"/>
      <c r="U23" s="203">
        <f>IF(COUNTIF(V23:X23,"-")=COUNTA(V23:X23),"-",SUM(V23:X23))</f>
        <v>146117564251</v>
      </c>
      <c r="V23" s="203">
        <v>199026889040</v>
      </c>
      <c r="W23" s="203">
        <v>-52909324789</v>
      </c>
      <c r="X23" s="203" t="s">
        <v>11</v>
      </c>
    </row>
    <row r="24" spans="1:24" ht="6.75" customHeight="1">
      <c r="B24" s="74"/>
      <c r="C24" s="133"/>
      <c r="D24" s="134"/>
      <c r="E24" s="134"/>
      <c r="F24" s="134"/>
      <c r="G24" s="134"/>
      <c r="H24" s="134"/>
      <c r="I24" s="134"/>
      <c r="J24" s="134"/>
      <c r="K24" s="74"/>
      <c r="L24" s="74"/>
      <c r="M24" s="74"/>
      <c r="N24" s="74"/>
      <c r="O24" s="74"/>
      <c r="P24" s="74"/>
      <c r="Q24" s="74"/>
      <c r="R24" s="16"/>
      <c r="S24" s="113"/>
    </row>
    <row r="25" spans="1:24" ht="15.6" customHeight="1">
      <c r="B25" s="74"/>
      <c r="C25" s="135"/>
      <c r="D25" s="136" t="s">
        <v>323</v>
      </c>
      <c r="F25" s="77"/>
      <c r="G25" s="72"/>
      <c r="H25" s="77"/>
      <c r="I25" s="77"/>
      <c r="J25" s="135"/>
      <c r="K25" s="74"/>
      <c r="L25" s="74"/>
      <c r="M25" s="74"/>
      <c r="N25" s="74"/>
      <c r="O25" s="74"/>
      <c r="P25" s="74"/>
      <c r="Q25" s="74"/>
      <c r="R25" s="16"/>
      <c r="S25" s="113"/>
    </row>
  </sheetData>
  <mergeCells count="28">
    <mergeCell ref="C2:R2"/>
    <mergeCell ref="C3:R3"/>
    <mergeCell ref="C4:R4"/>
    <mergeCell ref="C6:J7"/>
    <mergeCell ref="K6:L7"/>
    <mergeCell ref="M7:N7"/>
    <mergeCell ref="O7:P7"/>
    <mergeCell ref="Q7:R7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Q21:R21"/>
    <mergeCell ref="K18:L18"/>
    <mergeCell ref="Q18:R18"/>
    <mergeCell ref="O19:P19"/>
    <mergeCell ref="Q19:R19"/>
    <mergeCell ref="O20:P20"/>
    <mergeCell ref="Q20:R20"/>
  </mergeCells>
  <phoneticPr fontId="10"/>
  <pageMargins left="0.70866141732283472" right="0.70866141732283472" top="0.39370078740157477" bottom="0.39370078740157477" header="0.51181102362204722" footer="0.5118110236220472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62"/>
  <sheetViews>
    <sheetView topLeftCell="B1" zoomScale="85" zoomScaleNormal="85" workbookViewId="0">
      <selection activeCell="B1" sqref="A1:XFD7"/>
    </sheetView>
  </sheetViews>
  <sheetFormatPr defaultColWidth="9" defaultRowHeight="13.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5" customWidth="1"/>
    <col min="16" max="16" width="9" style="5"/>
    <col min="17" max="17" width="0" style="5" hidden="1" customWidth="1"/>
    <col min="18" max="16384" width="9" style="5"/>
  </cols>
  <sheetData>
    <row r="1" spans="1:17">
      <c r="B1" s="137"/>
      <c r="C1" s="137"/>
      <c r="D1" s="39"/>
      <c r="E1" s="39"/>
      <c r="F1" s="39"/>
      <c r="G1" s="39"/>
      <c r="H1" s="39"/>
    </row>
    <row r="2" spans="1:17" ht="24">
      <c r="B2" s="138"/>
      <c r="C2" s="284" t="s">
        <v>345</v>
      </c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spans="1:17" ht="14.25">
      <c r="A3" s="139"/>
      <c r="B3" s="140"/>
      <c r="C3" s="285" t="s">
        <v>346</v>
      </c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</row>
    <row r="4" spans="1:17" ht="14.25">
      <c r="A4" s="139"/>
      <c r="B4" s="140"/>
      <c r="C4" s="285" t="s">
        <v>339</v>
      </c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</row>
    <row r="5" spans="1:17" ht="14.25" thickBot="1">
      <c r="A5" s="139"/>
      <c r="B5" s="140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2" t="s">
        <v>333</v>
      </c>
    </row>
    <row r="6" spans="1:17">
      <c r="A6" s="139"/>
      <c r="B6" s="140"/>
      <c r="C6" s="286" t="s">
        <v>0</v>
      </c>
      <c r="D6" s="287"/>
      <c r="E6" s="287"/>
      <c r="F6" s="287"/>
      <c r="G6" s="287"/>
      <c r="H6" s="287"/>
      <c r="I6" s="287"/>
      <c r="J6" s="288"/>
      <c r="K6" s="288"/>
      <c r="L6" s="289"/>
      <c r="M6" s="293" t="s">
        <v>316</v>
      </c>
      <c r="N6" s="294"/>
    </row>
    <row r="7" spans="1:17" ht="14.25" thickBot="1">
      <c r="A7" s="139" t="s">
        <v>314</v>
      </c>
      <c r="B7" s="140"/>
      <c r="C7" s="290"/>
      <c r="D7" s="291"/>
      <c r="E7" s="291"/>
      <c r="F7" s="291"/>
      <c r="G7" s="291"/>
      <c r="H7" s="291"/>
      <c r="I7" s="291"/>
      <c r="J7" s="291"/>
      <c r="K7" s="291"/>
      <c r="L7" s="292"/>
      <c r="M7" s="295"/>
      <c r="N7" s="296"/>
    </row>
    <row r="8" spans="1:17">
      <c r="A8" s="143"/>
      <c r="B8" s="144"/>
      <c r="C8" s="145" t="s">
        <v>328</v>
      </c>
      <c r="D8" s="146"/>
      <c r="E8" s="146"/>
      <c r="F8" s="147"/>
      <c r="G8" s="147"/>
      <c r="H8" s="148"/>
      <c r="I8" s="147"/>
      <c r="J8" s="148"/>
      <c r="K8" s="148"/>
      <c r="L8" s="149"/>
      <c r="M8" s="150"/>
      <c r="N8" s="151"/>
      <c r="P8" s="204"/>
    </row>
    <row r="9" spans="1:17">
      <c r="A9" s="1" t="s">
        <v>229</v>
      </c>
      <c r="C9" s="152"/>
      <c r="D9" s="153" t="s">
        <v>230</v>
      </c>
      <c r="E9" s="153"/>
      <c r="F9" s="154"/>
      <c r="G9" s="154"/>
      <c r="H9" s="141"/>
      <c r="I9" s="154"/>
      <c r="J9" s="141"/>
      <c r="K9" s="141"/>
      <c r="L9" s="155"/>
      <c r="M9" s="156">
        <v>51635613</v>
      </c>
      <c r="N9" s="157" t="s">
        <v>343</v>
      </c>
      <c r="P9" s="204"/>
      <c r="Q9" s="5">
        <f>IF(AND(Q10="-",Q15="-"),"-",SUM(Q10,Q15))</f>
        <v>51635613147</v>
      </c>
    </row>
    <row r="10" spans="1:17">
      <c r="A10" s="1" t="s">
        <v>231</v>
      </c>
      <c r="C10" s="152"/>
      <c r="D10" s="153"/>
      <c r="E10" s="153" t="s">
        <v>232</v>
      </c>
      <c r="F10" s="154"/>
      <c r="G10" s="154"/>
      <c r="H10" s="154"/>
      <c r="I10" s="154"/>
      <c r="J10" s="141"/>
      <c r="K10" s="141"/>
      <c r="L10" s="155"/>
      <c r="M10" s="156">
        <v>21319202</v>
      </c>
      <c r="N10" s="157" t="s">
        <v>343</v>
      </c>
      <c r="P10" s="204"/>
      <c r="Q10" s="5">
        <f>IF(COUNTIF(Q11:Q14,"-")=COUNTA(Q11:Q14),"-",SUM(Q11:Q14))</f>
        <v>21319202279</v>
      </c>
    </row>
    <row r="11" spans="1:17">
      <c r="A11" s="1" t="s">
        <v>233</v>
      </c>
      <c r="C11" s="152"/>
      <c r="D11" s="153"/>
      <c r="E11" s="153"/>
      <c r="F11" s="154" t="s">
        <v>234</v>
      </c>
      <c r="G11" s="154"/>
      <c r="H11" s="154"/>
      <c r="I11" s="154"/>
      <c r="J11" s="141"/>
      <c r="K11" s="141"/>
      <c r="L11" s="155"/>
      <c r="M11" s="156">
        <v>11873562</v>
      </c>
      <c r="N11" s="157"/>
      <c r="P11" s="204"/>
      <c r="Q11" s="5">
        <v>11873562162</v>
      </c>
    </row>
    <row r="12" spans="1:17">
      <c r="A12" s="1" t="s">
        <v>235</v>
      </c>
      <c r="C12" s="152"/>
      <c r="D12" s="153"/>
      <c r="E12" s="153"/>
      <c r="F12" s="154" t="s">
        <v>236</v>
      </c>
      <c r="G12" s="154"/>
      <c r="H12" s="154"/>
      <c r="I12" s="154"/>
      <c r="J12" s="141"/>
      <c r="K12" s="141"/>
      <c r="L12" s="155"/>
      <c r="M12" s="156">
        <v>8845309</v>
      </c>
      <c r="N12" s="157"/>
      <c r="P12" s="204"/>
      <c r="Q12" s="5">
        <v>8845308700</v>
      </c>
    </row>
    <row r="13" spans="1:17">
      <c r="A13" s="1" t="s">
        <v>237</v>
      </c>
      <c r="C13" s="158"/>
      <c r="D13" s="141"/>
      <c r="E13" s="141"/>
      <c r="F13" s="141" t="s">
        <v>238</v>
      </c>
      <c r="G13" s="141"/>
      <c r="H13" s="141"/>
      <c r="I13" s="141"/>
      <c r="J13" s="141"/>
      <c r="K13" s="141"/>
      <c r="L13" s="155"/>
      <c r="M13" s="156">
        <v>374969</v>
      </c>
      <c r="N13" s="157"/>
      <c r="P13" s="204"/>
      <c r="Q13" s="5">
        <v>374968778</v>
      </c>
    </row>
    <row r="14" spans="1:17">
      <c r="A14" s="1" t="s">
        <v>239</v>
      </c>
      <c r="C14" s="159"/>
      <c r="D14" s="160"/>
      <c r="E14" s="141"/>
      <c r="F14" s="160" t="s">
        <v>240</v>
      </c>
      <c r="G14" s="160"/>
      <c r="H14" s="160"/>
      <c r="I14" s="160"/>
      <c r="J14" s="141"/>
      <c r="K14" s="141"/>
      <c r="L14" s="155"/>
      <c r="M14" s="156">
        <v>225363</v>
      </c>
      <c r="N14" s="157"/>
      <c r="P14" s="204"/>
      <c r="Q14" s="5">
        <v>225362639</v>
      </c>
    </row>
    <row r="15" spans="1:17">
      <c r="A15" s="1" t="s">
        <v>241</v>
      </c>
      <c r="C15" s="158"/>
      <c r="D15" s="160"/>
      <c r="E15" s="141" t="s">
        <v>242</v>
      </c>
      <c r="F15" s="160"/>
      <c r="G15" s="160"/>
      <c r="H15" s="160"/>
      <c r="I15" s="160"/>
      <c r="J15" s="141"/>
      <c r="K15" s="141"/>
      <c r="L15" s="155"/>
      <c r="M15" s="156">
        <v>30316411</v>
      </c>
      <c r="N15" s="157" t="s">
        <v>343</v>
      </c>
      <c r="P15" s="204"/>
      <c r="Q15" s="5">
        <f>IF(COUNTIF(Q16:Q19,"-")=COUNTA(Q16:Q19),"-",SUM(Q16:Q19))</f>
        <v>30316410868</v>
      </c>
    </row>
    <row r="16" spans="1:17">
      <c r="A16" s="1" t="s">
        <v>243</v>
      </c>
      <c r="C16" s="158"/>
      <c r="D16" s="160"/>
      <c r="E16" s="160"/>
      <c r="F16" s="141" t="s">
        <v>244</v>
      </c>
      <c r="G16" s="160"/>
      <c r="H16" s="160"/>
      <c r="I16" s="160"/>
      <c r="J16" s="141"/>
      <c r="K16" s="141"/>
      <c r="L16" s="155"/>
      <c r="M16" s="156">
        <v>4860765</v>
      </c>
      <c r="N16" s="157"/>
      <c r="P16" s="204"/>
      <c r="Q16" s="5">
        <v>4860764516</v>
      </c>
    </row>
    <row r="17" spans="1:17">
      <c r="A17" s="1" t="s">
        <v>245</v>
      </c>
      <c r="C17" s="158"/>
      <c r="D17" s="160"/>
      <c r="E17" s="160"/>
      <c r="F17" s="141" t="s">
        <v>246</v>
      </c>
      <c r="G17" s="160"/>
      <c r="H17" s="160"/>
      <c r="I17" s="160"/>
      <c r="J17" s="141"/>
      <c r="K17" s="141"/>
      <c r="L17" s="155"/>
      <c r="M17" s="156">
        <v>14848744</v>
      </c>
      <c r="N17" s="157"/>
      <c r="P17" s="204"/>
      <c r="Q17" s="5">
        <v>14848743730</v>
      </c>
    </row>
    <row r="18" spans="1:17">
      <c r="A18" s="1" t="s">
        <v>247</v>
      </c>
      <c r="C18" s="158"/>
      <c r="D18" s="141"/>
      <c r="E18" s="160"/>
      <c r="F18" s="141" t="s">
        <v>248</v>
      </c>
      <c r="G18" s="160"/>
      <c r="H18" s="160"/>
      <c r="I18" s="160"/>
      <c r="J18" s="141"/>
      <c r="K18" s="141"/>
      <c r="L18" s="155"/>
      <c r="M18" s="156">
        <v>10582521</v>
      </c>
      <c r="N18" s="161"/>
      <c r="P18" s="204"/>
      <c r="Q18" s="5">
        <v>10582520580</v>
      </c>
    </row>
    <row r="19" spans="1:17">
      <c r="A19" s="1" t="s">
        <v>249</v>
      </c>
      <c r="C19" s="158"/>
      <c r="D19" s="141"/>
      <c r="E19" s="162"/>
      <c r="F19" s="160" t="s">
        <v>240</v>
      </c>
      <c r="G19" s="141"/>
      <c r="H19" s="160"/>
      <c r="I19" s="160"/>
      <c r="J19" s="141"/>
      <c r="K19" s="141"/>
      <c r="L19" s="155"/>
      <c r="M19" s="156">
        <v>24382</v>
      </c>
      <c r="N19" s="157"/>
      <c r="P19" s="204"/>
      <c r="Q19" s="5">
        <v>24382042</v>
      </c>
    </row>
    <row r="20" spans="1:17">
      <c r="A20" s="1" t="s">
        <v>250</v>
      </c>
      <c r="C20" s="158"/>
      <c r="D20" s="141" t="s">
        <v>251</v>
      </c>
      <c r="E20" s="162"/>
      <c r="F20" s="160"/>
      <c r="G20" s="160"/>
      <c r="H20" s="160"/>
      <c r="I20" s="160"/>
      <c r="J20" s="141"/>
      <c r="K20" s="141"/>
      <c r="L20" s="155"/>
      <c r="M20" s="156">
        <v>55503502</v>
      </c>
      <c r="N20" s="157"/>
      <c r="P20" s="204"/>
      <c r="Q20" s="5">
        <f>IF(COUNTIF(Q21:Q24,"-")=COUNTA(Q21:Q24),"-",SUM(Q21:Q24))</f>
        <v>55503502255</v>
      </c>
    </row>
    <row r="21" spans="1:17">
      <c r="A21" s="1" t="s">
        <v>252</v>
      </c>
      <c r="C21" s="158"/>
      <c r="D21" s="141"/>
      <c r="E21" s="162" t="s">
        <v>253</v>
      </c>
      <c r="F21" s="160"/>
      <c r="G21" s="160"/>
      <c r="H21" s="160"/>
      <c r="I21" s="160"/>
      <c r="J21" s="141"/>
      <c r="K21" s="141"/>
      <c r="L21" s="155"/>
      <c r="M21" s="156">
        <v>40917965</v>
      </c>
      <c r="N21" s="157"/>
      <c r="P21" s="204"/>
      <c r="Q21" s="5">
        <v>40917965121</v>
      </c>
    </row>
    <row r="22" spans="1:17">
      <c r="A22" s="1" t="s">
        <v>254</v>
      </c>
      <c r="C22" s="158"/>
      <c r="D22" s="141"/>
      <c r="E22" s="162" t="s">
        <v>255</v>
      </c>
      <c r="F22" s="160"/>
      <c r="G22" s="160"/>
      <c r="H22" s="160"/>
      <c r="I22" s="160"/>
      <c r="J22" s="141"/>
      <c r="K22" s="141"/>
      <c r="L22" s="155"/>
      <c r="M22" s="156">
        <v>12655930</v>
      </c>
      <c r="N22" s="157"/>
      <c r="P22" s="204"/>
      <c r="Q22" s="5">
        <v>12655930072</v>
      </c>
    </row>
    <row r="23" spans="1:17">
      <c r="A23" s="1" t="s">
        <v>256</v>
      </c>
      <c r="C23" s="158"/>
      <c r="D23" s="141"/>
      <c r="E23" s="162" t="s">
        <v>257</v>
      </c>
      <c r="F23" s="160"/>
      <c r="G23" s="160"/>
      <c r="H23" s="160"/>
      <c r="I23" s="160"/>
      <c r="J23" s="141"/>
      <c r="K23" s="141"/>
      <c r="L23" s="155"/>
      <c r="M23" s="156">
        <v>904993</v>
      </c>
      <c r="N23" s="157"/>
      <c r="P23" s="204"/>
      <c r="Q23" s="5">
        <v>904993337</v>
      </c>
    </row>
    <row r="24" spans="1:17">
      <c r="A24" s="1" t="s">
        <v>258</v>
      </c>
      <c r="C24" s="158"/>
      <c r="D24" s="141"/>
      <c r="E24" s="162" t="s">
        <v>259</v>
      </c>
      <c r="F24" s="160"/>
      <c r="G24" s="160"/>
      <c r="H24" s="160"/>
      <c r="I24" s="162"/>
      <c r="J24" s="141"/>
      <c r="K24" s="141"/>
      <c r="L24" s="155"/>
      <c r="M24" s="156">
        <v>1024614</v>
      </c>
      <c r="N24" s="157"/>
      <c r="P24" s="204"/>
      <c r="Q24" s="5">
        <v>1024613725</v>
      </c>
    </row>
    <row r="25" spans="1:17">
      <c r="A25" s="1" t="s">
        <v>260</v>
      </c>
      <c r="C25" s="158"/>
      <c r="D25" s="141" t="s">
        <v>261</v>
      </c>
      <c r="E25" s="162"/>
      <c r="F25" s="160"/>
      <c r="G25" s="160"/>
      <c r="H25" s="160"/>
      <c r="I25" s="162"/>
      <c r="J25" s="141"/>
      <c r="K25" s="141"/>
      <c r="L25" s="155"/>
      <c r="M25" s="156" t="s">
        <v>11</v>
      </c>
      <c r="N25" s="157"/>
      <c r="P25" s="204"/>
      <c r="Q25" s="5" t="str">
        <f>IF(COUNTIF(Q26:Q27,"-")=COUNTA(Q26:Q27),"-",SUM(Q26:Q27))</f>
        <v>-</v>
      </c>
    </row>
    <row r="26" spans="1:17">
      <c r="A26" s="1" t="s">
        <v>262</v>
      </c>
      <c r="C26" s="158"/>
      <c r="D26" s="141"/>
      <c r="E26" s="162" t="s">
        <v>263</v>
      </c>
      <c r="F26" s="160"/>
      <c r="G26" s="160"/>
      <c r="H26" s="160"/>
      <c r="I26" s="160"/>
      <c r="J26" s="141"/>
      <c r="K26" s="141"/>
      <c r="L26" s="155"/>
      <c r="M26" s="156" t="s">
        <v>340</v>
      </c>
      <c r="N26" s="157"/>
      <c r="P26" s="204"/>
      <c r="Q26" s="5" t="s">
        <v>11</v>
      </c>
    </row>
    <row r="27" spans="1:17">
      <c r="A27" s="1" t="s">
        <v>264</v>
      </c>
      <c r="C27" s="158"/>
      <c r="D27" s="141"/>
      <c r="E27" s="162" t="s">
        <v>240</v>
      </c>
      <c r="F27" s="160"/>
      <c r="G27" s="160"/>
      <c r="H27" s="160"/>
      <c r="I27" s="160"/>
      <c r="J27" s="141"/>
      <c r="K27" s="141"/>
      <c r="L27" s="155"/>
      <c r="M27" s="156" t="s">
        <v>340</v>
      </c>
      <c r="N27" s="157"/>
      <c r="P27" s="204"/>
      <c r="Q27" s="5" t="s">
        <v>11</v>
      </c>
    </row>
    <row r="28" spans="1:17">
      <c r="A28" s="1" t="s">
        <v>265</v>
      </c>
      <c r="C28" s="158"/>
      <c r="D28" s="141" t="s">
        <v>266</v>
      </c>
      <c r="E28" s="162"/>
      <c r="F28" s="160"/>
      <c r="G28" s="160"/>
      <c r="H28" s="160"/>
      <c r="I28" s="160"/>
      <c r="J28" s="141"/>
      <c r="K28" s="141"/>
      <c r="L28" s="155"/>
      <c r="M28" s="156" t="s">
        <v>340</v>
      </c>
      <c r="N28" s="157"/>
      <c r="P28" s="204"/>
      <c r="Q28" s="5" t="s">
        <v>11</v>
      </c>
    </row>
    <row r="29" spans="1:17">
      <c r="A29" s="1" t="s">
        <v>227</v>
      </c>
      <c r="C29" s="163" t="s">
        <v>228</v>
      </c>
      <c r="D29" s="164"/>
      <c r="E29" s="165"/>
      <c r="F29" s="166"/>
      <c r="G29" s="166"/>
      <c r="H29" s="166"/>
      <c r="I29" s="166"/>
      <c r="J29" s="164"/>
      <c r="K29" s="164"/>
      <c r="L29" s="167"/>
      <c r="M29" s="168">
        <v>3867889</v>
      </c>
      <c r="N29" s="169"/>
      <c r="P29" s="204"/>
      <c r="Q29" s="5">
        <f>IF(COUNTIF(Q9:Q28,"-")=COUNTA(Q9:Q28),"-",SUM(Q20,Q28)-SUM(Q9,Q25))</f>
        <v>3867889108</v>
      </c>
    </row>
    <row r="30" spans="1:17">
      <c r="C30" s="158" t="s">
        <v>329</v>
      </c>
      <c r="D30" s="141"/>
      <c r="E30" s="162"/>
      <c r="F30" s="160"/>
      <c r="G30" s="160"/>
      <c r="H30" s="160"/>
      <c r="I30" s="162"/>
      <c r="J30" s="141"/>
      <c r="K30" s="141"/>
      <c r="L30" s="155"/>
      <c r="M30" s="170"/>
      <c r="N30" s="171"/>
      <c r="P30" s="204"/>
    </row>
    <row r="31" spans="1:17">
      <c r="A31" s="1" t="s">
        <v>269</v>
      </c>
      <c r="C31" s="158"/>
      <c r="D31" s="141" t="s">
        <v>270</v>
      </c>
      <c r="E31" s="162"/>
      <c r="F31" s="160"/>
      <c r="G31" s="160"/>
      <c r="H31" s="160"/>
      <c r="I31" s="160"/>
      <c r="J31" s="141"/>
      <c r="K31" s="141"/>
      <c r="L31" s="155"/>
      <c r="M31" s="156">
        <v>4975901</v>
      </c>
      <c r="N31" s="157" t="s">
        <v>343</v>
      </c>
      <c r="P31" s="204"/>
      <c r="Q31" s="5">
        <f>IF(COUNTIF(Q32:Q36,"-")=COUNTA(Q32:Q36),"-",SUM(Q32:Q36))</f>
        <v>4975901477</v>
      </c>
    </row>
    <row r="32" spans="1:17">
      <c r="A32" s="1" t="s">
        <v>271</v>
      </c>
      <c r="C32" s="158"/>
      <c r="D32" s="141"/>
      <c r="E32" s="162" t="s">
        <v>272</v>
      </c>
      <c r="F32" s="160"/>
      <c r="G32" s="160"/>
      <c r="H32" s="160"/>
      <c r="I32" s="160"/>
      <c r="J32" s="141"/>
      <c r="K32" s="141"/>
      <c r="L32" s="155"/>
      <c r="M32" s="156">
        <v>3796607</v>
      </c>
      <c r="N32" s="157"/>
      <c r="P32" s="204"/>
      <c r="Q32" s="5">
        <v>3796606666</v>
      </c>
    </row>
    <row r="33" spans="1:17">
      <c r="A33" s="1" t="s">
        <v>273</v>
      </c>
      <c r="C33" s="158"/>
      <c r="D33" s="141"/>
      <c r="E33" s="162" t="s">
        <v>274</v>
      </c>
      <c r="F33" s="160"/>
      <c r="G33" s="160"/>
      <c r="H33" s="160"/>
      <c r="I33" s="160"/>
      <c r="J33" s="141"/>
      <c r="K33" s="141"/>
      <c r="L33" s="155"/>
      <c r="M33" s="156">
        <v>1166795</v>
      </c>
      <c r="N33" s="157"/>
      <c r="P33" s="204"/>
      <c r="Q33" s="5">
        <v>1166794811</v>
      </c>
    </row>
    <row r="34" spans="1:17">
      <c r="A34" s="1" t="s">
        <v>275</v>
      </c>
      <c r="C34" s="158"/>
      <c r="D34" s="141"/>
      <c r="E34" s="162" t="s">
        <v>276</v>
      </c>
      <c r="F34" s="160"/>
      <c r="G34" s="160"/>
      <c r="H34" s="160"/>
      <c r="I34" s="160"/>
      <c r="J34" s="141"/>
      <c r="K34" s="141"/>
      <c r="L34" s="155"/>
      <c r="M34" s="156">
        <v>4500</v>
      </c>
      <c r="N34" s="157"/>
      <c r="P34" s="204"/>
      <c r="Q34" s="5">
        <v>4500000</v>
      </c>
    </row>
    <row r="35" spans="1:17">
      <c r="A35" s="1" t="s">
        <v>277</v>
      </c>
      <c r="C35" s="158"/>
      <c r="D35" s="141"/>
      <c r="E35" s="162" t="s">
        <v>278</v>
      </c>
      <c r="F35" s="160"/>
      <c r="G35" s="160"/>
      <c r="H35" s="160"/>
      <c r="I35" s="160"/>
      <c r="J35" s="141"/>
      <c r="K35" s="141"/>
      <c r="L35" s="155"/>
      <c r="M35" s="156">
        <v>8000</v>
      </c>
      <c r="N35" s="157"/>
      <c r="P35" s="204"/>
      <c r="Q35" s="5">
        <v>8000000</v>
      </c>
    </row>
    <row r="36" spans="1:17">
      <c r="A36" s="1" t="s">
        <v>279</v>
      </c>
      <c r="C36" s="158"/>
      <c r="D36" s="141"/>
      <c r="E36" s="162" t="s">
        <v>240</v>
      </c>
      <c r="F36" s="160"/>
      <c r="G36" s="160"/>
      <c r="H36" s="160"/>
      <c r="I36" s="160"/>
      <c r="J36" s="141"/>
      <c r="K36" s="141"/>
      <c r="L36" s="155"/>
      <c r="M36" s="156" t="s">
        <v>340</v>
      </c>
      <c r="N36" s="157"/>
      <c r="P36" s="204"/>
      <c r="Q36" s="5" t="s">
        <v>11</v>
      </c>
    </row>
    <row r="37" spans="1:17">
      <c r="A37" s="1" t="s">
        <v>280</v>
      </c>
      <c r="C37" s="158"/>
      <c r="D37" s="141" t="s">
        <v>281</v>
      </c>
      <c r="E37" s="162"/>
      <c r="F37" s="160"/>
      <c r="G37" s="160"/>
      <c r="H37" s="160"/>
      <c r="I37" s="162"/>
      <c r="J37" s="141"/>
      <c r="K37" s="141"/>
      <c r="L37" s="155"/>
      <c r="M37" s="156">
        <v>1371720</v>
      </c>
      <c r="N37" s="157"/>
      <c r="P37" s="204"/>
      <c r="Q37" s="5">
        <f>IF(COUNTIF(Q38:Q42,"-")=COUNTA(Q38:Q42),"-",SUM(Q38:Q42))</f>
        <v>1371720174</v>
      </c>
    </row>
    <row r="38" spans="1:17">
      <c r="A38" s="1" t="s">
        <v>282</v>
      </c>
      <c r="C38" s="158"/>
      <c r="D38" s="141"/>
      <c r="E38" s="162" t="s">
        <v>255</v>
      </c>
      <c r="F38" s="160"/>
      <c r="G38" s="160"/>
      <c r="H38" s="160"/>
      <c r="I38" s="162"/>
      <c r="J38" s="141"/>
      <c r="K38" s="141"/>
      <c r="L38" s="155"/>
      <c r="M38" s="156">
        <v>505164</v>
      </c>
      <c r="N38" s="157"/>
      <c r="P38" s="204"/>
      <c r="Q38" s="5">
        <v>505164000</v>
      </c>
    </row>
    <row r="39" spans="1:17">
      <c r="A39" s="1" t="s">
        <v>283</v>
      </c>
      <c r="C39" s="158"/>
      <c r="D39" s="141"/>
      <c r="E39" s="162" t="s">
        <v>284</v>
      </c>
      <c r="F39" s="160"/>
      <c r="G39" s="160"/>
      <c r="H39" s="160"/>
      <c r="I39" s="162"/>
      <c r="J39" s="141"/>
      <c r="K39" s="141"/>
      <c r="L39" s="155"/>
      <c r="M39" s="156">
        <v>831567</v>
      </c>
      <c r="N39" s="157"/>
      <c r="P39" s="204"/>
      <c r="Q39" s="5">
        <v>831566832</v>
      </c>
    </row>
    <row r="40" spans="1:17">
      <c r="A40" s="1" t="s">
        <v>285</v>
      </c>
      <c r="C40" s="158"/>
      <c r="D40" s="141"/>
      <c r="E40" s="162" t="s">
        <v>286</v>
      </c>
      <c r="F40" s="160"/>
      <c r="G40" s="141"/>
      <c r="H40" s="160"/>
      <c r="I40" s="160"/>
      <c r="J40" s="141"/>
      <c r="K40" s="141"/>
      <c r="L40" s="155"/>
      <c r="M40" s="156">
        <v>19483</v>
      </c>
      <c r="N40" s="157"/>
      <c r="P40" s="204"/>
      <c r="Q40" s="5">
        <v>19483086</v>
      </c>
    </row>
    <row r="41" spans="1:17">
      <c r="A41" s="1" t="s">
        <v>287</v>
      </c>
      <c r="C41" s="158"/>
      <c r="D41" s="141"/>
      <c r="E41" s="162" t="s">
        <v>288</v>
      </c>
      <c r="F41" s="160"/>
      <c r="G41" s="141"/>
      <c r="H41" s="160"/>
      <c r="I41" s="160"/>
      <c r="J41" s="141"/>
      <c r="K41" s="141"/>
      <c r="L41" s="155"/>
      <c r="M41" s="156">
        <v>15506</v>
      </c>
      <c r="N41" s="157"/>
      <c r="P41" s="204"/>
      <c r="Q41" s="5">
        <v>15506256</v>
      </c>
    </row>
    <row r="42" spans="1:17">
      <c r="A42" s="1" t="s">
        <v>289</v>
      </c>
      <c r="C42" s="158"/>
      <c r="D42" s="141"/>
      <c r="E42" s="162" t="s">
        <v>259</v>
      </c>
      <c r="F42" s="160"/>
      <c r="G42" s="160"/>
      <c r="H42" s="160"/>
      <c r="I42" s="160"/>
      <c r="J42" s="141"/>
      <c r="K42" s="141"/>
      <c r="L42" s="155"/>
      <c r="M42" s="156" t="s">
        <v>341</v>
      </c>
      <c r="N42" s="157"/>
      <c r="P42" s="204"/>
      <c r="Q42" s="5" t="s">
        <v>11</v>
      </c>
    </row>
    <row r="43" spans="1:17">
      <c r="A43" s="1" t="s">
        <v>267</v>
      </c>
      <c r="C43" s="163" t="s">
        <v>268</v>
      </c>
      <c r="D43" s="164"/>
      <c r="E43" s="165"/>
      <c r="F43" s="166"/>
      <c r="G43" s="166"/>
      <c r="H43" s="166"/>
      <c r="I43" s="166"/>
      <c r="J43" s="164"/>
      <c r="K43" s="164"/>
      <c r="L43" s="167"/>
      <c r="M43" s="168">
        <v>-3604181</v>
      </c>
      <c r="N43" s="169"/>
      <c r="P43" s="204"/>
      <c r="Q43" s="5">
        <f>IF(AND(Q31="-",Q37="-"),"-",SUM(Q37)-SUM(Q31))</f>
        <v>-3604181303</v>
      </c>
    </row>
    <row r="44" spans="1:17">
      <c r="C44" s="158" t="s">
        <v>330</v>
      </c>
      <c r="D44" s="141"/>
      <c r="E44" s="162"/>
      <c r="F44" s="160"/>
      <c r="G44" s="160"/>
      <c r="H44" s="160"/>
      <c r="I44" s="160"/>
      <c r="J44" s="141"/>
      <c r="K44" s="141"/>
      <c r="L44" s="155"/>
      <c r="M44" s="170"/>
      <c r="N44" s="171"/>
      <c r="P44" s="204"/>
    </row>
    <row r="45" spans="1:17">
      <c r="A45" s="1" t="s">
        <v>292</v>
      </c>
      <c r="C45" s="158"/>
      <c r="D45" s="141" t="s">
        <v>293</v>
      </c>
      <c r="E45" s="162"/>
      <c r="F45" s="160"/>
      <c r="G45" s="160"/>
      <c r="H45" s="160"/>
      <c r="I45" s="160"/>
      <c r="J45" s="141"/>
      <c r="K45" s="141"/>
      <c r="L45" s="155"/>
      <c r="M45" s="156">
        <v>4479666</v>
      </c>
      <c r="N45" s="157"/>
      <c r="P45" s="204"/>
      <c r="Q45" s="5">
        <f>IF(COUNTIF(Q46:Q47,"-")=COUNTA(Q46:Q47),"-",SUM(Q46:Q47))</f>
        <v>4479666123</v>
      </c>
    </row>
    <row r="46" spans="1:17">
      <c r="A46" s="1" t="s">
        <v>294</v>
      </c>
      <c r="C46" s="158"/>
      <c r="D46" s="141"/>
      <c r="E46" s="162" t="s">
        <v>331</v>
      </c>
      <c r="F46" s="160"/>
      <c r="G46" s="160"/>
      <c r="H46" s="160"/>
      <c r="I46" s="160"/>
      <c r="J46" s="141"/>
      <c r="K46" s="141"/>
      <c r="L46" s="155"/>
      <c r="M46" s="156">
        <v>4479666</v>
      </c>
      <c r="N46" s="157"/>
      <c r="P46" s="204"/>
      <c r="Q46" s="5">
        <v>4479666123</v>
      </c>
    </row>
    <row r="47" spans="1:17">
      <c r="A47" s="1" t="s">
        <v>295</v>
      </c>
      <c r="C47" s="158"/>
      <c r="D47" s="141"/>
      <c r="E47" s="162" t="s">
        <v>240</v>
      </c>
      <c r="F47" s="160"/>
      <c r="G47" s="160"/>
      <c r="H47" s="160"/>
      <c r="I47" s="160"/>
      <c r="J47" s="141"/>
      <c r="K47" s="141"/>
      <c r="L47" s="155"/>
      <c r="M47" s="156" t="s">
        <v>341</v>
      </c>
      <c r="N47" s="157"/>
      <c r="P47" s="204"/>
      <c r="Q47" s="5" t="s">
        <v>11</v>
      </c>
    </row>
    <row r="48" spans="1:17">
      <c r="A48" s="1" t="s">
        <v>296</v>
      </c>
      <c r="C48" s="158"/>
      <c r="D48" s="141" t="s">
        <v>297</v>
      </c>
      <c r="E48" s="162"/>
      <c r="F48" s="160"/>
      <c r="G48" s="160"/>
      <c r="H48" s="160"/>
      <c r="I48" s="160"/>
      <c r="J48" s="141"/>
      <c r="K48" s="141"/>
      <c r="L48" s="155"/>
      <c r="M48" s="156">
        <v>4677100</v>
      </c>
      <c r="N48" s="157"/>
      <c r="P48" s="204"/>
      <c r="Q48" s="5">
        <f>IF(COUNTIF(Q49:Q50,"-")=COUNTA(Q49:Q50),"-",SUM(Q49:Q50))</f>
        <v>4677100000</v>
      </c>
    </row>
    <row r="49" spans="1:17">
      <c r="A49" s="1" t="s">
        <v>298</v>
      </c>
      <c r="C49" s="158"/>
      <c r="D49" s="141"/>
      <c r="E49" s="162" t="s">
        <v>332</v>
      </c>
      <c r="F49" s="160"/>
      <c r="G49" s="160"/>
      <c r="H49" s="160"/>
      <c r="I49" s="154"/>
      <c r="J49" s="141"/>
      <c r="K49" s="141"/>
      <c r="L49" s="155"/>
      <c r="M49" s="156">
        <v>4677100</v>
      </c>
      <c r="N49" s="157"/>
      <c r="P49" s="204"/>
      <c r="Q49" s="5">
        <v>4677100000</v>
      </c>
    </row>
    <row r="50" spans="1:17">
      <c r="A50" s="1" t="s">
        <v>299</v>
      </c>
      <c r="C50" s="158"/>
      <c r="D50" s="141"/>
      <c r="E50" s="162" t="s">
        <v>259</v>
      </c>
      <c r="F50" s="160"/>
      <c r="G50" s="160"/>
      <c r="H50" s="160"/>
      <c r="I50" s="172"/>
      <c r="J50" s="141"/>
      <c r="K50" s="141"/>
      <c r="L50" s="155"/>
      <c r="M50" s="156" t="s">
        <v>342</v>
      </c>
      <c r="N50" s="157"/>
      <c r="P50" s="204"/>
      <c r="Q50" s="5" t="s">
        <v>11</v>
      </c>
    </row>
    <row r="51" spans="1:17">
      <c r="A51" s="1" t="s">
        <v>290</v>
      </c>
      <c r="C51" s="163" t="s">
        <v>291</v>
      </c>
      <c r="D51" s="164"/>
      <c r="E51" s="165"/>
      <c r="F51" s="166"/>
      <c r="G51" s="166"/>
      <c r="H51" s="166"/>
      <c r="I51" s="173"/>
      <c r="J51" s="164"/>
      <c r="K51" s="164"/>
      <c r="L51" s="167"/>
      <c r="M51" s="168">
        <v>197434</v>
      </c>
      <c r="N51" s="169"/>
      <c r="P51" s="204"/>
      <c r="Q51" s="5">
        <f>IF(AND(Q45="-",Q48="-"),"-",SUM(Q48)-SUM(Q45))</f>
        <v>197433877</v>
      </c>
    </row>
    <row r="52" spans="1:17">
      <c r="A52" s="1" t="s">
        <v>300</v>
      </c>
      <c r="C52" s="297" t="s">
        <v>301</v>
      </c>
      <c r="D52" s="298"/>
      <c r="E52" s="298"/>
      <c r="F52" s="298"/>
      <c r="G52" s="298"/>
      <c r="H52" s="298"/>
      <c r="I52" s="298"/>
      <c r="J52" s="298"/>
      <c r="K52" s="298"/>
      <c r="L52" s="299"/>
      <c r="M52" s="168">
        <v>461142</v>
      </c>
      <c r="N52" s="169"/>
      <c r="P52" s="204"/>
      <c r="Q52" s="5">
        <f>IF(AND(Q29="-",Q43="-",Q51="-"),"-",SUM(Q29,Q43,Q51))</f>
        <v>461141682</v>
      </c>
    </row>
    <row r="53" spans="1:17" ht="14.25" thickBot="1">
      <c r="A53" s="1" t="s">
        <v>302</v>
      </c>
      <c r="C53" s="275" t="s">
        <v>303</v>
      </c>
      <c r="D53" s="276"/>
      <c r="E53" s="276"/>
      <c r="F53" s="276"/>
      <c r="G53" s="276"/>
      <c r="H53" s="276"/>
      <c r="I53" s="276"/>
      <c r="J53" s="276"/>
      <c r="K53" s="276"/>
      <c r="L53" s="277"/>
      <c r="M53" s="168">
        <v>1677384</v>
      </c>
      <c r="N53" s="169"/>
      <c r="P53" s="204"/>
      <c r="Q53" s="5">
        <v>1677384327</v>
      </c>
    </row>
    <row r="54" spans="1:17" ht="14.25" hidden="1" thickBot="1">
      <c r="A54" s="1">
        <v>4435000</v>
      </c>
      <c r="C54" s="278" t="s">
        <v>221</v>
      </c>
      <c r="D54" s="279"/>
      <c r="E54" s="279"/>
      <c r="F54" s="279"/>
      <c r="G54" s="279"/>
      <c r="H54" s="279"/>
      <c r="I54" s="279"/>
      <c r="J54" s="279"/>
      <c r="K54" s="279"/>
      <c r="L54" s="280"/>
      <c r="M54" s="174" t="s">
        <v>340</v>
      </c>
      <c r="N54" s="169"/>
      <c r="P54" s="204"/>
      <c r="Q54" s="5" t="s">
        <v>340</v>
      </c>
    </row>
    <row r="55" spans="1:17" ht="14.25" thickBot="1">
      <c r="A55" s="1" t="s">
        <v>304</v>
      </c>
      <c r="C55" s="281" t="s">
        <v>305</v>
      </c>
      <c r="D55" s="282"/>
      <c r="E55" s="282"/>
      <c r="F55" s="282"/>
      <c r="G55" s="282"/>
      <c r="H55" s="282"/>
      <c r="I55" s="282"/>
      <c r="J55" s="282"/>
      <c r="K55" s="282"/>
      <c r="L55" s="283"/>
      <c r="M55" s="175">
        <v>2138526</v>
      </c>
      <c r="N55" s="176"/>
      <c r="P55" s="204"/>
      <c r="Q55" s="5">
        <f>IF(COUNTIF(Q52:Q54,"-")=COUNTA(Q52:Q54),"-",SUM(Q52:Q54))</f>
        <v>2138526009</v>
      </c>
    </row>
    <row r="56" spans="1:17" ht="14.25" thickBot="1"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179"/>
      <c r="P56" s="204"/>
    </row>
    <row r="57" spans="1:17">
      <c r="A57" s="1" t="s">
        <v>306</v>
      </c>
      <c r="C57" s="180" t="s">
        <v>307</v>
      </c>
      <c r="D57" s="181"/>
      <c r="E57" s="181"/>
      <c r="F57" s="181"/>
      <c r="G57" s="181"/>
      <c r="H57" s="181"/>
      <c r="I57" s="181"/>
      <c r="J57" s="181"/>
      <c r="K57" s="181"/>
      <c r="L57" s="181"/>
      <c r="M57" s="182">
        <v>162636</v>
      </c>
      <c r="N57" s="183"/>
      <c r="P57" s="204"/>
      <c r="Q57" s="5">
        <v>162636437</v>
      </c>
    </row>
    <row r="58" spans="1:17">
      <c r="A58" s="1" t="s">
        <v>308</v>
      </c>
      <c r="C58" s="184" t="s">
        <v>309</v>
      </c>
      <c r="D58" s="185"/>
      <c r="E58" s="185"/>
      <c r="F58" s="185"/>
      <c r="G58" s="185"/>
      <c r="H58" s="185"/>
      <c r="I58" s="185"/>
      <c r="J58" s="185"/>
      <c r="K58" s="185"/>
      <c r="L58" s="185"/>
      <c r="M58" s="168">
        <v>68098</v>
      </c>
      <c r="N58" s="169"/>
      <c r="P58" s="204"/>
      <c r="Q58" s="5">
        <v>68097773</v>
      </c>
    </row>
    <row r="59" spans="1:17" ht="14.25" thickBot="1">
      <c r="A59" s="1" t="s">
        <v>310</v>
      </c>
      <c r="C59" s="186" t="s">
        <v>311</v>
      </c>
      <c r="D59" s="187"/>
      <c r="E59" s="187"/>
      <c r="F59" s="187"/>
      <c r="G59" s="187"/>
      <c r="H59" s="187"/>
      <c r="I59" s="187"/>
      <c r="J59" s="187"/>
      <c r="K59" s="187"/>
      <c r="L59" s="187"/>
      <c r="M59" s="188">
        <v>230734</v>
      </c>
      <c r="N59" s="189"/>
      <c r="P59" s="204"/>
      <c r="Q59" s="5">
        <f>IF(COUNTIF(Q57:Q58,"-")=COUNTA(Q57:Q58),"-",SUM(Q57:Q58))</f>
        <v>230734210</v>
      </c>
    </row>
    <row r="60" spans="1:17" ht="14.25" thickBot="1">
      <c r="A60" s="1" t="s">
        <v>312</v>
      </c>
      <c r="C60" s="190" t="s">
        <v>313</v>
      </c>
      <c r="D60" s="191"/>
      <c r="E60" s="192"/>
      <c r="F60" s="193"/>
      <c r="G60" s="193"/>
      <c r="H60" s="193"/>
      <c r="I60" s="193"/>
      <c r="J60" s="191"/>
      <c r="K60" s="191"/>
      <c r="L60" s="191"/>
      <c r="M60" s="175">
        <v>2369260</v>
      </c>
      <c r="N60" s="176"/>
      <c r="P60" s="204"/>
      <c r="Q60" s="5">
        <f>IF(AND(Q55="-",Q59="-"),"-",SUM(Q55,Q59))</f>
        <v>2369260219</v>
      </c>
    </row>
    <row r="61" spans="1:17" ht="6.75" customHeight="1">
      <c r="C61" s="140"/>
      <c r="D61" s="140"/>
      <c r="E61" s="194"/>
      <c r="F61" s="195"/>
      <c r="G61" s="195"/>
      <c r="H61" s="195"/>
      <c r="I61" s="196"/>
    </row>
    <row r="62" spans="1:17">
      <c r="C62" s="140"/>
      <c r="D62" s="197" t="s">
        <v>323</v>
      </c>
      <c r="E62" s="194"/>
      <c r="F62" s="195"/>
      <c r="G62" s="195"/>
      <c r="H62" s="195"/>
      <c r="I62" s="198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0"/>
  <pageMargins left="0.7" right="0.7" top="0.39370078740157477" bottom="0.39370078740157477" header="0.51181102362204722" footer="0.5118110236220472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1"/>
  <sheetViews>
    <sheetView showGridLines="0" view="pageBreakPreview" zoomScale="75" zoomScaleNormal="115" zoomScaleSheetLayoutView="75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K18" sqref="K18:L18"/>
    </sheetView>
  </sheetViews>
  <sheetFormatPr defaultColWidth="9.875" defaultRowHeight="14.25"/>
  <cols>
    <col min="1" max="1" width="4.125" style="213" customWidth="1"/>
    <col min="2" max="2" width="18.5" style="213" customWidth="1"/>
    <col min="3" max="16" width="10.5" style="213" customWidth="1"/>
    <col min="17" max="16384" width="9.875" style="213"/>
  </cols>
  <sheetData>
    <row r="2" spans="1:16" ht="20.25" customHeight="1">
      <c r="A2" s="209" t="s">
        <v>350</v>
      </c>
      <c r="B2" s="210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2" t="s">
        <v>351</v>
      </c>
    </row>
    <row r="3" spans="1:16" ht="37.5" customHeight="1">
      <c r="A3" s="310" t="s">
        <v>352</v>
      </c>
      <c r="B3" s="310"/>
      <c r="C3" s="310" t="s">
        <v>353</v>
      </c>
      <c r="D3" s="310"/>
      <c r="E3" s="310" t="s">
        <v>354</v>
      </c>
      <c r="F3" s="310"/>
      <c r="G3" s="310" t="s">
        <v>355</v>
      </c>
      <c r="H3" s="310"/>
      <c r="I3" s="311" t="s">
        <v>356</v>
      </c>
      <c r="J3" s="309"/>
      <c r="K3" s="311" t="s">
        <v>357</v>
      </c>
      <c r="L3" s="309"/>
      <c r="M3" s="309" t="s">
        <v>358</v>
      </c>
      <c r="N3" s="310"/>
      <c r="O3" s="309" t="s">
        <v>359</v>
      </c>
      <c r="P3" s="310"/>
    </row>
    <row r="4" spans="1:16" ht="14.1" customHeight="1">
      <c r="A4" s="305" t="s">
        <v>360</v>
      </c>
      <c r="B4" s="305"/>
      <c r="C4" s="300">
        <v>180517747758</v>
      </c>
      <c r="D4" s="300"/>
      <c r="E4" s="300">
        <v>2401295825</v>
      </c>
      <c r="F4" s="300"/>
      <c r="G4" s="300">
        <v>263341466</v>
      </c>
      <c r="H4" s="300"/>
      <c r="I4" s="300">
        <v>182655702117</v>
      </c>
      <c r="J4" s="300"/>
      <c r="K4" s="300">
        <v>73744742788</v>
      </c>
      <c r="L4" s="300"/>
      <c r="M4" s="300">
        <v>2598772281</v>
      </c>
      <c r="N4" s="300"/>
      <c r="O4" s="300">
        <v>108910959329</v>
      </c>
      <c r="P4" s="300"/>
    </row>
    <row r="5" spans="1:16" ht="14.1" customHeight="1">
      <c r="A5" s="305" t="s">
        <v>361</v>
      </c>
      <c r="B5" s="305"/>
      <c r="C5" s="300">
        <v>59855701354</v>
      </c>
      <c r="D5" s="300"/>
      <c r="E5" s="306">
        <v>6490357</v>
      </c>
      <c r="F5" s="306"/>
      <c r="G5" s="300">
        <v>0</v>
      </c>
      <c r="H5" s="300"/>
      <c r="I5" s="303">
        <v>59862191711</v>
      </c>
      <c r="J5" s="304"/>
      <c r="K5" s="303">
        <v>0</v>
      </c>
      <c r="L5" s="304"/>
      <c r="M5" s="303">
        <v>0</v>
      </c>
      <c r="N5" s="304"/>
      <c r="O5" s="303">
        <v>59862191711</v>
      </c>
      <c r="P5" s="304"/>
    </row>
    <row r="6" spans="1:16" ht="14.1" customHeight="1">
      <c r="A6" s="307" t="s">
        <v>362</v>
      </c>
      <c r="B6" s="307"/>
      <c r="C6" s="300">
        <v>1370058445</v>
      </c>
      <c r="D6" s="300"/>
      <c r="E6" s="306">
        <v>0</v>
      </c>
      <c r="F6" s="306"/>
      <c r="G6" s="300">
        <v>0</v>
      </c>
      <c r="H6" s="300"/>
      <c r="I6" s="303">
        <v>1370058445</v>
      </c>
      <c r="J6" s="304"/>
      <c r="K6" s="303">
        <v>0</v>
      </c>
      <c r="L6" s="304"/>
      <c r="M6" s="303">
        <v>0</v>
      </c>
      <c r="N6" s="304"/>
      <c r="O6" s="303">
        <v>1370058445</v>
      </c>
      <c r="P6" s="304"/>
    </row>
    <row r="7" spans="1:16" ht="14.1" customHeight="1">
      <c r="A7" s="307" t="s">
        <v>363</v>
      </c>
      <c r="B7" s="307"/>
      <c r="C7" s="300">
        <v>108795946229</v>
      </c>
      <c r="D7" s="300"/>
      <c r="E7" s="306">
        <v>1999154587</v>
      </c>
      <c r="F7" s="306"/>
      <c r="G7" s="300">
        <v>263341466</v>
      </c>
      <c r="H7" s="300"/>
      <c r="I7" s="303">
        <v>110531759350</v>
      </c>
      <c r="J7" s="304"/>
      <c r="K7" s="303">
        <v>68279090137</v>
      </c>
      <c r="L7" s="304"/>
      <c r="M7" s="303">
        <v>2305150345</v>
      </c>
      <c r="N7" s="304"/>
      <c r="O7" s="303">
        <v>42252669213</v>
      </c>
      <c r="P7" s="304"/>
    </row>
    <row r="8" spans="1:16" ht="14.1" customHeight="1">
      <c r="A8" s="305" t="s">
        <v>364</v>
      </c>
      <c r="B8" s="305"/>
      <c r="C8" s="300">
        <v>10496041730</v>
      </c>
      <c r="D8" s="300"/>
      <c r="E8" s="306">
        <v>240546193</v>
      </c>
      <c r="F8" s="306"/>
      <c r="G8" s="300">
        <v>0</v>
      </c>
      <c r="H8" s="300"/>
      <c r="I8" s="303">
        <v>10736587923</v>
      </c>
      <c r="J8" s="304"/>
      <c r="K8" s="303">
        <v>5465652651</v>
      </c>
      <c r="L8" s="304"/>
      <c r="M8" s="303">
        <v>293621936</v>
      </c>
      <c r="N8" s="304"/>
      <c r="O8" s="303">
        <v>5270935272</v>
      </c>
      <c r="P8" s="304"/>
    </row>
    <row r="9" spans="1:16" ht="14.1" customHeight="1">
      <c r="A9" s="307" t="s">
        <v>365</v>
      </c>
      <c r="B9" s="307"/>
      <c r="C9" s="300">
        <v>0</v>
      </c>
      <c r="D9" s="300"/>
      <c r="E9" s="306">
        <v>0</v>
      </c>
      <c r="F9" s="306"/>
      <c r="G9" s="300">
        <v>0</v>
      </c>
      <c r="H9" s="300"/>
      <c r="I9" s="303">
        <v>0</v>
      </c>
      <c r="J9" s="304"/>
      <c r="K9" s="303">
        <v>0</v>
      </c>
      <c r="L9" s="304"/>
      <c r="M9" s="303">
        <v>0</v>
      </c>
      <c r="N9" s="304"/>
      <c r="O9" s="303">
        <v>0</v>
      </c>
      <c r="P9" s="304"/>
    </row>
    <row r="10" spans="1:16" ht="14.1" customHeight="1">
      <c r="A10" s="305" t="s">
        <v>366</v>
      </c>
      <c r="B10" s="305"/>
      <c r="C10" s="300" t="s">
        <v>11</v>
      </c>
      <c r="D10" s="300"/>
      <c r="E10" s="300" t="s">
        <v>11</v>
      </c>
      <c r="F10" s="300"/>
      <c r="G10" s="300" t="s">
        <v>11</v>
      </c>
      <c r="H10" s="300"/>
      <c r="I10" s="303" t="s">
        <v>11</v>
      </c>
      <c r="J10" s="304"/>
      <c r="K10" s="303" t="s">
        <v>11</v>
      </c>
      <c r="L10" s="304"/>
      <c r="M10" s="303" t="s">
        <v>11</v>
      </c>
      <c r="N10" s="304"/>
      <c r="O10" s="303" t="s">
        <v>11</v>
      </c>
      <c r="P10" s="304"/>
    </row>
    <row r="11" spans="1:16" ht="14.1" customHeight="1">
      <c r="A11" s="307" t="s">
        <v>367</v>
      </c>
      <c r="B11" s="307"/>
      <c r="C11" s="300" t="s">
        <v>11</v>
      </c>
      <c r="D11" s="300"/>
      <c r="E11" s="300" t="s">
        <v>11</v>
      </c>
      <c r="F11" s="300"/>
      <c r="G11" s="300" t="s">
        <v>11</v>
      </c>
      <c r="H11" s="300"/>
      <c r="I11" s="303" t="s">
        <v>11</v>
      </c>
      <c r="J11" s="304"/>
      <c r="K11" s="303" t="s">
        <v>11</v>
      </c>
      <c r="L11" s="304"/>
      <c r="M11" s="303" t="s">
        <v>11</v>
      </c>
      <c r="N11" s="304"/>
      <c r="O11" s="303" t="s">
        <v>11</v>
      </c>
      <c r="P11" s="304"/>
    </row>
    <row r="12" spans="1:16" ht="14.1" customHeight="1">
      <c r="A12" s="307" t="s">
        <v>368</v>
      </c>
      <c r="B12" s="307"/>
      <c r="C12" s="300" t="s">
        <v>11</v>
      </c>
      <c r="D12" s="300"/>
      <c r="E12" s="300" t="s">
        <v>11</v>
      </c>
      <c r="F12" s="300"/>
      <c r="G12" s="300" t="s">
        <v>11</v>
      </c>
      <c r="H12" s="300"/>
      <c r="I12" s="303" t="s">
        <v>11</v>
      </c>
      <c r="J12" s="304"/>
      <c r="K12" s="303" t="s">
        <v>11</v>
      </c>
      <c r="L12" s="304"/>
      <c r="M12" s="303" t="s">
        <v>11</v>
      </c>
      <c r="N12" s="304"/>
      <c r="O12" s="303" t="s">
        <v>11</v>
      </c>
      <c r="P12" s="304"/>
    </row>
    <row r="13" spans="1:16" ht="14.1" customHeight="1">
      <c r="A13" s="307" t="s">
        <v>369</v>
      </c>
      <c r="B13" s="307"/>
      <c r="C13" s="300">
        <v>0</v>
      </c>
      <c r="D13" s="300"/>
      <c r="E13" s="306">
        <v>155104688</v>
      </c>
      <c r="F13" s="306"/>
      <c r="G13" s="300">
        <v>0</v>
      </c>
      <c r="H13" s="300"/>
      <c r="I13" s="303">
        <v>155104688</v>
      </c>
      <c r="J13" s="304"/>
      <c r="K13" s="303">
        <v>0</v>
      </c>
      <c r="L13" s="304"/>
      <c r="M13" s="303">
        <v>0</v>
      </c>
      <c r="N13" s="304"/>
      <c r="O13" s="303">
        <v>155104688</v>
      </c>
      <c r="P13" s="304"/>
    </row>
    <row r="14" spans="1:16" ht="14.1" customHeight="1">
      <c r="A14" s="308" t="s">
        <v>370</v>
      </c>
      <c r="B14" s="308"/>
      <c r="C14" s="300">
        <v>151647928448</v>
      </c>
      <c r="D14" s="300"/>
      <c r="E14" s="300">
        <v>1266297955</v>
      </c>
      <c r="F14" s="300"/>
      <c r="G14" s="300">
        <v>267058036</v>
      </c>
      <c r="H14" s="300"/>
      <c r="I14" s="300">
        <v>152647168367</v>
      </c>
      <c r="J14" s="300"/>
      <c r="K14" s="300">
        <v>89753924904</v>
      </c>
      <c r="L14" s="300"/>
      <c r="M14" s="300">
        <v>1721468811</v>
      </c>
      <c r="N14" s="300"/>
      <c r="O14" s="300">
        <v>62893243463</v>
      </c>
      <c r="P14" s="300"/>
    </row>
    <row r="15" spans="1:16" ht="14.1" customHeight="1">
      <c r="A15" s="305" t="s">
        <v>371</v>
      </c>
      <c r="B15" s="305"/>
      <c r="C15" s="300">
        <v>33627580830</v>
      </c>
      <c r="D15" s="300"/>
      <c r="E15" s="306">
        <v>184477176</v>
      </c>
      <c r="F15" s="306"/>
      <c r="G15" s="300">
        <v>126692149</v>
      </c>
      <c r="H15" s="300"/>
      <c r="I15" s="303">
        <v>33685365857</v>
      </c>
      <c r="J15" s="304"/>
      <c r="K15" s="303">
        <v>0</v>
      </c>
      <c r="L15" s="304"/>
      <c r="M15" s="303">
        <v>0</v>
      </c>
      <c r="N15" s="304"/>
      <c r="O15" s="303">
        <v>33685365857</v>
      </c>
      <c r="P15" s="304"/>
    </row>
    <row r="16" spans="1:16" ht="14.1" customHeight="1">
      <c r="A16" s="307" t="s">
        <v>363</v>
      </c>
      <c r="B16" s="307"/>
      <c r="C16" s="300">
        <v>8986645779</v>
      </c>
      <c r="D16" s="300"/>
      <c r="E16" s="306">
        <v>17077163</v>
      </c>
      <c r="F16" s="306"/>
      <c r="G16" s="300">
        <v>6356591</v>
      </c>
      <c r="H16" s="300"/>
      <c r="I16" s="303">
        <v>8997366351</v>
      </c>
      <c r="J16" s="304"/>
      <c r="K16" s="303">
        <v>6112408462</v>
      </c>
      <c r="L16" s="304"/>
      <c r="M16" s="303">
        <v>193866498</v>
      </c>
      <c r="N16" s="304"/>
      <c r="O16" s="303">
        <v>2884957889</v>
      </c>
      <c r="P16" s="304"/>
    </row>
    <row r="17" spans="1:16" ht="14.1" customHeight="1">
      <c r="A17" s="305" t="s">
        <v>364</v>
      </c>
      <c r="B17" s="305"/>
      <c r="C17" s="300">
        <v>108899692543</v>
      </c>
      <c r="D17" s="300"/>
      <c r="E17" s="306">
        <v>1044743616</v>
      </c>
      <c r="F17" s="306"/>
      <c r="G17" s="300">
        <v>0</v>
      </c>
      <c r="H17" s="300"/>
      <c r="I17" s="303">
        <v>109944436159</v>
      </c>
      <c r="J17" s="304"/>
      <c r="K17" s="303">
        <v>83641516442</v>
      </c>
      <c r="L17" s="304"/>
      <c r="M17" s="303">
        <v>1527602313</v>
      </c>
      <c r="N17" s="304"/>
      <c r="O17" s="303">
        <v>26302919717</v>
      </c>
      <c r="P17" s="304"/>
    </row>
    <row r="18" spans="1:16" ht="14.1" customHeight="1">
      <c r="A18" s="305" t="s">
        <v>368</v>
      </c>
      <c r="B18" s="305"/>
      <c r="C18" s="300" t="s">
        <v>11</v>
      </c>
      <c r="D18" s="300"/>
      <c r="E18" s="300" t="s">
        <v>11</v>
      </c>
      <c r="F18" s="300"/>
      <c r="G18" s="300" t="s">
        <v>11</v>
      </c>
      <c r="H18" s="300"/>
      <c r="I18" s="303" t="s">
        <v>11</v>
      </c>
      <c r="J18" s="304"/>
      <c r="K18" s="303" t="s">
        <v>11</v>
      </c>
      <c r="L18" s="304"/>
      <c r="M18" s="303" t="s">
        <v>11</v>
      </c>
      <c r="N18" s="304"/>
      <c r="O18" s="303" t="s">
        <v>11</v>
      </c>
      <c r="P18" s="304"/>
    </row>
    <row r="19" spans="1:16" ht="14.1" customHeight="1">
      <c r="A19" s="307" t="s">
        <v>369</v>
      </c>
      <c r="B19" s="307"/>
      <c r="C19" s="300">
        <v>134009296</v>
      </c>
      <c r="D19" s="300"/>
      <c r="E19" s="306">
        <v>20000000</v>
      </c>
      <c r="F19" s="306"/>
      <c r="G19" s="300">
        <v>134009296</v>
      </c>
      <c r="H19" s="300"/>
      <c r="I19" s="303">
        <v>20000000</v>
      </c>
      <c r="J19" s="304"/>
      <c r="K19" s="303">
        <v>0</v>
      </c>
      <c r="L19" s="304"/>
      <c r="M19" s="303">
        <v>0</v>
      </c>
      <c r="N19" s="304"/>
      <c r="O19" s="303">
        <v>20000000</v>
      </c>
      <c r="P19" s="304"/>
    </row>
    <row r="20" spans="1:16" ht="14.1" customHeight="1">
      <c r="A20" s="305" t="s">
        <v>372</v>
      </c>
      <c r="B20" s="305"/>
      <c r="C20" s="300">
        <v>1987598418</v>
      </c>
      <c r="D20" s="300"/>
      <c r="E20" s="306">
        <v>142637952</v>
      </c>
      <c r="F20" s="306"/>
      <c r="G20" s="300">
        <v>141062366</v>
      </c>
      <c r="H20" s="300"/>
      <c r="I20" s="303">
        <v>1989174004</v>
      </c>
      <c r="J20" s="304"/>
      <c r="K20" s="303">
        <v>1680396708</v>
      </c>
      <c r="L20" s="304"/>
      <c r="M20" s="303">
        <v>71154753</v>
      </c>
      <c r="N20" s="304"/>
      <c r="O20" s="303">
        <v>308777296</v>
      </c>
      <c r="P20" s="304"/>
    </row>
    <row r="21" spans="1:16" ht="14.1" customHeight="1">
      <c r="A21" s="301" t="s">
        <v>324</v>
      </c>
      <c r="B21" s="302"/>
      <c r="C21" s="300">
        <v>334153274624</v>
      </c>
      <c r="D21" s="300"/>
      <c r="E21" s="300">
        <v>3810231732</v>
      </c>
      <c r="F21" s="300"/>
      <c r="G21" s="300">
        <v>671461868</v>
      </c>
      <c r="H21" s="300"/>
      <c r="I21" s="300">
        <v>337292044488</v>
      </c>
      <c r="J21" s="300"/>
      <c r="K21" s="300">
        <v>165179064400</v>
      </c>
      <c r="L21" s="300"/>
      <c r="M21" s="300">
        <v>4391395845</v>
      </c>
      <c r="N21" s="300"/>
      <c r="O21" s="300">
        <v>172112980088</v>
      </c>
      <c r="P21" s="300"/>
    </row>
  </sheetData>
  <mergeCells count="152">
    <mergeCell ref="M3:N3"/>
    <mergeCell ref="O3:P3"/>
    <mergeCell ref="A4:B4"/>
    <mergeCell ref="C4:D4"/>
    <mergeCell ref="E4:F4"/>
    <mergeCell ref="G4:H4"/>
    <mergeCell ref="I4:J4"/>
    <mergeCell ref="K4:L4"/>
    <mergeCell ref="M4:N4"/>
    <mergeCell ref="O4:P4"/>
    <mergeCell ref="A3:B3"/>
    <mergeCell ref="C3:D3"/>
    <mergeCell ref="E3:F3"/>
    <mergeCell ref="G3:H3"/>
    <mergeCell ref="I3:J3"/>
    <mergeCell ref="K3:L3"/>
    <mergeCell ref="M5:N5"/>
    <mergeCell ref="O5:P5"/>
    <mergeCell ref="A6:B6"/>
    <mergeCell ref="C6:D6"/>
    <mergeCell ref="E6:F6"/>
    <mergeCell ref="G6:H6"/>
    <mergeCell ref="I6:J6"/>
    <mergeCell ref="K6:L6"/>
    <mergeCell ref="M6:N6"/>
    <mergeCell ref="O6:P6"/>
    <mergeCell ref="A5:B5"/>
    <mergeCell ref="C5:D5"/>
    <mergeCell ref="E5:F5"/>
    <mergeCell ref="G5:H5"/>
    <mergeCell ref="I5:J5"/>
    <mergeCell ref="K5:L5"/>
    <mergeCell ref="M7:N7"/>
    <mergeCell ref="O7:P7"/>
    <mergeCell ref="A8:B8"/>
    <mergeCell ref="C8:D8"/>
    <mergeCell ref="E8:F8"/>
    <mergeCell ref="G8:H8"/>
    <mergeCell ref="I8:J8"/>
    <mergeCell ref="K8:L8"/>
    <mergeCell ref="M8:N8"/>
    <mergeCell ref="O8:P8"/>
    <mergeCell ref="A7:B7"/>
    <mergeCell ref="C7:D7"/>
    <mergeCell ref="E7:F7"/>
    <mergeCell ref="G7:H7"/>
    <mergeCell ref="I7:J7"/>
    <mergeCell ref="K7:L7"/>
    <mergeCell ref="M9:N9"/>
    <mergeCell ref="O9:P9"/>
    <mergeCell ref="A10:B10"/>
    <mergeCell ref="C10:D10"/>
    <mergeCell ref="E10:F10"/>
    <mergeCell ref="G10:H10"/>
    <mergeCell ref="I10:J10"/>
    <mergeCell ref="K10:L10"/>
    <mergeCell ref="M10:N10"/>
    <mergeCell ref="O10:P10"/>
    <mergeCell ref="A9:B9"/>
    <mergeCell ref="C9:D9"/>
    <mergeCell ref="E9:F9"/>
    <mergeCell ref="G9:H9"/>
    <mergeCell ref="I9:J9"/>
    <mergeCell ref="K9:L9"/>
    <mergeCell ref="M11:N11"/>
    <mergeCell ref="O11:P11"/>
    <mergeCell ref="A12:B12"/>
    <mergeCell ref="C12:D12"/>
    <mergeCell ref="E12:F12"/>
    <mergeCell ref="G12:H12"/>
    <mergeCell ref="I12:J12"/>
    <mergeCell ref="K12:L12"/>
    <mergeCell ref="M12:N12"/>
    <mergeCell ref="O12:P12"/>
    <mergeCell ref="A11:B11"/>
    <mergeCell ref="C11:D11"/>
    <mergeCell ref="E11:F11"/>
    <mergeCell ref="G11:H11"/>
    <mergeCell ref="I11:J11"/>
    <mergeCell ref="K11:L11"/>
    <mergeCell ref="M13:N13"/>
    <mergeCell ref="O13:P13"/>
    <mergeCell ref="A14:B14"/>
    <mergeCell ref="C14:D14"/>
    <mergeCell ref="E14:F14"/>
    <mergeCell ref="G14:H14"/>
    <mergeCell ref="I14:J14"/>
    <mergeCell ref="K14:L14"/>
    <mergeCell ref="M14:N14"/>
    <mergeCell ref="O14:P14"/>
    <mergeCell ref="A13:B13"/>
    <mergeCell ref="C13:D13"/>
    <mergeCell ref="E13:F13"/>
    <mergeCell ref="G13:H13"/>
    <mergeCell ref="I13:J13"/>
    <mergeCell ref="K13:L13"/>
    <mergeCell ref="M15:N15"/>
    <mergeCell ref="O15:P15"/>
    <mergeCell ref="A16:B16"/>
    <mergeCell ref="C16:D16"/>
    <mergeCell ref="E16:F16"/>
    <mergeCell ref="G16:H16"/>
    <mergeCell ref="I16:J16"/>
    <mergeCell ref="K16:L16"/>
    <mergeCell ref="M16:N16"/>
    <mergeCell ref="O16:P16"/>
    <mergeCell ref="A15:B15"/>
    <mergeCell ref="C15:D15"/>
    <mergeCell ref="E15:F15"/>
    <mergeCell ref="G15:H15"/>
    <mergeCell ref="I15:J15"/>
    <mergeCell ref="K15:L15"/>
    <mergeCell ref="M17:N17"/>
    <mergeCell ref="O17:P17"/>
    <mergeCell ref="A18:B18"/>
    <mergeCell ref="C18:D18"/>
    <mergeCell ref="E18:F18"/>
    <mergeCell ref="G18:H18"/>
    <mergeCell ref="I18:J18"/>
    <mergeCell ref="K18:L18"/>
    <mergeCell ref="M18:N18"/>
    <mergeCell ref="O18:P18"/>
    <mergeCell ref="A17:B17"/>
    <mergeCell ref="C17:D17"/>
    <mergeCell ref="E17:F17"/>
    <mergeCell ref="G17:H17"/>
    <mergeCell ref="I17:J17"/>
    <mergeCell ref="K17:L17"/>
    <mergeCell ref="M21:N21"/>
    <mergeCell ref="O21:P21"/>
    <mergeCell ref="A21:B21"/>
    <mergeCell ref="C21:D21"/>
    <mergeCell ref="E21:F21"/>
    <mergeCell ref="G21:H21"/>
    <mergeCell ref="I21:J21"/>
    <mergeCell ref="K21:L21"/>
    <mergeCell ref="M19:N19"/>
    <mergeCell ref="O19:P19"/>
    <mergeCell ref="A20:B20"/>
    <mergeCell ref="C20:D20"/>
    <mergeCell ref="E20:F20"/>
    <mergeCell ref="G20:H20"/>
    <mergeCell ref="I20:J20"/>
    <mergeCell ref="K20:L20"/>
    <mergeCell ref="M20:N20"/>
    <mergeCell ref="O20:P20"/>
    <mergeCell ref="A19:B19"/>
    <mergeCell ref="C19:D19"/>
    <mergeCell ref="E19:F19"/>
    <mergeCell ref="G19:H19"/>
    <mergeCell ref="I19:J19"/>
    <mergeCell ref="K19:L19"/>
  </mergeCells>
  <phoneticPr fontId="10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4"/>
  <sheetViews>
    <sheetView showGridLines="0" view="pageBreakPreview" zoomScaleNormal="100" zoomScaleSheetLayoutView="100" workbookViewId="0">
      <selection activeCell="I17" sqref="I17:J17"/>
    </sheetView>
  </sheetViews>
  <sheetFormatPr defaultColWidth="9.875" defaultRowHeight="14.25"/>
  <cols>
    <col min="1" max="1" width="4.125" style="217" customWidth="1"/>
    <col min="2" max="2" width="18.5" style="217" customWidth="1"/>
    <col min="3" max="18" width="10.5" style="217" customWidth="1"/>
    <col min="19" max="16384" width="9.875" style="217"/>
  </cols>
  <sheetData>
    <row r="2" spans="1:18" ht="20.25" customHeight="1">
      <c r="A2" s="214" t="s">
        <v>373</v>
      </c>
      <c r="B2" s="215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R2" s="218" t="s">
        <v>374</v>
      </c>
    </row>
    <row r="3" spans="1:18" ht="12.95" customHeight="1">
      <c r="A3" s="310" t="s">
        <v>352</v>
      </c>
      <c r="B3" s="310"/>
      <c r="C3" s="310" t="s">
        <v>375</v>
      </c>
      <c r="D3" s="310"/>
      <c r="E3" s="310" t="s">
        <v>376</v>
      </c>
      <c r="F3" s="310"/>
      <c r="G3" s="310" t="s">
        <v>377</v>
      </c>
      <c r="H3" s="310"/>
      <c r="I3" s="310" t="s">
        <v>378</v>
      </c>
      <c r="J3" s="310"/>
      <c r="K3" s="310" t="s">
        <v>379</v>
      </c>
      <c r="L3" s="310"/>
      <c r="M3" s="310" t="s">
        <v>380</v>
      </c>
      <c r="N3" s="310"/>
      <c r="O3" s="310" t="s">
        <v>381</v>
      </c>
      <c r="P3" s="310"/>
      <c r="Q3" s="310" t="s">
        <v>324</v>
      </c>
      <c r="R3" s="310"/>
    </row>
    <row r="4" spans="1:18" ht="12.95" customHeight="1">
      <c r="A4" s="310"/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</row>
    <row r="5" spans="1:18" ht="14.1" customHeight="1">
      <c r="A5" s="312" t="s">
        <v>360</v>
      </c>
      <c r="B5" s="313"/>
      <c r="C5" s="303">
        <v>9155375892</v>
      </c>
      <c r="D5" s="304"/>
      <c r="E5" s="303">
        <v>47370879917</v>
      </c>
      <c r="F5" s="304"/>
      <c r="G5" s="303">
        <v>7276462346</v>
      </c>
      <c r="H5" s="304"/>
      <c r="I5" s="303">
        <v>18100438155</v>
      </c>
      <c r="J5" s="304"/>
      <c r="K5" s="303">
        <v>7666213894</v>
      </c>
      <c r="L5" s="304"/>
      <c r="M5" s="303">
        <v>4438296126</v>
      </c>
      <c r="N5" s="304"/>
      <c r="O5" s="303">
        <v>14903292999</v>
      </c>
      <c r="P5" s="304"/>
      <c r="Q5" s="303">
        <v>108910959329</v>
      </c>
      <c r="R5" s="304"/>
    </row>
    <row r="6" spans="1:18" ht="14.1" customHeight="1">
      <c r="A6" s="307" t="s">
        <v>371</v>
      </c>
      <c r="B6" s="307"/>
      <c r="C6" s="303">
        <v>6189423362</v>
      </c>
      <c r="D6" s="304"/>
      <c r="E6" s="303">
        <v>22820869077</v>
      </c>
      <c r="F6" s="304"/>
      <c r="G6" s="303">
        <v>2377490073</v>
      </c>
      <c r="H6" s="304"/>
      <c r="I6" s="303">
        <v>10371117798</v>
      </c>
      <c r="J6" s="304"/>
      <c r="K6" s="303">
        <v>4537691084</v>
      </c>
      <c r="L6" s="304"/>
      <c r="M6" s="303">
        <v>503642702</v>
      </c>
      <c r="N6" s="304"/>
      <c r="O6" s="303">
        <v>13061957615</v>
      </c>
      <c r="P6" s="304"/>
      <c r="Q6" s="303">
        <v>59862191711</v>
      </c>
      <c r="R6" s="304"/>
    </row>
    <row r="7" spans="1:18" ht="14.1" customHeight="1">
      <c r="A7" s="307" t="s">
        <v>362</v>
      </c>
      <c r="B7" s="307"/>
      <c r="C7" s="303" t="s">
        <v>11</v>
      </c>
      <c r="D7" s="304"/>
      <c r="E7" s="303" t="s">
        <v>11</v>
      </c>
      <c r="F7" s="304"/>
      <c r="G7" s="303" t="s">
        <v>11</v>
      </c>
      <c r="H7" s="304"/>
      <c r="I7" s="303" t="s">
        <v>11</v>
      </c>
      <c r="J7" s="304"/>
      <c r="K7" s="303">
        <v>1370058445</v>
      </c>
      <c r="L7" s="304"/>
      <c r="M7" s="303" t="s">
        <v>11</v>
      </c>
      <c r="N7" s="304"/>
      <c r="O7" s="303" t="s">
        <v>11</v>
      </c>
      <c r="P7" s="304"/>
      <c r="Q7" s="303">
        <v>1370058445</v>
      </c>
      <c r="R7" s="304"/>
    </row>
    <row r="8" spans="1:18" ht="14.1" customHeight="1">
      <c r="A8" s="305" t="s">
        <v>363</v>
      </c>
      <c r="B8" s="305"/>
      <c r="C8" s="303">
        <v>2754430461</v>
      </c>
      <c r="D8" s="304"/>
      <c r="E8" s="303">
        <v>23350724603</v>
      </c>
      <c r="F8" s="304"/>
      <c r="G8" s="303">
        <v>4713861986</v>
      </c>
      <c r="H8" s="304"/>
      <c r="I8" s="303">
        <v>7630444637</v>
      </c>
      <c r="J8" s="304"/>
      <c r="K8" s="303">
        <v>1656694746</v>
      </c>
      <c r="L8" s="304"/>
      <c r="M8" s="303">
        <v>323063276</v>
      </c>
      <c r="N8" s="304"/>
      <c r="O8" s="303">
        <v>1823449504</v>
      </c>
      <c r="P8" s="304"/>
      <c r="Q8" s="303">
        <v>42252669213</v>
      </c>
      <c r="R8" s="304"/>
    </row>
    <row r="9" spans="1:18" ht="14.1" customHeight="1">
      <c r="A9" s="307" t="s">
        <v>364</v>
      </c>
      <c r="B9" s="307"/>
      <c r="C9" s="303">
        <v>211522069</v>
      </c>
      <c r="D9" s="304"/>
      <c r="E9" s="303">
        <v>1115781549</v>
      </c>
      <c r="F9" s="304"/>
      <c r="G9" s="303">
        <v>185110287</v>
      </c>
      <c r="H9" s="304"/>
      <c r="I9" s="303">
        <v>98875720</v>
      </c>
      <c r="J9" s="304"/>
      <c r="K9" s="303">
        <v>30169619</v>
      </c>
      <c r="L9" s="304"/>
      <c r="M9" s="303">
        <v>3611590148</v>
      </c>
      <c r="N9" s="304"/>
      <c r="O9" s="303">
        <v>17885880</v>
      </c>
      <c r="P9" s="304"/>
      <c r="Q9" s="303">
        <v>5270935272</v>
      </c>
      <c r="R9" s="304"/>
    </row>
    <row r="10" spans="1:18" ht="14.1" customHeight="1">
      <c r="A10" s="307" t="s">
        <v>365</v>
      </c>
      <c r="B10" s="307"/>
      <c r="C10" s="303" t="s">
        <v>11</v>
      </c>
      <c r="D10" s="304"/>
      <c r="E10" s="303" t="s">
        <v>11</v>
      </c>
      <c r="F10" s="304"/>
      <c r="G10" s="303" t="s">
        <v>11</v>
      </c>
      <c r="H10" s="304"/>
      <c r="I10" s="303" t="s">
        <v>11</v>
      </c>
      <c r="J10" s="304"/>
      <c r="K10" s="303">
        <v>0</v>
      </c>
      <c r="L10" s="304"/>
      <c r="M10" s="303" t="s">
        <v>11</v>
      </c>
      <c r="N10" s="304"/>
      <c r="O10" s="303" t="s">
        <v>11</v>
      </c>
      <c r="P10" s="304"/>
      <c r="Q10" s="303">
        <v>0</v>
      </c>
      <c r="R10" s="304"/>
    </row>
    <row r="11" spans="1:18" ht="14.1" customHeight="1">
      <c r="A11" s="305" t="s">
        <v>366</v>
      </c>
      <c r="B11" s="305"/>
      <c r="C11" s="303" t="s">
        <v>11</v>
      </c>
      <c r="D11" s="304"/>
      <c r="E11" s="303" t="s">
        <v>11</v>
      </c>
      <c r="F11" s="304"/>
      <c r="G11" s="303" t="s">
        <v>11</v>
      </c>
      <c r="H11" s="304"/>
      <c r="I11" s="303" t="s">
        <v>11</v>
      </c>
      <c r="J11" s="304"/>
      <c r="K11" s="303" t="s">
        <v>11</v>
      </c>
      <c r="L11" s="304"/>
      <c r="M11" s="303" t="s">
        <v>11</v>
      </c>
      <c r="N11" s="304"/>
      <c r="O11" s="303" t="s">
        <v>11</v>
      </c>
      <c r="P11" s="304"/>
      <c r="Q11" s="303" t="s">
        <v>11</v>
      </c>
      <c r="R11" s="304"/>
    </row>
    <row r="12" spans="1:18" ht="14.1" customHeight="1">
      <c r="A12" s="307" t="s">
        <v>367</v>
      </c>
      <c r="B12" s="307"/>
      <c r="C12" s="303" t="s">
        <v>11</v>
      </c>
      <c r="D12" s="304"/>
      <c r="E12" s="303" t="s">
        <v>11</v>
      </c>
      <c r="F12" s="304"/>
      <c r="G12" s="303" t="s">
        <v>11</v>
      </c>
      <c r="H12" s="304"/>
      <c r="I12" s="303" t="s">
        <v>11</v>
      </c>
      <c r="J12" s="304"/>
      <c r="K12" s="303" t="s">
        <v>11</v>
      </c>
      <c r="L12" s="304"/>
      <c r="M12" s="303" t="s">
        <v>11</v>
      </c>
      <c r="N12" s="304"/>
      <c r="O12" s="303" t="s">
        <v>11</v>
      </c>
      <c r="P12" s="304"/>
      <c r="Q12" s="303" t="s">
        <v>11</v>
      </c>
      <c r="R12" s="304"/>
    </row>
    <row r="13" spans="1:18" ht="14.1" customHeight="1">
      <c r="A13" s="307" t="s">
        <v>368</v>
      </c>
      <c r="B13" s="307"/>
      <c r="C13" s="303" t="s">
        <v>11</v>
      </c>
      <c r="D13" s="304"/>
      <c r="E13" s="303" t="s">
        <v>11</v>
      </c>
      <c r="F13" s="304"/>
      <c r="G13" s="303" t="s">
        <v>11</v>
      </c>
      <c r="H13" s="304"/>
      <c r="I13" s="303" t="s">
        <v>11</v>
      </c>
      <c r="J13" s="304"/>
      <c r="K13" s="303" t="s">
        <v>11</v>
      </c>
      <c r="L13" s="304"/>
      <c r="M13" s="303" t="s">
        <v>11</v>
      </c>
      <c r="N13" s="304"/>
      <c r="O13" s="303" t="s">
        <v>11</v>
      </c>
      <c r="P13" s="304"/>
      <c r="Q13" s="303" t="s">
        <v>11</v>
      </c>
      <c r="R13" s="304"/>
    </row>
    <row r="14" spans="1:18" ht="14.1" customHeight="1">
      <c r="A14" s="307" t="s">
        <v>369</v>
      </c>
      <c r="B14" s="307"/>
      <c r="C14" s="303">
        <v>0</v>
      </c>
      <c r="D14" s="304"/>
      <c r="E14" s="303">
        <v>83504688</v>
      </c>
      <c r="F14" s="304"/>
      <c r="G14" s="303" t="s">
        <v>11</v>
      </c>
      <c r="H14" s="304"/>
      <c r="I14" s="303" t="s">
        <v>11</v>
      </c>
      <c r="J14" s="304"/>
      <c r="K14" s="303">
        <v>71600000</v>
      </c>
      <c r="L14" s="304"/>
      <c r="M14" s="303" t="s">
        <v>11</v>
      </c>
      <c r="N14" s="304"/>
      <c r="O14" s="303" t="s">
        <v>11</v>
      </c>
      <c r="P14" s="304"/>
      <c r="Q14" s="303">
        <v>155104688</v>
      </c>
      <c r="R14" s="304"/>
    </row>
    <row r="15" spans="1:18" ht="14.1" customHeight="1">
      <c r="A15" s="314" t="s">
        <v>370</v>
      </c>
      <c r="B15" s="315"/>
      <c r="C15" s="303">
        <v>57186328365</v>
      </c>
      <c r="D15" s="304"/>
      <c r="E15" s="303">
        <v>531391405</v>
      </c>
      <c r="F15" s="304"/>
      <c r="G15" s="303">
        <v>6539400</v>
      </c>
      <c r="H15" s="304"/>
      <c r="I15" s="303">
        <v>61468015</v>
      </c>
      <c r="J15" s="304"/>
      <c r="K15" s="303">
        <v>4989065288</v>
      </c>
      <c r="L15" s="304"/>
      <c r="M15" s="303">
        <v>2300940</v>
      </c>
      <c r="N15" s="304"/>
      <c r="O15" s="303">
        <v>116150050</v>
      </c>
      <c r="P15" s="304"/>
      <c r="Q15" s="303">
        <v>62893243463</v>
      </c>
      <c r="R15" s="304"/>
    </row>
    <row r="16" spans="1:18" ht="14.1" customHeight="1">
      <c r="A16" s="307" t="s">
        <v>371</v>
      </c>
      <c r="B16" s="307"/>
      <c r="C16" s="303">
        <v>30089302330</v>
      </c>
      <c r="D16" s="304"/>
      <c r="E16" s="303">
        <v>278637072</v>
      </c>
      <c r="F16" s="304"/>
      <c r="G16" s="303" t="s">
        <v>11</v>
      </c>
      <c r="H16" s="304"/>
      <c r="I16" s="303">
        <v>13330101</v>
      </c>
      <c r="J16" s="304"/>
      <c r="K16" s="303">
        <v>3304096354</v>
      </c>
      <c r="L16" s="304"/>
      <c r="M16" s="303" t="s">
        <v>11</v>
      </c>
      <c r="N16" s="304"/>
      <c r="O16" s="303" t="s">
        <v>11</v>
      </c>
      <c r="P16" s="304"/>
      <c r="Q16" s="303">
        <v>33685365857</v>
      </c>
      <c r="R16" s="304"/>
    </row>
    <row r="17" spans="1:18" ht="14.1" customHeight="1">
      <c r="A17" s="307" t="s">
        <v>363</v>
      </c>
      <c r="B17" s="307"/>
      <c r="C17" s="303">
        <v>1913916396</v>
      </c>
      <c r="D17" s="304"/>
      <c r="E17" s="303">
        <v>234278612</v>
      </c>
      <c r="F17" s="304"/>
      <c r="G17" s="303" t="s">
        <v>11</v>
      </c>
      <c r="H17" s="304"/>
      <c r="I17" s="303">
        <v>48137914</v>
      </c>
      <c r="J17" s="304"/>
      <c r="K17" s="303">
        <v>688494827</v>
      </c>
      <c r="L17" s="304"/>
      <c r="M17" s="303">
        <v>130140</v>
      </c>
      <c r="N17" s="304"/>
      <c r="O17" s="303" t="s">
        <v>11</v>
      </c>
      <c r="P17" s="304"/>
      <c r="Q17" s="303">
        <v>2884957889</v>
      </c>
      <c r="R17" s="304"/>
    </row>
    <row r="18" spans="1:18" ht="14.1" customHeight="1">
      <c r="A18" s="305" t="s">
        <v>364</v>
      </c>
      <c r="B18" s="305"/>
      <c r="C18" s="303">
        <v>25163109639</v>
      </c>
      <c r="D18" s="304"/>
      <c r="E18" s="303">
        <v>18475721</v>
      </c>
      <c r="F18" s="304"/>
      <c r="G18" s="303">
        <v>6539400</v>
      </c>
      <c r="H18" s="304"/>
      <c r="I18" s="303" t="s">
        <v>11</v>
      </c>
      <c r="J18" s="304"/>
      <c r="K18" s="303">
        <v>996474107</v>
      </c>
      <c r="L18" s="304"/>
      <c r="M18" s="303">
        <v>2170800</v>
      </c>
      <c r="N18" s="304"/>
      <c r="O18" s="303">
        <v>116150050</v>
      </c>
      <c r="P18" s="304"/>
      <c r="Q18" s="303">
        <v>26302919717</v>
      </c>
      <c r="R18" s="304"/>
    </row>
    <row r="19" spans="1:18" ht="14.1" customHeight="1">
      <c r="A19" s="307" t="s">
        <v>368</v>
      </c>
      <c r="B19" s="307"/>
      <c r="C19" s="303" t="s">
        <v>11</v>
      </c>
      <c r="D19" s="304"/>
      <c r="E19" s="303" t="s">
        <v>11</v>
      </c>
      <c r="F19" s="304"/>
      <c r="G19" s="303" t="s">
        <v>11</v>
      </c>
      <c r="H19" s="304"/>
      <c r="I19" s="303" t="s">
        <v>11</v>
      </c>
      <c r="J19" s="304"/>
      <c r="K19" s="303" t="s">
        <v>11</v>
      </c>
      <c r="L19" s="304"/>
      <c r="M19" s="303" t="s">
        <v>11</v>
      </c>
      <c r="N19" s="304"/>
      <c r="O19" s="303" t="s">
        <v>11</v>
      </c>
      <c r="P19" s="304"/>
      <c r="Q19" s="303" t="s">
        <v>11</v>
      </c>
      <c r="R19" s="304"/>
    </row>
    <row r="20" spans="1:18" ht="14.1" customHeight="1">
      <c r="A20" s="305" t="s">
        <v>369</v>
      </c>
      <c r="B20" s="305"/>
      <c r="C20" s="303">
        <v>20000000</v>
      </c>
      <c r="D20" s="304"/>
      <c r="E20" s="303">
        <v>0</v>
      </c>
      <c r="F20" s="304"/>
      <c r="G20" s="303" t="s">
        <v>11</v>
      </c>
      <c r="H20" s="304"/>
      <c r="I20" s="303" t="s">
        <v>11</v>
      </c>
      <c r="J20" s="304"/>
      <c r="K20" s="303">
        <v>0</v>
      </c>
      <c r="L20" s="304"/>
      <c r="M20" s="303" t="s">
        <v>11</v>
      </c>
      <c r="N20" s="304"/>
      <c r="O20" s="303" t="s">
        <v>11</v>
      </c>
      <c r="P20" s="304"/>
      <c r="Q20" s="303">
        <v>20000000</v>
      </c>
      <c r="R20" s="304"/>
    </row>
    <row r="21" spans="1:18" ht="14.1" customHeight="1">
      <c r="A21" s="316" t="s">
        <v>372</v>
      </c>
      <c r="B21" s="317"/>
      <c r="C21" s="303">
        <v>693360</v>
      </c>
      <c r="D21" s="304"/>
      <c r="E21" s="303">
        <v>57737951</v>
      </c>
      <c r="F21" s="304"/>
      <c r="G21" s="303">
        <v>14516799</v>
      </c>
      <c r="H21" s="304"/>
      <c r="I21" s="303">
        <v>55745732</v>
      </c>
      <c r="J21" s="304"/>
      <c r="K21" s="303">
        <v>26330444</v>
      </c>
      <c r="L21" s="304"/>
      <c r="M21" s="303">
        <v>85928081</v>
      </c>
      <c r="N21" s="304"/>
      <c r="O21" s="303">
        <v>67824929</v>
      </c>
      <c r="P21" s="304"/>
      <c r="Q21" s="303">
        <v>308777296</v>
      </c>
      <c r="R21" s="304"/>
    </row>
    <row r="22" spans="1:18" ht="13.5" customHeight="1">
      <c r="A22" s="318" t="s">
        <v>324</v>
      </c>
      <c r="B22" s="318"/>
      <c r="C22" s="303">
        <v>66342397617</v>
      </c>
      <c r="D22" s="304"/>
      <c r="E22" s="303">
        <v>47960009273</v>
      </c>
      <c r="F22" s="304"/>
      <c r="G22" s="303">
        <v>7297518545</v>
      </c>
      <c r="H22" s="304"/>
      <c r="I22" s="303">
        <v>18217651902</v>
      </c>
      <c r="J22" s="304"/>
      <c r="K22" s="303">
        <v>12681609626</v>
      </c>
      <c r="L22" s="304"/>
      <c r="M22" s="303">
        <v>4526525147</v>
      </c>
      <c r="N22" s="304"/>
      <c r="O22" s="303">
        <v>15087267978</v>
      </c>
      <c r="P22" s="304"/>
      <c r="Q22" s="303">
        <v>172112980088</v>
      </c>
      <c r="R22" s="304"/>
    </row>
    <row r="23" spans="1:18" ht="13.5" customHeight="1"/>
    <row r="24" spans="1:18" ht="13.5" customHeight="1"/>
  </sheetData>
  <mergeCells count="171">
    <mergeCell ref="Q22:R22"/>
    <mergeCell ref="O21:P21"/>
    <mergeCell ref="Q21:R21"/>
    <mergeCell ref="A22:B22"/>
    <mergeCell ref="C22:D22"/>
    <mergeCell ref="E22:F22"/>
    <mergeCell ref="G22:H22"/>
    <mergeCell ref="I22:J22"/>
    <mergeCell ref="K22:L22"/>
    <mergeCell ref="M22:N22"/>
    <mergeCell ref="O22:P22"/>
    <mergeCell ref="M20:N20"/>
    <mergeCell ref="O20:P20"/>
    <mergeCell ref="Q20:R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A19:B19"/>
    <mergeCell ref="C19:D19"/>
    <mergeCell ref="E19:F19"/>
    <mergeCell ref="G19:H19"/>
    <mergeCell ref="I19:J19"/>
    <mergeCell ref="K19:L19"/>
    <mergeCell ref="M19:N19"/>
    <mergeCell ref="O19:P19"/>
    <mergeCell ref="Q19:R19"/>
    <mergeCell ref="A18:B18"/>
    <mergeCell ref="C18:D18"/>
    <mergeCell ref="E18:F18"/>
    <mergeCell ref="G18:H18"/>
    <mergeCell ref="I18:J18"/>
    <mergeCell ref="K18:L18"/>
    <mergeCell ref="M18:N18"/>
    <mergeCell ref="O18:P18"/>
    <mergeCell ref="Q18:R18"/>
    <mergeCell ref="M16:N16"/>
    <mergeCell ref="O16:P16"/>
    <mergeCell ref="Q16:R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O17:P17"/>
    <mergeCell ref="Q17:R17"/>
    <mergeCell ref="A15:B15"/>
    <mergeCell ref="C15:D15"/>
    <mergeCell ref="E15:F15"/>
    <mergeCell ref="G15:H15"/>
    <mergeCell ref="I15:J15"/>
    <mergeCell ref="K15:L15"/>
    <mergeCell ref="M15:N15"/>
    <mergeCell ref="O15:P15"/>
    <mergeCell ref="Q15:R15"/>
    <mergeCell ref="A14:B14"/>
    <mergeCell ref="C14:D14"/>
    <mergeCell ref="E14:F14"/>
    <mergeCell ref="G14:H14"/>
    <mergeCell ref="I14:J14"/>
    <mergeCell ref="K14:L14"/>
    <mergeCell ref="M14:N14"/>
    <mergeCell ref="O14:P14"/>
    <mergeCell ref="Q14:R14"/>
    <mergeCell ref="M12:N12"/>
    <mergeCell ref="O12:P12"/>
    <mergeCell ref="Q12:R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O13:P13"/>
    <mergeCell ref="Q13:R13"/>
    <mergeCell ref="A11:B11"/>
    <mergeCell ref="C11:D11"/>
    <mergeCell ref="E11:F11"/>
    <mergeCell ref="G11:H11"/>
    <mergeCell ref="I11:J11"/>
    <mergeCell ref="K11:L11"/>
    <mergeCell ref="M11:N11"/>
    <mergeCell ref="O11:P11"/>
    <mergeCell ref="Q11:R11"/>
    <mergeCell ref="A10:B10"/>
    <mergeCell ref="C10:D10"/>
    <mergeCell ref="E10:F10"/>
    <mergeCell ref="G10:H10"/>
    <mergeCell ref="I10:J10"/>
    <mergeCell ref="K10:L10"/>
    <mergeCell ref="M10:N10"/>
    <mergeCell ref="O10:P10"/>
    <mergeCell ref="Q10:R10"/>
    <mergeCell ref="M8:N8"/>
    <mergeCell ref="O8:P8"/>
    <mergeCell ref="Q8:R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O9:P9"/>
    <mergeCell ref="Q9:R9"/>
    <mergeCell ref="A7:B7"/>
    <mergeCell ref="C7:D7"/>
    <mergeCell ref="E7:F7"/>
    <mergeCell ref="G7:H7"/>
    <mergeCell ref="I7:J7"/>
    <mergeCell ref="K7:L7"/>
    <mergeCell ref="M7:N7"/>
    <mergeCell ref="O7:P7"/>
    <mergeCell ref="Q7:R7"/>
    <mergeCell ref="A6:B6"/>
    <mergeCell ref="C6:D6"/>
    <mergeCell ref="E6:F6"/>
    <mergeCell ref="G6:H6"/>
    <mergeCell ref="I6:J6"/>
    <mergeCell ref="K6:L6"/>
    <mergeCell ref="M6:N6"/>
    <mergeCell ref="O6:P6"/>
    <mergeCell ref="Q6:R6"/>
    <mergeCell ref="M3:N4"/>
    <mergeCell ref="O3:P4"/>
    <mergeCell ref="Q3:R4"/>
    <mergeCell ref="A5:B5"/>
    <mergeCell ref="C5:D5"/>
    <mergeCell ref="E5:F5"/>
    <mergeCell ref="G5:H5"/>
    <mergeCell ref="I5:J5"/>
    <mergeCell ref="K5:L5"/>
    <mergeCell ref="M5:N5"/>
    <mergeCell ref="A3:B4"/>
    <mergeCell ref="C3:D4"/>
    <mergeCell ref="E3:F4"/>
    <mergeCell ref="G3:H4"/>
    <mergeCell ref="I3:J4"/>
    <mergeCell ref="K3:L4"/>
    <mergeCell ref="O5:P5"/>
    <mergeCell ref="Q5:R5"/>
  </mergeCells>
  <phoneticPr fontId="10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純資産変動計算書</vt:lpstr>
      <vt:lpstr>資金収支計算書</vt:lpstr>
      <vt:lpstr>有形固定資産の明細</vt:lpstr>
      <vt:lpstr>有形固定資産の行政目的別明細</vt:lpstr>
      <vt:lpstr>行政コスト計算書!Print_Area</vt:lpstr>
      <vt:lpstr>資金収支計算書!Print_Area</vt:lpstr>
      <vt:lpstr>純資産変動計算書!Print_Area</vt:lpstr>
      <vt:lpstr>貸借対照表!Print_Area</vt:lpstr>
      <vt:lpstr>有形固定資産の行政目的別明細!Print_Area</vt:lpstr>
      <vt:lpstr>有形固定資産の明細!Print_Area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2019-03-29T01:32:10Z</dcterms:modified>
</cp:coreProperties>
</file>