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260\Desktop\経営比較分析表\"/>
    </mc:Choice>
  </mc:AlternateContent>
  <workbookProtection workbookAlgorithmName="SHA-512" workbookHashValue="NJ642CMErc089on5mLUgwZ+yV+MatzP87ECEqov9kcJz7Dql4hSb9op6khaaEyAGPgyEldOWBCZbtF0mSlRnPQ==" workbookSaltValue="a8VGBJYYopOfwxlkitOM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<sst xmlns="http://schemas.openxmlformats.org/spreadsheetml/2006/main" count="240" uniqueCount="123">
  <si>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</si>
  <si>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</si>
  <si>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</si>
  <si>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</si>
  <si>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</si>
  <si>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</si>
  <si>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</si>
  <si>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</si>
  <si>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</si>
  <si>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</si>
  <si>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</si>
  <si>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</si>
  <si>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</si>
  <si>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</si>
  <si>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</si>
  <si>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</si>
  <si>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</si>
  <si>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</si>
  <si>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</si>
  <si>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</si>
  <si>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</si>
  <si>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</si>
  <si>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</si>
  <si>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</si>
  <si>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</si>
  <si>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</si>
  <si>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</si>
  <si>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</si>
  <si>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</si>
  <si>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</si>
  <si>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</si>
  <si>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</si>
  <si>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</si>
  <si>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</si>
  <si>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</si>
  <si>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</si>
  <si>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</si>
  <si>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</si>
  <si>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</si>
  <si>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</si>
  <si>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</si>
  <si>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</si>
  <si>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</si>
  <si>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</si>
  <si>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</si>
  <si>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</si>
  <si>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</si>
  <si>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</si>
  <si>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</si>
  <si>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</si>
  <si>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</si>
  <si>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</si>
  <si>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</si>
  <si>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</si>
  <si>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</si>
  <si>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</si>
  <si>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</si>
  <si>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</si>
  <si>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</si>
  <si>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</si>
  <si>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</si>
  <si>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</si>
  <si>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</si>
  <si>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</si>
  <si>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</si>
  <si>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</si>
  <si>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</si>
  <si>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</si>
  <si>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</si>
  <si>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</si>
  <si>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</si>
  <si>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</si>
  <si>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</si>
  <si>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</si>
  <si>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</si>
  <si>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</si>
  <si>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</si>
  <si>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</si>
  <si>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</si>
  <si>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</si>
  <si>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</si>
  <si>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</si>
  <si>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</si>
  <si>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</si>
  <si>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</si>
  <si>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</si>
  <si>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</si>
  <si>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</si>
  <si>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</si>
  <si>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</si>
  <si>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</si>
  <si>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</si>
  <si>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</si>
  <si>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</si>
  <si>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</si>
  <si>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</si>
  <si>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</si>
  <si>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</si>
  <si>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</si>
  <si>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</si>
  <si>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</si>
  <si>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</si>
  <si>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</si>
  <si>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</si>
  <si>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</si>
  <si>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</si>
  <si>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</si>
  <si>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</si>
  <si>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</si>
  <si>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</si>
  <si>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</si>
  <si>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</si>
  <si>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</si>
  <si>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</si>
  <si>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</si>
  <si>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</si>
  <si>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</si>
  <si>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</si>
  <si>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</si>
  <si>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</si>
  <si>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平成3年から整備を始めたこともあり、現在、管路等の老朽化は見られません。</t>
    <phoneticPr fontId="4"/>
  </si>
  <si>
    <t xml:space="preserve">　今後も「生活排水処理アクションプログラム」、「経営戦略」に沿って整備区域を拡大するとともに、水洗化率の向上、未収金の徴収強化、経費節減などを図り、経営基盤の強化を図っていきます。 </t>
    <phoneticPr fontId="4"/>
  </si>
  <si>
    <t xml:space="preserve">　平成29年度決算における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平成29年度末で約2億円の累積欠損金が生じております。支払能力を示す流動比率は、会計制度改正に伴い平成26年度には34.04％まで下がり、平成29年度末では54.07％まで増加しましたが、事業運営は一般会計からの多額の繰入金により成り立っている状況です。
　企業債残高対事業規模比率が増加した主な要因は、繰出基準額（分流式下水道等に要する経費）の適正化により基準内の繰出金が減額となったことによるものです。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</si>
</sst>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0.09</c:v>
                </c:pt>
                <c:pt idx="2">
                  <c:v>4.49</c:v>
                </c:pt>
                <c:pt idx="3">
                  <c:v>0.11</c:v>
                </c:pt>
                <c:pt idx="4">
                  <c:v>0.01</c:v>
                </c:pt>
              </c:numCache>
            </c:numRef>
          </c:val>
          <c:extLst>
            <c:ext xmlns:c16="http://schemas.microsoft.com/office/drawing/2014/chart" uri="{C3380CC4-5D6E-409C-BE32-E72D297353CC}">
              <c16:uniqueId val="{00000000-FD4B-4388-A2BA-16411CD279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FD4B-4388-A2BA-16411CD279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A-4873-B019-15C04CA43D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E7EA-4873-B019-15C04CA43D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79.540000000000006</c:v>
                </c:pt>
                <c:pt idx="1">
                  <c:v>76.75</c:v>
                </c:pt>
                <c:pt idx="2">
                  <c:v>77.84</c:v>
                </c:pt>
                <c:pt idx="3">
                  <c:v>77.39</c:v>
                </c:pt>
                <c:pt idx="4">
                  <c:v>78.31</c:v>
                </c:pt>
              </c:numCache>
            </c:numRef>
          </c:val>
          <c:extLst>
            <c:ext xmlns:c16="http://schemas.microsoft.com/office/drawing/2014/chart" uri="{C3380CC4-5D6E-409C-BE32-E72D297353CC}">
              <c16:uniqueId val="{00000000-AF2A-4A88-BAB5-569F04B34A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AF2A-4A88-BAB5-569F04B34A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97.54</c:v>
                </c:pt>
                <c:pt idx="1">
                  <c:v>96.73</c:v>
                </c:pt>
                <c:pt idx="2">
                  <c:v>97.99</c:v>
                </c:pt>
                <c:pt idx="3">
                  <c:v>97.64</c:v>
                </c:pt>
                <c:pt idx="4">
                  <c:v>97.19</c:v>
                </c:pt>
              </c:numCache>
            </c:numRef>
          </c:val>
          <c:extLst>
            <c:ext xmlns:c16="http://schemas.microsoft.com/office/drawing/2014/chart" uri="{C3380CC4-5D6E-409C-BE32-E72D297353CC}">
              <c16:uniqueId val="{00000000-B2EC-4B80-98DE-25DEADBFC6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c:ext xmlns:c16="http://schemas.microsoft.com/office/drawing/2014/chart" uri="{C3380CC4-5D6E-409C-BE32-E72D297353CC}">
              <c16:uniqueId val="{00000001-B2EC-4B80-98DE-25DEADBFC6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10.96</c:v>
                </c:pt>
                <c:pt idx="1">
                  <c:v>17.809999999999999</c:v>
                </c:pt>
                <c:pt idx="2">
                  <c:v>19.13</c:v>
                </c:pt>
                <c:pt idx="3">
                  <c:v>20.76</c:v>
                </c:pt>
                <c:pt idx="4">
                  <c:v>21.82</c:v>
                </c:pt>
              </c:numCache>
            </c:numRef>
          </c:val>
          <c:extLst>
            <c:ext xmlns:c16="http://schemas.microsoft.com/office/drawing/2014/chart" uri="{C3380CC4-5D6E-409C-BE32-E72D297353CC}">
              <c16:uniqueId val="{00000000-E2A8-456E-81BB-CABF353695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c:ext xmlns:c16="http://schemas.microsoft.com/office/drawing/2014/chart" uri="{C3380CC4-5D6E-409C-BE32-E72D297353CC}">
              <c16:uniqueId val="{00000001-E2A8-456E-81BB-CABF353695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5D-46C7-AC2B-7203698306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695D-46C7-AC2B-7203698306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56.43</c:v>
                </c:pt>
                <c:pt idx="1">
                  <c:v>0</c:v>
                </c:pt>
                <c:pt idx="2" formatCode="#,##0.00;&quot;△&quot;#,##0.00;&quot;-&quot;">
                  <c:v>4.5</c:v>
                </c:pt>
                <c:pt idx="3" formatCode="#,##0.00;&quot;△&quot;#,##0.00;&quot;-&quot;">
                  <c:v>7.71</c:v>
                </c:pt>
                <c:pt idx="4" formatCode="#,##0.00;&quot;△&quot;#,##0.00;&quot;-&quot;">
                  <c:v>11.85</c:v>
                </c:pt>
              </c:numCache>
            </c:numRef>
          </c:val>
          <c:extLst>
            <c:ext xmlns:c16="http://schemas.microsoft.com/office/drawing/2014/chart" uri="{C3380CC4-5D6E-409C-BE32-E72D297353CC}">
              <c16:uniqueId val="{00000000-CD3D-4CA1-AE96-4A3663BAB2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c:ext xmlns:c16="http://schemas.microsoft.com/office/drawing/2014/chart" uri="{C3380CC4-5D6E-409C-BE32-E72D297353CC}">
              <c16:uniqueId val="{00000001-CD3D-4CA1-AE96-4A3663BAB2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332.13</c:v>
                </c:pt>
                <c:pt idx="1">
                  <c:v>34.04</c:v>
                </c:pt>
                <c:pt idx="2">
                  <c:v>49.9</c:v>
                </c:pt>
                <c:pt idx="3">
                  <c:v>53.51</c:v>
                </c:pt>
                <c:pt idx="4">
                  <c:v>54.07</c:v>
                </c:pt>
              </c:numCache>
            </c:numRef>
          </c:val>
          <c:extLst>
            <c:ext xmlns:c16="http://schemas.microsoft.com/office/drawing/2014/chart" uri="{C3380CC4-5D6E-409C-BE32-E72D297353CC}">
              <c16:uniqueId val="{00000000-C272-485B-8261-0A3E595771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c:ext xmlns:c16="http://schemas.microsoft.com/office/drawing/2014/chart" uri="{C3380CC4-5D6E-409C-BE32-E72D297353CC}">
              <c16:uniqueId val="{00000001-C272-485B-8261-0A3E595771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1232.98</c:v>
                </c:pt>
                <c:pt idx="1">
                  <c:v>1229.8</c:v>
                </c:pt>
                <c:pt idx="2">
                  <c:v>1206.3399999999999</c:v>
                </c:pt>
                <c:pt idx="3">
                  <c:v>1162.27</c:v>
                </c:pt>
                <c:pt idx="4">
                  <c:v>1927.9</c:v>
                </c:pt>
              </c:numCache>
            </c:numRef>
          </c:val>
          <c:extLst>
            <c:ext xmlns:c16="http://schemas.microsoft.com/office/drawing/2014/chart" uri="{C3380CC4-5D6E-409C-BE32-E72D297353CC}">
              <c16:uniqueId val="{00000000-9349-4C8E-ADF6-ADCA6B2373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9349-4C8E-ADF6-ADCA6B2373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81.25</c:v>
                </c:pt>
                <c:pt idx="1">
                  <c:v>79.39</c:v>
                </c:pt>
                <c:pt idx="2">
                  <c:v>77.3</c:v>
                </c:pt>
                <c:pt idx="3">
                  <c:v>75.319999999999993</c:v>
                </c:pt>
                <c:pt idx="4">
                  <c:v>63.51</c:v>
                </c:pt>
              </c:numCache>
            </c:numRef>
          </c:val>
          <c:extLst>
            <c:ext xmlns:c16="http://schemas.microsoft.com/office/drawing/2014/chart" uri="{C3380CC4-5D6E-409C-BE32-E72D297353CC}">
              <c16:uniqueId val="{00000000-1E9B-4808-85EC-7BA4484935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1E9B-4808-85EC-7BA4484935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215.78</c:v>
                </c:pt>
                <c:pt idx="1">
                  <c:v>219.82</c:v>
                </c:pt>
                <c:pt idx="2">
                  <c:v>226.31</c:v>
                </c:pt>
                <c:pt idx="3">
                  <c:v>232.29</c:v>
                </c:pt>
                <c:pt idx="4">
                  <c:v>275.55</c:v>
                </c:pt>
              </c:numCache>
            </c:numRef>
          </c:val>
          <c:extLst>
            <c:ext xmlns:c16="http://schemas.microsoft.com/office/drawing/2014/chart" uri="{C3380CC4-5D6E-409C-BE32-E72D297353CC}">
              <c16:uniqueId val="{00000000-D387-4FB9-AC3D-8B12E4E6C3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D387-4FB9-AC3D-8B12E4E6C3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自治体職員</v>
      </c>
      <c r="AE8" s="49"/>
      <c r="AF8" s="49"/>
      <c r="AG8" s="49"/>
      <c r="AH8" s="49"/>
      <c r="AI8" s="49"/>
      <c r="AJ8" s="49"/>
      <c r="AK8" s="3"/>
      <c r="AL8" s="50">
        <f>データ!S6</f>
        <v>165472</v>
      </c>
      <c r="AM8" s="50"/>
      <c r="AN8" s="50"/>
      <c r="AO8" s="50"/>
      <c r="AP8" s="50"/>
      <c r="AQ8" s="50"/>
      <c r="AR8" s="50"/>
      <c r="AS8" s="50"/>
      <c r="AT8" s="45">
        <f>データ!T6</f>
        <v>623.58000000000004</v>
      </c>
      <c r="AU8" s="45"/>
      <c r="AV8" s="45"/>
      <c r="AW8" s="45"/>
      <c r="AX8" s="45"/>
      <c r="AY8" s="45"/>
      <c r="AZ8" s="45"/>
      <c r="BA8" s="45"/>
      <c r="BB8" s="45">
        <f>データ!U6</f>
        <v>265.36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49.68</v>
      </c>
      <c r="J10" s="45"/>
      <c r="K10" s="45"/>
      <c r="L10" s="45"/>
      <c r="M10" s="45"/>
      <c r="N10" s="45"/>
      <c r="O10" s="45"/>
      <c r="P10" s="45">
        <f>データ!P6</f>
        <v>54.82</v>
      </c>
      <c r="Q10" s="45"/>
      <c r="R10" s="45"/>
      <c r="S10" s="45"/>
      <c r="T10" s="45"/>
      <c r="U10" s="45"/>
      <c r="V10" s="45"/>
      <c r="W10" s="45">
        <f>データ!Q6</f>
        <v>97.93</v>
      </c>
      <c r="X10" s="45"/>
      <c r="Y10" s="45"/>
      <c r="Z10" s="45"/>
      <c r="AA10" s="45"/>
      <c r="AB10" s="45"/>
      <c r="AC10" s="45"/>
      <c r="AD10" s="50">
        <f>データ!R6</f>
        <v>3056</v>
      </c>
      <c r="AE10" s="50"/>
      <c r="AF10" s="50"/>
      <c r="AG10" s="50"/>
      <c r="AH10" s="50"/>
      <c r="AI10" s="50"/>
      <c r="AJ10" s="50"/>
      <c r="AK10" s="2"/>
      <c r="AL10" s="50">
        <f>データ!V6</f>
        <v>90471</v>
      </c>
      <c r="AM10" s="50"/>
      <c r="AN10" s="50"/>
      <c r="AO10" s="50"/>
      <c r="AP10" s="50"/>
      <c r="AQ10" s="50"/>
      <c r="AR10" s="50"/>
      <c r="AS10" s="50"/>
      <c r="AT10" s="45">
        <f>データ!W6</f>
        <v>19.079999999999998</v>
      </c>
      <c r="AU10" s="45"/>
      <c r="AV10" s="45"/>
      <c r="AW10" s="45"/>
      <c r="AX10" s="45"/>
      <c r="AY10" s="45"/>
      <c r="AZ10" s="45"/>
      <c r="BA10" s="45"/>
      <c r="BB10" s="45">
        <f>データ!X6</f>
        <v>4741.67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9Xyjm7jo0BXP6HISi4cDDWaMrkHC5+DgGUl/RIhs8s+rmDUjk1t8SJSja6yT/SZD6d4S0GeA6cALKDFq6Rm2g==" saltValue="PfzNbRYyCQQ2eUV7xXNQ5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49.68</v>
      </c>
      <c r="P6" s="34">
        <f t="shared" si="3"/>
        <v>54.82</v>
      </c>
      <c r="Q6" s="34">
        <f t="shared" si="3"/>
        <v>97.93</v>
      </c>
      <c r="R6" s="34">
        <f t="shared" si="3"/>
        <v>3056</v>
      </c>
      <c r="S6" s="34">
        <f t="shared" si="3"/>
        <v>165472</v>
      </c>
      <c r="T6" s="34">
        <f t="shared" si="3"/>
        <v>623.58000000000004</v>
      </c>
      <c r="U6" s="34">
        <f t="shared" si="3"/>
        <v>265.36</v>
      </c>
      <c r="V6" s="34">
        <f t="shared" si="3"/>
        <v>90471</v>
      </c>
      <c r="W6" s="34">
        <f t="shared" si="3"/>
        <v>19.079999999999998</v>
      </c>
      <c r="X6" s="34">
        <f t="shared" si="3"/>
        <v>4741.67</v>
      </c>
      <c r="Y6" s="35">
        <f>IF(Y7="",NA(),Y7)</f>
        <v>97.54</v>
      </c>
      <c r="Z6" s="35">
        <f t="shared" ref="Z6:AH6" si="4">IF(Z7="",NA(),Z7)</f>
        <v>96.73</v>
      </c>
      <c r="AA6" s="35">
        <f t="shared" si="4"/>
        <v>97.99</v>
      </c>
      <c r="AB6" s="35">
        <f t="shared" si="4"/>
        <v>97.64</v>
      </c>
      <c r="AC6" s="35">
        <f t="shared" si="4"/>
        <v>97.19</v>
      </c>
      <c r="AD6" s="35">
        <f t="shared" si="4"/>
        <v>104.97</v>
      </c>
      <c r="AE6" s="35">
        <f t="shared" si="4"/>
        <v>106.59</v>
      </c>
      <c r="AF6" s="35">
        <f t="shared" si="4"/>
        <v>107.4</v>
      </c>
      <c r="AG6" s="35">
        <f t="shared" si="4"/>
        <v>105.73</v>
      </c>
      <c r="AH6" s="35">
        <f t="shared" si="4"/>
        <v>108.38</v>
      </c>
      <c r="AI6" s="34" t="str">
        <f>IF(AI7="","",IF(AI7="-","【-】","【"&amp;SUBSTITUTE(TEXT(AI7,"#,##0.00"),"-","△")&amp;"】"))</f>
        <v>【108.80】</v>
      </c>
      <c r="AJ6" s="35">
        <f>IF(AJ7="",NA(),AJ7)</f>
        <v>56.43</v>
      </c>
      <c r="AK6" s="34">
        <f t="shared" ref="AK6:AS6" si="5">IF(AK7="",NA(),AK7)</f>
        <v>0</v>
      </c>
      <c r="AL6" s="35">
        <f t="shared" si="5"/>
        <v>4.5</v>
      </c>
      <c r="AM6" s="35">
        <f t="shared" si="5"/>
        <v>7.71</v>
      </c>
      <c r="AN6" s="35">
        <f t="shared" si="5"/>
        <v>11.85</v>
      </c>
      <c r="AO6" s="35">
        <f t="shared" si="5"/>
        <v>52.88</v>
      </c>
      <c r="AP6" s="35">
        <f t="shared" si="5"/>
        <v>23.51</v>
      </c>
      <c r="AQ6" s="35">
        <f t="shared" si="5"/>
        <v>18.920000000000002</v>
      </c>
      <c r="AR6" s="35">
        <f t="shared" si="5"/>
        <v>14.68</v>
      </c>
      <c r="AS6" s="35">
        <f t="shared" si="5"/>
        <v>12.78</v>
      </c>
      <c r="AT6" s="34" t="str">
        <f>IF(AT7="","",IF(AT7="-","【-】","【"&amp;SUBSTITUTE(TEXT(AT7,"#,##0.00"),"-","△")&amp;"】"))</f>
        <v>【4.27】</v>
      </c>
      <c r="AU6" s="35">
        <f>IF(AU7="",NA(),AU7)</f>
        <v>332.13</v>
      </c>
      <c r="AV6" s="35">
        <f t="shared" ref="AV6:BD6" si="6">IF(AV7="",NA(),AV7)</f>
        <v>34.04</v>
      </c>
      <c r="AW6" s="35">
        <f t="shared" si="6"/>
        <v>49.9</v>
      </c>
      <c r="AX6" s="35">
        <f t="shared" si="6"/>
        <v>53.51</v>
      </c>
      <c r="AY6" s="35">
        <f t="shared" si="6"/>
        <v>54.07</v>
      </c>
      <c r="AZ6" s="35">
        <f t="shared" si="6"/>
        <v>539.27</v>
      </c>
      <c r="BA6" s="35">
        <f t="shared" si="6"/>
        <v>57.3</v>
      </c>
      <c r="BB6" s="35">
        <f t="shared" si="6"/>
        <v>57.35</v>
      </c>
      <c r="BC6" s="35">
        <f t="shared" si="6"/>
        <v>50.78</v>
      </c>
      <c r="BD6" s="35">
        <f t="shared" si="6"/>
        <v>57.48</v>
      </c>
      <c r="BE6" s="34" t="str">
        <f>IF(BE7="","",IF(BE7="-","【-】","【"&amp;SUBSTITUTE(TEXT(BE7,"#,##0.00"),"-","△")&amp;"】"))</f>
        <v>【66.41】</v>
      </c>
      <c r="BF6" s="35">
        <f>IF(BF7="",NA(),BF7)</f>
        <v>1232.98</v>
      </c>
      <c r="BG6" s="35">
        <f t="shared" ref="BG6:BO6" si="7">IF(BG7="",NA(),BG7)</f>
        <v>1229.8</v>
      </c>
      <c r="BH6" s="35">
        <f t="shared" si="7"/>
        <v>1206.3399999999999</v>
      </c>
      <c r="BI6" s="35">
        <f t="shared" si="7"/>
        <v>1162.27</v>
      </c>
      <c r="BJ6" s="35">
        <f t="shared" si="7"/>
        <v>1927.9</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81.25</v>
      </c>
      <c r="BR6" s="35">
        <f t="shared" ref="BR6:BZ6" si="8">IF(BR7="",NA(),BR7)</f>
        <v>79.39</v>
      </c>
      <c r="BS6" s="35">
        <f t="shared" si="8"/>
        <v>77.3</v>
      </c>
      <c r="BT6" s="35">
        <f t="shared" si="8"/>
        <v>75.319999999999993</v>
      </c>
      <c r="BU6" s="35">
        <f t="shared" si="8"/>
        <v>63.51</v>
      </c>
      <c r="BV6" s="35">
        <f t="shared" si="8"/>
        <v>79.540000000000006</v>
      </c>
      <c r="BW6" s="35">
        <f t="shared" si="8"/>
        <v>83</v>
      </c>
      <c r="BX6" s="35">
        <f t="shared" si="8"/>
        <v>84.32</v>
      </c>
      <c r="BY6" s="35">
        <f t="shared" si="8"/>
        <v>85.23</v>
      </c>
      <c r="BZ6" s="35">
        <f t="shared" si="8"/>
        <v>88.37</v>
      </c>
      <c r="CA6" s="34" t="str">
        <f>IF(CA7="","",IF(CA7="-","【-】","【"&amp;SUBSTITUTE(TEXT(CA7,"#,##0.00"),"-","△")&amp;"】"))</f>
        <v>【101.26】</v>
      </c>
      <c r="CB6" s="35">
        <f>IF(CB7="",NA(),CB7)</f>
        <v>215.78</v>
      </c>
      <c r="CC6" s="35">
        <f t="shared" ref="CC6:CK6" si="9">IF(CC7="",NA(),CC7)</f>
        <v>219.82</v>
      </c>
      <c r="CD6" s="35">
        <f t="shared" si="9"/>
        <v>226.31</v>
      </c>
      <c r="CE6" s="35">
        <f t="shared" si="9"/>
        <v>232.29</v>
      </c>
      <c r="CF6" s="35">
        <f t="shared" si="9"/>
        <v>275.55</v>
      </c>
      <c r="CG6" s="35">
        <f t="shared" si="9"/>
        <v>199.36</v>
      </c>
      <c r="CH6" s="35">
        <f t="shared" si="9"/>
        <v>193.74</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79.540000000000006</v>
      </c>
      <c r="CY6" s="35">
        <f t="shared" ref="CY6:DG6" si="11">IF(CY7="",NA(),CY7)</f>
        <v>76.75</v>
      </c>
      <c r="CZ6" s="35">
        <f t="shared" si="11"/>
        <v>77.84</v>
      </c>
      <c r="DA6" s="35">
        <f t="shared" si="11"/>
        <v>77.39</v>
      </c>
      <c r="DB6" s="35">
        <f t="shared" si="11"/>
        <v>78.31</v>
      </c>
      <c r="DC6" s="35">
        <f t="shared" si="11"/>
        <v>86.88</v>
      </c>
      <c r="DD6" s="35">
        <f t="shared" si="11"/>
        <v>86.56</v>
      </c>
      <c r="DE6" s="35">
        <f t="shared" si="11"/>
        <v>86.78</v>
      </c>
      <c r="DF6" s="35">
        <f t="shared" si="11"/>
        <v>86.83</v>
      </c>
      <c r="DG6" s="35">
        <f t="shared" si="11"/>
        <v>87.14</v>
      </c>
      <c r="DH6" s="34" t="str">
        <f>IF(DH7="","",IF(DH7="-","【-】","【"&amp;SUBSTITUTE(TEXT(DH7,"#,##0.00"),"-","△")&amp;"】"))</f>
        <v>【95.06】</v>
      </c>
      <c r="DI6" s="35">
        <f>IF(DI7="",NA(),DI7)</f>
        <v>10.96</v>
      </c>
      <c r="DJ6" s="35">
        <f t="shared" ref="DJ6:DR6" si="12">IF(DJ7="",NA(),DJ7)</f>
        <v>17.809999999999999</v>
      </c>
      <c r="DK6" s="35">
        <f t="shared" si="12"/>
        <v>19.13</v>
      </c>
      <c r="DL6" s="35">
        <f t="shared" si="12"/>
        <v>20.76</v>
      </c>
      <c r="DM6" s="35">
        <f t="shared" si="12"/>
        <v>21.82</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5">
        <f t="shared" ref="EF6:EN6" si="14">IF(EF7="",NA(),EF7)</f>
        <v>0.09</v>
      </c>
      <c r="EG6" s="35">
        <f t="shared" si="14"/>
        <v>4.49</v>
      </c>
      <c r="EH6" s="35">
        <f t="shared" si="14"/>
        <v>0.11</v>
      </c>
      <c r="EI6" s="35">
        <f t="shared" si="14"/>
        <v>0.01</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242047</v>
      </c>
      <c r="D7" s="37">
        <v>46</v>
      </c>
      <c r="E7" s="37">
        <v>17</v>
      </c>
      <c r="F7" s="37">
        <v>1</v>
      </c>
      <c r="G7" s="37">
        <v>0</v>
      </c>
      <c r="H7" s="37" t="s">
        <v>108</v>
      </c>
      <c r="I7" s="37" t="s">
        <v>109</v>
      </c>
      <c r="J7" s="37" t="s">
        <v>110</v>
      </c>
      <c r="K7" s="37" t="s">
        <v>111</v>
      </c>
      <c r="L7" s="37" t="s">
        <v>112</v>
      </c>
      <c r="M7" s="37" t="s">
        <v>113</v>
      </c>
      <c r="N7" s="38" t="s">
        <v>114</v>
      </c>
      <c r="O7" s="38">
        <v>49.68</v>
      </c>
      <c r="P7" s="38">
        <v>54.82</v>
      </c>
      <c r="Q7" s="38">
        <v>97.93</v>
      </c>
      <c r="R7" s="38">
        <v>3056</v>
      </c>
      <c r="S7" s="38">
        <v>165472</v>
      </c>
      <c r="T7" s="38">
        <v>623.58000000000004</v>
      </c>
      <c r="U7" s="38">
        <v>265.36</v>
      </c>
      <c r="V7" s="38">
        <v>90471</v>
      </c>
      <c r="W7" s="38">
        <v>19.079999999999998</v>
      </c>
      <c r="X7" s="38">
        <v>4741.67</v>
      </c>
      <c r="Y7" s="38">
        <v>97.54</v>
      </c>
      <c r="Z7" s="38">
        <v>96.73</v>
      </c>
      <c r="AA7" s="38">
        <v>97.99</v>
      </c>
      <c r="AB7" s="38">
        <v>97.64</v>
      </c>
      <c r="AC7" s="38">
        <v>97.19</v>
      </c>
      <c r="AD7" s="38">
        <v>104.97</v>
      </c>
      <c r="AE7" s="38">
        <v>106.59</v>
      </c>
      <c r="AF7" s="38">
        <v>107.4</v>
      </c>
      <c r="AG7" s="38">
        <v>105.73</v>
      </c>
      <c r="AH7" s="38">
        <v>108.38</v>
      </c>
      <c r="AI7" s="38">
        <v>108.8</v>
      </c>
      <c r="AJ7" s="38">
        <v>56.43</v>
      </c>
      <c r="AK7" s="38">
        <v>0</v>
      </c>
      <c r="AL7" s="38">
        <v>4.5</v>
      </c>
      <c r="AM7" s="38">
        <v>7.71</v>
      </c>
      <c r="AN7" s="38">
        <v>11.85</v>
      </c>
      <c r="AO7" s="38">
        <v>52.88</v>
      </c>
      <c r="AP7" s="38">
        <v>23.51</v>
      </c>
      <c r="AQ7" s="38">
        <v>18.920000000000002</v>
      </c>
      <c r="AR7" s="38">
        <v>14.68</v>
      </c>
      <c r="AS7" s="38">
        <v>12.78</v>
      </c>
      <c r="AT7" s="38">
        <v>4.2699999999999996</v>
      </c>
      <c r="AU7" s="38">
        <v>332.13</v>
      </c>
      <c r="AV7" s="38">
        <v>34.04</v>
      </c>
      <c r="AW7" s="38">
        <v>49.9</v>
      </c>
      <c r="AX7" s="38">
        <v>53.51</v>
      </c>
      <c r="AY7" s="38">
        <v>54.07</v>
      </c>
      <c r="AZ7" s="38">
        <v>539.27</v>
      </c>
      <c r="BA7" s="38">
        <v>57.3</v>
      </c>
      <c r="BB7" s="38">
        <v>57.35</v>
      </c>
      <c r="BC7" s="38">
        <v>50.78</v>
      </c>
      <c r="BD7" s="38">
        <v>57.48</v>
      </c>
      <c r="BE7" s="38">
        <v>66.41</v>
      </c>
      <c r="BF7" s="38">
        <v>1232.98</v>
      </c>
      <c r="BG7" s="38">
        <v>1229.8</v>
      </c>
      <c r="BH7" s="38">
        <v>1206.3399999999999</v>
      </c>
      <c r="BI7" s="38">
        <v>1162.27</v>
      </c>
      <c r="BJ7" s="38">
        <v>1927.9</v>
      </c>
      <c r="BK7" s="38">
        <v>1115.1099999999999</v>
      </c>
      <c r="BL7" s="38">
        <v>1010.51</v>
      </c>
      <c r="BM7" s="38">
        <v>1031.56</v>
      </c>
      <c r="BN7" s="38">
        <v>1053.93</v>
      </c>
      <c r="BO7" s="38">
        <v>1046.25</v>
      </c>
      <c r="BP7" s="38">
        <v>707.33</v>
      </c>
      <c r="BQ7" s="38">
        <v>81.25</v>
      </c>
      <c r="BR7" s="38">
        <v>79.39</v>
      </c>
      <c r="BS7" s="38">
        <v>77.3</v>
      </c>
      <c r="BT7" s="38">
        <v>75.319999999999993</v>
      </c>
      <c r="BU7" s="38">
        <v>63.51</v>
      </c>
      <c r="BV7" s="38">
        <v>79.540000000000006</v>
      </c>
      <c r="BW7" s="38">
        <v>83</v>
      </c>
      <c r="BX7" s="38">
        <v>84.32</v>
      </c>
      <c r="BY7" s="38">
        <v>85.23</v>
      </c>
      <c r="BZ7" s="38">
        <v>88.37</v>
      </c>
      <c r="CA7" s="38">
        <v>101.26</v>
      </c>
      <c r="CB7" s="38">
        <v>215.78</v>
      </c>
      <c r="CC7" s="38">
        <v>219.82</v>
      </c>
      <c r="CD7" s="38">
        <v>226.31</v>
      </c>
      <c r="CE7" s="38">
        <v>232.29</v>
      </c>
      <c r="CF7" s="38">
        <v>275.55</v>
      </c>
      <c r="CG7" s="38">
        <v>199.36</v>
      </c>
      <c r="CH7" s="38">
        <v>193.74</v>
      </c>
      <c r="CI7" s="38">
        <v>188.12</v>
      </c>
      <c r="CJ7" s="38">
        <v>185.7</v>
      </c>
      <c r="CK7" s="38">
        <v>178.11</v>
      </c>
      <c r="CL7" s="38">
        <v>136.38999999999999</v>
      </c>
      <c r="CM7" s="38" t="s">
        <v>114</v>
      </c>
      <c r="CN7" s="38" t="s">
        <v>114</v>
      </c>
      <c r="CO7" s="38" t="s">
        <v>114</v>
      </c>
      <c r="CP7" s="38" t="s">
        <v>114</v>
      </c>
      <c r="CQ7" s="38" t="s">
        <v>114</v>
      </c>
      <c r="CR7" s="38">
        <v>62.09</v>
      </c>
      <c r="CS7" s="38">
        <v>62.23</v>
      </c>
      <c r="CT7" s="38">
        <v>60</v>
      </c>
      <c r="CU7" s="38">
        <v>61.03</v>
      </c>
      <c r="CV7" s="38">
        <v>59.55</v>
      </c>
      <c r="CW7" s="38">
        <v>60.13</v>
      </c>
      <c r="CX7" s="38">
        <v>79.540000000000006</v>
      </c>
      <c r="CY7" s="38">
        <v>76.75</v>
      </c>
      <c r="CZ7" s="38">
        <v>77.84</v>
      </c>
      <c r="DA7" s="38">
        <v>77.39</v>
      </c>
      <c r="DB7" s="38">
        <v>78.31</v>
      </c>
      <c r="DC7" s="38">
        <v>86.88</v>
      </c>
      <c r="DD7" s="38">
        <v>86.56</v>
      </c>
      <c r="DE7" s="38">
        <v>86.78</v>
      </c>
      <c r="DF7" s="38">
        <v>86.83</v>
      </c>
      <c r="DG7" s="38">
        <v>87.14</v>
      </c>
      <c r="DH7" s="38">
        <v>95.06</v>
      </c>
      <c r="DI7" s="38">
        <v>10.96</v>
      </c>
      <c r="DJ7" s="38">
        <v>17.809999999999999</v>
      </c>
      <c r="DK7" s="38">
        <v>19.13</v>
      </c>
      <c r="DL7" s="38">
        <v>20.76</v>
      </c>
      <c r="DM7" s="38">
        <v>21.82</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0.09</v>
      </c>
      <c r="EG7" s="38">
        <v>4.49</v>
      </c>
      <c r="EH7" s="38">
        <v>0.11</v>
      </c>
      <c r="EI7" s="38">
        <v>0.01</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2019-02-13T02:03:45Z</cp:lastPrinted>
  <dcterms:created xsi:type="dcterms:W3CDTF">2018-12-03T08:49:32Z</dcterms:created>
  <dcterms:modified xsi:type="dcterms:W3CDTF">2019-02-25T05:38:17Z</dcterms:modified>
  <cp:category/>
</cp:coreProperties>
</file>