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4260\Desktop\経営比較分析表\"/>
    </mc:Choice>
  </mc:AlternateContent>
  <workbookProtection workbookAlgorithmName="SHA-512" workbookHashValue="lBl3A8Mz31+RowaQgvYzl8lDD3iHKenEXGmkPLkbVxrEyOxG+w0qowh07P0E+ayXKQKhQQWGGvqsJUNjebfXGA==" workbookSaltValue="CrfsVz5OWY05xx79u28+d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<sst xmlns="http://schemas.openxmlformats.org/spreadsheetml/2006/main" count="237" uniqueCount="124">
  <si>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</si>
  <si>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</si>
  <si>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</si>
  <si>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</si>
  <si>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</si>
  <si>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</si>
  <si>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</si>
  <si>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</si>
  <si>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</si>
  <si>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</si>
  <si>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</si>
  <si>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</si>
  <si>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</si>
  <si>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</si>
  <si>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</si>
  <si>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</si>
  <si>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</si>
  <si>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</si>
  <si>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</si>
  <si>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</si>
  <si>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</si>
  <si>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</si>
  <si>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</si>
  <si>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</si>
  <si>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</si>
  <si>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</si>
  <si>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</si>
  <si>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</si>
  <si>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</si>
  <si>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</si>
  <si>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</si>
  <si>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</si>
  <si>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</si>
  <si>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</si>
  <si>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</si>
  <si>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</si>
  <si>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</si>
  <si>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</si>
  <si>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</si>
  <si>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</si>
  <si>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</si>
  <si>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</si>
  <si>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</si>
  <si>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</si>
  <si>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</si>
  <si>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</si>
  <si>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</si>
  <si>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</si>
  <si>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</si>
  <si>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</si>
  <si>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</si>
  <si>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</si>
  <si>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</si>
  <si>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</si>
  <si>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</si>
  <si>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</si>
  <si>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</si>
  <si>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</si>
  <si>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</si>
  <si>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</si>
  <si>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</si>
  <si>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</si>
  <si>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</si>
  <si>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</si>
  <si>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</si>
  <si>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</si>
  <si>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</si>
  <si>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</si>
  <si>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</si>
  <si>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</si>
  <si>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</si>
  <si>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</si>
  <si>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</si>
  <si>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</si>
  <si>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</si>
  <si>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</si>
  <si>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</si>
  <si>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</si>
  <si>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</si>
  <si>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</si>
  <si>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</si>
  <si>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</si>
  <si>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</si>
  <si>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</si>
  <si>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</si>
  <si>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</si>
  <si>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</si>
  <si>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</si>
  <si>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</si>
  <si>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</si>
  <si>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</si>
  <si>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</si>
  <si>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</si>
  <si>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</si>
  <si>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</si>
  <si>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</si>
  <si>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</si>
  <si>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</si>
  <si>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</si>
  <si>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</si>
  <si>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</si>
  <si>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</si>
  <si>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</si>
  <si>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</si>
  <si>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</si>
  <si>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</si>
  <si>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</si>
  <si>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</si>
  <si>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</si>
  <si>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</si>
  <si>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</si>
  <si>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</si>
  <si>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</si>
  <si>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</si>
  <si>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</si>
  <si>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</si>
  <si>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</si>
  <si>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</si>
  <si>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</si>
  <si>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</si>
  <si>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</si>
  <si>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現簡易水道施設は地元水道組合の所有物で有る事から、市としては更新を考えていない。</t>
    <rPh sb="1" eb="2">
      <t>ゲン</t>
    </rPh>
    <rPh sb="2" eb="4">
      <t>カンイ</t>
    </rPh>
    <rPh sb="18" eb="19">
      <t>ブツ</t>
    </rPh>
    <rPh sb="20" eb="21">
      <t>ア</t>
    </rPh>
    <rPh sb="22" eb="23">
      <t>コト</t>
    </rPh>
    <phoneticPr fontId="4"/>
  </si>
  <si>
    <t>　平成29年4月より飯高簡易水道事業の上水道事業への統合により松阪市の簡易水道事業は一地区のみとなりました。平成29年度は飯高簡易水道事業の精算金（繰越金、消費税還付金）が総費用に含まれたことにより収益的収支比率、料金回収率は下がりました。</t>
    <phoneticPr fontId="4"/>
  </si>
  <si>
    <t>　平成30年度からは独立採算制の原則に基づき一般会計からの基準外の繰入金は廃止し、料金収入、地元組合負担収入で事業運営を進めて行くとともに、引き続き、上水道事業への切り替えに向けた地元協議も実施してまいります。</t>
    <rPh sb="29" eb="31">
      <t>キジュン</t>
    </rPh>
    <rPh sb="31" eb="32">
      <t>ガイ</t>
    </rPh>
    <rPh sb="41" eb="43">
      <t>リョウキン</t>
    </rPh>
    <rPh sb="43" eb="45">
      <t>シュウニュウ</t>
    </rPh>
    <rPh sb="46" eb="48">
      <t>ジモト</t>
    </rPh>
    <rPh sb="48" eb="50">
      <t>クミアイ</t>
    </rPh>
    <rPh sb="50" eb="52">
      <t>フタン</t>
    </rPh>
    <rPh sb="52" eb="54">
      <t>シュウニュウ</t>
    </rPh>
    <rPh sb="82" eb="83">
      <t>キ</t>
    </rPh>
    <rPh sb="84" eb="85">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</si>
</sst>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2.21</c:v>
                </c:pt>
                <c:pt idx="1">
                  <c:v>1.07</c:v>
                </c:pt>
                <c:pt idx="2">
                  <c:v>0.22</c:v>
                </c:pt>
                <c:pt idx="3">
                  <c:v>0.09</c:v>
                </c:pt>
                <c:pt idx="4" formatCode="#,##0.00;&quot;△&quot;#,##0.00">
                  <c:v>0</c:v>
                </c:pt>
              </c:numCache>
            </c:numRef>
          </c:val>
          <c:extLst>
            <c:ext xmlns:c16="http://schemas.microsoft.com/office/drawing/2014/chart" uri="{C3380CC4-5D6E-409C-BE32-E72D297353CC}">
              <c16:uniqueId val="{00000000-09F6-44F9-BBB9-BD2DAF6E396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0.98</c:v>
                </c:pt>
                <c:pt idx="2">
                  <c:v>0.65</c:v>
                </c:pt>
                <c:pt idx="3">
                  <c:v>0.53</c:v>
                </c:pt>
                <c:pt idx="4">
                  <c:v>0.56999999999999995</c:v>
                </c:pt>
              </c:numCache>
            </c:numRef>
          </c:val>
          <c:smooth val="0"/>
          <c:extLst>
            <c:ext xmlns:c16="http://schemas.microsoft.com/office/drawing/2014/chart" uri="{C3380CC4-5D6E-409C-BE32-E72D297353CC}">
              <c16:uniqueId val="{00000001-09F6-44F9-BBB9-BD2DAF6E396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67.52</c:v>
                </c:pt>
                <c:pt idx="1">
                  <c:v>67.69</c:v>
                </c:pt>
                <c:pt idx="2">
                  <c:v>61.86</c:v>
                </c:pt>
                <c:pt idx="3">
                  <c:v>59.44</c:v>
                </c:pt>
                <c:pt idx="4">
                  <c:v>69.180000000000007</c:v>
                </c:pt>
              </c:numCache>
            </c:numRef>
          </c:val>
          <c:extLst>
            <c:ext xmlns:c16="http://schemas.microsoft.com/office/drawing/2014/chart" uri="{C3380CC4-5D6E-409C-BE32-E72D297353CC}">
              <c16:uniqueId val="{00000000-D4BD-4761-B001-39830BC10D3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58.96</c:v>
                </c:pt>
                <c:pt idx="2">
                  <c:v>57.29</c:v>
                </c:pt>
                <c:pt idx="3">
                  <c:v>55.9</c:v>
                </c:pt>
                <c:pt idx="4">
                  <c:v>47.95</c:v>
                </c:pt>
              </c:numCache>
            </c:numRef>
          </c:val>
          <c:smooth val="0"/>
          <c:extLst>
            <c:ext xmlns:c16="http://schemas.microsoft.com/office/drawing/2014/chart" uri="{C3380CC4-5D6E-409C-BE32-E72D297353CC}">
              <c16:uniqueId val="{00000001-D4BD-4761-B001-39830BC10D3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68.760000000000005</c:v>
                </c:pt>
                <c:pt idx="1">
                  <c:v>66.25</c:v>
                </c:pt>
                <c:pt idx="2">
                  <c:v>66.569999999999993</c:v>
                </c:pt>
                <c:pt idx="3">
                  <c:v>67.33</c:v>
                </c:pt>
                <c:pt idx="4">
                  <c:v>88.39</c:v>
                </c:pt>
              </c:numCache>
            </c:numRef>
          </c:val>
          <c:extLst>
            <c:ext xmlns:c16="http://schemas.microsoft.com/office/drawing/2014/chart" uri="{C3380CC4-5D6E-409C-BE32-E72D297353CC}">
              <c16:uniqueId val="{00000000-0A07-42F8-AE83-F2EB007C23D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76.58</c:v>
                </c:pt>
                <c:pt idx="2">
                  <c:v>73.69</c:v>
                </c:pt>
                <c:pt idx="3">
                  <c:v>73.28</c:v>
                </c:pt>
                <c:pt idx="4">
                  <c:v>74.900000000000006</c:v>
                </c:pt>
              </c:numCache>
            </c:numRef>
          </c:val>
          <c:smooth val="0"/>
          <c:extLst>
            <c:ext xmlns:c16="http://schemas.microsoft.com/office/drawing/2014/chart" uri="{C3380CC4-5D6E-409C-BE32-E72D297353CC}">
              <c16:uniqueId val="{00000001-0A07-42F8-AE83-F2EB007C23D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45.41</c:v>
                </c:pt>
                <c:pt idx="1">
                  <c:v>49.41</c:v>
                </c:pt>
                <c:pt idx="2">
                  <c:v>51.5</c:v>
                </c:pt>
                <c:pt idx="3">
                  <c:v>48.19</c:v>
                </c:pt>
                <c:pt idx="4">
                  <c:v>34.19</c:v>
                </c:pt>
              </c:numCache>
            </c:numRef>
          </c:val>
          <c:extLst>
            <c:ext xmlns:c16="http://schemas.microsoft.com/office/drawing/2014/chart" uri="{C3380CC4-5D6E-409C-BE32-E72D297353CC}">
              <c16:uniqueId val="{00000000-E198-4B23-B897-8B442829370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75.09</c:v>
                </c:pt>
                <c:pt idx="2">
                  <c:v>76.27</c:v>
                </c:pt>
                <c:pt idx="3">
                  <c:v>77.56</c:v>
                </c:pt>
                <c:pt idx="4">
                  <c:v>74.05</c:v>
                </c:pt>
              </c:numCache>
            </c:numRef>
          </c:val>
          <c:smooth val="0"/>
          <c:extLst>
            <c:ext xmlns:c16="http://schemas.microsoft.com/office/drawing/2014/chart" uri="{C3380CC4-5D6E-409C-BE32-E72D297353CC}">
              <c16:uniqueId val="{00000001-E198-4B23-B897-8B442829370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A3-44F6-9ACD-DC72D800EC09}"/>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A3-44F6-9ACD-DC72D800EC09}"/>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B2-47C2-99A7-8824D144EFBB}"/>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B2-47C2-99A7-8824D144EFBB}"/>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05-4401-8C45-22E134A68F9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05-4401-8C45-22E134A68F9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8E-47B7-A5AB-4107361DB5A3}"/>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8E-47B7-A5AB-4107361DB5A3}"/>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2768.96</c:v>
                </c:pt>
                <c:pt idx="1">
                  <c:v>3047.16</c:v>
                </c:pt>
                <c:pt idx="2">
                  <c:v>3499.11</c:v>
                </c:pt>
                <c:pt idx="3">
                  <c:v>3640.92</c:v>
                </c:pt>
                <c:pt idx="4" formatCode="#,##0.00;&quot;△&quot;#,##0.00">
                  <c:v>0</c:v>
                </c:pt>
              </c:numCache>
            </c:numRef>
          </c:val>
          <c:extLst>
            <c:ext xmlns:c16="http://schemas.microsoft.com/office/drawing/2014/chart" uri="{C3380CC4-5D6E-409C-BE32-E72D297353CC}">
              <c16:uniqueId val="{00000000-4419-4500-BCB8-DE03EFFB7DF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1228.58</c:v>
                </c:pt>
                <c:pt idx="2">
                  <c:v>1134.67</c:v>
                </c:pt>
                <c:pt idx="3">
                  <c:v>1144.79</c:v>
                </c:pt>
                <c:pt idx="4">
                  <c:v>1302.33</c:v>
                </c:pt>
              </c:numCache>
            </c:numRef>
          </c:val>
          <c:smooth val="0"/>
          <c:extLst>
            <c:ext xmlns:c16="http://schemas.microsoft.com/office/drawing/2014/chart" uri="{C3380CC4-5D6E-409C-BE32-E72D297353CC}">
              <c16:uniqueId val="{00000001-4419-4500-BCB8-DE03EFFB7DF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30.14</c:v>
                </c:pt>
                <c:pt idx="1">
                  <c:v>29.49</c:v>
                </c:pt>
                <c:pt idx="2">
                  <c:v>27.93</c:v>
                </c:pt>
                <c:pt idx="3">
                  <c:v>24.85</c:v>
                </c:pt>
                <c:pt idx="4">
                  <c:v>19.72</c:v>
                </c:pt>
              </c:numCache>
            </c:numRef>
          </c:val>
          <c:extLst>
            <c:ext xmlns:c16="http://schemas.microsoft.com/office/drawing/2014/chart" uri="{C3380CC4-5D6E-409C-BE32-E72D297353CC}">
              <c16:uniqueId val="{00000000-0EB2-4681-B045-8D9FAC45569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53.81</c:v>
                </c:pt>
                <c:pt idx="2">
                  <c:v>40.6</c:v>
                </c:pt>
                <c:pt idx="3">
                  <c:v>56.04</c:v>
                </c:pt>
                <c:pt idx="4">
                  <c:v>40.89</c:v>
                </c:pt>
              </c:numCache>
            </c:numRef>
          </c:val>
          <c:smooth val="0"/>
          <c:extLst>
            <c:ext xmlns:c16="http://schemas.microsoft.com/office/drawing/2014/chart" uri="{C3380CC4-5D6E-409C-BE32-E72D297353CC}">
              <c16:uniqueId val="{00000001-0EB2-4681-B045-8D9FAC45569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218.45</c:v>
                </c:pt>
                <c:pt idx="1">
                  <c:v>231.03</c:v>
                </c:pt>
                <c:pt idx="2">
                  <c:v>242.02</c:v>
                </c:pt>
                <c:pt idx="3">
                  <c:v>278.73</c:v>
                </c:pt>
                <c:pt idx="4">
                  <c:v>95</c:v>
                </c:pt>
              </c:numCache>
            </c:numRef>
          </c:val>
          <c:extLst>
            <c:ext xmlns:c16="http://schemas.microsoft.com/office/drawing/2014/chart" uri="{C3380CC4-5D6E-409C-BE32-E72D297353CC}">
              <c16:uniqueId val="{00000000-FCD3-4C06-AC58-F0500F0301D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284.64999999999998</c:v>
                </c:pt>
                <c:pt idx="2">
                  <c:v>440.03</c:v>
                </c:pt>
                <c:pt idx="3">
                  <c:v>304.35000000000002</c:v>
                </c:pt>
                <c:pt idx="4">
                  <c:v>383.2</c:v>
                </c:pt>
              </c:numCache>
            </c:numRef>
          </c:val>
          <c:smooth val="0"/>
          <c:extLst>
            <c:ext xmlns:c16="http://schemas.microsoft.com/office/drawing/2014/chart" uri="{C3380CC4-5D6E-409C-BE32-E72D297353CC}">
              <c16:uniqueId val="{00000001-FCD3-4C06-AC58-F0500F0301D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1" sqref="B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三重県　松阪市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165472</v>
      </c>
      <c r="AM8" s="49"/>
      <c r="AN8" s="49"/>
      <c r="AO8" s="49"/>
      <c r="AP8" s="49"/>
      <c r="AQ8" s="49"/>
      <c r="AR8" s="49"/>
      <c r="AS8" s="49"/>
      <c r="AT8" s="45">
        <f>データ!$S$6</f>
        <v>623.58000000000004</v>
      </c>
      <c r="AU8" s="45"/>
      <c r="AV8" s="45"/>
      <c r="AW8" s="45"/>
      <c r="AX8" s="45"/>
      <c r="AY8" s="45"/>
      <c r="AZ8" s="45"/>
      <c r="BA8" s="45"/>
      <c r="BB8" s="45">
        <f>データ!$T$6</f>
        <v>265.36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0.67</v>
      </c>
      <c r="Q10" s="45"/>
      <c r="R10" s="45"/>
      <c r="S10" s="45"/>
      <c r="T10" s="45"/>
      <c r="U10" s="45"/>
      <c r="V10" s="45"/>
      <c r="W10" s="49">
        <f>データ!$Q$6</f>
        <v>720</v>
      </c>
      <c r="X10" s="49"/>
      <c r="Y10" s="49"/>
      <c r="Z10" s="49"/>
      <c r="AA10" s="49"/>
      <c r="AB10" s="49"/>
      <c r="AC10" s="49"/>
      <c r="AD10" s="2"/>
      <c r="AE10" s="2"/>
      <c r="AF10" s="2"/>
      <c r="AG10" s="2"/>
      <c r="AH10" s="2"/>
      <c r="AI10" s="2"/>
      <c r="AJ10" s="2"/>
      <c r="AK10" s="2"/>
      <c r="AL10" s="49">
        <f>データ!$U$6</f>
        <v>1112</v>
      </c>
      <c r="AM10" s="49"/>
      <c r="AN10" s="49"/>
      <c r="AO10" s="49"/>
      <c r="AP10" s="49"/>
      <c r="AQ10" s="49"/>
      <c r="AR10" s="49"/>
      <c r="AS10" s="49"/>
      <c r="AT10" s="45">
        <f>データ!$V$6</f>
        <v>1</v>
      </c>
      <c r="AU10" s="45"/>
      <c r="AV10" s="45"/>
      <c r="AW10" s="45"/>
      <c r="AX10" s="45"/>
      <c r="AY10" s="45"/>
      <c r="AZ10" s="45"/>
      <c r="BA10" s="45"/>
      <c r="BB10" s="45">
        <f>データ!$W$6</f>
        <v>1112</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121</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UfgLP57NIsLiPOB7X2Uqb5XskJXXp0ocA5I00333lY/BcK9VgOKTHocms5ePsXdXEimIyihCRo1o4Dae49Sp1Q==" saltValue="imXgAZsBBnUUesN9200xC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82" t="s">
        <v>64</v>
      </c>
      <c r="I3" s="83"/>
      <c r="J3" s="83"/>
      <c r="K3" s="83"/>
      <c r="L3" s="83"/>
      <c r="M3" s="83"/>
      <c r="N3" s="83"/>
      <c r="O3" s="83"/>
      <c r="P3" s="83"/>
      <c r="Q3" s="83"/>
      <c r="R3" s="83"/>
      <c r="S3" s="83"/>
      <c r="T3" s="83"/>
      <c r="U3" s="83"/>
      <c r="V3" s="83"/>
      <c r="W3" s="84"/>
      <c r="X3" s="88" t="s">
        <v>65</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66</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8" t="s">
        <v>67</v>
      </c>
      <c r="B4" s="30"/>
      <c r="C4" s="30"/>
      <c r="D4" s="30"/>
      <c r="E4" s="30"/>
      <c r="F4" s="30"/>
      <c r="G4" s="30"/>
      <c r="H4" s="85"/>
      <c r="I4" s="86"/>
      <c r="J4" s="86"/>
      <c r="K4" s="86"/>
      <c r="L4" s="86"/>
      <c r="M4" s="86"/>
      <c r="N4" s="86"/>
      <c r="O4" s="86"/>
      <c r="P4" s="86"/>
      <c r="Q4" s="86"/>
      <c r="R4" s="86"/>
      <c r="S4" s="86"/>
      <c r="T4" s="86"/>
      <c r="U4" s="86"/>
      <c r="V4" s="86"/>
      <c r="W4" s="87"/>
      <c r="X4" s="81" t="s">
        <v>68</v>
      </c>
      <c r="Y4" s="81"/>
      <c r="Z4" s="81"/>
      <c r="AA4" s="81"/>
      <c r="AB4" s="81"/>
      <c r="AC4" s="81"/>
      <c r="AD4" s="81"/>
      <c r="AE4" s="81"/>
      <c r="AF4" s="81"/>
      <c r="AG4" s="81"/>
      <c r="AH4" s="81"/>
      <c r="AI4" s="81" t="s">
        <v>69</v>
      </c>
      <c r="AJ4" s="81"/>
      <c r="AK4" s="81"/>
      <c r="AL4" s="81"/>
      <c r="AM4" s="81"/>
      <c r="AN4" s="81"/>
      <c r="AO4" s="81"/>
      <c r="AP4" s="81"/>
      <c r="AQ4" s="81"/>
      <c r="AR4" s="81"/>
      <c r="AS4" s="81"/>
      <c r="AT4" s="81" t="s">
        <v>70</v>
      </c>
      <c r="AU4" s="81"/>
      <c r="AV4" s="81"/>
      <c r="AW4" s="81"/>
      <c r="AX4" s="81"/>
      <c r="AY4" s="81"/>
      <c r="AZ4" s="81"/>
      <c r="BA4" s="81"/>
      <c r="BB4" s="81"/>
      <c r="BC4" s="81"/>
      <c r="BD4" s="81"/>
      <c r="BE4" s="81" t="s">
        <v>71</v>
      </c>
      <c r="BF4" s="81"/>
      <c r="BG4" s="81"/>
      <c r="BH4" s="81"/>
      <c r="BI4" s="81"/>
      <c r="BJ4" s="81"/>
      <c r="BK4" s="81"/>
      <c r="BL4" s="81"/>
      <c r="BM4" s="81"/>
      <c r="BN4" s="81"/>
      <c r="BO4" s="81"/>
      <c r="BP4" s="81" t="s">
        <v>72</v>
      </c>
      <c r="BQ4" s="81"/>
      <c r="BR4" s="81"/>
      <c r="BS4" s="81"/>
      <c r="BT4" s="81"/>
      <c r="BU4" s="81"/>
      <c r="BV4" s="81"/>
      <c r="BW4" s="81"/>
      <c r="BX4" s="81"/>
      <c r="BY4" s="81"/>
      <c r="BZ4" s="81"/>
      <c r="CA4" s="81" t="s">
        <v>73</v>
      </c>
      <c r="CB4" s="81"/>
      <c r="CC4" s="81"/>
      <c r="CD4" s="81"/>
      <c r="CE4" s="81"/>
      <c r="CF4" s="81"/>
      <c r="CG4" s="81"/>
      <c r="CH4" s="81"/>
      <c r="CI4" s="81"/>
      <c r="CJ4" s="81"/>
      <c r="CK4" s="81"/>
      <c r="CL4" s="81" t="s">
        <v>74</v>
      </c>
      <c r="CM4" s="81"/>
      <c r="CN4" s="81"/>
      <c r="CO4" s="81"/>
      <c r="CP4" s="81"/>
      <c r="CQ4" s="81"/>
      <c r="CR4" s="81"/>
      <c r="CS4" s="81"/>
      <c r="CT4" s="81"/>
      <c r="CU4" s="81"/>
      <c r="CV4" s="81"/>
      <c r="CW4" s="81" t="s">
        <v>75</v>
      </c>
      <c r="CX4" s="81"/>
      <c r="CY4" s="81"/>
      <c r="CZ4" s="81"/>
      <c r="DA4" s="81"/>
      <c r="DB4" s="81"/>
      <c r="DC4" s="81"/>
      <c r="DD4" s="81"/>
      <c r="DE4" s="81"/>
      <c r="DF4" s="81"/>
      <c r="DG4" s="81"/>
      <c r="DH4" s="81" t="s">
        <v>76</v>
      </c>
      <c r="DI4" s="81"/>
      <c r="DJ4" s="81"/>
      <c r="DK4" s="81"/>
      <c r="DL4" s="81"/>
      <c r="DM4" s="81"/>
      <c r="DN4" s="81"/>
      <c r="DO4" s="81"/>
      <c r="DP4" s="81"/>
      <c r="DQ4" s="81"/>
      <c r="DR4" s="81"/>
      <c r="DS4" s="81" t="s">
        <v>77</v>
      </c>
      <c r="DT4" s="81"/>
      <c r="DU4" s="81"/>
      <c r="DV4" s="81"/>
      <c r="DW4" s="81"/>
      <c r="DX4" s="81"/>
      <c r="DY4" s="81"/>
      <c r="DZ4" s="81"/>
      <c r="EA4" s="81"/>
      <c r="EB4" s="81"/>
      <c r="EC4" s="81"/>
      <c r="ED4" s="81" t="s">
        <v>78</v>
      </c>
      <c r="EE4" s="81"/>
      <c r="EF4" s="81"/>
      <c r="EG4" s="81"/>
      <c r="EH4" s="81"/>
      <c r="EI4" s="81"/>
      <c r="EJ4" s="81"/>
      <c r="EK4" s="81"/>
      <c r="EL4" s="81"/>
      <c r="EM4" s="81"/>
      <c r="EN4" s="81"/>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242047</v>
      </c>
      <c r="D6" s="33">
        <f t="shared" si="3"/>
        <v>47</v>
      </c>
      <c r="E6" s="33">
        <f t="shared" si="3"/>
        <v>1</v>
      </c>
      <c r="F6" s="33">
        <f t="shared" si="3"/>
        <v>0</v>
      </c>
      <c r="G6" s="33">
        <f t="shared" si="3"/>
        <v>0</v>
      </c>
      <c r="H6" s="33" t="str">
        <f t="shared" si="3"/>
        <v>三重県　松阪市</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0.67</v>
      </c>
      <c r="Q6" s="34">
        <f t="shared" si="3"/>
        <v>720</v>
      </c>
      <c r="R6" s="34">
        <f t="shared" si="3"/>
        <v>165472</v>
      </c>
      <c r="S6" s="34">
        <f t="shared" si="3"/>
        <v>623.58000000000004</v>
      </c>
      <c r="T6" s="34">
        <f t="shared" si="3"/>
        <v>265.36</v>
      </c>
      <c r="U6" s="34">
        <f t="shared" si="3"/>
        <v>1112</v>
      </c>
      <c r="V6" s="34">
        <f t="shared" si="3"/>
        <v>1</v>
      </c>
      <c r="W6" s="34">
        <f t="shared" si="3"/>
        <v>1112</v>
      </c>
      <c r="X6" s="35">
        <f>IF(X7="",NA(),X7)</f>
        <v>45.41</v>
      </c>
      <c r="Y6" s="35">
        <f t="shared" ref="Y6:AG6" si="4">IF(Y7="",NA(),Y7)</f>
        <v>49.41</v>
      </c>
      <c r="Z6" s="35">
        <f t="shared" si="4"/>
        <v>51.5</v>
      </c>
      <c r="AA6" s="35">
        <f t="shared" si="4"/>
        <v>48.19</v>
      </c>
      <c r="AB6" s="35">
        <f t="shared" si="4"/>
        <v>34.19</v>
      </c>
      <c r="AC6" s="35">
        <f t="shared" si="4"/>
        <v>75.709999999999994</v>
      </c>
      <c r="AD6" s="35">
        <f t="shared" si="4"/>
        <v>75.09</v>
      </c>
      <c r="AE6" s="35">
        <f t="shared" si="4"/>
        <v>76.27</v>
      </c>
      <c r="AF6" s="35">
        <f t="shared" si="4"/>
        <v>77.56</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2768.96</v>
      </c>
      <c r="BF6" s="35">
        <f t="shared" ref="BF6:BN6" si="7">IF(BF7="",NA(),BF7)</f>
        <v>3047.16</v>
      </c>
      <c r="BG6" s="35">
        <f t="shared" si="7"/>
        <v>3499.11</v>
      </c>
      <c r="BH6" s="35">
        <f t="shared" si="7"/>
        <v>3640.92</v>
      </c>
      <c r="BI6" s="34">
        <f t="shared" si="7"/>
        <v>0</v>
      </c>
      <c r="BJ6" s="35">
        <f t="shared" si="7"/>
        <v>1167.7</v>
      </c>
      <c r="BK6" s="35">
        <f t="shared" si="7"/>
        <v>1228.58</v>
      </c>
      <c r="BL6" s="35">
        <f t="shared" si="7"/>
        <v>1134.67</v>
      </c>
      <c r="BM6" s="35">
        <f t="shared" si="7"/>
        <v>1144.79</v>
      </c>
      <c r="BN6" s="35">
        <f t="shared" si="7"/>
        <v>1302.33</v>
      </c>
      <c r="BO6" s="34" t="str">
        <f>IF(BO7="","",IF(BO7="-","【-】","【"&amp;SUBSTITUTE(TEXT(BO7,"#,##0.00"),"-","△")&amp;"】"))</f>
        <v>【1,141.75】</v>
      </c>
      <c r="BP6" s="35">
        <f>IF(BP7="",NA(),BP7)</f>
        <v>30.14</v>
      </c>
      <c r="BQ6" s="35">
        <f t="shared" ref="BQ6:BY6" si="8">IF(BQ7="",NA(),BQ7)</f>
        <v>29.49</v>
      </c>
      <c r="BR6" s="35">
        <f t="shared" si="8"/>
        <v>27.93</v>
      </c>
      <c r="BS6" s="35">
        <f t="shared" si="8"/>
        <v>24.85</v>
      </c>
      <c r="BT6" s="35">
        <f t="shared" si="8"/>
        <v>19.72</v>
      </c>
      <c r="BU6" s="35">
        <f t="shared" si="8"/>
        <v>54.43</v>
      </c>
      <c r="BV6" s="35">
        <f t="shared" si="8"/>
        <v>53.81</v>
      </c>
      <c r="BW6" s="35">
        <f t="shared" si="8"/>
        <v>40.6</v>
      </c>
      <c r="BX6" s="35">
        <f t="shared" si="8"/>
        <v>56.04</v>
      </c>
      <c r="BY6" s="35">
        <f t="shared" si="8"/>
        <v>40.89</v>
      </c>
      <c r="BZ6" s="34" t="str">
        <f>IF(BZ7="","",IF(BZ7="-","【-】","【"&amp;SUBSTITUTE(TEXT(BZ7,"#,##0.00"),"-","△")&amp;"】"))</f>
        <v>【54.93】</v>
      </c>
      <c r="CA6" s="35">
        <f>IF(CA7="",NA(),CA7)</f>
        <v>218.45</v>
      </c>
      <c r="CB6" s="35">
        <f t="shared" ref="CB6:CJ6" si="9">IF(CB7="",NA(),CB7)</f>
        <v>231.03</v>
      </c>
      <c r="CC6" s="35">
        <f t="shared" si="9"/>
        <v>242.02</v>
      </c>
      <c r="CD6" s="35">
        <f t="shared" si="9"/>
        <v>278.73</v>
      </c>
      <c r="CE6" s="35">
        <f t="shared" si="9"/>
        <v>95</v>
      </c>
      <c r="CF6" s="35">
        <f t="shared" si="9"/>
        <v>279.8</v>
      </c>
      <c r="CG6" s="35">
        <f t="shared" si="9"/>
        <v>284.64999999999998</v>
      </c>
      <c r="CH6" s="35">
        <f t="shared" si="9"/>
        <v>440.03</v>
      </c>
      <c r="CI6" s="35">
        <f t="shared" si="9"/>
        <v>304.35000000000002</v>
      </c>
      <c r="CJ6" s="35">
        <f t="shared" si="9"/>
        <v>383.2</v>
      </c>
      <c r="CK6" s="34" t="str">
        <f>IF(CK7="","",IF(CK7="-","【-】","【"&amp;SUBSTITUTE(TEXT(CK7,"#,##0.00"),"-","△")&amp;"】"))</f>
        <v>【292.18】</v>
      </c>
      <c r="CL6" s="35">
        <f>IF(CL7="",NA(),CL7)</f>
        <v>67.52</v>
      </c>
      <c r="CM6" s="35">
        <f t="shared" ref="CM6:CU6" si="10">IF(CM7="",NA(),CM7)</f>
        <v>67.69</v>
      </c>
      <c r="CN6" s="35">
        <f t="shared" si="10"/>
        <v>61.86</v>
      </c>
      <c r="CO6" s="35">
        <f t="shared" si="10"/>
        <v>59.44</v>
      </c>
      <c r="CP6" s="35">
        <f t="shared" si="10"/>
        <v>69.180000000000007</v>
      </c>
      <c r="CQ6" s="35">
        <f t="shared" si="10"/>
        <v>60.17</v>
      </c>
      <c r="CR6" s="35">
        <f t="shared" si="10"/>
        <v>58.96</v>
      </c>
      <c r="CS6" s="35">
        <f t="shared" si="10"/>
        <v>57.29</v>
      </c>
      <c r="CT6" s="35">
        <f t="shared" si="10"/>
        <v>55.9</v>
      </c>
      <c r="CU6" s="35">
        <f t="shared" si="10"/>
        <v>47.95</v>
      </c>
      <c r="CV6" s="34" t="str">
        <f>IF(CV7="","",IF(CV7="-","【-】","【"&amp;SUBSTITUTE(TEXT(CV7,"#,##0.00"),"-","△")&amp;"】"))</f>
        <v>【56.91】</v>
      </c>
      <c r="CW6" s="35">
        <f>IF(CW7="",NA(),CW7)</f>
        <v>68.760000000000005</v>
      </c>
      <c r="CX6" s="35">
        <f t="shared" ref="CX6:DF6" si="11">IF(CX7="",NA(),CX7)</f>
        <v>66.25</v>
      </c>
      <c r="CY6" s="35">
        <f t="shared" si="11"/>
        <v>66.569999999999993</v>
      </c>
      <c r="CZ6" s="35">
        <f t="shared" si="11"/>
        <v>67.33</v>
      </c>
      <c r="DA6" s="35">
        <f t="shared" si="11"/>
        <v>88.39</v>
      </c>
      <c r="DB6" s="35">
        <f t="shared" si="11"/>
        <v>76.680000000000007</v>
      </c>
      <c r="DC6" s="35">
        <f t="shared" si="11"/>
        <v>76.58</v>
      </c>
      <c r="DD6" s="35">
        <f t="shared" si="11"/>
        <v>73.69</v>
      </c>
      <c r="DE6" s="35">
        <f t="shared" si="11"/>
        <v>73.28</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2.21</v>
      </c>
      <c r="EE6" s="35">
        <f t="shared" ref="EE6:EM6" si="14">IF(EE7="",NA(),EE7)</f>
        <v>1.07</v>
      </c>
      <c r="EF6" s="35">
        <f t="shared" si="14"/>
        <v>0.22</v>
      </c>
      <c r="EG6" s="35">
        <f t="shared" si="14"/>
        <v>0.09</v>
      </c>
      <c r="EH6" s="34">
        <f t="shared" si="14"/>
        <v>0</v>
      </c>
      <c r="EI6" s="35">
        <f t="shared" si="14"/>
        <v>0.89</v>
      </c>
      <c r="EJ6" s="35">
        <f t="shared" si="14"/>
        <v>0.98</v>
      </c>
      <c r="EK6" s="35">
        <f t="shared" si="14"/>
        <v>0.65</v>
      </c>
      <c r="EL6" s="35">
        <f t="shared" si="14"/>
        <v>0.53</v>
      </c>
      <c r="EM6" s="35">
        <f t="shared" si="14"/>
        <v>0.56999999999999995</v>
      </c>
      <c r="EN6" s="34" t="str">
        <f>IF(EN7="","",IF(EN7="-","【-】","【"&amp;SUBSTITUTE(TEXT(EN7,"#,##0.00"),"-","△")&amp;"】"))</f>
        <v>【0.72】</v>
      </c>
    </row>
    <row r="7" spans="1:144" s="36" customFormat="1" x14ac:dyDescent="0.15">
      <c r="A7" s="28"/>
      <c r="B7" s="37">
        <v>2017</v>
      </c>
      <c r="C7" s="37">
        <v>242047</v>
      </c>
      <c r="D7" s="37">
        <v>47</v>
      </c>
      <c r="E7" s="37">
        <v>1</v>
      </c>
      <c r="F7" s="37">
        <v>0</v>
      </c>
      <c r="G7" s="37">
        <v>0</v>
      </c>
      <c r="H7" s="37" t="s">
        <v>108</v>
      </c>
      <c r="I7" s="37" t="s">
        <v>109</v>
      </c>
      <c r="J7" s="37" t="s">
        <v>110</v>
      </c>
      <c r="K7" s="37" t="s">
        <v>111</v>
      </c>
      <c r="L7" s="37" t="s">
        <v>112</v>
      </c>
      <c r="M7" s="37" t="s">
        <v>113</v>
      </c>
      <c r="N7" s="38" t="s">
        <v>114</v>
      </c>
      <c r="O7" s="38" t="s">
        <v>115</v>
      </c>
      <c r="P7" s="38">
        <v>0.67</v>
      </c>
      <c r="Q7" s="38">
        <v>720</v>
      </c>
      <c r="R7" s="38">
        <v>165472</v>
      </c>
      <c r="S7" s="38">
        <v>623.58000000000004</v>
      </c>
      <c r="T7" s="38">
        <v>265.36</v>
      </c>
      <c r="U7" s="38">
        <v>1112</v>
      </c>
      <c r="V7" s="38">
        <v>1</v>
      </c>
      <c r="W7" s="38">
        <v>1112</v>
      </c>
      <c r="X7" s="38">
        <v>45.41</v>
      </c>
      <c r="Y7" s="38">
        <v>49.41</v>
      </c>
      <c r="Z7" s="38">
        <v>51.5</v>
      </c>
      <c r="AA7" s="38">
        <v>48.19</v>
      </c>
      <c r="AB7" s="38">
        <v>34.19</v>
      </c>
      <c r="AC7" s="38">
        <v>75.709999999999994</v>
      </c>
      <c r="AD7" s="38">
        <v>75.09</v>
      </c>
      <c r="AE7" s="38">
        <v>76.27</v>
      </c>
      <c r="AF7" s="38">
        <v>77.56</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2768.96</v>
      </c>
      <c r="BF7" s="38">
        <v>3047.16</v>
      </c>
      <c r="BG7" s="38">
        <v>3499.11</v>
      </c>
      <c r="BH7" s="38">
        <v>3640.92</v>
      </c>
      <c r="BI7" s="38">
        <v>0</v>
      </c>
      <c r="BJ7" s="38">
        <v>1167.7</v>
      </c>
      <c r="BK7" s="38">
        <v>1228.58</v>
      </c>
      <c r="BL7" s="38">
        <v>1134.67</v>
      </c>
      <c r="BM7" s="38">
        <v>1144.79</v>
      </c>
      <c r="BN7" s="38">
        <v>1302.33</v>
      </c>
      <c r="BO7" s="38">
        <v>1141.75</v>
      </c>
      <c r="BP7" s="38">
        <v>30.14</v>
      </c>
      <c r="BQ7" s="38">
        <v>29.49</v>
      </c>
      <c r="BR7" s="38">
        <v>27.93</v>
      </c>
      <c r="BS7" s="38">
        <v>24.85</v>
      </c>
      <c r="BT7" s="38">
        <v>19.72</v>
      </c>
      <c r="BU7" s="38">
        <v>54.43</v>
      </c>
      <c r="BV7" s="38">
        <v>53.81</v>
      </c>
      <c r="BW7" s="38">
        <v>40.6</v>
      </c>
      <c r="BX7" s="38">
        <v>56.04</v>
      </c>
      <c r="BY7" s="38">
        <v>40.89</v>
      </c>
      <c r="BZ7" s="38">
        <v>54.93</v>
      </c>
      <c r="CA7" s="38">
        <v>218.45</v>
      </c>
      <c r="CB7" s="38">
        <v>231.03</v>
      </c>
      <c r="CC7" s="38">
        <v>242.02</v>
      </c>
      <c r="CD7" s="38">
        <v>278.73</v>
      </c>
      <c r="CE7" s="38">
        <v>95</v>
      </c>
      <c r="CF7" s="38">
        <v>279.8</v>
      </c>
      <c r="CG7" s="38">
        <v>284.64999999999998</v>
      </c>
      <c r="CH7" s="38">
        <v>440.03</v>
      </c>
      <c r="CI7" s="38">
        <v>304.35000000000002</v>
      </c>
      <c r="CJ7" s="38">
        <v>383.2</v>
      </c>
      <c r="CK7" s="38">
        <v>292.18</v>
      </c>
      <c r="CL7" s="38">
        <v>67.52</v>
      </c>
      <c r="CM7" s="38">
        <v>67.69</v>
      </c>
      <c r="CN7" s="38">
        <v>61.86</v>
      </c>
      <c r="CO7" s="38">
        <v>59.44</v>
      </c>
      <c r="CP7" s="38">
        <v>69.180000000000007</v>
      </c>
      <c r="CQ7" s="38">
        <v>60.17</v>
      </c>
      <c r="CR7" s="38">
        <v>58.96</v>
      </c>
      <c r="CS7" s="38">
        <v>57.29</v>
      </c>
      <c r="CT7" s="38">
        <v>55.9</v>
      </c>
      <c r="CU7" s="38">
        <v>47.95</v>
      </c>
      <c r="CV7" s="38">
        <v>56.91</v>
      </c>
      <c r="CW7" s="38">
        <v>68.760000000000005</v>
      </c>
      <c r="CX7" s="38">
        <v>66.25</v>
      </c>
      <c r="CY7" s="38">
        <v>66.569999999999993</v>
      </c>
      <c r="CZ7" s="38">
        <v>67.33</v>
      </c>
      <c r="DA7" s="38">
        <v>88.39</v>
      </c>
      <c r="DB7" s="38">
        <v>76.680000000000007</v>
      </c>
      <c r="DC7" s="38">
        <v>76.58</v>
      </c>
      <c r="DD7" s="38">
        <v>73.69</v>
      </c>
      <c r="DE7" s="38">
        <v>73.28</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2.21</v>
      </c>
      <c r="EE7" s="38">
        <v>1.07</v>
      </c>
      <c r="EF7" s="38">
        <v>0.22</v>
      </c>
      <c r="EG7" s="38">
        <v>0.09</v>
      </c>
      <c r="EH7" s="38">
        <v>0</v>
      </c>
      <c r="EI7" s="38">
        <v>0.89</v>
      </c>
      <c r="EJ7" s="38">
        <v>0.98</v>
      </c>
      <c r="EK7" s="38">
        <v>0.65</v>
      </c>
      <c r="EL7" s="38">
        <v>0.53</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2019-02-25T02:08:33Z</cp:lastPrinted>
  <dcterms:created xsi:type="dcterms:W3CDTF">2018-12-03T08:44:08Z</dcterms:created>
  <dcterms:modified xsi:type="dcterms:W3CDTF">2019-02-25T05:38:26Z</dcterms:modified>
  <cp:category/>
</cp:coreProperties>
</file>