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25"/>
  <workbookPr/>
  <mc:AlternateContent xmlns:mc="http://schemas.openxmlformats.org/markup-compatibility/2006">
    <mc:Choice Requires="x15">
      <x15ac:absPath xmlns:x15ac="http://schemas.microsoft.com/office/spreadsheetml/2010/11/ac" url="C:\Users\陽\Desktop\【突貫工事】財務4表\"/>
    </mc:Choice>
  </mc:AlternateContent>
  <xr:revisionPtr revIDLastSave="0" documentId="13_ncr:1_{CB4B8F45-FC2E-42A9-A2FC-0EDAC5EDC669}" xr6:coauthVersionLast="34" xr6:coauthVersionMax="34" xr10:uidLastSave="{00000000-0000-0000-0000-000000000000}"/>
  <bookViews>
    <workbookView xWindow="0" yWindow="0" windowWidth="20496" windowHeight="7656" firstSheet="1" activeTab="5" xr2:uid="{00000000-000D-0000-FFFF-FFFF00000000}"/>
  </bookViews>
  <sheets>
    <sheet name="連結貸借対照表" sheetId="5" r:id="rId1"/>
    <sheet name="連結行政コスト計算書" sheetId="6" r:id="rId2"/>
    <sheet name="連結純資産変動計算書" sheetId="7" r:id="rId3"/>
    <sheet name="連結資金収支計算書" sheetId="8" r:id="rId4"/>
    <sheet name="固定資産増減表" sheetId="9" r:id="rId5"/>
    <sheet name="行政目的別固定資産明細" sheetId="10" r:id="rId6"/>
  </sheets>
  <externalReferences>
    <externalReference r:id="rId7"/>
    <externalReference r:id="rId8"/>
    <externalReference r:id="rId9"/>
  </externalReferences>
  <definedNames>
    <definedName name="CSV" localSheetId="4">#REF!</definedName>
    <definedName name="CSV" localSheetId="5">#REF!</definedName>
    <definedName name="CSV">#REF!</definedName>
    <definedName name="CSVDATA" localSheetId="4">#REF!</definedName>
    <definedName name="CSVDATA" localSheetId="5">#REF!</definedName>
    <definedName name="CSVDATA">#REF!</definedName>
    <definedName name="DAN_KAIK_END" localSheetId="4">#REF!</definedName>
    <definedName name="DAN_KAIK_END" localSheetId="5">#REF!</definedName>
    <definedName name="DAN_KAIK_END">#REF!</definedName>
    <definedName name="DAN_KAIK_START" localSheetId="4">#REF!</definedName>
    <definedName name="DAN_KAIK_START" localSheetId="5">#REF!</definedName>
    <definedName name="DAN_KAIK_START">#REF!</definedName>
    <definedName name="_xlnm.Print_Area" localSheetId="4">固定資産増減表!$A$1:$P$21</definedName>
    <definedName name="_xlnm.Print_Area" localSheetId="5">行政目的別固定資産明細!$A$1:$R$22</definedName>
    <definedName name="_xlnm.Print_Area" localSheetId="1">連結行政コスト計算書!$B$1:$P$41</definedName>
    <definedName name="_xlnm.Print_Area" localSheetId="3">連結資金収支計算書!$B$1:$O$61</definedName>
    <definedName name="_xlnm.Print_Area" localSheetId="2">連結純資産変動計算書!$B$1:$S$27</definedName>
    <definedName name="_xlnm.Print_Area" localSheetId="0">連結貸借対照表!$C$1:$AB$76</definedName>
    <definedName name="カテゴリ一覧">[1]カテゴリ!$M$6:$M$16</definedName>
    <definedName name="フォーム共通定義_「画面ＩＤ」入力セルの位置_行" localSheetId="4">#REF!</definedName>
    <definedName name="フォーム共通定義_「画面ＩＤ」入力セルの位置_行" localSheetId="5">#REF!</definedName>
    <definedName name="フォーム共通定義_「画面ＩＤ」入力セルの位置_行" localSheetId="2">#REF!</definedName>
    <definedName name="フォーム共通定義_「画面ＩＤ」入力セルの位置_行" localSheetId="0">#REF!</definedName>
    <definedName name="フォーム共通定義_「画面ＩＤ」入力セルの位置_行">#REF!</definedName>
    <definedName name="フォーム共通定義_「画面ＩＤ」入力セルの位置_列" localSheetId="4">#REF!</definedName>
    <definedName name="フォーム共通定義_「画面ＩＤ」入力セルの位置_列" localSheetId="5">#REF!</definedName>
    <definedName name="フォーム共通定義_「画面ＩＤ」入力セルの位置_列" localSheetId="2">#REF!</definedName>
    <definedName name="フォーム共通定義_「画面ＩＤ」入力セルの位置_列" localSheetId="0">#REF!</definedName>
    <definedName name="フォーム共通定義_「画面ＩＤ」入力セルの位置_列">#REF!</definedName>
    <definedName name="画面イベント定義_「画面ＩＤ」入力セルの位置_行" localSheetId="4">#REF!</definedName>
    <definedName name="画面イベント定義_「画面ＩＤ」入力セルの位置_行" localSheetId="5">#REF!</definedName>
    <definedName name="画面イベント定義_「画面ＩＤ」入力セルの位置_行" localSheetId="2">#REF!</definedName>
    <definedName name="画面イベント定義_「画面ＩＤ」入力セルの位置_行" localSheetId="0">#REF!</definedName>
    <definedName name="画面イベント定義_「画面ＩＤ」入力セルの位置_行">#REF!</definedName>
    <definedName name="画面イベント定義_「画面ＩＤ」入力セルの位置_列" localSheetId="4">#REF!</definedName>
    <definedName name="画面イベント定義_「画面ＩＤ」入力セルの位置_列" localSheetId="5">#REF!</definedName>
    <definedName name="画面イベント定義_「画面ＩＤ」入力セルの位置_列" localSheetId="2">#REF!</definedName>
    <definedName name="画面イベント定義_「画面ＩＤ」入力セルの位置_列" localSheetId="0">#REF!</definedName>
    <definedName name="画面イベント定義_「画面ＩＤ」入力セルの位置_列">#REF!</definedName>
    <definedName name="論理データ型一覧">[1]論理データ型!$A$3:$A$41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73" i="5" l="1"/>
  <c r="AD67" i="5"/>
  <c r="AD63" i="5" s="1"/>
  <c r="AD58" i="5"/>
  <c r="AD52" i="5"/>
  <c r="AD48" i="5"/>
  <c r="AD32" i="5"/>
  <c r="AE12" i="5"/>
  <c r="AD8" i="5"/>
  <c r="AE6" i="5"/>
  <c r="Q58" i="8"/>
  <c r="Q47" i="8"/>
  <c r="Q44" i="8"/>
  <c r="Q36" i="8"/>
  <c r="Q30" i="8"/>
  <c r="Q42" i="8" s="1"/>
  <c r="Q24" i="8"/>
  <c r="Q19" i="8"/>
  <c r="Q14" i="8"/>
  <c r="Q9" i="8"/>
  <c r="U23" i="7"/>
  <c r="U22" i="7"/>
  <c r="U21" i="7"/>
  <c r="U20" i="7"/>
  <c r="U19" i="7"/>
  <c r="U18" i="7"/>
  <c r="W13" i="7"/>
  <c r="V13" i="7"/>
  <c r="V24" i="7" s="1"/>
  <c r="U11" i="7"/>
  <c r="U10" i="7"/>
  <c r="X9" i="7"/>
  <c r="X12" i="7" s="1"/>
  <c r="X24" i="7" s="1"/>
  <c r="X25" i="7" s="1"/>
  <c r="U25" i="7" s="1"/>
  <c r="W9" i="7"/>
  <c r="W12" i="7" s="1"/>
  <c r="W24" i="7" s="1"/>
  <c r="U8" i="7"/>
  <c r="U7" i="7"/>
  <c r="R36" i="6"/>
  <c r="R31" i="6"/>
  <c r="R27" i="6"/>
  <c r="R22" i="6"/>
  <c r="R18" i="6"/>
  <c r="R13" i="6"/>
  <c r="R8" i="6"/>
  <c r="Q50" i="8" l="1"/>
  <c r="AE21" i="5"/>
  <c r="AE74" i="5" s="1"/>
  <c r="AD51" i="5"/>
  <c r="AD7" i="5"/>
  <c r="Q8" i="8"/>
  <c r="Q28" i="8" s="1"/>
  <c r="Q51" i="8" s="1"/>
  <c r="Q54" i="8" s="1"/>
  <c r="Q59" i="8" s="1"/>
  <c r="U24" i="7"/>
  <c r="U12" i="7"/>
  <c r="U9" i="7"/>
  <c r="R7" i="6"/>
  <c r="R6" i="6" s="1"/>
  <c r="R30" i="6" s="1"/>
  <c r="R39" i="6" s="1"/>
  <c r="AD6" i="5" l="1"/>
  <c r="AD74" i="5" s="1"/>
</calcChain>
</file>

<file path=xl/sharedStrings.xml><?xml version="1.0" encoding="utf-8"?>
<sst xmlns="http://schemas.openxmlformats.org/spreadsheetml/2006/main" count="533" uniqueCount="403">
  <si>
    <t>科目</t>
  </si>
  <si>
    <t>1010000</t>
  </si>
  <si>
    <t>資産合計</t>
  </si>
  <si>
    <t>1020000</t>
  </si>
  <si>
    <t>固定資産</t>
  </si>
  <si>
    <t>1030000</t>
  </si>
  <si>
    <t>有形固定資産</t>
  </si>
  <si>
    <t>1040000</t>
  </si>
  <si>
    <t>事業用資産</t>
  </si>
  <si>
    <t>1050000</t>
  </si>
  <si>
    <t>土地</t>
  </si>
  <si>
    <t>-</t>
  </si>
  <si>
    <t>1055000</t>
  </si>
  <si>
    <t>土地減損損失累計額</t>
  </si>
  <si>
    <t>1060000</t>
  </si>
  <si>
    <t>立木竹</t>
  </si>
  <si>
    <t>1065000</t>
  </si>
  <si>
    <t>立木竹減損損失累計額</t>
  </si>
  <si>
    <t>1070000</t>
  </si>
  <si>
    <t>建物</t>
  </si>
  <si>
    <t>1080000</t>
  </si>
  <si>
    <t>建物減価償却累計額</t>
  </si>
  <si>
    <t>建物減損損失累計額</t>
  </si>
  <si>
    <t>1090000</t>
  </si>
  <si>
    <t>工作物</t>
  </si>
  <si>
    <t>1100000</t>
  </si>
  <si>
    <t>工作物減価償却累計額</t>
  </si>
  <si>
    <t>工作物減損損失累計額</t>
  </si>
  <si>
    <t>1110000</t>
  </si>
  <si>
    <t>船舶</t>
  </si>
  <si>
    <t>1120000</t>
  </si>
  <si>
    <t>船舶減価償却累計額</t>
  </si>
  <si>
    <t>船舶減損損失累計額</t>
  </si>
  <si>
    <t>1130000</t>
  </si>
  <si>
    <t>浮標等</t>
  </si>
  <si>
    <t>1140000</t>
  </si>
  <si>
    <t>浮標等減価償却累計額</t>
  </si>
  <si>
    <t>浮標等減損損失累計額</t>
  </si>
  <si>
    <t>1150000</t>
  </si>
  <si>
    <t>航空機</t>
  </si>
  <si>
    <t>1160000</t>
  </si>
  <si>
    <t>航空機減価償却累計額</t>
  </si>
  <si>
    <t>航空機減損損失累計額</t>
  </si>
  <si>
    <t>1170000</t>
  </si>
  <si>
    <t>その他</t>
  </si>
  <si>
    <t>1180000</t>
  </si>
  <si>
    <t>その他減価償却累計額</t>
  </si>
  <si>
    <t>その他減損損失累計額</t>
  </si>
  <si>
    <t>1190000</t>
  </si>
  <si>
    <t>建設仮勘定</t>
  </si>
  <si>
    <t>1200000</t>
  </si>
  <si>
    <t>インフラ資産</t>
  </si>
  <si>
    <t>1210000</t>
  </si>
  <si>
    <t>1215000</t>
  </si>
  <si>
    <t>1220000</t>
  </si>
  <si>
    <t>1230000</t>
  </si>
  <si>
    <t>1235000</t>
  </si>
  <si>
    <t>1240000</t>
  </si>
  <si>
    <t>1250000</t>
  </si>
  <si>
    <t>1255000</t>
  </si>
  <si>
    <t>1260000</t>
  </si>
  <si>
    <t>1270000</t>
  </si>
  <si>
    <t>1275000</t>
  </si>
  <si>
    <t>1280000</t>
  </si>
  <si>
    <t>1290000</t>
  </si>
  <si>
    <t>物品</t>
  </si>
  <si>
    <t>1300000</t>
  </si>
  <si>
    <t>物品減価償却累計額</t>
  </si>
  <si>
    <t>物品減損損失累計額</t>
  </si>
  <si>
    <t>1310000</t>
  </si>
  <si>
    <t>無形固定資産</t>
  </si>
  <si>
    <t>1320000</t>
  </si>
  <si>
    <t>ソフトウェア</t>
  </si>
  <si>
    <t>1330000</t>
  </si>
  <si>
    <t>1340000</t>
  </si>
  <si>
    <t>投資その他の資産</t>
  </si>
  <si>
    <t>1350000</t>
  </si>
  <si>
    <t>投資及び出資金</t>
  </si>
  <si>
    <t>1360000</t>
  </si>
  <si>
    <t>有価証券</t>
  </si>
  <si>
    <t>1370000</t>
  </si>
  <si>
    <t>出資金</t>
  </si>
  <si>
    <t>1380000</t>
  </si>
  <si>
    <t>1400000</t>
  </si>
  <si>
    <t>長期延滞債権</t>
  </si>
  <si>
    <t>1410000</t>
  </si>
  <si>
    <t>長期貸付金</t>
  </si>
  <si>
    <t>1420000</t>
  </si>
  <si>
    <t>基金</t>
  </si>
  <si>
    <t>1430000</t>
  </si>
  <si>
    <t>減債基金</t>
  </si>
  <si>
    <t>1440000</t>
  </si>
  <si>
    <t>1450000</t>
  </si>
  <si>
    <t>1460000</t>
  </si>
  <si>
    <t>徴収不能引当金</t>
  </si>
  <si>
    <t>1470000</t>
  </si>
  <si>
    <t>流動資産</t>
  </si>
  <si>
    <t>1480000</t>
  </si>
  <si>
    <t>現金預金</t>
  </si>
  <si>
    <t>1490000</t>
  </si>
  <si>
    <t>未収金</t>
  </si>
  <si>
    <t>短期貸付金</t>
  </si>
  <si>
    <t>1510000</t>
  </si>
  <si>
    <t>1520000</t>
  </si>
  <si>
    <t>財政調整基金</t>
  </si>
  <si>
    <t>1530000</t>
  </si>
  <si>
    <t>1540000</t>
  </si>
  <si>
    <t>棚卸資産</t>
  </si>
  <si>
    <t>1550000</t>
  </si>
  <si>
    <t>1560000</t>
  </si>
  <si>
    <t>繰延資産</t>
  </si>
  <si>
    <t>1570000</t>
  </si>
  <si>
    <t>1580000</t>
  </si>
  <si>
    <t>負債合計</t>
  </si>
  <si>
    <t>1590000</t>
  </si>
  <si>
    <t>固定負債</t>
  </si>
  <si>
    <t>1600000</t>
  </si>
  <si>
    <t>1610000</t>
  </si>
  <si>
    <t>長期未払金</t>
  </si>
  <si>
    <t>1620000</t>
  </si>
  <si>
    <t>退職手当引当金</t>
  </si>
  <si>
    <t>1630000</t>
  </si>
  <si>
    <t>損失補償等引当金</t>
  </si>
  <si>
    <t>1640000</t>
  </si>
  <si>
    <t>1650000</t>
  </si>
  <si>
    <t>流動負債</t>
  </si>
  <si>
    <t>1660000</t>
  </si>
  <si>
    <t>1670000</t>
  </si>
  <si>
    <t>未払金</t>
  </si>
  <si>
    <t>1680000</t>
  </si>
  <si>
    <t>未払費用</t>
  </si>
  <si>
    <t>1690000</t>
  </si>
  <si>
    <t>前受金</t>
  </si>
  <si>
    <t>1700000</t>
  </si>
  <si>
    <t>前受収益</t>
  </si>
  <si>
    <t>1710000</t>
  </si>
  <si>
    <t>賞与等引当金</t>
  </si>
  <si>
    <t>1720000</t>
  </si>
  <si>
    <t>預り金</t>
  </si>
  <si>
    <t>1730000</t>
  </si>
  <si>
    <t>1740000</t>
  </si>
  <si>
    <t>純資産合計</t>
  </si>
  <si>
    <t>1750000</t>
  </si>
  <si>
    <t>固定資産等形成分</t>
  </si>
  <si>
    <t>1760000</t>
  </si>
  <si>
    <t>余剰分（不足分）</t>
  </si>
  <si>
    <t>1765000</t>
  </si>
  <si>
    <t>他団体出資等分</t>
  </si>
  <si>
    <t>2010000</t>
  </si>
  <si>
    <t>純経常行政コスト</t>
  </si>
  <si>
    <t>2020000</t>
  </si>
  <si>
    <t>経常費用</t>
  </si>
  <si>
    <t>2030000</t>
  </si>
  <si>
    <t>業務費用</t>
  </si>
  <si>
    <t>2040000</t>
  </si>
  <si>
    <t>人件費</t>
  </si>
  <si>
    <t>2050000</t>
  </si>
  <si>
    <t>職員給与費</t>
  </si>
  <si>
    <t>2060000</t>
  </si>
  <si>
    <t>賞与等引当金繰入額</t>
  </si>
  <si>
    <t>2070000</t>
  </si>
  <si>
    <t>退職手当引当金繰入額</t>
  </si>
  <si>
    <t>2080000</t>
  </si>
  <si>
    <t>2090000</t>
  </si>
  <si>
    <t>物件費等</t>
  </si>
  <si>
    <t>2100000</t>
  </si>
  <si>
    <t>物件費</t>
  </si>
  <si>
    <t>2110000</t>
  </si>
  <si>
    <t>維持補修費</t>
  </si>
  <si>
    <t>2120000</t>
  </si>
  <si>
    <t>減価償却費</t>
  </si>
  <si>
    <t>2130000</t>
  </si>
  <si>
    <t>2140000</t>
  </si>
  <si>
    <t>その他の業務費用</t>
  </si>
  <si>
    <t>2150000</t>
  </si>
  <si>
    <t>支払利息</t>
  </si>
  <si>
    <t>2160000</t>
  </si>
  <si>
    <t>徴収不能引当金繰入額</t>
  </si>
  <si>
    <t>2170000</t>
  </si>
  <si>
    <t>2180000</t>
  </si>
  <si>
    <t>移転費用</t>
  </si>
  <si>
    <t>2190000</t>
  </si>
  <si>
    <t>補助金等</t>
  </si>
  <si>
    <t>2200000</t>
  </si>
  <si>
    <t>社会保障給付</t>
  </si>
  <si>
    <t>2210000</t>
  </si>
  <si>
    <t>他会計への繰出金</t>
  </si>
  <si>
    <t>2220000</t>
  </si>
  <si>
    <t>2230000</t>
  </si>
  <si>
    <t>経常収益</t>
  </si>
  <si>
    <t>2240000</t>
  </si>
  <si>
    <t>使用料及び手数料</t>
  </si>
  <si>
    <t>2250000</t>
  </si>
  <si>
    <t>2260000</t>
  </si>
  <si>
    <t>純行政コスト</t>
  </si>
  <si>
    <t>2270000</t>
  </si>
  <si>
    <t>臨時損失</t>
  </si>
  <si>
    <t>2280000</t>
  </si>
  <si>
    <t>災害復旧事業費</t>
  </si>
  <si>
    <t>2290000</t>
  </si>
  <si>
    <t>資産除売却損</t>
  </si>
  <si>
    <t>2310000</t>
  </si>
  <si>
    <t>損失補償等引当金繰入額</t>
  </si>
  <si>
    <t>2320000</t>
  </si>
  <si>
    <t>2330000</t>
  </si>
  <si>
    <t>臨時利益</t>
  </si>
  <si>
    <t>2340000</t>
  </si>
  <si>
    <t>資産売却益</t>
  </si>
  <si>
    <t>2350000</t>
  </si>
  <si>
    <t>3010000</t>
  </si>
  <si>
    <t>前年度末純資産残高</t>
  </si>
  <si>
    <t>3020000</t>
  </si>
  <si>
    <t>純行政コスト（△）</t>
  </si>
  <si>
    <t>3030000</t>
  </si>
  <si>
    <t>財源</t>
  </si>
  <si>
    <t>3040000</t>
  </si>
  <si>
    <t>税収等</t>
  </si>
  <si>
    <t>3050000</t>
  </si>
  <si>
    <t>国県等補助金</t>
  </si>
  <si>
    <t>3060000</t>
  </si>
  <si>
    <t>本年度差額</t>
  </si>
  <si>
    <t>3070000</t>
  </si>
  <si>
    <t>3080000</t>
  </si>
  <si>
    <t>有形固定資産等の増加</t>
  </si>
  <si>
    <t>3090000</t>
  </si>
  <si>
    <t>有形固定資産等の減少</t>
  </si>
  <si>
    <t>3100000</t>
  </si>
  <si>
    <t>貸付金・基金等の増加</t>
  </si>
  <si>
    <t>3110000</t>
  </si>
  <si>
    <t>貸付金・基金等の減少</t>
  </si>
  <si>
    <t>3120000</t>
  </si>
  <si>
    <t>資産評価差額</t>
  </si>
  <si>
    <t>3130000</t>
  </si>
  <si>
    <t>無償所管換等</t>
  </si>
  <si>
    <t>他団体出資等分の増加</t>
  </si>
  <si>
    <t>他団体出資等分の減少</t>
  </si>
  <si>
    <t>比例連結割合変更に伴う差額</t>
  </si>
  <si>
    <t>3140000</t>
  </si>
  <si>
    <t>3150000</t>
  </si>
  <si>
    <t>本年度純資産変動額</t>
  </si>
  <si>
    <t>3160000</t>
  </si>
  <si>
    <t>本年度末純資産残高</t>
  </si>
  <si>
    <t>4010000</t>
  </si>
  <si>
    <t>業務活動収支</t>
  </si>
  <si>
    <t>4020000</t>
  </si>
  <si>
    <t>業務支出</t>
  </si>
  <si>
    <t>4030000</t>
  </si>
  <si>
    <t>業務費用支出</t>
  </si>
  <si>
    <t>4040000</t>
  </si>
  <si>
    <t>人件費支出</t>
  </si>
  <si>
    <t>4050000</t>
  </si>
  <si>
    <t>物件費等支出</t>
  </si>
  <si>
    <t>4060000</t>
  </si>
  <si>
    <t>支払利息支出</t>
  </si>
  <si>
    <t>4070000</t>
  </si>
  <si>
    <t>その他の支出</t>
  </si>
  <si>
    <t>4080000</t>
  </si>
  <si>
    <t>移転費用支出</t>
  </si>
  <si>
    <t>4090000</t>
  </si>
  <si>
    <t>補助金等支出</t>
  </si>
  <si>
    <t>4100000</t>
  </si>
  <si>
    <t>社会保障給付支出</t>
  </si>
  <si>
    <t>4110000</t>
  </si>
  <si>
    <t>他会計への繰出支出</t>
  </si>
  <si>
    <t>4120000</t>
  </si>
  <si>
    <t>4130000</t>
  </si>
  <si>
    <t>業務収入</t>
  </si>
  <si>
    <t>4140000</t>
  </si>
  <si>
    <t>税収等収入</t>
  </si>
  <si>
    <t>4150000</t>
  </si>
  <si>
    <t>国県等補助金収入</t>
  </si>
  <si>
    <t>4160000</t>
  </si>
  <si>
    <t>使用料及び手数料収入</t>
  </si>
  <si>
    <t>4170000</t>
  </si>
  <si>
    <t>その他の収入</t>
  </si>
  <si>
    <t>4180000</t>
  </si>
  <si>
    <t>臨時支出</t>
  </si>
  <si>
    <t>4190000</t>
  </si>
  <si>
    <t>災害復旧事業費支出</t>
  </si>
  <si>
    <t>4200000</t>
  </si>
  <si>
    <t>4210000</t>
  </si>
  <si>
    <t>臨時収入</t>
  </si>
  <si>
    <t>4220000</t>
  </si>
  <si>
    <t>投資活動収支</t>
  </si>
  <si>
    <t>4230000</t>
  </si>
  <si>
    <t>投資活動支出</t>
  </si>
  <si>
    <t>4240000</t>
  </si>
  <si>
    <t>公共施設等整備費支出</t>
  </si>
  <si>
    <t>4250000</t>
  </si>
  <si>
    <t>基金積立金支出</t>
  </si>
  <si>
    <t>4260000</t>
  </si>
  <si>
    <t>投資及び出資金支出</t>
  </si>
  <si>
    <t>4270000</t>
  </si>
  <si>
    <t>貸付金支出</t>
  </si>
  <si>
    <t>4280000</t>
  </si>
  <si>
    <t>4290000</t>
  </si>
  <si>
    <t>投資活動収入</t>
  </si>
  <si>
    <t>4300000</t>
  </si>
  <si>
    <t>4310000</t>
  </si>
  <si>
    <t>基金取崩収入</t>
  </si>
  <si>
    <t>4320000</t>
  </si>
  <si>
    <t>貸付金元金回収収入</t>
  </si>
  <si>
    <t>4330000</t>
  </si>
  <si>
    <t>資産売却収入</t>
  </si>
  <si>
    <t>4340000</t>
  </si>
  <si>
    <t>4350000</t>
  </si>
  <si>
    <t>財務活動収支</t>
  </si>
  <si>
    <t>4360000</t>
  </si>
  <si>
    <t>財務活動支出</t>
  </si>
  <si>
    <t>4370000</t>
  </si>
  <si>
    <t>4380000</t>
  </si>
  <si>
    <t>4390000</t>
  </si>
  <si>
    <t>財務活動収入</t>
  </si>
  <si>
    <t>4400000</t>
  </si>
  <si>
    <t>4410000</t>
  </si>
  <si>
    <t>4420000</t>
  </si>
  <si>
    <t>本年度資金収支額</t>
  </si>
  <si>
    <t>4430000</t>
  </si>
  <si>
    <t>前年度末資金残高</t>
  </si>
  <si>
    <t>4440000</t>
  </si>
  <si>
    <t>本年度末資金残高</t>
  </si>
  <si>
    <t>4450000</t>
  </si>
  <si>
    <t>前年度末歳計外現金残高</t>
  </si>
  <si>
    <t>4460000</t>
  </si>
  <si>
    <t>本年度歳計外現金増減額</t>
  </si>
  <si>
    <t>4470000</t>
  </si>
  <si>
    <t>本年度末歳計外現金残高</t>
  </si>
  <si>
    <t>4480000</t>
  </si>
  <si>
    <t>本年度末現金預金残高</t>
  </si>
  <si>
    <t>科目コード</t>
  </si>
  <si>
    <t>科目コー</t>
  </si>
  <si>
    <t>金額</t>
  </si>
  <si>
    <t>【資産の部】</t>
  </si>
  <si>
    <t>【負債の部】</t>
  </si>
  <si>
    <t>1085000</t>
  </si>
  <si>
    <t>1105000</t>
  </si>
  <si>
    <t>1125000</t>
  </si>
  <si>
    <t>【純資産の部】</t>
  </si>
  <si>
    <t>1145000</t>
  </si>
  <si>
    <t>1165000</t>
  </si>
  <si>
    <t>1185000</t>
  </si>
  <si>
    <t>負債及び純資産合計</t>
  </si>
  <si>
    <t>※ 下位項目との金額差は、単位未満の四捨五入によるものです。</t>
  </si>
  <si>
    <t>合計</t>
  </si>
  <si>
    <t>固定資産
等形成分</t>
  </si>
  <si>
    <t>余剰分
（不足分）</t>
  </si>
  <si>
    <t>固定資産等の変動（内部変動）</t>
  </si>
  <si>
    <t>3132000</t>
  </si>
  <si>
    <t>3133000</t>
  </si>
  <si>
    <t>3134000</t>
  </si>
  <si>
    <t>【業務活動収支】</t>
  </si>
  <si>
    <t>【投資活動収支】</t>
  </si>
  <si>
    <t>【財務活動収支】</t>
  </si>
  <si>
    <t>（単位：千円）</t>
  </si>
  <si>
    <t>連結行政コスト計算書</t>
  </si>
  <si>
    <t>自　平成２８年４月１日　</t>
    <phoneticPr fontId="11"/>
  </si>
  <si>
    <t>至　平成２９年３月３１日</t>
    <phoneticPr fontId="11"/>
  </si>
  <si>
    <t>※</t>
  </si>
  <si>
    <t>連結純資産変動計算書</t>
  </si>
  <si>
    <t>自　平成２８年４月１日　</t>
    <phoneticPr fontId="11"/>
  </si>
  <si>
    <t>-</t>
    <phoneticPr fontId="11"/>
  </si>
  <si>
    <t>-</t>
    <phoneticPr fontId="11"/>
  </si>
  <si>
    <t>-</t>
    <phoneticPr fontId="11"/>
  </si>
  <si>
    <t>-</t>
    <phoneticPr fontId="11"/>
  </si>
  <si>
    <t>連結資金収支計算書</t>
  </si>
  <si>
    <t>地方債等償還支出</t>
    <phoneticPr fontId="11"/>
  </si>
  <si>
    <t>地方債等発行収入</t>
    <phoneticPr fontId="11"/>
  </si>
  <si>
    <t>連結貸借対照表</t>
  </si>
  <si>
    <t>（平成２９年３月３１日現在）</t>
  </si>
  <si>
    <t>地方債等</t>
    <phoneticPr fontId="2"/>
  </si>
  <si>
    <t>1年内償還予定地方債等</t>
    <phoneticPr fontId="2"/>
  </si>
  <si>
    <t>有形固定資産の明細(連結会計）</t>
    <rPh sb="2" eb="4">
      <t>コテイ</t>
    </rPh>
    <rPh sb="10" eb="12">
      <t>レンケツ</t>
    </rPh>
    <rPh sb="12" eb="14">
      <t>カイケイ</t>
    </rPh>
    <phoneticPr fontId="2"/>
  </si>
  <si>
    <t>（単位：千円）</t>
    <rPh sb="4" eb="5">
      <t>セン</t>
    </rPh>
    <phoneticPr fontId="1"/>
  </si>
  <si>
    <t>区分</t>
  </si>
  <si>
    <t xml:space="preserve">
前年度末残高
（A）</t>
  </si>
  <si>
    <t xml:space="preserve">
本年度増加額
（B）</t>
  </si>
  <si>
    <t xml:space="preserve">
本年度減少額
（C）</t>
  </si>
  <si>
    <t>本年度末残高
（A)＋（B)-（C)
（D）</t>
  </si>
  <si>
    <t>本年度末
減価償却累計額
（E)</t>
  </si>
  <si>
    <t xml:space="preserve">
本年度償却額
（F)</t>
  </si>
  <si>
    <t>差引本年度末残高
（D)－（E)
（G)</t>
  </si>
  <si>
    <t xml:space="preserve"> 事業用資産</t>
  </si>
  <si>
    <t>　  土地</t>
  </si>
  <si>
    <t>　　立木竹</t>
  </si>
  <si>
    <t>　　建物</t>
  </si>
  <si>
    <t>　　工作物</t>
  </si>
  <si>
    <t>　　船舶</t>
  </si>
  <si>
    <t>　　浮標等</t>
  </si>
  <si>
    <t>　　航空機</t>
  </si>
  <si>
    <t>　　その他</t>
  </si>
  <si>
    <t>　　建設仮勘定</t>
  </si>
  <si>
    <t xml:space="preserve"> インフラ資産</t>
  </si>
  <si>
    <t>　　土地</t>
  </si>
  <si>
    <t xml:space="preserve"> 物品</t>
  </si>
  <si>
    <t>有形固定資産の行政目的別明細（連結会計）</t>
    <rPh sb="15" eb="17">
      <t>レンケツ</t>
    </rPh>
    <rPh sb="17" eb="19">
      <t>カイケイ</t>
    </rPh>
    <phoneticPr fontId="2"/>
  </si>
  <si>
    <t>（単位：千円）</t>
    <rPh sb="4" eb="5">
      <t>セン</t>
    </rPh>
    <phoneticPr fontId="2"/>
  </si>
  <si>
    <t>生活インフラ・
国土保全</t>
  </si>
  <si>
    <t>教育</t>
  </si>
  <si>
    <t>福祉</t>
  </si>
  <si>
    <t>環境衛生</t>
  </si>
  <si>
    <t>産業振興</t>
  </si>
  <si>
    <t>消防</t>
  </si>
  <si>
    <t>総務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</si>
</sst>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 * #,##0_ ;_ * \-#,##0_ ;_ * &quot;-&quot;_ ;_ @_ "/>
    <numFmt numFmtId="176" formatCode="#,##0;&quot;△ &quot;#,##0"/>
    <numFmt numFmtId="177" formatCode="0;&quot;△ &quot;0"/>
    <numFmt numFmtId="178" formatCode="#,##0_ "/>
    <numFmt numFmtId="179" formatCode="#,##0;[Red]#,##0"/>
    <numFmt numFmtId="180" formatCode="#,##0,_ ;&quot;▲&quot;#,##0,;&quot;-&quot;"/>
  </numFmts>
  <fonts count="2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明朝"/>
      <family val="2"/>
      <charset val="128"/>
    </font>
    <font>
      <sz val="11"/>
      <color theme="1"/>
      <name val="ＭＳ Ｐゴシック"/>
      <family val="3"/>
      <charset val="128"/>
    </font>
    <font>
      <sz val="10.5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trike/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i/>
      <sz val="11"/>
      <name val="ＭＳ Ｐゴシック"/>
      <family val="3"/>
      <charset val="128"/>
    </font>
    <font>
      <i/>
      <sz val="10"/>
      <name val="ＭＳ Ｐゴシック"/>
      <family val="3"/>
      <charset val="128"/>
    </font>
    <font>
      <i/>
      <sz val="10.5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color theme="1"/>
      <name val="ＭＳ　Ｐゴシック"/>
      <family val="3"/>
      <charset val="128"/>
    </font>
    <font>
      <sz val="14"/>
      <color theme="1"/>
      <name val="ＭＳ　Ｐゴシック"/>
      <family val="3"/>
      <charset val="128"/>
    </font>
    <font>
      <sz val="9"/>
      <color theme="1"/>
      <name val="ＭＳ　Ｐゴシック"/>
      <family val="3"/>
      <charset val="128"/>
    </font>
    <font>
      <sz val="10"/>
      <name val="ＭＳ　Ｐゴシック"/>
      <family val="3"/>
      <charset val="128"/>
    </font>
    <font>
      <sz val="10"/>
      <color theme="1"/>
      <name val="ＭＳ　Ｐゴシック"/>
      <family val="3"/>
      <charset val="128"/>
    </font>
    <font>
      <sz val="12"/>
      <name val="ＭＳ　Ｐゴシック"/>
      <family val="3"/>
      <charset val="128"/>
    </font>
    <font>
      <sz val="14"/>
      <name val="ＭＳ　Ｐゴシック"/>
      <family val="3"/>
      <charset val="128"/>
    </font>
    <font>
      <sz val="9"/>
      <name val="ＭＳ　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/>
      <bottom/>
      <diagonal style="thin">
        <color indexed="64"/>
      </diagonal>
    </border>
    <border diagonalUp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1" fillId="0" borderId="0"/>
    <xf numFmtId="0" fontId="3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3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1" fillId="0" borderId="0"/>
  </cellStyleXfs>
  <cellXfs count="338">
    <xf numFmtId="0" fontId="0" fillId="0" borderId="0" xfId="0">
      <alignment vertical="center"/>
    </xf>
    <xf numFmtId="49" fontId="4" fillId="2" borderId="0" xfId="3" applyNumberFormat="1" applyFont="1" applyFill="1" applyAlignment="1">
      <alignment vertical="center"/>
    </xf>
    <xf numFmtId="0" fontId="4" fillId="2" borderId="0" xfId="3" applyFont="1" applyFill="1" applyAlignment="1">
      <alignment vertical="center"/>
    </xf>
    <xf numFmtId="0" fontId="1" fillId="2" borderId="0" xfId="0" applyFont="1" applyFill="1">
      <alignment vertical="center"/>
    </xf>
    <xf numFmtId="49" fontId="4" fillId="0" borderId="0" xfId="5" applyNumberFormat="1" applyFont="1" applyFill="1" applyAlignment="1">
      <alignment vertical="center"/>
    </xf>
    <xf numFmtId="0" fontId="5" fillId="0" borderId="0" xfId="5" applyFont="1" applyFill="1" applyBorder="1" applyAlignment="1"/>
    <xf numFmtId="0" fontId="4" fillId="0" borderId="0" xfId="5" applyFont="1" applyFill="1" applyAlignment="1">
      <alignment vertical="center"/>
    </xf>
    <xf numFmtId="49" fontId="8" fillId="0" borderId="0" xfId="5" applyNumberFormat="1" applyFont="1" applyFill="1" applyAlignment="1">
      <alignment vertical="center"/>
    </xf>
    <xf numFmtId="0" fontId="8" fillId="0" borderId="0" xfId="5" applyFont="1" applyFill="1" applyAlignment="1">
      <alignment vertical="center"/>
    </xf>
    <xf numFmtId="0" fontId="1" fillId="0" borderId="0" xfId="5" applyFont="1" applyAlignment="1">
      <alignment vertical="center"/>
    </xf>
    <xf numFmtId="0" fontId="8" fillId="0" borderId="0" xfId="5" applyFont="1" applyAlignment="1">
      <alignment vertical="center"/>
    </xf>
    <xf numFmtId="0" fontId="1" fillId="0" borderId="0" xfId="5" applyFont="1" applyAlignment="1">
      <alignment horizontal="right" vertical="center"/>
    </xf>
    <xf numFmtId="49" fontId="4" fillId="0" borderId="0" xfId="5" applyNumberFormat="1" applyFont="1" applyFill="1" applyAlignment="1">
      <alignment horizontal="center" vertical="center"/>
    </xf>
    <xf numFmtId="0" fontId="4" fillId="0" borderId="0" xfId="5" applyFont="1" applyFill="1" applyAlignment="1">
      <alignment horizontal="center" vertical="center"/>
    </xf>
    <xf numFmtId="0" fontId="1" fillId="0" borderId="6" xfId="5" applyFont="1" applyFill="1" applyBorder="1" applyAlignment="1">
      <alignment vertical="center"/>
    </xf>
    <xf numFmtId="0" fontId="1" fillId="0" borderId="0" xfId="5" applyFont="1" applyFill="1" applyBorder="1" applyAlignment="1">
      <alignment vertical="center"/>
    </xf>
    <xf numFmtId="38" fontId="1" fillId="0" borderId="0" xfId="6" applyFont="1" applyFill="1" applyBorder="1" applyAlignment="1">
      <alignment vertical="center"/>
    </xf>
    <xf numFmtId="0" fontId="1" fillId="0" borderId="0" xfId="7" applyFont="1" applyFill="1" applyBorder="1" applyAlignment="1">
      <alignment vertical="center"/>
    </xf>
    <xf numFmtId="0" fontId="1" fillId="0" borderId="19" xfId="5" applyFont="1" applyFill="1" applyBorder="1" applyAlignment="1">
      <alignment horizontal="right" vertical="center"/>
    </xf>
    <xf numFmtId="177" fontId="9" fillId="0" borderId="10" xfId="5" applyNumberFormat="1" applyFont="1" applyFill="1" applyBorder="1" applyAlignment="1">
      <alignment horizontal="center" vertical="center"/>
    </xf>
    <xf numFmtId="0" fontId="9" fillId="0" borderId="10" xfId="5" applyFont="1" applyFill="1" applyBorder="1" applyAlignment="1">
      <alignment horizontal="center" vertical="center"/>
    </xf>
    <xf numFmtId="38" fontId="1" fillId="0" borderId="6" xfId="6" applyFont="1" applyFill="1" applyBorder="1" applyAlignment="1">
      <alignment vertical="center"/>
    </xf>
    <xf numFmtId="176" fontId="1" fillId="2" borderId="19" xfId="5" applyNumberFormat="1" applyFont="1" applyFill="1" applyBorder="1" applyAlignment="1">
      <alignment horizontal="right" vertical="center"/>
    </xf>
    <xf numFmtId="177" fontId="9" fillId="2" borderId="10" xfId="5" applyNumberFormat="1" applyFont="1" applyFill="1" applyBorder="1" applyAlignment="1">
      <alignment horizontal="center" vertical="center"/>
    </xf>
    <xf numFmtId="178" fontId="9" fillId="2" borderId="10" xfId="5" applyNumberFormat="1" applyFont="1" applyFill="1" applyBorder="1" applyAlignment="1">
      <alignment horizontal="center" vertical="center"/>
    </xf>
    <xf numFmtId="38" fontId="10" fillId="0" borderId="0" xfId="6" applyFont="1" applyFill="1" applyBorder="1" applyAlignment="1">
      <alignment vertical="center"/>
    </xf>
    <xf numFmtId="0" fontId="10" fillId="0" borderId="0" xfId="5" applyFont="1" applyFill="1" applyBorder="1" applyAlignment="1">
      <alignment vertical="center"/>
    </xf>
    <xf numFmtId="176" fontId="1" fillId="2" borderId="21" xfId="5" applyNumberFormat="1" applyFont="1" applyFill="1" applyBorder="1" applyAlignment="1">
      <alignment horizontal="right" vertical="center"/>
    </xf>
    <xf numFmtId="178" fontId="9" fillId="2" borderId="22" xfId="5" applyNumberFormat="1" applyFont="1" applyFill="1" applyBorder="1" applyAlignment="1">
      <alignment horizontal="center" vertical="center"/>
    </xf>
    <xf numFmtId="38" fontId="1" fillId="0" borderId="0" xfId="6" applyFont="1" applyFill="1" applyBorder="1" applyAlignment="1">
      <alignment horizontal="center" vertical="center"/>
    </xf>
    <xf numFmtId="0" fontId="1" fillId="2" borderId="19" xfId="5" applyFont="1" applyFill="1" applyBorder="1" applyAlignment="1">
      <alignment horizontal="right" vertical="center"/>
    </xf>
    <xf numFmtId="0" fontId="9" fillId="2" borderId="10" xfId="5" applyFont="1" applyFill="1" applyBorder="1" applyAlignment="1">
      <alignment horizontal="center" vertical="center"/>
    </xf>
    <xf numFmtId="178" fontId="9" fillId="2" borderId="10" xfId="5" applyNumberFormat="1" applyFont="1" applyFill="1" applyBorder="1" applyAlignment="1">
      <alignment horizontal="right" vertical="center"/>
    </xf>
    <xf numFmtId="0" fontId="9" fillId="2" borderId="10" xfId="5" applyFont="1" applyFill="1" applyBorder="1" applyAlignment="1">
      <alignment horizontal="right" vertical="center"/>
    </xf>
    <xf numFmtId="0" fontId="1" fillId="0" borderId="9" xfId="5" applyFont="1" applyFill="1" applyBorder="1" applyAlignment="1">
      <alignment vertical="center"/>
    </xf>
    <xf numFmtId="0" fontId="1" fillId="0" borderId="0" xfId="5" applyFont="1" applyFill="1" applyAlignment="1">
      <alignment vertical="center"/>
    </xf>
    <xf numFmtId="0" fontId="9" fillId="0" borderId="10" xfId="5" applyFont="1" applyFill="1" applyBorder="1" applyAlignment="1">
      <alignment horizontal="right" vertical="center"/>
    </xf>
    <xf numFmtId="0" fontId="1" fillId="0" borderId="23" xfId="5" applyFont="1" applyFill="1" applyBorder="1" applyAlignment="1">
      <alignment horizontal="right" vertical="center"/>
    </xf>
    <xf numFmtId="0" fontId="9" fillId="0" borderId="14" xfId="5" applyFont="1" applyFill="1" applyBorder="1" applyAlignment="1">
      <alignment horizontal="right" vertical="center"/>
    </xf>
    <xf numFmtId="176" fontId="1" fillId="2" borderId="27" xfId="5" applyNumberFormat="1" applyFont="1" applyFill="1" applyBorder="1" applyAlignment="1">
      <alignment horizontal="right" vertical="center"/>
    </xf>
    <xf numFmtId="178" fontId="9" fillId="2" borderId="28" xfId="5" applyNumberFormat="1" applyFont="1" applyFill="1" applyBorder="1" applyAlignment="1">
      <alignment horizontal="center" vertical="center"/>
    </xf>
    <xf numFmtId="176" fontId="1" fillId="2" borderId="17" xfId="5" applyNumberFormat="1" applyFont="1" applyFill="1" applyBorder="1" applyAlignment="1">
      <alignment horizontal="right" vertical="center"/>
    </xf>
    <xf numFmtId="177" fontId="9" fillId="2" borderId="18" xfId="5" applyNumberFormat="1" applyFont="1" applyFill="1" applyBorder="1" applyAlignment="1">
      <alignment horizontal="center" vertical="center"/>
    </xf>
    <xf numFmtId="178" fontId="9" fillId="2" borderId="18" xfId="5" applyNumberFormat="1" applyFont="1" applyFill="1" applyBorder="1" applyAlignment="1">
      <alignment horizontal="center" vertical="center"/>
    </xf>
    <xf numFmtId="0" fontId="8" fillId="0" borderId="0" xfId="5" applyFont="1" applyFill="1" applyBorder="1" applyAlignment="1">
      <alignment vertical="center"/>
    </xf>
    <xf numFmtId="0" fontId="4" fillId="0" borderId="0" xfId="5" applyFont="1" applyAlignment="1">
      <alignment horizontal="center" vertical="center"/>
    </xf>
    <xf numFmtId="0" fontId="4" fillId="0" borderId="0" xfId="5" applyFont="1" applyAlignment="1">
      <alignment horizontal="left" vertical="center"/>
    </xf>
    <xf numFmtId="0" fontId="1" fillId="2" borderId="0" xfId="0" applyFont="1" applyFill="1" applyBorder="1">
      <alignment vertical="center"/>
    </xf>
    <xf numFmtId="49" fontId="1" fillId="2" borderId="0" xfId="0" applyNumberFormat="1" applyFont="1" applyFill="1">
      <alignment vertical="center"/>
    </xf>
    <xf numFmtId="0" fontId="12" fillId="2" borderId="0" xfId="0" applyFont="1" applyFill="1" applyBorder="1" applyAlignment="1"/>
    <xf numFmtId="0" fontId="1" fillId="2" borderId="0" xfId="0" applyFont="1" applyFill="1" applyBorder="1" applyAlignment="1"/>
    <xf numFmtId="0" fontId="1" fillId="2" borderId="0" xfId="0" applyFont="1" applyFill="1" applyBorder="1" applyAlignment="1">
      <alignment horizontal="right"/>
    </xf>
    <xf numFmtId="38" fontId="1" fillId="2" borderId="6" xfId="1" applyFont="1" applyFill="1" applyBorder="1" applyAlignment="1">
      <alignment vertical="center"/>
    </xf>
    <xf numFmtId="38" fontId="1" fillId="2" borderId="0" xfId="1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176" fontId="1" fillId="2" borderId="19" xfId="0" applyNumberFormat="1" applyFont="1" applyFill="1" applyBorder="1" applyAlignment="1">
      <alignment horizontal="right" vertical="center"/>
    </xf>
    <xf numFmtId="0" fontId="9" fillId="2" borderId="1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vertical="center"/>
    </xf>
    <xf numFmtId="178" fontId="9" fillId="2" borderId="10" xfId="0" applyNumberFormat="1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vertical="center"/>
    </xf>
    <xf numFmtId="38" fontId="1" fillId="2" borderId="20" xfId="1" applyFont="1" applyFill="1" applyBorder="1" applyAlignment="1">
      <alignment vertical="center"/>
    </xf>
    <xf numFmtId="38" fontId="1" fillId="2" borderId="7" xfId="1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176" fontId="1" fillId="2" borderId="21" xfId="0" applyNumberFormat="1" applyFont="1" applyFill="1" applyBorder="1" applyAlignment="1">
      <alignment horizontal="right" vertical="center"/>
    </xf>
    <xf numFmtId="37" fontId="9" fillId="2" borderId="22" xfId="0" applyNumberFormat="1" applyFont="1" applyFill="1" applyBorder="1" applyAlignment="1">
      <alignment horizontal="center" vertical="center"/>
    </xf>
    <xf numFmtId="38" fontId="1" fillId="2" borderId="15" xfId="1" applyFont="1" applyFill="1" applyBorder="1" applyAlignment="1">
      <alignment vertical="center"/>
    </xf>
    <xf numFmtId="38" fontId="1" fillId="2" borderId="16" xfId="1" applyFont="1" applyFill="1" applyBorder="1" applyAlignment="1">
      <alignment vertical="center"/>
    </xf>
    <xf numFmtId="0" fontId="13" fillId="2" borderId="16" xfId="0" applyFont="1" applyFill="1" applyBorder="1" applyAlignment="1">
      <alignment vertical="center"/>
    </xf>
    <xf numFmtId="176" fontId="1" fillId="2" borderId="17" xfId="0" applyNumberFormat="1" applyFont="1" applyFill="1" applyBorder="1" applyAlignment="1">
      <alignment horizontal="right" vertical="center"/>
    </xf>
    <xf numFmtId="178" fontId="9" fillId="2" borderId="18" xfId="0" applyNumberFormat="1" applyFont="1" applyFill="1" applyBorder="1" applyAlignment="1">
      <alignment horizontal="center" vertical="center"/>
    </xf>
    <xf numFmtId="49" fontId="8" fillId="2" borderId="0" xfId="1" applyNumberFormat="1" applyFont="1" applyFill="1" applyBorder="1" applyAlignment="1">
      <alignment vertical="center"/>
    </xf>
    <xf numFmtId="0" fontId="4" fillId="2" borderId="0" xfId="0" applyFont="1" applyFill="1" applyAlignment="1">
      <alignment vertical="center"/>
    </xf>
    <xf numFmtId="38" fontId="8" fillId="2" borderId="2" xfId="1" applyFont="1" applyFill="1" applyBorder="1" applyAlignment="1">
      <alignment vertical="center"/>
    </xf>
    <xf numFmtId="38" fontId="14" fillId="2" borderId="2" xfId="1" applyFont="1" applyFill="1" applyBorder="1" applyAlignment="1">
      <alignment vertical="center"/>
    </xf>
    <xf numFmtId="0" fontId="15" fillId="2" borderId="2" xfId="0" applyFont="1" applyFill="1" applyBorder="1" applyAlignment="1">
      <alignment vertical="center"/>
    </xf>
    <xf numFmtId="0" fontId="4" fillId="2" borderId="0" xfId="0" applyFont="1" applyFill="1" applyAlignment="1">
      <alignment horizontal="left" vertical="center"/>
    </xf>
    <xf numFmtId="38" fontId="14" fillId="2" borderId="0" xfId="1" applyFont="1" applyFill="1" applyBorder="1" applyAlignment="1">
      <alignment vertical="center"/>
    </xf>
    <xf numFmtId="0" fontId="15" fillId="2" borderId="0" xfId="0" applyFont="1" applyFill="1" applyBorder="1" applyAlignment="1">
      <alignment vertical="center"/>
    </xf>
    <xf numFmtId="0" fontId="1" fillId="2" borderId="0" xfId="0" applyFont="1" applyFill="1" applyAlignment="1"/>
    <xf numFmtId="49" fontId="4" fillId="0" borderId="0" xfId="8" applyNumberFormat="1" applyFont="1" applyFill="1" applyAlignment="1">
      <alignment vertical="center"/>
    </xf>
    <xf numFmtId="0" fontId="12" fillId="0" borderId="0" xfId="8" applyFont="1" applyFill="1" applyBorder="1" applyAlignment="1"/>
    <xf numFmtId="0" fontId="4" fillId="0" borderId="0" xfId="8" applyFont="1" applyFill="1" applyAlignment="1">
      <alignment vertical="center"/>
    </xf>
    <xf numFmtId="0" fontId="12" fillId="0" borderId="0" xfId="8" applyFont="1" applyFill="1" applyBorder="1" applyAlignment="1">
      <alignment horizontal="center"/>
    </xf>
    <xf numFmtId="0" fontId="1" fillId="0" borderId="0" xfId="8" applyFont="1" applyFill="1" applyBorder="1" applyAlignment="1">
      <alignment horizontal="center"/>
    </xf>
    <xf numFmtId="0" fontId="1" fillId="0" borderId="0" xfId="8" applyFont="1" applyFill="1" applyBorder="1" applyAlignment="1"/>
    <xf numFmtId="0" fontId="1" fillId="0" borderId="0" xfId="8" applyFont="1" applyFill="1" applyBorder="1" applyAlignment="1">
      <alignment horizontal="right"/>
    </xf>
    <xf numFmtId="0" fontId="1" fillId="0" borderId="0" xfId="8" applyFont="1" applyFill="1" applyAlignment="1">
      <alignment vertical="center"/>
    </xf>
    <xf numFmtId="0" fontId="1" fillId="0" borderId="2" xfId="8" applyFont="1" applyFill="1" applyBorder="1" applyAlignment="1">
      <alignment vertical="center"/>
    </xf>
    <xf numFmtId="0" fontId="1" fillId="0" borderId="32" xfId="8" applyFont="1" applyFill="1" applyBorder="1" applyAlignment="1">
      <alignment vertical="center"/>
    </xf>
    <xf numFmtId="0" fontId="1" fillId="0" borderId="0" xfId="8" applyFont="1" applyFill="1" applyAlignment="1">
      <alignment horizontal="center" vertical="center"/>
    </xf>
    <xf numFmtId="38" fontId="1" fillId="0" borderId="37" xfId="6" applyFont="1" applyFill="1" applyBorder="1" applyAlignment="1">
      <alignment vertical="center"/>
    </xf>
    <xf numFmtId="38" fontId="1" fillId="0" borderId="4" xfId="6" applyFont="1" applyFill="1" applyBorder="1" applyAlignment="1">
      <alignment vertical="center"/>
    </xf>
    <xf numFmtId="0" fontId="1" fillId="0" borderId="4" xfId="8" applyFont="1" applyFill="1" applyBorder="1" applyAlignment="1">
      <alignment vertical="center"/>
    </xf>
    <xf numFmtId="176" fontId="1" fillId="0" borderId="3" xfId="8" applyNumberFormat="1" applyFont="1" applyFill="1" applyBorder="1" applyAlignment="1">
      <alignment horizontal="right" vertical="center"/>
    </xf>
    <xf numFmtId="179" fontId="9" fillId="0" borderId="4" xfId="8" applyNumberFormat="1" applyFont="1" applyFill="1" applyBorder="1" applyAlignment="1">
      <alignment horizontal="center" vertical="center"/>
    </xf>
    <xf numFmtId="176" fontId="9" fillId="0" borderId="38" xfId="8" applyNumberFormat="1" applyFont="1" applyFill="1" applyBorder="1" applyAlignment="1">
      <alignment horizontal="center" vertical="center"/>
    </xf>
    <xf numFmtId="176" fontId="1" fillId="0" borderId="4" xfId="8" applyNumberFormat="1" applyFont="1" applyFill="1" applyBorder="1" applyAlignment="1">
      <alignment horizontal="right" vertical="center"/>
    </xf>
    <xf numFmtId="176" fontId="9" fillId="0" borderId="5" xfId="8" applyNumberFormat="1" applyFont="1" applyFill="1" applyBorder="1" applyAlignment="1">
      <alignment horizontal="center" vertical="center"/>
    </xf>
    <xf numFmtId="0" fontId="1" fillId="0" borderId="0" xfId="8" applyFont="1" applyFill="1" applyBorder="1" applyAlignment="1">
      <alignment vertical="center"/>
    </xf>
    <xf numFmtId="176" fontId="1" fillId="0" borderId="19" xfId="8" applyNumberFormat="1" applyFont="1" applyFill="1" applyBorder="1" applyAlignment="1">
      <alignment horizontal="right" vertical="center"/>
    </xf>
    <xf numFmtId="179" fontId="9" fillId="0" borderId="0" xfId="8" applyNumberFormat="1" applyFont="1" applyFill="1" applyBorder="1" applyAlignment="1">
      <alignment horizontal="center" vertical="center"/>
    </xf>
    <xf numFmtId="176" fontId="9" fillId="0" borderId="9" xfId="8" applyNumberFormat="1" applyFont="1" applyFill="1" applyBorder="1" applyAlignment="1">
      <alignment horizontal="center" vertical="center"/>
    </xf>
    <xf numFmtId="176" fontId="1" fillId="0" borderId="0" xfId="8" applyNumberFormat="1" applyFont="1" applyFill="1" applyBorder="1" applyAlignment="1">
      <alignment horizontal="right" vertical="center"/>
    </xf>
    <xf numFmtId="176" fontId="9" fillId="0" borderId="8" xfId="8" applyNumberFormat="1" applyFont="1" applyFill="1" applyBorder="1" applyAlignment="1">
      <alignment horizontal="center" vertical="center"/>
    </xf>
    <xf numFmtId="0" fontId="1" fillId="0" borderId="6" xfId="8" applyFont="1" applyFill="1" applyBorder="1" applyAlignment="1">
      <alignment vertical="center"/>
    </xf>
    <xf numFmtId="176" fontId="9" fillId="0" borderId="10" xfId="8" applyNumberFormat="1" applyFont="1" applyFill="1" applyBorder="1" applyAlignment="1">
      <alignment horizontal="center" vertical="center"/>
    </xf>
    <xf numFmtId="0" fontId="1" fillId="0" borderId="6" xfId="9" applyFont="1" applyFill="1" applyBorder="1" applyAlignment="1">
      <alignment horizontal="left" vertical="center"/>
    </xf>
    <xf numFmtId="0" fontId="1" fillId="0" borderId="0" xfId="9" applyFont="1" applyFill="1" applyBorder="1" applyAlignment="1">
      <alignment horizontal="left" vertical="center"/>
    </xf>
    <xf numFmtId="38" fontId="1" fillId="0" borderId="11" xfId="6" applyFont="1" applyFill="1" applyBorder="1" applyAlignment="1">
      <alignment vertical="center"/>
    </xf>
    <xf numFmtId="0" fontId="1" fillId="0" borderId="12" xfId="9" applyFont="1" applyFill="1" applyBorder="1" applyAlignment="1">
      <alignment vertical="center"/>
    </xf>
    <xf numFmtId="0" fontId="1" fillId="0" borderId="12" xfId="8" applyFont="1" applyFill="1" applyBorder="1" applyAlignment="1">
      <alignment vertical="center"/>
    </xf>
    <xf numFmtId="176" fontId="1" fillId="0" borderId="23" xfId="8" applyNumberFormat="1" applyFont="1" applyFill="1" applyBorder="1" applyAlignment="1">
      <alignment horizontal="right" vertical="center"/>
    </xf>
    <xf numFmtId="179" fontId="9" fillId="0" borderId="12" xfId="8" applyNumberFormat="1" applyFont="1" applyFill="1" applyBorder="1" applyAlignment="1">
      <alignment horizontal="center" vertical="center"/>
    </xf>
    <xf numFmtId="176" fontId="9" fillId="0" borderId="13" xfId="8" applyNumberFormat="1" applyFont="1" applyFill="1" applyBorder="1" applyAlignment="1">
      <alignment horizontal="center" vertical="center"/>
    </xf>
    <xf numFmtId="176" fontId="1" fillId="0" borderId="12" xfId="8" applyNumberFormat="1" applyFont="1" applyFill="1" applyBorder="1" applyAlignment="1">
      <alignment horizontal="right" vertical="center"/>
    </xf>
    <xf numFmtId="176" fontId="9" fillId="0" borderId="14" xfId="8" applyNumberFormat="1" applyFont="1" applyFill="1" applyBorder="1" applyAlignment="1">
      <alignment horizontal="center" vertical="center"/>
    </xf>
    <xf numFmtId="38" fontId="1" fillId="0" borderId="20" xfId="6" applyFont="1" applyFill="1" applyBorder="1" applyAlignment="1">
      <alignment vertical="center"/>
    </xf>
    <xf numFmtId="0" fontId="1" fillId="0" borderId="7" xfId="9" applyFont="1" applyFill="1" applyBorder="1" applyAlignment="1">
      <alignment vertical="center"/>
    </xf>
    <xf numFmtId="0" fontId="1" fillId="0" borderId="45" xfId="9" applyFont="1" applyFill="1" applyBorder="1" applyAlignment="1">
      <alignment vertical="center"/>
    </xf>
    <xf numFmtId="0" fontId="1" fillId="0" borderId="7" xfId="8" applyFont="1" applyFill="1" applyBorder="1" applyAlignment="1">
      <alignment vertical="center"/>
    </xf>
    <xf numFmtId="176" fontId="1" fillId="0" borderId="21" xfId="8" applyNumberFormat="1" applyFont="1" applyFill="1" applyBorder="1" applyAlignment="1">
      <alignment horizontal="right" vertical="center"/>
    </xf>
    <xf numFmtId="179" fontId="9" fillId="0" borderId="46" xfId="8" applyNumberFormat="1" applyFont="1" applyFill="1" applyBorder="1" applyAlignment="1">
      <alignment horizontal="center" vertical="center"/>
    </xf>
    <xf numFmtId="176" fontId="9" fillId="0" borderId="46" xfId="8" applyNumberFormat="1" applyFont="1" applyFill="1" applyBorder="1" applyAlignment="1">
      <alignment horizontal="center" vertical="center"/>
    </xf>
    <xf numFmtId="176" fontId="1" fillId="0" borderId="7" xfId="8" applyNumberFormat="1" applyFont="1" applyFill="1" applyBorder="1" applyAlignment="1">
      <alignment horizontal="right" vertical="center"/>
    </xf>
    <xf numFmtId="176" fontId="9" fillId="0" borderId="22" xfId="8" applyNumberFormat="1" applyFont="1" applyFill="1" applyBorder="1" applyAlignment="1">
      <alignment horizontal="center" vertical="center"/>
    </xf>
    <xf numFmtId="0" fontId="1" fillId="0" borderId="0" xfId="9" applyFont="1" applyFill="1" applyBorder="1" applyAlignment="1">
      <alignment vertical="center"/>
    </xf>
    <xf numFmtId="179" fontId="9" fillId="0" borderId="9" xfId="8" applyNumberFormat="1" applyFont="1" applyFill="1" applyBorder="1" applyAlignment="1">
      <alignment horizontal="center" vertical="center"/>
    </xf>
    <xf numFmtId="0" fontId="1" fillId="0" borderId="12" xfId="9" applyFont="1" applyFill="1" applyBorder="1" applyAlignment="1">
      <alignment horizontal="left" vertical="center"/>
    </xf>
    <xf numFmtId="38" fontId="8" fillId="0" borderId="0" xfId="6" applyFont="1" applyFill="1" applyBorder="1" applyAlignment="1">
      <alignment vertical="center"/>
    </xf>
    <xf numFmtId="38" fontId="1" fillId="0" borderId="24" xfId="6" applyFont="1" applyFill="1" applyBorder="1" applyAlignment="1">
      <alignment vertical="center"/>
    </xf>
    <xf numFmtId="0" fontId="1" fillId="0" borderId="25" xfId="9" applyFont="1" applyFill="1" applyBorder="1" applyAlignment="1">
      <alignment vertical="center"/>
    </xf>
    <xf numFmtId="0" fontId="1" fillId="0" borderId="25" xfId="9" applyFont="1" applyFill="1" applyBorder="1" applyAlignment="1">
      <alignment horizontal="left" vertical="center"/>
    </xf>
    <xf numFmtId="0" fontId="10" fillId="0" borderId="25" xfId="9" applyFont="1" applyFill="1" applyBorder="1" applyAlignment="1">
      <alignment horizontal="left" vertical="center"/>
    </xf>
    <xf numFmtId="0" fontId="1" fillId="0" borderId="25" xfId="8" applyFont="1" applyFill="1" applyBorder="1" applyAlignment="1">
      <alignment vertical="center"/>
    </xf>
    <xf numFmtId="176" fontId="1" fillId="0" borderId="27" xfId="8" applyNumberFormat="1" applyFont="1" applyFill="1" applyBorder="1" applyAlignment="1">
      <alignment horizontal="right" vertical="center"/>
    </xf>
    <xf numFmtId="179" fontId="9" fillId="0" borderId="25" xfId="8" applyNumberFormat="1" applyFont="1" applyFill="1" applyBorder="1" applyAlignment="1">
      <alignment horizontal="center" vertical="center"/>
    </xf>
    <xf numFmtId="176" fontId="9" fillId="0" borderId="26" xfId="8" applyNumberFormat="1" applyFont="1" applyFill="1" applyBorder="1" applyAlignment="1">
      <alignment horizontal="center" vertical="center"/>
    </xf>
    <xf numFmtId="176" fontId="1" fillId="0" borderId="25" xfId="8" applyNumberFormat="1" applyFont="1" applyFill="1" applyBorder="1" applyAlignment="1">
      <alignment horizontal="right" vertical="center"/>
    </xf>
    <xf numFmtId="176" fontId="9" fillId="0" borderId="28" xfId="6" applyNumberFormat="1" applyFont="1" applyFill="1" applyBorder="1" applyAlignment="1">
      <alignment horizontal="center" vertical="center"/>
    </xf>
    <xf numFmtId="38" fontId="1" fillId="0" borderId="33" xfId="6" applyFont="1" applyFill="1" applyBorder="1" applyAlignment="1">
      <alignment vertical="center"/>
    </xf>
    <xf numFmtId="0" fontId="1" fillId="0" borderId="34" xfId="9" applyFont="1" applyFill="1" applyBorder="1" applyAlignment="1">
      <alignment vertical="center"/>
    </xf>
    <xf numFmtId="0" fontId="1" fillId="0" borderId="34" xfId="9" applyFont="1" applyFill="1" applyBorder="1" applyAlignment="1">
      <alignment horizontal="left" vertical="center"/>
    </xf>
    <xf numFmtId="0" fontId="1" fillId="0" borderId="34" xfId="8" applyFont="1" applyFill="1" applyBorder="1" applyAlignment="1">
      <alignment vertical="center"/>
    </xf>
    <xf numFmtId="176" fontId="1" fillId="0" borderId="36" xfId="8" applyNumberFormat="1" applyFont="1" applyFill="1" applyBorder="1" applyAlignment="1">
      <alignment horizontal="right" vertical="center"/>
    </xf>
    <xf numFmtId="179" fontId="9" fillId="0" borderId="34" xfId="8" applyNumberFormat="1" applyFont="1" applyFill="1" applyBorder="1" applyAlignment="1">
      <alignment horizontal="center" vertical="center"/>
    </xf>
    <xf numFmtId="176" fontId="9" fillId="0" borderId="35" xfId="8" applyNumberFormat="1" applyFont="1" applyFill="1" applyBorder="1" applyAlignment="1">
      <alignment horizontal="center" vertical="center"/>
    </xf>
    <xf numFmtId="176" fontId="1" fillId="0" borderId="34" xfId="8" applyNumberFormat="1" applyFont="1" applyFill="1" applyBorder="1" applyAlignment="1">
      <alignment horizontal="right" vertical="center"/>
    </xf>
    <xf numFmtId="176" fontId="9" fillId="0" borderId="52" xfId="6" applyNumberFormat="1" applyFont="1" applyFill="1" applyBorder="1" applyAlignment="1">
      <alignment horizontal="center" vertical="center"/>
    </xf>
    <xf numFmtId="0" fontId="1" fillId="0" borderId="2" xfId="8" applyFont="1" applyFill="1" applyBorder="1" applyAlignment="1">
      <alignment vertical="top" wrapText="1"/>
    </xf>
    <xf numFmtId="0" fontId="1" fillId="0" borderId="2" xfId="8" applyFont="1" applyFill="1" applyBorder="1" applyAlignment="1">
      <alignment vertical="top"/>
    </xf>
    <xf numFmtId="0" fontId="1" fillId="0" borderId="0" xfId="8" applyFont="1" applyFill="1" applyBorder="1" applyAlignment="1">
      <alignment vertical="top"/>
    </xf>
    <xf numFmtId="0" fontId="4" fillId="0" borderId="0" xfId="8" applyFont="1" applyAlignment="1">
      <alignment horizontal="left" vertical="center"/>
    </xf>
    <xf numFmtId="0" fontId="1" fillId="0" borderId="0" xfId="8" applyFont="1" applyAlignment="1">
      <alignment horizontal="center" vertical="center"/>
    </xf>
    <xf numFmtId="0" fontId="1" fillId="0" borderId="0" xfId="8" applyFont="1"/>
    <xf numFmtId="0" fontId="16" fillId="2" borderId="0" xfId="3" applyFont="1" applyFill="1" applyAlignment="1">
      <alignment vertical="center"/>
    </xf>
    <xf numFmtId="49" fontId="8" fillId="2" borderId="0" xfId="3" applyNumberFormat="1" applyFont="1" applyFill="1" applyBorder="1" applyAlignment="1">
      <alignment vertical="center"/>
    </xf>
    <xf numFmtId="0" fontId="8" fillId="2" borderId="0" xfId="3" applyFont="1" applyFill="1" applyBorder="1" applyAlignment="1">
      <alignment vertical="center"/>
    </xf>
    <xf numFmtId="0" fontId="1" fillId="2" borderId="0" xfId="3" applyFont="1" applyFill="1" applyBorder="1" applyAlignment="1">
      <alignment vertical="center"/>
    </xf>
    <xf numFmtId="0" fontId="1" fillId="2" borderId="0" xfId="3" applyFont="1" applyFill="1" applyBorder="1" applyAlignment="1">
      <alignment horizontal="right" vertical="center"/>
    </xf>
    <xf numFmtId="49" fontId="4" fillId="2" borderId="0" xfId="3" applyNumberFormat="1" applyFont="1" applyFill="1" applyAlignment="1">
      <alignment horizontal="center" vertical="center"/>
    </xf>
    <xf numFmtId="0" fontId="4" fillId="2" borderId="0" xfId="3" applyFont="1" applyFill="1" applyAlignment="1">
      <alignment horizontal="center" vertical="center"/>
    </xf>
    <xf numFmtId="38" fontId="1" fillId="2" borderId="1" xfId="6" applyFont="1" applyFill="1" applyBorder="1" applyAlignment="1">
      <alignment vertical="center"/>
    </xf>
    <xf numFmtId="0" fontId="1" fillId="2" borderId="2" xfId="9" applyFont="1" applyFill="1" applyBorder="1" applyAlignment="1">
      <alignment vertical="center"/>
    </xf>
    <xf numFmtId="0" fontId="1" fillId="2" borderId="2" xfId="9" applyFont="1" applyFill="1" applyBorder="1" applyAlignment="1">
      <alignment horizontal="left" vertical="center"/>
    </xf>
    <xf numFmtId="0" fontId="1" fillId="2" borderId="2" xfId="3" applyFont="1" applyFill="1" applyBorder="1" applyAlignment="1">
      <alignment vertical="center"/>
    </xf>
    <xf numFmtId="0" fontId="1" fillId="2" borderId="30" xfId="3" applyFont="1" applyFill="1" applyBorder="1" applyAlignment="1">
      <alignment vertical="center"/>
    </xf>
    <xf numFmtId="0" fontId="1" fillId="2" borderId="31" xfId="3" applyFont="1" applyFill="1" applyBorder="1" applyAlignment="1">
      <alignment vertical="center"/>
    </xf>
    <xf numFmtId="0" fontId="9" fillId="2" borderId="32" xfId="3" applyFont="1" applyFill="1" applyBorder="1" applyAlignment="1">
      <alignment vertical="center"/>
    </xf>
    <xf numFmtId="38" fontId="1" fillId="2" borderId="6" xfId="6" applyFont="1" applyFill="1" applyBorder="1" applyAlignment="1">
      <alignment vertical="center"/>
    </xf>
    <xf numFmtId="0" fontId="1" fillId="2" borderId="0" xfId="9" applyFont="1" applyFill="1" applyBorder="1" applyAlignment="1">
      <alignment vertical="center"/>
    </xf>
    <xf numFmtId="0" fontId="1" fillId="2" borderId="0" xfId="9" applyFont="1" applyFill="1" applyBorder="1" applyAlignment="1">
      <alignment horizontal="left" vertical="center"/>
    </xf>
    <xf numFmtId="0" fontId="1" fillId="2" borderId="9" xfId="3" applyFont="1" applyFill="1" applyBorder="1" applyAlignment="1">
      <alignment vertical="center"/>
    </xf>
    <xf numFmtId="176" fontId="1" fillId="2" borderId="19" xfId="3" applyNumberFormat="1" applyFont="1" applyFill="1" applyBorder="1" applyAlignment="1">
      <alignment horizontal="right" vertical="center"/>
    </xf>
    <xf numFmtId="178" fontId="9" fillId="2" borderId="10" xfId="3" applyNumberFormat="1" applyFont="1" applyFill="1" applyBorder="1" applyAlignment="1">
      <alignment horizontal="center" vertical="center"/>
    </xf>
    <xf numFmtId="0" fontId="1" fillId="2" borderId="6" xfId="3" applyFont="1" applyFill="1" applyBorder="1" applyAlignment="1">
      <alignment vertical="center"/>
    </xf>
    <xf numFmtId="0" fontId="1" fillId="2" borderId="6" xfId="7" applyFont="1" applyFill="1" applyBorder="1" applyAlignment="1">
      <alignment vertical="center"/>
    </xf>
    <xf numFmtId="0" fontId="1" fillId="2" borderId="0" xfId="7" applyFont="1" applyFill="1" applyBorder="1" applyAlignment="1">
      <alignment vertical="center"/>
    </xf>
    <xf numFmtId="177" fontId="9" fillId="2" borderId="10" xfId="3" applyNumberFormat="1" applyFont="1" applyFill="1" applyBorder="1" applyAlignment="1">
      <alignment horizontal="center" vertical="center"/>
    </xf>
    <xf numFmtId="38" fontId="1" fillId="2" borderId="0" xfId="6" applyFont="1" applyFill="1" applyBorder="1" applyAlignment="1">
      <alignment vertical="center"/>
    </xf>
    <xf numFmtId="0" fontId="1" fillId="2" borderId="20" xfId="3" applyFont="1" applyFill="1" applyBorder="1" applyAlignment="1">
      <alignment vertical="center"/>
    </xf>
    <xf numFmtId="0" fontId="1" fillId="2" borderId="7" xfId="3" applyFont="1" applyFill="1" applyBorder="1" applyAlignment="1">
      <alignment vertical="center"/>
    </xf>
    <xf numFmtId="38" fontId="1" fillId="2" borderId="7" xfId="6" applyFont="1" applyFill="1" applyBorder="1" applyAlignment="1">
      <alignment vertical="center"/>
    </xf>
    <xf numFmtId="0" fontId="1" fillId="2" borderId="7" xfId="7" applyFont="1" applyFill="1" applyBorder="1" applyAlignment="1">
      <alignment vertical="center"/>
    </xf>
    <xf numFmtId="0" fontId="1" fillId="2" borderId="46" xfId="3" applyFont="1" applyFill="1" applyBorder="1" applyAlignment="1">
      <alignment vertical="center"/>
    </xf>
    <xf numFmtId="176" fontId="1" fillId="2" borderId="21" xfId="3" applyNumberFormat="1" applyFont="1" applyFill="1" applyBorder="1" applyAlignment="1">
      <alignment horizontal="right" vertical="center"/>
    </xf>
    <xf numFmtId="178" fontId="9" fillId="2" borderId="22" xfId="3" applyNumberFormat="1" applyFont="1" applyFill="1" applyBorder="1" applyAlignment="1">
      <alignment horizontal="center" vertical="center"/>
    </xf>
    <xf numFmtId="176" fontId="1" fillId="2" borderId="19" xfId="3" applyNumberFormat="1" applyFont="1" applyFill="1" applyBorder="1" applyAlignment="1">
      <alignment horizontal="center" vertical="center"/>
    </xf>
    <xf numFmtId="0" fontId="9" fillId="2" borderId="10" xfId="3" applyFont="1" applyFill="1" applyBorder="1" applyAlignment="1">
      <alignment horizontal="center" vertical="center"/>
    </xf>
    <xf numFmtId="0" fontId="1" fillId="2" borderId="0" xfId="3" applyFont="1" applyFill="1" applyBorder="1" applyAlignment="1">
      <alignment horizontal="left" vertical="center"/>
    </xf>
    <xf numFmtId="0" fontId="1" fillId="2" borderId="7" xfId="3" applyFont="1" applyFill="1" applyBorder="1" applyAlignment="1">
      <alignment horizontal="left" vertical="center"/>
    </xf>
    <xf numFmtId="176" fontId="1" fillId="2" borderId="17" xfId="3" applyNumberFormat="1" applyFont="1" applyFill="1" applyBorder="1" applyAlignment="1">
      <alignment horizontal="right" vertical="center"/>
    </xf>
    <xf numFmtId="178" fontId="9" fillId="2" borderId="18" xfId="3" applyNumberFormat="1" applyFont="1" applyFill="1" applyBorder="1" applyAlignment="1">
      <alignment horizontal="center" vertical="center"/>
    </xf>
    <xf numFmtId="0" fontId="1" fillId="2" borderId="2" xfId="3" applyFont="1" applyFill="1" applyBorder="1" applyAlignment="1">
      <alignment horizontal="left" vertical="center"/>
    </xf>
    <xf numFmtId="176" fontId="1" fillId="2" borderId="0" xfId="3" applyNumberFormat="1" applyFont="1" applyFill="1" applyBorder="1" applyAlignment="1">
      <alignment horizontal="right" vertical="center"/>
    </xf>
    <xf numFmtId="178" fontId="9" fillId="2" borderId="2" xfId="3" applyNumberFormat="1" applyFont="1" applyFill="1" applyBorder="1" applyAlignment="1">
      <alignment horizontal="center" vertical="center"/>
    </xf>
    <xf numFmtId="0" fontId="1" fillId="2" borderId="37" xfId="3" applyFont="1" applyFill="1" applyBorder="1" applyAlignment="1">
      <alignment horizontal="left" vertical="center"/>
    </xf>
    <xf numFmtId="0" fontId="1" fillId="2" borderId="4" xfId="3" applyFont="1" applyFill="1" applyBorder="1" applyAlignment="1">
      <alignment horizontal="left" vertical="center"/>
    </xf>
    <xf numFmtId="176" fontId="1" fillId="2" borderId="3" xfId="3" applyNumberFormat="1" applyFont="1" applyFill="1" applyBorder="1" applyAlignment="1">
      <alignment horizontal="right" vertical="center"/>
    </xf>
    <xf numFmtId="178" fontId="9" fillId="2" borderId="5" xfId="3" applyNumberFormat="1" applyFont="1" applyFill="1" applyBorder="1" applyAlignment="1">
      <alignment horizontal="center" vertical="center"/>
    </xf>
    <xf numFmtId="0" fontId="1" fillId="2" borderId="11" xfId="3" applyFont="1" applyFill="1" applyBorder="1" applyAlignment="1">
      <alignment horizontal="left" vertical="center"/>
    </xf>
    <xf numFmtId="0" fontId="1" fillId="2" borderId="12" xfId="3" applyFont="1" applyFill="1" applyBorder="1" applyAlignment="1">
      <alignment horizontal="left" vertical="center"/>
    </xf>
    <xf numFmtId="0" fontId="1" fillId="2" borderId="24" xfId="3" applyFont="1" applyFill="1" applyBorder="1" applyAlignment="1">
      <alignment horizontal="left" vertical="center"/>
    </xf>
    <xf numFmtId="0" fontId="1" fillId="2" borderId="25" xfId="3" applyFont="1" applyFill="1" applyBorder="1" applyAlignment="1">
      <alignment horizontal="left" vertical="center"/>
    </xf>
    <xf numFmtId="176" fontId="1" fillId="2" borderId="27" xfId="3" applyNumberFormat="1" applyFont="1" applyFill="1" applyBorder="1" applyAlignment="1">
      <alignment horizontal="right" vertical="center"/>
    </xf>
    <xf numFmtId="178" fontId="9" fillId="2" borderId="28" xfId="3" applyNumberFormat="1" applyFont="1" applyFill="1" applyBorder="1" applyAlignment="1">
      <alignment horizontal="center" vertical="center"/>
    </xf>
    <xf numFmtId="0" fontId="1" fillId="2" borderId="15" xfId="3" applyFont="1" applyFill="1" applyBorder="1" applyAlignment="1">
      <alignment vertical="center"/>
    </xf>
    <xf numFmtId="0" fontId="1" fillId="2" borderId="16" xfId="3" applyFont="1" applyFill="1" applyBorder="1" applyAlignment="1">
      <alignment vertical="center"/>
    </xf>
    <xf numFmtId="38" fontId="1" fillId="2" borderId="16" xfId="6" applyFont="1" applyFill="1" applyBorder="1" applyAlignment="1">
      <alignment vertical="center"/>
    </xf>
    <xf numFmtId="0" fontId="1" fillId="2" borderId="16" xfId="7" applyFont="1" applyFill="1" applyBorder="1" applyAlignment="1">
      <alignment vertical="center"/>
    </xf>
    <xf numFmtId="38" fontId="8" fillId="2" borderId="0" xfId="6" applyFont="1" applyFill="1" applyBorder="1" applyAlignment="1">
      <alignment vertical="center"/>
    </xf>
    <xf numFmtId="0" fontId="8" fillId="2" borderId="0" xfId="7" applyFont="1" applyFill="1" applyBorder="1" applyAlignment="1">
      <alignment vertical="center"/>
    </xf>
    <xf numFmtId="0" fontId="8" fillId="2" borderId="0" xfId="9" applyFont="1" applyFill="1" applyBorder="1" applyAlignment="1">
      <alignment horizontal="left" vertical="center"/>
    </xf>
    <xf numFmtId="0" fontId="4" fillId="2" borderId="0" xfId="3" applyFont="1" applyFill="1" applyBorder="1" applyAlignment="1">
      <alignment vertical="center"/>
    </xf>
    <xf numFmtId="0" fontId="4" fillId="2" borderId="0" xfId="3" applyFont="1" applyFill="1" applyAlignment="1">
      <alignment horizontal="left" vertical="center"/>
    </xf>
    <xf numFmtId="0" fontId="8" fillId="2" borderId="0" xfId="3" applyFont="1" applyFill="1" applyBorder="1" applyAlignment="1">
      <alignment horizontal="left" vertical="center"/>
    </xf>
    <xf numFmtId="176" fontId="1" fillId="2" borderId="0" xfId="0" applyNumberFormat="1" applyFont="1" applyFill="1">
      <alignment vertical="center"/>
    </xf>
    <xf numFmtId="176" fontId="4" fillId="0" borderId="0" xfId="8" applyNumberFormat="1" applyFont="1" applyFill="1" applyAlignment="1">
      <alignment vertical="center"/>
    </xf>
    <xf numFmtId="176" fontId="1" fillId="2" borderId="0" xfId="0" applyNumberFormat="1" applyFont="1" applyFill="1" applyBorder="1">
      <alignment vertical="center"/>
    </xf>
    <xf numFmtId="176" fontId="4" fillId="0" borderId="0" xfId="5" applyNumberFormat="1" applyFont="1" applyFill="1" applyAlignment="1">
      <alignment vertical="center"/>
    </xf>
    <xf numFmtId="41" fontId="1" fillId="2" borderId="19" xfId="5" applyNumberFormat="1" applyFont="1" applyFill="1" applyBorder="1" applyAlignment="1">
      <alignment horizontal="right" vertical="center"/>
    </xf>
    <xf numFmtId="41" fontId="1" fillId="2" borderId="19" xfId="0" applyNumberFormat="1" applyFont="1" applyFill="1" applyBorder="1" applyAlignment="1">
      <alignment horizontal="right" vertical="center"/>
    </xf>
    <xf numFmtId="41" fontId="1" fillId="0" borderId="19" xfId="8" applyNumberFormat="1" applyFont="1" applyFill="1" applyBorder="1" applyAlignment="1">
      <alignment horizontal="right" vertical="center"/>
    </xf>
    <xf numFmtId="41" fontId="9" fillId="0" borderId="0" xfId="8" applyNumberFormat="1" applyFont="1" applyFill="1" applyBorder="1" applyAlignment="1">
      <alignment horizontal="center" vertical="center"/>
    </xf>
    <xf numFmtId="41" fontId="1" fillId="0" borderId="23" xfId="8" applyNumberFormat="1" applyFont="1" applyFill="1" applyBorder="1" applyAlignment="1">
      <alignment horizontal="right" vertical="center"/>
    </xf>
    <xf numFmtId="41" fontId="1" fillId="0" borderId="0" xfId="8" applyNumberFormat="1" applyFont="1" applyFill="1" applyBorder="1" applyAlignment="1">
      <alignment horizontal="right" vertical="center"/>
    </xf>
    <xf numFmtId="41" fontId="1" fillId="2" borderId="19" xfId="3" applyNumberFormat="1" applyFont="1" applyFill="1" applyBorder="1" applyAlignment="1">
      <alignment horizontal="right" vertical="center"/>
    </xf>
    <xf numFmtId="41" fontId="1" fillId="2" borderId="23" xfId="3" applyNumberFormat="1" applyFont="1" applyFill="1" applyBorder="1" applyAlignment="1">
      <alignment horizontal="right" vertical="center"/>
    </xf>
    <xf numFmtId="38" fontId="1" fillId="0" borderId="20" xfId="6" applyFont="1" applyFill="1" applyBorder="1" applyAlignment="1">
      <alignment horizontal="center" vertical="center"/>
    </xf>
    <xf numFmtId="38" fontId="1" fillId="0" borderId="7" xfId="6" applyFont="1" applyFill="1" applyBorder="1" applyAlignment="1">
      <alignment horizontal="center" vertical="center"/>
    </xf>
    <xf numFmtId="38" fontId="1" fillId="0" borderId="6" xfId="6" applyFont="1" applyFill="1" applyBorder="1" applyAlignment="1">
      <alignment horizontal="center" vertical="center"/>
    </xf>
    <xf numFmtId="38" fontId="1" fillId="0" borderId="0" xfId="6" applyFont="1" applyFill="1" applyBorder="1" applyAlignment="1">
      <alignment horizontal="center" vertical="center"/>
    </xf>
    <xf numFmtId="0" fontId="1" fillId="0" borderId="11" xfId="5" applyFont="1" applyFill="1" applyBorder="1" applyAlignment="1">
      <alignment horizontal="center" vertical="center"/>
    </xf>
    <xf numFmtId="0" fontId="1" fillId="0" borderId="12" xfId="5" applyFont="1" applyFill="1" applyBorder="1" applyAlignment="1">
      <alignment horizontal="center" vertical="center"/>
    </xf>
    <xf numFmtId="0" fontId="1" fillId="0" borderId="13" xfId="5" applyFont="1" applyFill="1" applyBorder="1" applyAlignment="1">
      <alignment horizontal="center" vertical="center"/>
    </xf>
    <xf numFmtId="0" fontId="1" fillId="0" borderId="24" xfId="5" applyFont="1" applyFill="1" applyBorder="1" applyAlignment="1">
      <alignment horizontal="center" vertical="center"/>
    </xf>
    <xf numFmtId="0" fontId="1" fillId="0" borderId="25" xfId="5" applyFont="1" applyFill="1" applyBorder="1" applyAlignment="1">
      <alignment horizontal="center" vertical="center"/>
    </xf>
    <xf numFmtId="0" fontId="1" fillId="0" borderId="26" xfId="5" applyFont="1" applyFill="1" applyBorder="1" applyAlignment="1">
      <alignment horizontal="center" vertical="center"/>
    </xf>
    <xf numFmtId="38" fontId="1" fillId="0" borderId="15" xfId="6" applyFont="1" applyFill="1" applyBorder="1" applyAlignment="1">
      <alignment horizontal="center" vertical="center"/>
    </xf>
    <xf numFmtId="38" fontId="1" fillId="0" borderId="16" xfId="6" applyFont="1" applyFill="1" applyBorder="1" applyAlignment="1">
      <alignment horizontal="center" vertical="center"/>
    </xf>
    <xf numFmtId="38" fontId="1" fillId="0" borderId="29" xfId="6" applyFont="1" applyFill="1" applyBorder="1" applyAlignment="1">
      <alignment horizontal="center" vertical="center"/>
    </xf>
    <xf numFmtId="0" fontId="1" fillId="0" borderId="15" xfId="5" applyFont="1" applyFill="1" applyBorder="1" applyAlignment="1">
      <alignment horizontal="center" vertical="center"/>
    </xf>
    <xf numFmtId="0" fontId="1" fillId="0" borderId="16" xfId="5" applyFont="1" applyFill="1" applyBorder="1" applyAlignment="1">
      <alignment horizontal="center" vertical="center"/>
    </xf>
    <xf numFmtId="0" fontId="1" fillId="0" borderId="29" xfId="5" applyFont="1" applyFill="1" applyBorder="1" applyAlignment="1">
      <alignment horizontal="center" vertical="center"/>
    </xf>
    <xf numFmtId="0" fontId="6" fillId="0" borderId="0" xfId="5" applyFont="1" applyFill="1" applyBorder="1" applyAlignment="1">
      <alignment horizontal="center"/>
    </xf>
    <xf numFmtId="0" fontId="7" fillId="0" borderId="0" xfId="5" applyFont="1" applyAlignment="1">
      <alignment horizontal="center" vertical="center"/>
    </xf>
    <xf numFmtId="0" fontId="1" fillId="0" borderId="16" xfId="5" applyFont="1" applyFill="1" applyBorder="1" applyAlignment="1">
      <alignment vertical="center"/>
    </xf>
    <xf numFmtId="0" fontId="1" fillId="0" borderId="17" xfId="5" applyFont="1" applyFill="1" applyBorder="1" applyAlignment="1">
      <alignment horizontal="center" vertical="center"/>
    </xf>
    <xf numFmtId="0" fontId="1" fillId="0" borderId="18" xfId="5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/>
    </xf>
    <xf numFmtId="0" fontId="4" fillId="2" borderId="18" xfId="0" applyFont="1" applyFill="1" applyBorder="1" applyAlignment="1">
      <alignment horizontal="center"/>
    </xf>
    <xf numFmtId="176" fontId="1" fillId="0" borderId="43" xfId="8" applyNumberFormat="1" applyFont="1" applyFill="1" applyBorder="1" applyAlignment="1">
      <alignment horizontal="center" vertical="center"/>
    </xf>
    <xf numFmtId="176" fontId="1" fillId="0" borderId="51" xfId="8" applyNumberFormat="1" applyFont="1" applyFill="1" applyBorder="1" applyAlignment="1">
      <alignment horizontal="center" vertical="center"/>
    </xf>
    <xf numFmtId="179" fontId="1" fillId="0" borderId="41" xfId="8" applyNumberFormat="1" applyFont="1" applyFill="1" applyBorder="1" applyAlignment="1">
      <alignment horizontal="center" vertical="center"/>
    </xf>
    <xf numFmtId="179" fontId="1" fillId="0" borderId="42" xfId="8" applyNumberFormat="1" applyFont="1" applyFill="1" applyBorder="1" applyAlignment="1">
      <alignment horizontal="center" vertical="center"/>
    </xf>
    <xf numFmtId="176" fontId="1" fillId="0" borderId="41" xfId="8" applyNumberFormat="1" applyFont="1" applyFill="1" applyBorder="1" applyAlignment="1">
      <alignment horizontal="right" vertical="center"/>
    </xf>
    <xf numFmtId="176" fontId="1" fillId="0" borderId="42" xfId="8" applyNumberFormat="1" applyFont="1" applyFill="1" applyBorder="1" applyAlignment="1">
      <alignment horizontal="right" vertical="center"/>
    </xf>
    <xf numFmtId="176" fontId="1" fillId="0" borderId="41" xfId="8" applyNumberFormat="1" applyFont="1" applyFill="1" applyBorder="1" applyAlignment="1">
      <alignment horizontal="center" vertical="center"/>
    </xf>
    <xf numFmtId="176" fontId="1" fillId="0" borderId="50" xfId="8" applyNumberFormat="1" applyFont="1" applyFill="1" applyBorder="1" applyAlignment="1">
      <alignment horizontal="center" vertical="center"/>
    </xf>
    <xf numFmtId="179" fontId="1" fillId="0" borderId="50" xfId="8" applyNumberFormat="1" applyFont="1" applyFill="1" applyBorder="1" applyAlignment="1">
      <alignment horizontal="center" vertical="center"/>
    </xf>
    <xf numFmtId="176" fontId="1" fillId="0" borderId="39" xfId="8" applyNumberFormat="1" applyFont="1" applyFill="1" applyBorder="1" applyAlignment="1">
      <alignment horizontal="center" vertical="center"/>
    </xf>
    <xf numFmtId="176" fontId="1" fillId="0" borderId="49" xfId="8" applyNumberFormat="1" applyFont="1" applyFill="1" applyBorder="1" applyAlignment="1">
      <alignment horizontal="center" vertical="center"/>
    </xf>
    <xf numFmtId="179" fontId="1" fillId="0" borderId="39" xfId="8" applyNumberFormat="1" applyFont="1" applyFill="1" applyBorder="1" applyAlignment="1">
      <alignment horizontal="right" vertical="center"/>
    </xf>
    <xf numFmtId="0" fontId="1" fillId="0" borderId="40" xfId="8" applyFont="1" applyBorder="1" applyAlignment="1">
      <alignment horizontal="right" vertical="center"/>
    </xf>
    <xf numFmtId="179" fontId="1" fillId="0" borderId="43" xfId="8" applyNumberFormat="1" applyFont="1" applyFill="1" applyBorder="1" applyAlignment="1">
      <alignment horizontal="center" vertical="center"/>
    </xf>
    <xf numFmtId="179" fontId="1" fillId="0" borderId="44" xfId="8" applyNumberFormat="1" applyFont="1" applyFill="1" applyBorder="1" applyAlignment="1">
      <alignment horizontal="center" vertical="center"/>
    </xf>
    <xf numFmtId="179" fontId="1" fillId="0" borderId="47" xfId="8" applyNumberFormat="1" applyFont="1" applyFill="1" applyBorder="1" applyAlignment="1">
      <alignment horizontal="center" vertical="center"/>
    </xf>
    <xf numFmtId="179" fontId="1" fillId="0" borderId="48" xfId="8" applyNumberFormat="1" applyFont="1" applyFill="1" applyBorder="1" applyAlignment="1">
      <alignment horizontal="center" vertical="center"/>
    </xf>
    <xf numFmtId="0" fontId="6" fillId="0" borderId="0" xfId="8" applyFont="1" applyFill="1" applyBorder="1" applyAlignment="1">
      <alignment horizontal="center"/>
    </xf>
    <xf numFmtId="0" fontId="7" fillId="0" borderId="0" xfId="8" applyFont="1" applyFill="1" applyBorder="1" applyAlignment="1">
      <alignment horizontal="center"/>
    </xf>
    <xf numFmtId="0" fontId="1" fillId="0" borderId="1" xfId="8" applyFont="1" applyFill="1" applyBorder="1" applyAlignment="1">
      <alignment horizontal="center" vertical="center"/>
    </xf>
    <xf numFmtId="0" fontId="1" fillId="0" borderId="2" xfId="8" applyFont="1" applyFill="1" applyBorder="1" applyAlignment="1">
      <alignment horizontal="center" vertical="center"/>
    </xf>
    <xf numFmtId="0" fontId="1" fillId="0" borderId="30" xfId="8" applyFont="1" applyFill="1" applyBorder="1" applyAlignment="1">
      <alignment horizontal="center" vertical="center"/>
    </xf>
    <xf numFmtId="0" fontId="1" fillId="0" borderId="33" xfId="8" applyFont="1" applyFill="1" applyBorder="1" applyAlignment="1">
      <alignment horizontal="center" vertical="center"/>
    </xf>
    <xf numFmtId="0" fontId="1" fillId="0" borderId="34" xfId="8" applyFont="1" applyFill="1" applyBorder="1" applyAlignment="1">
      <alignment horizontal="center" vertical="center"/>
    </xf>
    <xf numFmtId="0" fontId="1" fillId="0" borderId="35" xfId="8" applyFont="1" applyFill="1" applyBorder="1" applyAlignment="1">
      <alignment horizontal="center" vertical="center"/>
    </xf>
    <xf numFmtId="0" fontId="1" fillId="0" borderId="31" xfId="8" applyFont="1" applyFill="1" applyBorder="1" applyAlignment="1">
      <alignment horizontal="center" vertical="center"/>
    </xf>
    <xf numFmtId="0" fontId="1" fillId="0" borderId="36" xfId="8" applyFont="1" applyFill="1" applyBorder="1" applyAlignment="1">
      <alignment horizontal="center" vertical="center"/>
    </xf>
    <xf numFmtId="0" fontId="1" fillId="0" borderId="27" xfId="8" applyFont="1" applyFill="1" applyBorder="1" applyAlignment="1">
      <alignment horizontal="center" vertical="center" wrapText="1"/>
    </xf>
    <xf numFmtId="0" fontId="1" fillId="0" borderId="26" xfId="8" applyFont="1" applyBorder="1" applyAlignment="1">
      <alignment horizontal="center" vertical="center" wrapText="1"/>
    </xf>
    <xf numFmtId="0" fontId="1" fillId="0" borderId="28" xfId="8" applyFont="1" applyFill="1" applyBorder="1" applyAlignment="1">
      <alignment horizontal="center" vertical="center" wrapText="1"/>
    </xf>
    <xf numFmtId="0" fontId="1" fillId="2" borderId="20" xfId="3" applyFont="1" applyFill="1" applyBorder="1" applyAlignment="1">
      <alignment horizontal="left" vertical="center"/>
    </xf>
    <xf numFmtId="0" fontId="1" fillId="2" borderId="7" xfId="3" applyFont="1" applyFill="1" applyBorder="1" applyAlignment="1">
      <alignment horizontal="left" vertical="center"/>
    </xf>
    <xf numFmtId="0" fontId="1" fillId="2" borderId="46" xfId="3" applyFont="1" applyFill="1" applyBorder="1" applyAlignment="1">
      <alignment horizontal="left" vertical="center"/>
    </xf>
    <xf numFmtId="0" fontId="1" fillId="2" borderId="6" xfId="3" applyFont="1" applyFill="1" applyBorder="1" applyAlignment="1">
      <alignment horizontal="left" vertical="center"/>
    </xf>
    <xf numFmtId="0" fontId="1" fillId="2" borderId="0" xfId="3" applyFont="1" applyFill="1" applyBorder="1" applyAlignment="1">
      <alignment horizontal="left" vertical="center"/>
    </xf>
    <xf numFmtId="0" fontId="1" fillId="2" borderId="9" xfId="3" applyFont="1" applyFill="1" applyBorder="1" applyAlignment="1">
      <alignment horizontal="left" vertical="center"/>
    </xf>
    <xf numFmtId="0" fontId="1" fillId="2" borderId="15" xfId="3" applyFont="1" applyFill="1" applyBorder="1" applyAlignment="1">
      <alignment horizontal="left" vertical="center"/>
    </xf>
    <xf numFmtId="0" fontId="1" fillId="2" borderId="16" xfId="3" applyFont="1" applyFill="1" applyBorder="1" applyAlignment="1">
      <alignment horizontal="left" vertical="center"/>
    </xf>
    <xf numFmtId="0" fontId="1" fillId="2" borderId="29" xfId="3" applyFont="1" applyFill="1" applyBorder="1" applyAlignment="1">
      <alignment horizontal="left" vertical="center"/>
    </xf>
    <xf numFmtId="0" fontId="6" fillId="2" borderId="0" xfId="3" applyFont="1" applyFill="1" applyAlignment="1">
      <alignment horizontal="center" vertical="center"/>
    </xf>
    <xf numFmtId="0" fontId="7" fillId="2" borderId="0" xfId="3" applyFont="1" applyFill="1" applyBorder="1" applyAlignment="1">
      <alignment horizontal="center" vertical="center"/>
    </xf>
    <xf numFmtId="0" fontId="1" fillId="2" borderId="1" xfId="3" applyFont="1" applyFill="1" applyBorder="1" applyAlignment="1">
      <alignment horizontal="center" vertical="center"/>
    </xf>
    <xf numFmtId="0" fontId="1" fillId="2" borderId="2" xfId="3" applyFont="1" applyFill="1" applyBorder="1" applyAlignment="1">
      <alignment horizontal="center" vertical="center"/>
    </xf>
    <xf numFmtId="0" fontId="1" fillId="2" borderId="2" xfId="3" applyFont="1" applyFill="1" applyBorder="1" applyAlignment="1">
      <alignment vertical="center"/>
    </xf>
    <xf numFmtId="0" fontId="1" fillId="2" borderId="30" xfId="3" applyFont="1" applyFill="1" applyBorder="1" applyAlignment="1">
      <alignment vertical="center"/>
    </xf>
    <xf numFmtId="0" fontId="1" fillId="2" borderId="33" xfId="3" applyFont="1" applyFill="1" applyBorder="1" applyAlignment="1">
      <alignment vertical="center"/>
    </xf>
    <xf numFmtId="0" fontId="1" fillId="2" borderId="34" xfId="3" applyFont="1" applyFill="1" applyBorder="1" applyAlignment="1">
      <alignment vertical="center"/>
    </xf>
    <xf numFmtId="0" fontId="1" fillId="2" borderId="35" xfId="3" applyFont="1" applyFill="1" applyBorder="1" applyAlignment="1">
      <alignment vertical="center"/>
    </xf>
    <xf numFmtId="0" fontId="1" fillId="2" borderId="31" xfId="3" applyFont="1" applyFill="1" applyBorder="1" applyAlignment="1">
      <alignment horizontal="center" vertical="center"/>
    </xf>
    <xf numFmtId="0" fontId="1" fillId="2" borderId="32" xfId="3" applyFont="1" applyFill="1" applyBorder="1" applyAlignment="1">
      <alignment horizontal="center" vertical="center"/>
    </xf>
    <xf numFmtId="0" fontId="1" fillId="2" borderId="36" xfId="3" applyFont="1" applyFill="1" applyBorder="1" applyAlignment="1">
      <alignment horizontal="center" vertical="center"/>
    </xf>
    <xf numFmtId="0" fontId="1" fillId="2" borderId="52" xfId="3" applyFont="1" applyFill="1" applyBorder="1" applyAlignment="1">
      <alignment horizontal="center" vertical="center"/>
    </xf>
    <xf numFmtId="0" fontId="1" fillId="2" borderId="11" xfId="3" applyFont="1" applyFill="1" applyBorder="1" applyAlignment="1">
      <alignment horizontal="left" vertical="center"/>
    </xf>
    <xf numFmtId="0" fontId="1" fillId="2" borderId="12" xfId="3" applyFont="1" applyFill="1" applyBorder="1" applyAlignment="1">
      <alignment horizontal="left" vertical="center"/>
    </xf>
    <xf numFmtId="0" fontId="1" fillId="2" borderId="13" xfId="3" applyFont="1" applyFill="1" applyBorder="1" applyAlignment="1">
      <alignment horizontal="left" vertical="center"/>
    </xf>
    <xf numFmtId="0" fontId="17" fillId="0" borderId="0" xfId="8" applyFont="1" applyFill="1" applyBorder="1" applyAlignment="1">
      <alignment vertical="center"/>
    </xf>
    <xf numFmtId="0" fontId="17" fillId="0" borderId="0" xfId="8" applyFont="1" applyFill="1" applyAlignment="1">
      <alignment vertical="center"/>
    </xf>
    <xf numFmtId="0" fontId="17" fillId="0" borderId="12" xfId="8" applyFont="1" applyFill="1" applyBorder="1" applyAlignment="1">
      <alignment vertical="center"/>
    </xf>
    <xf numFmtId="0" fontId="18" fillId="0" borderId="12" xfId="8" applyFont="1" applyFill="1" applyBorder="1" applyAlignment="1">
      <alignment vertical="center"/>
    </xf>
    <xf numFmtId="0" fontId="18" fillId="0" borderId="0" xfId="8" applyFont="1" applyFill="1" applyBorder="1" applyAlignment="1">
      <alignment horizontal="center" vertical="center"/>
    </xf>
    <xf numFmtId="0" fontId="19" fillId="0" borderId="0" xfId="8" applyFont="1" applyFill="1" applyBorder="1" applyAlignment="1">
      <alignment horizontal="right" vertical="center"/>
    </xf>
    <xf numFmtId="0" fontId="20" fillId="0" borderId="53" xfId="13" applyFont="1" applyFill="1" applyBorder="1" applyAlignment="1">
      <alignment horizontal="center" vertical="center" wrapText="1"/>
    </xf>
    <xf numFmtId="0" fontId="20" fillId="0" borderId="21" xfId="13" applyFont="1" applyFill="1" applyBorder="1" applyAlignment="1">
      <alignment horizontal="center" vertical="center" wrapText="1"/>
    </xf>
    <xf numFmtId="0" fontId="20" fillId="0" borderId="46" xfId="13" applyFont="1" applyFill="1" applyBorder="1" applyAlignment="1">
      <alignment horizontal="center" vertical="center" wrapText="1"/>
    </xf>
    <xf numFmtId="0" fontId="20" fillId="0" borderId="53" xfId="13" applyFont="1" applyFill="1" applyBorder="1" applyAlignment="1">
      <alignment horizontal="left" vertical="center" wrapText="1"/>
    </xf>
    <xf numFmtId="180" fontId="20" fillId="0" borderId="21" xfId="13" applyNumberFormat="1" applyFont="1" applyFill="1" applyBorder="1" applyAlignment="1">
      <alignment horizontal="right" vertical="center" wrapText="1"/>
    </xf>
    <xf numFmtId="180" fontId="20" fillId="0" borderId="46" xfId="13" applyNumberFormat="1" applyFont="1" applyFill="1" applyBorder="1" applyAlignment="1">
      <alignment horizontal="right" vertical="center" wrapText="1"/>
    </xf>
    <xf numFmtId="0" fontId="20" fillId="0" borderId="53" xfId="13" applyFont="1" applyFill="1" applyBorder="1" applyAlignment="1">
      <alignment horizontal="left" vertical="center"/>
    </xf>
    <xf numFmtId="0" fontId="21" fillId="0" borderId="53" xfId="8" applyFont="1" applyFill="1" applyBorder="1" applyAlignment="1">
      <alignment horizontal="left" vertical="center"/>
    </xf>
    <xf numFmtId="0" fontId="20" fillId="0" borderId="21" xfId="13" applyFont="1" applyFill="1" applyBorder="1" applyAlignment="1">
      <alignment horizontal="center" vertical="center"/>
    </xf>
    <xf numFmtId="0" fontId="20" fillId="0" borderId="46" xfId="13" applyFont="1" applyFill="1" applyBorder="1" applyAlignment="1">
      <alignment horizontal="center" vertical="center"/>
    </xf>
    <xf numFmtId="0" fontId="17" fillId="0" borderId="0" xfId="14" applyFont="1" applyFill="1" applyBorder="1" applyAlignment="1">
      <alignment vertical="center"/>
    </xf>
    <xf numFmtId="0" fontId="17" fillId="0" borderId="0" xfId="14" applyFont="1" applyFill="1" applyAlignment="1">
      <alignment vertical="center"/>
    </xf>
    <xf numFmtId="0" fontId="22" fillId="0" borderId="12" xfId="13" applyFont="1" applyFill="1" applyBorder="1" applyAlignment="1">
      <alignment vertical="center"/>
    </xf>
    <xf numFmtId="0" fontId="23" fillId="0" borderId="12" xfId="13" applyFont="1" applyFill="1" applyBorder="1" applyAlignment="1">
      <alignment vertical="center"/>
    </xf>
    <xf numFmtId="0" fontId="20" fillId="0" borderId="0" xfId="13" applyFont="1" applyFill="1" applyBorder="1">
      <alignment vertical="center"/>
    </xf>
    <xf numFmtId="0" fontId="24" fillId="0" borderId="0" xfId="14" applyFont="1" applyFill="1" applyBorder="1" applyAlignment="1">
      <alignment horizontal="right" vertical="center"/>
    </xf>
    <xf numFmtId="0" fontId="20" fillId="0" borderId="21" xfId="13" applyFont="1" applyFill="1" applyBorder="1" applyAlignment="1">
      <alignment horizontal="left" vertical="center" wrapText="1"/>
    </xf>
    <xf numFmtId="0" fontId="20" fillId="0" borderId="46" xfId="13" applyFont="1" applyFill="1" applyBorder="1" applyAlignment="1">
      <alignment horizontal="left" vertical="center" wrapText="1"/>
    </xf>
    <xf numFmtId="0" fontId="20" fillId="0" borderId="21" xfId="13" applyFont="1" applyFill="1" applyBorder="1" applyAlignment="1">
      <alignment horizontal="left" vertical="center"/>
    </xf>
    <xf numFmtId="0" fontId="20" fillId="0" borderId="46" xfId="13" applyFont="1" applyFill="1" applyBorder="1" applyAlignment="1">
      <alignment horizontal="left" vertical="center"/>
    </xf>
    <xf numFmtId="0" fontId="21" fillId="0" borderId="21" xfId="14" applyFont="1" applyFill="1" applyBorder="1" applyAlignment="1">
      <alignment horizontal="left" vertical="center"/>
    </xf>
    <xf numFmtId="0" fontId="21" fillId="0" borderId="46" xfId="14" applyFont="1" applyFill="1" applyBorder="1" applyAlignment="1">
      <alignment horizontal="left" vertical="center"/>
    </xf>
    <xf numFmtId="0" fontId="20" fillId="0" borderId="53" xfId="13" applyFont="1" applyFill="1" applyBorder="1" applyAlignment="1">
      <alignment horizontal="center" vertical="center"/>
    </xf>
  </cellXfs>
  <cellStyles count="15">
    <cellStyle name="桁区切り" xfId="1" builtinId="6"/>
    <cellStyle name="桁区切り 2" xfId="6" xr:uid="{00000000-0005-0000-0000-000001000000}"/>
    <cellStyle name="標準" xfId="0" builtinId="0"/>
    <cellStyle name="標準 2" xfId="2" xr:uid="{00000000-0005-0000-0000-000003000000}"/>
    <cellStyle name="標準 2 2" xfId="13" xr:uid="{DDDEF8DE-46EF-4AEC-9273-0A6BA80437A5}"/>
    <cellStyle name="標準 2 3" xfId="10" xr:uid="{00000000-0005-0000-0000-000004000000}"/>
    <cellStyle name="標準 4" xfId="11" xr:uid="{00000000-0005-0000-0000-000005000000}"/>
    <cellStyle name="標準 5" xfId="8" xr:uid="{00000000-0005-0000-0000-000006000000}"/>
    <cellStyle name="標準 6" xfId="12" xr:uid="{00000000-0005-0000-0000-000007000000}"/>
    <cellStyle name="標準 7" xfId="4" xr:uid="{00000000-0005-0000-0000-000008000000}"/>
    <cellStyle name="標準 7 2" xfId="14" xr:uid="{D0B2C569-23B9-497E-A1E5-F5FF6AF4783D}"/>
    <cellStyle name="標準 8" xfId="3" xr:uid="{00000000-0005-0000-0000-000009000000}"/>
    <cellStyle name="標準 9" xfId="5" xr:uid="{00000000-0005-0000-0000-00000A000000}"/>
    <cellStyle name="標準_03.04.01.財務諸表雛形_様式_桜内案１_コピー03　普通会計４表2006.12.23_仕訳" xfId="7" xr:uid="{00000000-0005-0000-0000-00000B000000}"/>
    <cellStyle name="標準_別冊１　Ｐ2～Ｐ5　普通会計４表20070113_仕訳" xfId="9" xr:uid="{00000000-0005-0000-0000-00000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Root\&#12484;&#12540;&#12523;&#65381;&#12521;&#12452;&#12502;&#12521;&#12522;&#65381;&#35069;&#21697;\&#29983;&#25216;&#37096;&#12484;&#12540;&#12523;\ER_Studio&#27161;&#28310;&#12489;&#12513;&#12452;&#12531;\&#27161;&#28310;&#12489;&#12513;&#12452;&#12531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38525;\Desktop\&#22266;&#23450;&#36039;&#29987;&#22679;&#28187;&#34920;\&#12304;&#26494;&#38442;&#24066;&#12305;&#22266;&#23450;&#36039;&#29987;&#22679;&#28187;&#34920;_&#36899;&#32080;&#20250;&#35336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38525;\Desktop\&#22266;&#23450;&#36039;&#29987;&#22679;&#28187;&#34920;\&#36899;&#32080;&#20250;&#35336;&#34892;&#25919;&#30446;&#30340;&#21029;_v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概要"/>
      <sheetName val="利用方法"/>
      <sheetName val="標準ドメイン"/>
      <sheetName val="カテゴリ"/>
      <sheetName val="論理データ型"/>
      <sheetName val="フィルム"/>
      <sheetName val="フィルムグラフ_改修実績"/>
      <sheetName val="積層"/>
      <sheetName val="封止材"/>
      <sheetName val="シールド板"/>
      <sheetName val="フィルム "/>
      <sheetName val="Sheet1"/>
      <sheetName val="Sheet2"/>
      <sheetName val="Sheet3"/>
      <sheetName val="Pフォローアップ照会シート（モジュール別）"/>
      <sheetName val="Pフォローアップ照会シート(担当者別)"/>
      <sheetName val="表紙"/>
      <sheetName val="01"/>
      <sheetName val="データ項目名"/>
      <sheetName val="データ項目名_20070302bk"/>
      <sheetName val="データ項目名 (bk)"/>
      <sheetName val="基本項目加工"/>
      <sheetName val="基本項目"/>
      <sheetName val="Graph2"/>
      <sheetName val="javalog06"/>
      <sheetName val="共通部品"/>
      <sheetName val="ＣＣＬレビュー観点一覧"/>
      <sheetName val="画面表示"/>
      <sheetName val="画面表示 (2)"/>
      <sheetName val="画面表示 (3)"/>
      <sheetName val="画面表示 (4)"/>
      <sheetName val="画面表示 (5)"/>
      <sheetName val="画面表示 (6)"/>
      <sheetName val="画面表示 (7)"/>
      <sheetName val="画面表示 (8)"/>
      <sheetName val="画面表示 (9)"/>
      <sheetName val="画面表示 (10)"/>
      <sheetName val="画面表示 (11)"/>
      <sheetName val="画面表示 (12)"/>
      <sheetName val="チェック処理"/>
      <sheetName val="チェック処理 (2)"/>
      <sheetName val="チェック処理 (3)"/>
      <sheetName val="排他チェック"/>
      <sheetName val="削除処理"/>
    </sheetNames>
    <sheetDataSet>
      <sheetData sheetId="0"/>
      <sheetData sheetId="1"/>
      <sheetData sheetId="2"/>
      <sheetData sheetId="3" refreshError="1">
        <row r="6">
          <cell r="M6" t="str">
            <v>コード</v>
          </cell>
        </row>
        <row r="7">
          <cell r="M7" t="str">
            <v>番号</v>
          </cell>
        </row>
        <row r="8">
          <cell r="M8" t="str">
            <v>区分</v>
          </cell>
        </row>
        <row r="9">
          <cell r="M9" t="str">
            <v>フラグ</v>
          </cell>
        </row>
        <row r="10">
          <cell r="M10" t="str">
            <v>日付</v>
          </cell>
        </row>
        <row r="11">
          <cell r="M11" t="str">
            <v>時刻</v>
          </cell>
        </row>
        <row r="12">
          <cell r="M12" t="str">
            <v>期間</v>
          </cell>
        </row>
        <row r="13">
          <cell r="M13" t="str">
            <v>名称</v>
          </cell>
        </row>
        <row r="14">
          <cell r="M14" t="str">
            <v>数量</v>
          </cell>
        </row>
        <row r="15">
          <cell r="M15" t="str">
            <v>記述</v>
          </cell>
        </row>
        <row r="16">
          <cell r="M16" t="str">
            <v>その他</v>
          </cell>
        </row>
      </sheetData>
      <sheetData sheetId="4" refreshError="1">
        <row r="3">
          <cell r="A3" t="str">
            <v>CHAR</v>
          </cell>
        </row>
        <row r="4">
          <cell r="A4" t="str">
            <v>VARCHAR</v>
          </cell>
        </row>
        <row r="5">
          <cell r="A5" t="str">
            <v>NUMERIC</v>
          </cell>
        </row>
        <row r="6">
          <cell r="A6" t="str">
            <v>DATE</v>
          </cell>
        </row>
        <row r="7">
          <cell r="A7" t="str">
            <v>DATETIME</v>
          </cell>
        </row>
        <row r="8">
          <cell r="A8" t="str">
            <v>BIGINT</v>
          </cell>
        </row>
        <row r="9">
          <cell r="A9" t="str">
            <v>BINARY</v>
          </cell>
        </row>
        <row r="10">
          <cell r="A10" t="str">
            <v>BIT</v>
          </cell>
        </row>
        <row r="11">
          <cell r="A11" t="str">
            <v>COUNTER</v>
          </cell>
        </row>
        <row r="12">
          <cell r="A12" t="str">
            <v>DATETIMN</v>
          </cell>
        </row>
        <row r="13">
          <cell r="A13" t="str">
            <v>DECIMAL</v>
          </cell>
        </row>
        <row r="14">
          <cell r="A14" t="str">
            <v>DECIMALN</v>
          </cell>
        </row>
        <row r="15">
          <cell r="A15" t="str">
            <v>DOUBLE PRECISION</v>
          </cell>
        </row>
        <row r="16">
          <cell r="A16" t="str">
            <v>FLOAT</v>
          </cell>
        </row>
        <row r="17">
          <cell r="A17" t="str">
            <v>FLOATN</v>
          </cell>
        </row>
        <row r="18">
          <cell r="A18" t="str">
            <v>IMAGE/LONG BINARY</v>
          </cell>
        </row>
        <row r="19">
          <cell r="A19" t="str">
            <v>INTEGER</v>
          </cell>
        </row>
        <row r="20">
          <cell r="A20" t="str">
            <v>INTN</v>
          </cell>
        </row>
        <row r="21">
          <cell r="A21" t="str">
            <v>LONG VARCHAR</v>
          </cell>
        </row>
        <row r="22">
          <cell r="A22" t="str">
            <v>MLSLABEL/VARCHAR</v>
          </cell>
        </row>
        <row r="23">
          <cell r="A23" t="str">
            <v>MONEY</v>
          </cell>
        </row>
        <row r="24">
          <cell r="A24" t="str">
            <v>MONEYN</v>
          </cell>
        </row>
        <row r="25">
          <cell r="A25" t="str">
            <v>NCHAR</v>
          </cell>
        </row>
        <row r="26">
          <cell r="A26" t="str">
            <v>NTEXT/LONG NVARCHAR</v>
          </cell>
        </row>
        <row r="27">
          <cell r="A27" t="str">
            <v>NUMERICN</v>
          </cell>
        </row>
        <row r="28">
          <cell r="A28" t="str">
            <v>NVARCHAR</v>
          </cell>
        </row>
        <row r="29">
          <cell r="A29" t="str">
            <v>PICTURE</v>
          </cell>
        </row>
        <row r="30">
          <cell r="A30" t="str">
            <v>REAL/SMALLFLOAT</v>
          </cell>
        </row>
        <row r="31">
          <cell r="A31" t="str">
            <v>ROWID/VARCHAR</v>
          </cell>
        </row>
        <row r="32">
          <cell r="A32" t="str">
            <v>SERIAL/INTEGER</v>
          </cell>
        </row>
        <row r="33">
          <cell r="A33" t="str">
            <v>SMALLDATETIME</v>
          </cell>
        </row>
        <row r="34">
          <cell r="A34" t="str">
            <v>SMALLINT</v>
          </cell>
        </row>
        <row r="35">
          <cell r="A35" t="str">
            <v>SMALLMONEY</v>
          </cell>
        </row>
        <row r="36">
          <cell r="A36" t="str">
            <v>TEXT</v>
          </cell>
        </row>
        <row r="37">
          <cell r="A37" t="str">
            <v>TIME/DATETIME</v>
          </cell>
        </row>
        <row r="38">
          <cell r="A38" t="str">
            <v>TIMESTAMP/DATE</v>
          </cell>
        </row>
        <row r="39">
          <cell r="A39" t="str">
            <v>TINYINT</v>
          </cell>
        </row>
        <row r="40">
          <cell r="A40" t="str">
            <v>UNIQUEID</v>
          </cell>
        </row>
        <row r="41">
          <cell r="A41" t="str">
            <v>VARBINARY/BLOB</v>
          </cell>
        </row>
      </sheetData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連結会計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連結会計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9">
    <pageSetUpPr fitToPage="1"/>
  </sheetPr>
  <dimension ref="A1:AX76"/>
  <sheetViews>
    <sheetView showGridLines="0" topLeftCell="C1" zoomScale="85" zoomScaleNormal="85" zoomScaleSheetLayoutView="85" workbookViewId="0">
      <selection activeCell="P15" sqref="P15"/>
    </sheetView>
  </sheetViews>
  <sheetFormatPr defaultColWidth="9" defaultRowHeight="13.2"/>
  <cols>
    <col min="1" max="2" width="0" style="4" hidden="1" customWidth="1"/>
    <col min="3" max="3" width="0.6640625" style="6" customWidth="1"/>
    <col min="4" max="14" width="2.109375" style="6" customWidth="1"/>
    <col min="15" max="15" width="6" style="6" customWidth="1"/>
    <col min="16" max="16" width="22.33203125" style="6" customWidth="1"/>
    <col min="17" max="17" width="3.33203125" style="6" bestFit="1" customWidth="1"/>
    <col min="18" max="19" width="2.109375" style="6" customWidth="1"/>
    <col min="20" max="24" width="3.88671875" style="6" customWidth="1"/>
    <col min="25" max="25" width="3.109375" style="6" customWidth="1"/>
    <col min="26" max="26" width="24.109375" style="6" bestFit="1" customWidth="1"/>
    <col min="27" max="27" width="3.109375" style="6" customWidth="1"/>
    <col min="28" max="28" width="0.6640625" style="6" customWidth="1"/>
    <col min="29" max="29" width="9" style="6"/>
    <col min="30" max="31" width="0" style="6" hidden="1" customWidth="1"/>
    <col min="32" max="16384" width="9" style="6"/>
  </cols>
  <sheetData>
    <row r="1" spans="1:50" ht="23.25" customHeight="1">
      <c r="C1" s="5"/>
      <c r="D1" s="243" t="s">
        <v>367</v>
      </c>
      <c r="E1" s="243"/>
      <c r="F1" s="243"/>
      <c r="G1" s="243"/>
      <c r="H1" s="243"/>
      <c r="I1" s="243"/>
      <c r="J1" s="243"/>
      <c r="K1" s="243"/>
      <c r="L1" s="243"/>
      <c r="M1" s="243"/>
      <c r="N1" s="243"/>
      <c r="O1" s="243"/>
      <c r="P1" s="243"/>
      <c r="Q1" s="243"/>
      <c r="R1" s="243"/>
      <c r="S1" s="243"/>
      <c r="T1" s="243"/>
      <c r="U1" s="243"/>
      <c r="V1" s="243"/>
      <c r="W1" s="243"/>
      <c r="X1" s="243"/>
      <c r="Y1" s="243"/>
      <c r="Z1" s="243"/>
      <c r="AA1" s="243"/>
    </row>
    <row r="2" spans="1:50" ht="21" customHeight="1">
      <c r="D2" s="244" t="s">
        <v>368</v>
      </c>
      <c r="E2" s="244"/>
      <c r="F2" s="244"/>
      <c r="G2" s="244"/>
      <c r="H2" s="244"/>
      <c r="I2" s="244"/>
      <c r="J2" s="244"/>
      <c r="K2" s="244"/>
      <c r="L2" s="244"/>
      <c r="M2" s="244"/>
      <c r="N2" s="244"/>
      <c r="O2" s="244"/>
      <c r="P2" s="244"/>
      <c r="Q2" s="244"/>
      <c r="R2" s="244"/>
      <c r="S2" s="244"/>
      <c r="T2" s="244"/>
      <c r="U2" s="244"/>
      <c r="V2" s="244"/>
      <c r="W2" s="244"/>
      <c r="X2" s="244"/>
      <c r="Y2" s="244"/>
      <c r="Z2" s="244"/>
      <c r="AA2" s="244"/>
    </row>
    <row r="3" spans="1:50" s="8" customFormat="1" ht="16.5" customHeight="1" thickBot="1">
      <c r="A3" s="7"/>
      <c r="B3" s="7"/>
      <c r="D3" s="9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1" t="s">
        <v>353</v>
      </c>
      <c r="AB3" s="10"/>
    </row>
    <row r="4" spans="1:50" s="13" customFormat="1" ht="14.25" customHeight="1" thickBot="1">
      <c r="A4" s="12" t="s">
        <v>329</v>
      </c>
      <c r="B4" s="12" t="s">
        <v>330</v>
      </c>
      <c r="D4" s="240" t="s">
        <v>0</v>
      </c>
      <c r="E4" s="241"/>
      <c r="F4" s="241"/>
      <c r="G4" s="241"/>
      <c r="H4" s="241"/>
      <c r="I4" s="241"/>
      <c r="J4" s="241"/>
      <c r="K4" s="245"/>
      <c r="L4" s="245"/>
      <c r="M4" s="245"/>
      <c r="N4" s="245"/>
      <c r="O4" s="245"/>
      <c r="P4" s="246" t="s">
        <v>331</v>
      </c>
      <c r="Q4" s="247"/>
      <c r="R4" s="241" t="s">
        <v>0</v>
      </c>
      <c r="S4" s="241"/>
      <c r="T4" s="241"/>
      <c r="U4" s="241"/>
      <c r="V4" s="241"/>
      <c r="W4" s="241"/>
      <c r="X4" s="241"/>
      <c r="Y4" s="241"/>
      <c r="Z4" s="246" t="s">
        <v>331</v>
      </c>
      <c r="AA4" s="247"/>
    </row>
    <row r="5" spans="1:50" ht="14.7" customHeight="1">
      <c r="D5" s="14" t="s">
        <v>332</v>
      </c>
      <c r="E5" s="15"/>
      <c r="F5" s="16"/>
      <c r="G5" s="17"/>
      <c r="H5" s="17"/>
      <c r="I5" s="17"/>
      <c r="J5" s="17"/>
      <c r="K5" s="15"/>
      <c r="L5" s="15"/>
      <c r="M5" s="15"/>
      <c r="N5" s="15"/>
      <c r="O5" s="15"/>
      <c r="P5" s="18"/>
      <c r="Q5" s="19"/>
      <c r="R5" s="16" t="s">
        <v>333</v>
      </c>
      <c r="S5" s="16"/>
      <c r="T5" s="16"/>
      <c r="U5" s="16"/>
      <c r="V5" s="16"/>
      <c r="W5" s="16"/>
      <c r="X5" s="16"/>
      <c r="Y5" s="15"/>
      <c r="Z5" s="18"/>
      <c r="AA5" s="20"/>
      <c r="AW5" s="218"/>
      <c r="AX5" s="218"/>
    </row>
    <row r="6" spans="1:50" ht="14.7" customHeight="1">
      <c r="A6" s="4" t="s">
        <v>3</v>
      </c>
      <c r="B6" s="4" t="s">
        <v>114</v>
      </c>
      <c r="D6" s="21"/>
      <c r="E6" s="16" t="s">
        <v>4</v>
      </c>
      <c r="F6" s="16"/>
      <c r="G6" s="16"/>
      <c r="H6" s="16"/>
      <c r="I6" s="16"/>
      <c r="J6" s="16"/>
      <c r="K6" s="15"/>
      <c r="L6" s="15"/>
      <c r="M6" s="15"/>
      <c r="N6" s="15"/>
      <c r="O6" s="15"/>
      <c r="P6" s="22">
        <v>309984460</v>
      </c>
      <c r="Q6" s="23" t="s">
        <v>357</v>
      </c>
      <c r="R6" s="16"/>
      <c r="S6" s="16" t="s">
        <v>115</v>
      </c>
      <c r="T6" s="16"/>
      <c r="U6" s="16"/>
      <c r="V6" s="16"/>
      <c r="W6" s="16"/>
      <c r="X6" s="16"/>
      <c r="Y6" s="15"/>
      <c r="Z6" s="22">
        <v>158234518</v>
      </c>
      <c r="AA6" s="24"/>
      <c r="AD6" s="6">
        <f>IF(AND(AD7="-",AD48="-",AD51="-"),"-",SUM(AD7,AD48,AD51))</f>
        <v>309984459745</v>
      </c>
      <c r="AE6" s="6">
        <f>IF(COUNTIF(AE7:AE11,"-")=COUNTA(AE7:AE11),"-",SUM(AE7:AE11))</f>
        <v>158234517595</v>
      </c>
      <c r="AW6" s="218"/>
      <c r="AX6" s="218"/>
    </row>
    <row r="7" spans="1:50" ht="14.7" customHeight="1">
      <c r="A7" s="4" t="s">
        <v>5</v>
      </c>
      <c r="B7" s="4" t="s">
        <v>116</v>
      </c>
      <c r="D7" s="21"/>
      <c r="E7" s="16"/>
      <c r="F7" s="16" t="s">
        <v>6</v>
      </c>
      <c r="G7" s="16"/>
      <c r="H7" s="16"/>
      <c r="I7" s="16"/>
      <c r="J7" s="16"/>
      <c r="K7" s="15"/>
      <c r="L7" s="15"/>
      <c r="M7" s="15"/>
      <c r="N7" s="15"/>
      <c r="O7" s="15"/>
      <c r="P7" s="22">
        <v>288937498</v>
      </c>
      <c r="Q7" s="23" t="s">
        <v>357</v>
      </c>
      <c r="R7" s="16"/>
      <c r="S7" s="16"/>
      <c r="T7" s="16" t="s">
        <v>369</v>
      </c>
      <c r="U7" s="16"/>
      <c r="V7" s="16"/>
      <c r="W7" s="16"/>
      <c r="X7" s="16"/>
      <c r="Y7" s="15"/>
      <c r="Z7" s="22">
        <v>101568294</v>
      </c>
      <c r="AA7" s="24"/>
      <c r="AD7" s="6">
        <f>IF(AND(AD8="-",AD32="-",COUNTIF(AD45:AD47,"-")=COUNTA(AD45:AD47)),"-",SUM(AD8,AD32,AD45:AD47))</f>
        <v>288937498425</v>
      </c>
      <c r="AE7" s="6">
        <v>101568293578</v>
      </c>
      <c r="AW7" s="218"/>
      <c r="AX7" s="218"/>
    </row>
    <row r="8" spans="1:50" ht="14.7" customHeight="1">
      <c r="A8" s="4" t="s">
        <v>7</v>
      </c>
      <c r="B8" s="4" t="s">
        <v>117</v>
      </c>
      <c r="D8" s="21"/>
      <c r="E8" s="16"/>
      <c r="F8" s="16"/>
      <c r="G8" s="16" t="s">
        <v>8</v>
      </c>
      <c r="H8" s="16"/>
      <c r="I8" s="16"/>
      <c r="J8" s="16"/>
      <c r="K8" s="15"/>
      <c r="L8" s="15"/>
      <c r="M8" s="15"/>
      <c r="N8" s="15"/>
      <c r="O8" s="15"/>
      <c r="P8" s="22">
        <v>119674611</v>
      </c>
      <c r="Q8" s="23"/>
      <c r="R8" s="16"/>
      <c r="S8" s="16"/>
      <c r="T8" s="16" t="s">
        <v>118</v>
      </c>
      <c r="U8" s="16"/>
      <c r="V8" s="16"/>
      <c r="W8" s="16"/>
      <c r="X8" s="16"/>
      <c r="Y8" s="15"/>
      <c r="Z8" s="22">
        <v>22259</v>
      </c>
      <c r="AA8" s="24"/>
      <c r="AD8" s="6">
        <f>IF(COUNTIF(AD9:AD31,"-")=COUNTA(AD9:AD31),"-",SUM(AD9:AD31))</f>
        <v>119674611287</v>
      </c>
      <c r="AE8" s="6">
        <v>22259040</v>
      </c>
      <c r="AW8" s="218"/>
      <c r="AX8" s="218"/>
    </row>
    <row r="9" spans="1:50" ht="14.7" customHeight="1">
      <c r="A9" s="4" t="s">
        <v>9</v>
      </c>
      <c r="B9" s="4" t="s">
        <v>119</v>
      </c>
      <c r="D9" s="21"/>
      <c r="E9" s="16"/>
      <c r="F9" s="16"/>
      <c r="G9" s="16"/>
      <c r="H9" s="16" t="s">
        <v>10</v>
      </c>
      <c r="I9" s="16"/>
      <c r="J9" s="16"/>
      <c r="K9" s="15"/>
      <c r="L9" s="15"/>
      <c r="M9" s="15"/>
      <c r="N9" s="15"/>
      <c r="O9" s="15"/>
      <c r="P9" s="22">
        <v>62617126</v>
      </c>
      <c r="Q9" s="23"/>
      <c r="R9" s="16"/>
      <c r="S9" s="16"/>
      <c r="T9" s="16" t="s">
        <v>120</v>
      </c>
      <c r="U9" s="16"/>
      <c r="V9" s="16"/>
      <c r="W9" s="16"/>
      <c r="X9" s="16"/>
      <c r="Y9" s="15"/>
      <c r="Z9" s="22">
        <v>12238953</v>
      </c>
      <c r="AA9" s="24"/>
      <c r="AD9" s="6">
        <v>62617125866</v>
      </c>
      <c r="AE9" s="6">
        <v>12238952648</v>
      </c>
      <c r="AW9" s="218"/>
      <c r="AX9" s="218"/>
    </row>
    <row r="10" spans="1:50" ht="14.7" customHeight="1">
      <c r="A10" s="4" t="s">
        <v>12</v>
      </c>
      <c r="B10" s="4" t="s">
        <v>121</v>
      </c>
      <c r="D10" s="21"/>
      <c r="E10" s="16"/>
      <c r="F10" s="16"/>
      <c r="G10" s="16"/>
      <c r="H10" s="16" t="s">
        <v>13</v>
      </c>
      <c r="I10" s="16"/>
      <c r="J10" s="16"/>
      <c r="K10" s="15"/>
      <c r="L10" s="15"/>
      <c r="M10" s="15"/>
      <c r="N10" s="15"/>
      <c r="O10" s="15"/>
      <c r="P10" s="219">
        <v>0</v>
      </c>
      <c r="Q10" s="23"/>
      <c r="R10" s="16"/>
      <c r="S10" s="16"/>
      <c r="T10" s="16" t="s">
        <v>122</v>
      </c>
      <c r="U10" s="16"/>
      <c r="V10" s="16"/>
      <c r="W10" s="16"/>
      <c r="X10" s="16"/>
      <c r="Y10" s="15"/>
      <c r="Z10" s="219">
        <v>0</v>
      </c>
      <c r="AA10" s="24"/>
      <c r="AD10" s="6">
        <v>0</v>
      </c>
      <c r="AE10" s="6">
        <v>0</v>
      </c>
      <c r="AW10" s="218"/>
      <c r="AX10" s="218"/>
    </row>
    <row r="11" spans="1:50" ht="14.7" customHeight="1">
      <c r="A11" s="4" t="s">
        <v>14</v>
      </c>
      <c r="B11" s="4" t="s">
        <v>123</v>
      </c>
      <c r="D11" s="21"/>
      <c r="E11" s="16"/>
      <c r="F11" s="16"/>
      <c r="G11" s="16"/>
      <c r="H11" s="16" t="s">
        <v>15</v>
      </c>
      <c r="I11" s="16"/>
      <c r="J11" s="16"/>
      <c r="K11" s="15"/>
      <c r="L11" s="15"/>
      <c r="M11" s="15"/>
      <c r="N11" s="15"/>
      <c r="O11" s="15"/>
      <c r="P11" s="22">
        <v>1370058</v>
      </c>
      <c r="Q11" s="23"/>
      <c r="R11" s="16"/>
      <c r="S11" s="16"/>
      <c r="T11" s="16" t="s">
        <v>44</v>
      </c>
      <c r="U11" s="16"/>
      <c r="V11" s="16"/>
      <c r="W11" s="16"/>
      <c r="X11" s="16"/>
      <c r="Y11" s="15"/>
      <c r="Z11" s="22">
        <v>44405012</v>
      </c>
      <c r="AA11" s="24"/>
      <c r="AD11" s="6">
        <v>1370058445</v>
      </c>
      <c r="AE11" s="6">
        <v>44405012329</v>
      </c>
      <c r="AW11" s="218"/>
      <c r="AX11" s="218"/>
    </row>
    <row r="12" spans="1:50" ht="14.7" customHeight="1">
      <c r="A12" s="4" t="s">
        <v>16</v>
      </c>
      <c r="B12" s="4" t="s">
        <v>124</v>
      </c>
      <c r="D12" s="21"/>
      <c r="E12" s="16"/>
      <c r="F12" s="16"/>
      <c r="G12" s="16"/>
      <c r="H12" s="16" t="s">
        <v>17</v>
      </c>
      <c r="I12" s="16"/>
      <c r="J12" s="16"/>
      <c r="K12" s="15"/>
      <c r="L12" s="15"/>
      <c r="M12" s="15"/>
      <c r="N12" s="15"/>
      <c r="O12" s="15"/>
      <c r="P12" s="219">
        <v>0</v>
      </c>
      <c r="Q12" s="23"/>
      <c r="R12" s="16"/>
      <c r="S12" s="16" t="s">
        <v>125</v>
      </c>
      <c r="T12" s="16"/>
      <c r="U12" s="16"/>
      <c r="V12" s="16"/>
      <c r="W12" s="16"/>
      <c r="X12" s="16"/>
      <c r="Y12" s="15"/>
      <c r="Z12" s="22">
        <v>11047802</v>
      </c>
      <c r="AA12" s="24"/>
      <c r="AD12" s="6">
        <v>0</v>
      </c>
      <c r="AE12" s="6">
        <f>IF(COUNTIF(AE13:AE20,"-")=COUNTA(AE13:AE20),"-",SUM(AE13:AE20))</f>
        <v>11047801710</v>
      </c>
      <c r="AW12" s="218"/>
      <c r="AX12" s="218"/>
    </row>
    <row r="13" spans="1:50" ht="14.7" customHeight="1">
      <c r="A13" s="4" t="s">
        <v>18</v>
      </c>
      <c r="B13" s="4" t="s">
        <v>126</v>
      </c>
      <c r="D13" s="21"/>
      <c r="E13" s="16"/>
      <c r="F13" s="16"/>
      <c r="G13" s="16"/>
      <c r="H13" s="16" t="s">
        <v>19</v>
      </c>
      <c r="I13" s="16"/>
      <c r="J13" s="16"/>
      <c r="K13" s="15"/>
      <c r="L13" s="15"/>
      <c r="M13" s="15"/>
      <c r="N13" s="15"/>
      <c r="O13" s="15"/>
      <c r="P13" s="22">
        <v>125645726</v>
      </c>
      <c r="Q13" s="23"/>
      <c r="R13" s="16"/>
      <c r="S13" s="16"/>
      <c r="T13" s="16" t="s">
        <v>370</v>
      </c>
      <c r="U13" s="16"/>
      <c r="V13" s="16"/>
      <c r="W13" s="16"/>
      <c r="X13" s="16"/>
      <c r="Y13" s="15"/>
      <c r="Z13" s="22">
        <v>8200913</v>
      </c>
      <c r="AA13" s="24"/>
      <c r="AD13" s="6">
        <v>125645725915</v>
      </c>
      <c r="AE13" s="6">
        <v>8200912727</v>
      </c>
      <c r="AW13" s="218"/>
      <c r="AX13" s="218"/>
    </row>
    <row r="14" spans="1:50" ht="14.7" customHeight="1">
      <c r="A14" s="4" t="s">
        <v>20</v>
      </c>
      <c r="B14" s="4" t="s">
        <v>127</v>
      </c>
      <c r="D14" s="21"/>
      <c r="E14" s="16"/>
      <c r="F14" s="16"/>
      <c r="G14" s="16"/>
      <c r="H14" s="16" t="s">
        <v>21</v>
      </c>
      <c r="I14" s="16"/>
      <c r="J14" s="16"/>
      <c r="K14" s="15"/>
      <c r="L14" s="15"/>
      <c r="M14" s="15"/>
      <c r="N14" s="15"/>
      <c r="O14" s="15"/>
      <c r="P14" s="22">
        <v>-76039920</v>
      </c>
      <c r="Q14" s="23"/>
      <c r="R14" s="16"/>
      <c r="S14" s="16"/>
      <c r="T14" s="16" t="s">
        <v>128</v>
      </c>
      <c r="U14" s="16"/>
      <c r="V14" s="16"/>
      <c r="W14" s="16"/>
      <c r="X14" s="16"/>
      <c r="Y14" s="15"/>
      <c r="Z14" s="22">
        <v>1490971</v>
      </c>
      <c r="AA14" s="24"/>
      <c r="AD14" s="6">
        <v>-76039920025</v>
      </c>
      <c r="AE14" s="6">
        <v>1490970835</v>
      </c>
      <c r="AW14" s="218"/>
      <c r="AX14" s="218"/>
    </row>
    <row r="15" spans="1:50" ht="14.7" customHeight="1">
      <c r="A15" s="4" t="s">
        <v>334</v>
      </c>
      <c r="B15" s="4" t="s">
        <v>129</v>
      </c>
      <c r="D15" s="21"/>
      <c r="E15" s="16"/>
      <c r="F15" s="16"/>
      <c r="G15" s="16"/>
      <c r="H15" s="16" t="s">
        <v>22</v>
      </c>
      <c r="I15" s="16"/>
      <c r="J15" s="16"/>
      <c r="K15" s="15"/>
      <c r="L15" s="15"/>
      <c r="M15" s="15"/>
      <c r="N15" s="15"/>
      <c r="O15" s="15"/>
      <c r="P15" s="219">
        <v>0</v>
      </c>
      <c r="Q15" s="23"/>
      <c r="R15" s="16"/>
      <c r="S15" s="16"/>
      <c r="T15" s="16" t="s">
        <v>130</v>
      </c>
      <c r="U15" s="16"/>
      <c r="V15" s="16"/>
      <c r="W15" s="16"/>
      <c r="X15" s="16"/>
      <c r="Y15" s="15"/>
      <c r="Z15" s="22">
        <v>36630</v>
      </c>
      <c r="AA15" s="24"/>
      <c r="AD15" s="6">
        <v>0</v>
      </c>
      <c r="AE15" s="6">
        <v>36630346</v>
      </c>
      <c r="AW15" s="218"/>
      <c r="AX15" s="218"/>
    </row>
    <row r="16" spans="1:50" ht="14.7" customHeight="1">
      <c r="A16" s="4" t="s">
        <v>23</v>
      </c>
      <c r="B16" s="4" t="s">
        <v>131</v>
      </c>
      <c r="D16" s="21"/>
      <c r="E16" s="16"/>
      <c r="F16" s="16"/>
      <c r="G16" s="16"/>
      <c r="H16" s="16" t="s">
        <v>24</v>
      </c>
      <c r="I16" s="16"/>
      <c r="J16" s="16"/>
      <c r="K16" s="15"/>
      <c r="L16" s="15"/>
      <c r="M16" s="15"/>
      <c r="N16" s="15"/>
      <c r="O16" s="15"/>
      <c r="P16" s="22">
        <v>13751381</v>
      </c>
      <c r="Q16" s="23"/>
      <c r="R16" s="15"/>
      <c r="S16" s="16"/>
      <c r="T16" s="16" t="s">
        <v>132</v>
      </c>
      <c r="U16" s="16"/>
      <c r="V16" s="16"/>
      <c r="W16" s="16"/>
      <c r="X16" s="16"/>
      <c r="Y16" s="15"/>
      <c r="Z16" s="22">
        <v>7010</v>
      </c>
      <c r="AA16" s="24"/>
      <c r="AD16" s="6">
        <v>13751381220</v>
      </c>
      <c r="AE16" s="6">
        <v>7009607</v>
      </c>
      <c r="AW16" s="218"/>
      <c r="AX16" s="218"/>
    </row>
    <row r="17" spans="1:50" ht="14.7" customHeight="1">
      <c r="A17" s="4" t="s">
        <v>25</v>
      </c>
      <c r="B17" s="4" t="s">
        <v>133</v>
      </c>
      <c r="D17" s="21"/>
      <c r="E17" s="16"/>
      <c r="F17" s="16"/>
      <c r="G17" s="16"/>
      <c r="H17" s="16" t="s">
        <v>26</v>
      </c>
      <c r="I17" s="16"/>
      <c r="J17" s="16"/>
      <c r="K17" s="15"/>
      <c r="L17" s="15"/>
      <c r="M17" s="15"/>
      <c r="N17" s="15"/>
      <c r="O17" s="15"/>
      <c r="P17" s="22">
        <v>-7673760</v>
      </c>
      <c r="Q17" s="23"/>
      <c r="R17" s="15"/>
      <c r="S17" s="16"/>
      <c r="T17" s="16" t="s">
        <v>134</v>
      </c>
      <c r="U17" s="16"/>
      <c r="V17" s="16"/>
      <c r="W17" s="16"/>
      <c r="X17" s="16"/>
      <c r="Y17" s="15"/>
      <c r="Z17" s="219">
        <v>0</v>
      </c>
      <c r="AA17" s="24"/>
      <c r="AD17" s="6">
        <v>-7673760134</v>
      </c>
      <c r="AE17" s="6">
        <v>0</v>
      </c>
      <c r="AW17" s="218"/>
      <c r="AX17" s="218"/>
    </row>
    <row r="18" spans="1:50" ht="14.7" customHeight="1">
      <c r="A18" s="4" t="s">
        <v>335</v>
      </c>
      <c r="B18" s="4" t="s">
        <v>135</v>
      </c>
      <c r="D18" s="21"/>
      <c r="E18" s="16"/>
      <c r="F18" s="16"/>
      <c r="G18" s="16"/>
      <c r="H18" s="16" t="s">
        <v>27</v>
      </c>
      <c r="I18" s="16"/>
      <c r="J18" s="16"/>
      <c r="K18" s="15"/>
      <c r="L18" s="15"/>
      <c r="M18" s="15"/>
      <c r="N18" s="15"/>
      <c r="O18" s="15"/>
      <c r="P18" s="219">
        <v>0</v>
      </c>
      <c r="Q18" s="23"/>
      <c r="R18" s="16"/>
      <c r="S18" s="16"/>
      <c r="T18" s="16" t="s">
        <v>136</v>
      </c>
      <c r="U18" s="16"/>
      <c r="V18" s="16"/>
      <c r="W18" s="16"/>
      <c r="X18" s="16"/>
      <c r="Y18" s="15"/>
      <c r="Z18" s="22">
        <v>1081196</v>
      </c>
      <c r="AA18" s="24"/>
      <c r="AD18" s="6">
        <v>0</v>
      </c>
      <c r="AE18" s="6">
        <v>1081196042</v>
      </c>
      <c r="AW18" s="218"/>
      <c r="AX18" s="218"/>
    </row>
    <row r="19" spans="1:50" ht="14.7" customHeight="1">
      <c r="A19" s="4" t="s">
        <v>28</v>
      </c>
      <c r="B19" s="4" t="s">
        <v>137</v>
      </c>
      <c r="D19" s="21"/>
      <c r="E19" s="16"/>
      <c r="F19" s="16"/>
      <c r="G19" s="16"/>
      <c r="H19" s="16" t="s">
        <v>29</v>
      </c>
      <c r="I19" s="25"/>
      <c r="J19" s="25"/>
      <c r="K19" s="26"/>
      <c r="L19" s="26"/>
      <c r="M19" s="26"/>
      <c r="N19" s="26"/>
      <c r="O19" s="26"/>
      <c r="P19" s="219">
        <v>0</v>
      </c>
      <c r="Q19" s="23"/>
      <c r="R19" s="16"/>
      <c r="S19" s="16"/>
      <c r="T19" s="16" t="s">
        <v>138</v>
      </c>
      <c r="U19" s="16"/>
      <c r="V19" s="16"/>
      <c r="W19" s="16"/>
      <c r="X19" s="16"/>
      <c r="Y19" s="15"/>
      <c r="Z19" s="22">
        <v>163814</v>
      </c>
      <c r="AA19" s="24"/>
      <c r="AD19" s="6">
        <v>0</v>
      </c>
      <c r="AE19" s="6">
        <v>163813955</v>
      </c>
      <c r="AW19" s="218"/>
      <c r="AX19" s="218"/>
    </row>
    <row r="20" spans="1:50" ht="14.7" customHeight="1">
      <c r="A20" s="4" t="s">
        <v>30</v>
      </c>
      <c r="B20" s="4" t="s">
        <v>139</v>
      </c>
      <c r="D20" s="21"/>
      <c r="E20" s="16"/>
      <c r="F20" s="16"/>
      <c r="G20" s="16"/>
      <c r="H20" s="16" t="s">
        <v>31</v>
      </c>
      <c r="I20" s="25"/>
      <c r="J20" s="25"/>
      <c r="K20" s="26"/>
      <c r="L20" s="26"/>
      <c r="M20" s="26"/>
      <c r="N20" s="26"/>
      <c r="O20" s="26"/>
      <c r="P20" s="219">
        <v>0</v>
      </c>
      <c r="Q20" s="23"/>
      <c r="R20" s="16"/>
      <c r="S20" s="16"/>
      <c r="T20" s="16" t="s">
        <v>44</v>
      </c>
      <c r="U20" s="16"/>
      <c r="V20" s="16"/>
      <c r="W20" s="16"/>
      <c r="X20" s="16"/>
      <c r="Y20" s="15"/>
      <c r="Z20" s="22">
        <v>67268</v>
      </c>
      <c r="AA20" s="24"/>
      <c r="AD20" s="6">
        <v>0</v>
      </c>
      <c r="AE20" s="6">
        <v>67268198</v>
      </c>
      <c r="AW20" s="218"/>
      <c r="AX20" s="218"/>
    </row>
    <row r="21" spans="1:50" ht="14.7" customHeight="1">
      <c r="A21" s="4" t="s">
        <v>336</v>
      </c>
      <c r="B21" s="4" t="s">
        <v>112</v>
      </c>
      <c r="D21" s="21"/>
      <c r="E21" s="16"/>
      <c r="F21" s="16"/>
      <c r="G21" s="16"/>
      <c r="H21" s="16" t="s">
        <v>32</v>
      </c>
      <c r="I21" s="25"/>
      <c r="J21" s="25"/>
      <c r="K21" s="26"/>
      <c r="L21" s="26"/>
      <c r="M21" s="26"/>
      <c r="N21" s="26"/>
      <c r="O21" s="26"/>
      <c r="P21" s="219">
        <v>0</v>
      </c>
      <c r="Q21" s="23"/>
      <c r="R21" s="227" t="s">
        <v>113</v>
      </c>
      <c r="S21" s="228"/>
      <c r="T21" s="228"/>
      <c r="U21" s="228"/>
      <c r="V21" s="228"/>
      <c r="W21" s="228"/>
      <c r="X21" s="228"/>
      <c r="Y21" s="228"/>
      <c r="Z21" s="27">
        <v>169282319</v>
      </c>
      <c r="AA21" s="28" t="s">
        <v>357</v>
      </c>
      <c r="AD21" s="6">
        <v>0</v>
      </c>
      <c r="AE21" s="6">
        <f>IF(AND(AE6="-",AE12="-"),"-",SUM(AE6,AE12))</f>
        <v>169282319305</v>
      </c>
      <c r="AW21" s="218"/>
      <c r="AX21" s="218"/>
    </row>
    <row r="22" spans="1:50" ht="14.7" customHeight="1">
      <c r="A22" s="4" t="s">
        <v>33</v>
      </c>
      <c r="D22" s="21"/>
      <c r="E22" s="16"/>
      <c r="F22" s="16"/>
      <c r="G22" s="16"/>
      <c r="H22" s="16" t="s">
        <v>34</v>
      </c>
      <c r="I22" s="25"/>
      <c r="J22" s="25"/>
      <c r="K22" s="26"/>
      <c r="L22" s="26"/>
      <c r="M22" s="26"/>
      <c r="N22" s="26"/>
      <c r="O22" s="26"/>
      <c r="P22" s="219">
        <v>0</v>
      </c>
      <c r="Q22" s="23"/>
      <c r="R22" s="16" t="s">
        <v>337</v>
      </c>
      <c r="S22" s="29"/>
      <c r="T22" s="29"/>
      <c r="U22" s="29"/>
      <c r="V22" s="29"/>
      <c r="W22" s="29"/>
      <c r="X22" s="29"/>
      <c r="Y22" s="29"/>
      <c r="Z22" s="30"/>
      <c r="AA22" s="31"/>
      <c r="AD22" s="6">
        <v>0</v>
      </c>
      <c r="AW22" s="218"/>
      <c r="AX22" s="218"/>
    </row>
    <row r="23" spans="1:50" ht="14.7" customHeight="1">
      <c r="A23" s="4" t="s">
        <v>35</v>
      </c>
      <c r="B23" s="4" t="s">
        <v>142</v>
      </c>
      <c r="D23" s="21"/>
      <c r="E23" s="16"/>
      <c r="F23" s="16"/>
      <c r="G23" s="16"/>
      <c r="H23" s="16" t="s">
        <v>36</v>
      </c>
      <c r="I23" s="25"/>
      <c r="J23" s="25"/>
      <c r="K23" s="26"/>
      <c r="L23" s="26"/>
      <c r="M23" s="26"/>
      <c r="N23" s="26"/>
      <c r="O23" s="26"/>
      <c r="P23" s="219">
        <v>0</v>
      </c>
      <c r="Q23" s="23"/>
      <c r="R23" s="16"/>
      <c r="S23" s="16" t="s">
        <v>143</v>
      </c>
      <c r="T23" s="16"/>
      <c r="U23" s="16"/>
      <c r="V23" s="16"/>
      <c r="W23" s="16"/>
      <c r="X23" s="16"/>
      <c r="Y23" s="15"/>
      <c r="Z23" s="22">
        <v>320159084</v>
      </c>
      <c r="AA23" s="24"/>
      <c r="AD23" s="6">
        <v>0</v>
      </c>
      <c r="AE23" s="6">
        <v>320159084465</v>
      </c>
      <c r="AW23" s="218"/>
      <c r="AX23" s="218"/>
    </row>
    <row r="24" spans="1:50" ht="14.7" customHeight="1">
      <c r="A24" s="4" t="s">
        <v>338</v>
      </c>
      <c r="B24" s="4" t="s">
        <v>144</v>
      </c>
      <c r="D24" s="21"/>
      <c r="E24" s="16"/>
      <c r="F24" s="16"/>
      <c r="G24" s="16"/>
      <c r="H24" s="16" t="s">
        <v>37</v>
      </c>
      <c r="I24" s="25"/>
      <c r="J24" s="25"/>
      <c r="K24" s="26"/>
      <c r="L24" s="26"/>
      <c r="M24" s="26"/>
      <c r="N24" s="26"/>
      <c r="O24" s="26"/>
      <c r="P24" s="219">
        <v>0</v>
      </c>
      <c r="Q24" s="23"/>
      <c r="R24" s="16"/>
      <c r="S24" s="15" t="s">
        <v>145</v>
      </c>
      <c r="T24" s="16"/>
      <c r="U24" s="16"/>
      <c r="V24" s="16"/>
      <c r="W24" s="16"/>
      <c r="X24" s="16"/>
      <c r="Y24" s="15"/>
      <c r="Z24" s="22">
        <v>-154553696</v>
      </c>
      <c r="AA24" s="24"/>
      <c r="AD24" s="6">
        <v>0</v>
      </c>
      <c r="AE24" s="6">
        <v>-154553696336</v>
      </c>
      <c r="AW24" s="218"/>
      <c r="AX24" s="218"/>
    </row>
    <row r="25" spans="1:50" ht="14.7" customHeight="1">
      <c r="A25" s="4" t="s">
        <v>38</v>
      </c>
      <c r="B25" s="4" t="s">
        <v>146</v>
      </c>
      <c r="D25" s="21"/>
      <c r="E25" s="16"/>
      <c r="F25" s="16"/>
      <c r="G25" s="16"/>
      <c r="H25" s="16" t="s">
        <v>39</v>
      </c>
      <c r="I25" s="25"/>
      <c r="J25" s="25"/>
      <c r="K25" s="26"/>
      <c r="L25" s="26"/>
      <c r="M25" s="26"/>
      <c r="N25" s="26"/>
      <c r="O25" s="26"/>
      <c r="P25" s="219">
        <v>0</v>
      </c>
      <c r="Q25" s="23"/>
      <c r="R25" s="16"/>
      <c r="S25" s="16" t="s">
        <v>147</v>
      </c>
      <c r="T25" s="16"/>
      <c r="U25" s="16"/>
      <c r="V25" s="16"/>
      <c r="W25" s="16"/>
      <c r="X25" s="16"/>
      <c r="Y25" s="15"/>
      <c r="Z25" s="22">
        <v>87498</v>
      </c>
      <c r="AA25" s="24"/>
      <c r="AD25" s="6">
        <v>0</v>
      </c>
      <c r="AE25" s="6">
        <v>87497737</v>
      </c>
      <c r="AW25" s="218"/>
      <c r="AX25" s="218"/>
    </row>
    <row r="26" spans="1:50" ht="14.7" customHeight="1">
      <c r="A26" s="4" t="s">
        <v>40</v>
      </c>
      <c r="D26" s="21"/>
      <c r="E26" s="16"/>
      <c r="F26" s="16"/>
      <c r="G26" s="16"/>
      <c r="H26" s="16" t="s">
        <v>41</v>
      </c>
      <c r="I26" s="25"/>
      <c r="J26" s="25"/>
      <c r="K26" s="26"/>
      <c r="L26" s="26"/>
      <c r="M26" s="26"/>
      <c r="N26" s="26"/>
      <c r="O26" s="26"/>
      <c r="P26" s="219">
        <v>0</v>
      </c>
      <c r="Q26" s="23"/>
      <c r="R26" s="21"/>
      <c r="S26" s="16"/>
      <c r="T26" s="16"/>
      <c r="U26" s="16"/>
      <c r="V26" s="16"/>
      <c r="W26" s="16"/>
      <c r="X26" s="16"/>
      <c r="Y26" s="15"/>
      <c r="Z26" s="22"/>
      <c r="AA26" s="32"/>
      <c r="AD26" s="6">
        <v>0</v>
      </c>
      <c r="AW26" s="218"/>
      <c r="AX26" s="218"/>
    </row>
    <row r="27" spans="1:50" ht="14.7" customHeight="1">
      <c r="A27" s="4" t="s">
        <v>339</v>
      </c>
      <c r="D27" s="21"/>
      <c r="E27" s="16"/>
      <c r="F27" s="16"/>
      <c r="G27" s="16"/>
      <c r="H27" s="16" t="s">
        <v>42</v>
      </c>
      <c r="I27" s="25"/>
      <c r="J27" s="25"/>
      <c r="K27" s="26"/>
      <c r="L27" s="26"/>
      <c r="M27" s="26"/>
      <c r="N27" s="26"/>
      <c r="O27" s="26"/>
      <c r="P27" s="219">
        <v>0</v>
      </c>
      <c r="Q27" s="23"/>
      <c r="R27" s="21"/>
      <c r="S27" s="16"/>
      <c r="T27" s="16"/>
      <c r="U27" s="16"/>
      <c r="V27" s="16"/>
      <c r="W27" s="16"/>
      <c r="X27" s="16"/>
      <c r="Y27" s="15"/>
      <c r="Z27" s="22"/>
      <c r="AA27" s="32"/>
      <c r="AD27" s="6">
        <v>0</v>
      </c>
      <c r="AW27" s="218"/>
      <c r="AX27" s="218"/>
    </row>
    <row r="28" spans="1:50" ht="14.7" customHeight="1">
      <c r="A28" s="4" t="s">
        <v>43</v>
      </c>
      <c r="D28" s="21"/>
      <c r="E28" s="16"/>
      <c r="F28" s="16"/>
      <c r="G28" s="16"/>
      <c r="H28" s="16" t="s">
        <v>44</v>
      </c>
      <c r="I28" s="16"/>
      <c r="J28" s="16"/>
      <c r="K28" s="15"/>
      <c r="L28" s="15"/>
      <c r="M28" s="15"/>
      <c r="N28" s="15"/>
      <c r="O28" s="15"/>
      <c r="P28" s="219">
        <v>0</v>
      </c>
      <c r="Q28" s="23"/>
      <c r="R28" s="229"/>
      <c r="S28" s="230"/>
      <c r="T28" s="230"/>
      <c r="U28" s="230"/>
      <c r="V28" s="230"/>
      <c r="W28" s="230"/>
      <c r="X28" s="230"/>
      <c r="Y28" s="230"/>
      <c r="Z28" s="22"/>
      <c r="AA28" s="24"/>
      <c r="AD28" s="6">
        <v>0</v>
      </c>
      <c r="AW28" s="218"/>
      <c r="AX28" s="218"/>
    </row>
    <row r="29" spans="1:50" ht="14.7" customHeight="1">
      <c r="A29" s="4" t="s">
        <v>45</v>
      </c>
      <c r="D29" s="21"/>
      <c r="E29" s="16"/>
      <c r="F29" s="16"/>
      <c r="G29" s="16"/>
      <c r="H29" s="16" t="s">
        <v>46</v>
      </c>
      <c r="I29" s="16"/>
      <c r="J29" s="16"/>
      <c r="K29" s="15"/>
      <c r="L29" s="15"/>
      <c r="M29" s="15"/>
      <c r="N29" s="15"/>
      <c r="O29" s="15"/>
      <c r="P29" s="219">
        <v>0</v>
      </c>
      <c r="Q29" s="23"/>
      <c r="R29" s="21"/>
      <c r="S29" s="29"/>
      <c r="T29" s="29"/>
      <c r="U29" s="29"/>
      <c r="V29" s="29"/>
      <c r="W29" s="29"/>
      <c r="X29" s="29"/>
      <c r="Y29" s="29"/>
      <c r="Z29" s="30"/>
      <c r="AA29" s="33"/>
      <c r="AD29" s="6">
        <v>0</v>
      </c>
      <c r="AW29" s="218"/>
      <c r="AX29" s="218"/>
    </row>
    <row r="30" spans="1:50" ht="14.7" customHeight="1">
      <c r="A30" s="4" t="s">
        <v>340</v>
      </c>
      <c r="D30" s="21"/>
      <c r="E30" s="16"/>
      <c r="F30" s="16"/>
      <c r="G30" s="16"/>
      <c r="H30" s="16" t="s">
        <v>47</v>
      </c>
      <c r="I30" s="16"/>
      <c r="J30" s="16"/>
      <c r="K30" s="15"/>
      <c r="L30" s="15"/>
      <c r="M30" s="15"/>
      <c r="N30" s="15"/>
      <c r="O30" s="15"/>
      <c r="P30" s="219">
        <v>0</v>
      </c>
      <c r="Q30" s="23"/>
      <c r="R30" s="16"/>
      <c r="S30" s="29"/>
      <c r="T30" s="29"/>
      <c r="U30" s="29"/>
      <c r="V30" s="29"/>
      <c r="W30" s="29"/>
      <c r="X30" s="29"/>
      <c r="Y30" s="29"/>
      <c r="Z30" s="30"/>
      <c r="AA30" s="33"/>
      <c r="AD30" s="6">
        <v>0</v>
      </c>
      <c r="AW30" s="218"/>
      <c r="AX30" s="218"/>
    </row>
    <row r="31" spans="1:50" ht="14.7" customHeight="1">
      <c r="A31" s="4" t="s">
        <v>48</v>
      </c>
      <c r="D31" s="21"/>
      <c r="E31" s="16"/>
      <c r="F31" s="16"/>
      <c r="G31" s="16"/>
      <c r="H31" s="16" t="s">
        <v>49</v>
      </c>
      <c r="I31" s="16"/>
      <c r="J31" s="16"/>
      <c r="K31" s="15"/>
      <c r="L31" s="15"/>
      <c r="M31" s="15"/>
      <c r="N31" s="15"/>
      <c r="O31" s="15"/>
      <c r="P31" s="22">
        <v>4000</v>
      </c>
      <c r="Q31" s="23"/>
      <c r="R31" s="16"/>
      <c r="S31" s="16"/>
      <c r="T31" s="16"/>
      <c r="U31" s="16"/>
      <c r="V31" s="16"/>
      <c r="W31" s="16"/>
      <c r="X31" s="16"/>
      <c r="Y31" s="15"/>
      <c r="Z31" s="22"/>
      <c r="AA31" s="32"/>
      <c r="AD31" s="6">
        <v>4000000</v>
      </c>
      <c r="AW31" s="218"/>
      <c r="AX31" s="218"/>
    </row>
    <row r="32" spans="1:50" ht="14.7" customHeight="1">
      <c r="A32" s="4" t="s">
        <v>50</v>
      </c>
      <c r="D32" s="21"/>
      <c r="E32" s="16"/>
      <c r="F32" s="16"/>
      <c r="G32" s="16" t="s">
        <v>51</v>
      </c>
      <c r="H32" s="16"/>
      <c r="I32" s="16"/>
      <c r="J32" s="16"/>
      <c r="K32" s="15"/>
      <c r="L32" s="15"/>
      <c r="M32" s="15"/>
      <c r="N32" s="15"/>
      <c r="O32" s="15"/>
      <c r="P32" s="22">
        <v>167751564</v>
      </c>
      <c r="Q32" s="23" t="s">
        <v>357</v>
      </c>
      <c r="R32" s="16"/>
      <c r="S32" s="15"/>
      <c r="T32" s="16"/>
      <c r="U32" s="16"/>
      <c r="V32" s="16"/>
      <c r="W32" s="16"/>
      <c r="X32" s="16"/>
      <c r="Y32" s="15"/>
      <c r="Z32" s="22"/>
      <c r="AA32" s="32"/>
      <c r="AD32" s="6">
        <f>IF(COUNTIF(AD33:AD44,"-")=COUNTA(AD33:AD44),"-",SUM(AD33:AD44))</f>
        <v>167751564235</v>
      </c>
      <c r="AW32" s="218"/>
      <c r="AX32" s="218"/>
    </row>
    <row r="33" spans="1:50" ht="14.7" customHeight="1">
      <c r="A33" s="4" t="s">
        <v>52</v>
      </c>
      <c r="D33" s="21"/>
      <c r="E33" s="16"/>
      <c r="F33" s="16"/>
      <c r="G33" s="16"/>
      <c r="H33" s="16" t="s">
        <v>10</v>
      </c>
      <c r="I33" s="16"/>
      <c r="J33" s="16"/>
      <c r="K33" s="15"/>
      <c r="L33" s="15"/>
      <c r="M33" s="15"/>
      <c r="N33" s="15"/>
      <c r="O33" s="15"/>
      <c r="P33" s="22">
        <v>34774380</v>
      </c>
      <c r="Q33" s="23"/>
      <c r="R33" s="14"/>
      <c r="S33" s="15"/>
      <c r="T33" s="15"/>
      <c r="U33" s="15"/>
      <c r="V33" s="15"/>
      <c r="W33" s="15"/>
      <c r="X33" s="15"/>
      <c r="Y33" s="34"/>
      <c r="Z33" s="22"/>
      <c r="AA33" s="32"/>
      <c r="AD33" s="6">
        <v>34774379656</v>
      </c>
      <c r="AW33" s="218"/>
      <c r="AX33" s="218"/>
    </row>
    <row r="34" spans="1:50" ht="14.7" customHeight="1">
      <c r="A34" s="4" t="s">
        <v>53</v>
      </c>
      <c r="D34" s="21"/>
      <c r="E34" s="16"/>
      <c r="F34" s="16"/>
      <c r="G34" s="16"/>
      <c r="H34" s="16" t="s">
        <v>13</v>
      </c>
      <c r="I34" s="16"/>
      <c r="J34" s="16"/>
      <c r="K34" s="15"/>
      <c r="L34" s="15"/>
      <c r="M34" s="15"/>
      <c r="N34" s="15"/>
      <c r="O34" s="15"/>
      <c r="P34" s="219">
        <v>0</v>
      </c>
      <c r="Q34" s="23"/>
      <c r="R34" s="15"/>
      <c r="S34" s="15"/>
      <c r="T34" s="15"/>
      <c r="U34" s="15"/>
      <c r="V34" s="15"/>
      <c r="W34" s="15"/>
      <c r="X34" s="15"/>
      <c r="Y34" s="15"/>
      <c r="Z34" s="22"/>
      <c r="AA34" s="32"/>
      <c r="AD34" s="6">
        <v>0</v>
      </c>
      <c r="AW34" s="218"/>
      <c r="AX34" s="218"/>
    </row>
    <row r="35" spans="1:50" ht="14.7" customHeight="1">
      <c r="A35" s="4" t="s">
        <v>54</v>
      </c>
      <c r="D35" s="21"/>
      <c r="E35" s="16"/>
      <c r="F35" s="16"/>
      <c r="G35" s="16"/>
      <c r="H35" s="16" t="s">
        <v>19</v>
      </c>
      <c r="I35" s="16"/>
      <c r="J35" s="16"/>
      <c r="K35" s="15"/>
      <c r="L35" s="15"/>
      <c r="M35" s="15"/>
      <c r="N35" s="15"/>
      <c r="O35" s="15"/>
      <c r="P35" s="22">
        <v>11101552</v>
      </c>
      <c r="Q35" s="23"/>
      <c r="R35" s="35"/>
      <c r="S35" s="35"/>
      <c r="T35" s="35"/>
      <c r="U35" s="35"/>
      <c r="V35" s="35"/>
      <c r="W35" s="35"/>
      <c r="X35" s="35"/>
      <c r="Y35" s="35"/>
      <c r="Z35" s="18"/>
      <c r="AA35" s="36"/>
      <c r="AD35" s="6">
        <v>11101551704</v>
      </c>
      <c r="AW35" s="218"/>
      <c r="AX35" s="218"/>
    </row>
    <row r="36" spans="1:50" ht="14.7" customHeight="1">
      <c r="A36" s="4" t="s">
        <v>55</v>
      </c>
      <c r="D36" s="21"/>
      <c r="E36" s="16"/>
      <c r="F36" s="16"/>
      <c r="G36" s="16"/>
      <c r="H36" s="16" t="s">
        <v>21</v>
      </c>
      <c r="I36" s="16"/>
      <c r="J36" s="16"/>
      <c r="K36" s="15"/>
      <c r="L36" s="15"/>
      <c r="M36" s="15"/>
      <c r="N36" s="15"/>
      <c r="O36" s="15"/>
      <c r="P36" s="22">
        <v>-7117413</v>
      </c>
      <c r="Q36" s="23"/>
      <c r="R36" s="35"/>
      <c r="S36" s="35"/>
      <c r="T36" s="35"/>
      <c r="U36" s="35"/>
      <c r="V36" s="35"/>
      <c r="W36" s="35"/>
      <c r="X36" s="35"/>
      <c r="Y36" s="35"/>
      <c r="Z36" s="18"/>
      <c r="AA36" s="36"/>
      <c r="AD36" s="6">
        <v>-7117413386</v>
      </c>
      <c r="AW36" s="218"/>
      <c r="AX36" s="218"/>
    </row>
    <row r="37" spans="1:50" ht="14.7" customHeight="1">
      <c r="A37" s="4" t="s">
        <v>56</v>
      </c>
      <c r="D37" s="21"/>
      <c r="E37" s="16"/>
      <c r="F37" s="16"/>
      <c r="G37" s="16"/>
      <c r="H37" s="16" t="s">
        <v>22</v>
      </c>
      <c r="I37" s="16"/>
      <c r="J37" s="16"/>
      <c r="K37" s="15"/>
      <c r="L37" s="15"/>
      <c r="M37" s="15"/>
      <c r="N37" s="15"/>
      <c r="O37" s="15"/>
      <c r="P37" s="219">
        <v>0</v>
      </c>
      <c r="Q37" s="23"/>
      <c r="R37" s="35"/>
      <c r="S37" s="35"/>
      <c r="T37" s="35"/>
      <c r="U37" s="35"/>
      <c r="V37" s="35"/>
      <c r="W37" s="35"/>
      <c r="X37" s="35"/>
      <c r="Y37" s="35"/>
      <c r="Z37" s="18"/>
      <c r="AA37" s="36"/>
      <c r="AD37" s="6">
        <v>0</v>
      </c>
      <c r="AW37" s="218"/>
      <c r="AX37" s="218"/>
    </row>
    <row r="38" spans="1:50" ht="14.7" customHeight="1">
      <c r="A38" s="4" t="s">
        <v>57</v>
      </c>
      <c r="D38" s="21"/>
      <c r="E38" s="16"/>
      <c r="F38" s="16"/>
      <c r="G38" s="16"/>
      <c r="H38" s="16" t="s">
        <v>24</v>
      </c>
      <c r="I38" s="16"/>
      <c r="J38" s="16"/>
      <c r="K38" s="15"/>
      <c r="L38" s="15"/>
      <c r="M38" s="15"/>
      <c r="N38" s="15"/>
      <c r="O38" s="15"/>
      <c r="P38" s="22">
        <v>247390588</v>
      </c>
      <c r="Q38" s="23"/>
      <c r="R38" s="35"/>
      <c r="S38" s="35"/>
      <c r="T38" s="35"/>
      <c r="U38" s="35"/>
      <c r="V38" s="35"/>
      <c r="W38" s="35"/>
      <c r="X38" s="35"/>
      <c r="Y38" s="35"/>
      <c r="Z38" s="18"/>
      <c r="AA38" s="36"/>
      <c r="AD38" s="6">
        <v>247390587645</v>
      </c>
      <c r="AW38" s="218"/>
      <c r="AX38" s="218"/>
    </row>
    <row r="39" spans="1:50" ht="14.7" customHeight="1">
      <c r="A39" s="4" t="s">
        <v>58</v>
      </c>
      <c r="D39" s="21"/>
      <c r="E39" s="16"/>
      <c r="F39" s="16"/>
      <c r="G39" s="16"/>
      <c r="H39" s="16" t="s">
        <v>26</v>
      </c>
      <c r="I39" s="16"/>
      <c r="J39" s="16"/>
      <c r="K39" s="15"/>
      <c r="L39" s="15"/>
      <c r="M39" s="15"/>
      <c r="N39" s="15"/>
      <c r="O39" s="15"/>
      <c r="P39" s="22">
        <v>-121791733</v>
      </c>
      <c r="Q39" s="23"/>
      <c r="R39" s="35"/>
      <c r="S39" s="35"/>
      <c r="T39" s="35"/>
      <c r="U39" s="35"/>
      <c r="V39" s="35"/>
      <c r="W39" s="35"/>
      <c r="X39" s="35"/>
      <c r="Y39" s="35"/>
      <c r="Z39" s="18"/>
      <c r="AA39" s="36"/>
      <c r="AD39" s="6">
        <v>-121791733036</v>
      </c>
      <c r="AW39" s="218"/>
      <c r="AX39" s="218"/>
    </row>
    <row r="40" spans="1:50" ht="14.7" customHeight="1">
      <c r="A40" s="4" t="s">
        <v>59</v>
      </c>
      <c r="D40" s="21"/>
      <c r="E40" s="16"/>
      <c r="F40" s="16"/>
      <c r="G40" s="16"/>
      <c r="H40" s="16" t="s">
        <v>27</v>
      </c>
      <c r="I40" s="16"/>
      <c r="J40" s="16"/>
      <c r="K40" s="15"/>
      <c r="L40" s="15"/>
      <c r="M40" s="15"/>
      <c r="N40" s="15"/>
      <c r="O40" s="15"/>
      <c r="P40" s="219">
        <v>0</v>
      </c>
      <c r="Q40" s="23"/>
      <c r="R40" s="35"/>
      <c r="S40" s="35"/>
      <c r="T40" s="35"/>
      <c r="U40" s="35"/>
      <c r="V40" s="35"/>
      <c r="W40" s="35"/>
      <c r="X40" s="35"/>
      <c r="Y40" s="35"/>
      <c r="Z40" s="18"/>
      <c r="AA40" s="36"/>
      <c r="AD40" s="6">
        <v>0</v>
      </c>
      <c r="AW40" s="218"/>
      <c r="AX40" s="218"/>
    </row>
    <row r="41" spans="1:50" ht="14.7" customHeight="1">
      <c r="A41" s="4" t="s">
        <v>60</v>
      </c>
      <c r="D41" s="21"/>
      <c r="E41" s="16"/>
      <c r="F41" s="16"/>
      <c r="G41" s="16"/>
      <c r="H41" s="16" t="s">
        <v>44</v>
      </c>
      <c r="I41" s="16"/>
      <c r="J41" s="16"/>
      <c r="K41" s="15"/>
      <c r="L41" s="15"/>
      <c r="M41" s="15"/>
      <c r="N41" s="15"/>
      <c r="O41" s="15"/>
      <c r="P41" s="22">
        <v>2861593</v>
      </c>
      <c r="Q41" s="23"/>
      <c r="R41" s="35"/>
      <c r="S41" s="35"/>
      <c r="T41" s="35"/>
      <c r="U41" s="35"/>
      <c r="V41" s="35"/>
      <c r="W41" s="35"/>
      <c r="X41" s="35"/>
      <c r="Y41" s="35"/>
      <c r="Z41" s="18"/>
      <c r="AA41" s="36"/>
      <c r="AD41" s="6">
        <v>2861592559</v>
      </c>
      <c r="AW41" s="218"/>
      <c r="AX41" s="218"/>
    </row>
    <row r="42" spans="1:50" ht="14.7" customHeight="1">
      <c r="A42" s="4" t="s">
        <v>61</v>
      </c>
      <c r="D42" s="21"/>
      <c r="E42" s="16"/>
      <c r="F42" s="16"/>
      <c r="G42" s="16"/>
      <c r="H42" s="16" t="s">
        <v>46</v>
      </c>
      <c r="I42" s="16"/>
      <c r="J42" s="16"/>
      <c r="K42" s="15"/>
      <c r="L42" s="15"/>
      <c r="M42" s="15"/>
      <c r="N42" s="15"/>
      <c r="O42" s="15"/>
      <c r="P42" s="22">
        <v>-1409798</v>
      </c>
      <c r="Q42" s="23"/>
      <c r="R42" s="35"/>
      <c r="S42" s="35"/>
      <c r="T42" s="35"/>
      <c r="U42" s="35"/>
      <c r="V42" s="35"/>
      <c r="W42" s="35"/>
      <c r="X42" s="35"/>
      <c r="Y42" s="35"/>
      <c r="Z42" s="18"/>
      <c r="AA42" s="36"/>
      <c r="AD42" s="6">
        <v>-1409798197</v>
      </c>
      <c r="AW42" s="218"/>
      <c r="AX42" s="218"/>
    </row>
    <row r="43" spans="1:50" ht="14.7" customHeight="1">
      <c r="A43" s="4" t="s">
        <v>62</v>
      </c>
      <c r="D43" s="21"/>
      <c r="E43" s="16"/>
      <c r="F43" s="16"/>
      <c r="G43" s="16"/>
      <c r="H43" s="16" t="s">
        <v>47</v>
      </c>
      <c r="I43" s="16"/>
      <c r="J43" s="16"/>
      <c r="K43" s="15"/>
      <c r="L43" s="15"/>
      <c r="M43" s="15"/>
      <c r="N43" s="15"/>
      <c r="O43" s="15"/>
      <c r="P43" s="219">
        <v>0</v>
      </c>
      <c r="Q43" s="23"/>
      <c r="R43" s="35"/>
      <c r="S43" s="35"/>
      <c r="T43" s="35"/>
      <c r="U43" s="35"/>
      <c r="V43" s="35"/>
      <c r="W43" s="35"/>
      <c r="X43" s="35"/>
      <c r="Y43" s="35"/>
      <c r="Z43" s="18"/>
      <c r="AA43" s="36"/>
      <c r="AD43" s="6">
        <v>0</v>
      </c>
      <c r="AW43" s="218"/>
      <c r="AX43" s="218"/>
    </row>
    <row r="44" spans="1:50" ht="14.7" customHeight="1">
      <c r="A44" s="4" t="s">
        <v>63</v>
      </c>
      <c r="D44" s="21"/>
      <c r="E44" s="16"/>
      <c r="F44" s="16"/>
      <c r="G44" s="16"/>
      <c r="H44" s="16" t="s">
        <v>49</v>
      </c>
      <c r="I44" s="16"/>
      <c r="J44" s="16"/>
      <c r="K44" s="15"/>
      <c r="L44" s="15"/>
      <c r="M44" s="15"/>
      <c r="N44" s="15"/>
      <c r="O44" s="15"/>
      <c r="P44" s="22">
        <v>1942397</v>
      </c>
      <c r="Q44" s="23"/>
      <c r="R44" s="35"/>
      <c r="S44" s="35"/>
      <c r="T44" s="35"/>
      <c r="U44" s="35"/>
      <c r="V44" s="35"/>
      <c r="W44" s="35"/>
      <c r="X44" s="35"/>
      <c r="Y44" s="35"/>
      <c r="Z44" s="18"/>
      <c r="AA44" s="36"/>
      <c r="AD44" s="6">
        <v>1942397290</v>
      </c>
      <c r="AW44" s="218"/>
      <c r="AX44" s="218"/>
    </row>
    <row r="45" spans="1:50" ht="14.7" customHeight="1">
      <c r="A45" s="4" t="s">
        <v>64</v>
      </c>
      <c r="D45" s="21"/>
      <c r="E45" s="16"/>
      <c r="F45" s="16"/>
      <c r="G45" s="16" t="s">
        <v>65</v>
      </c>
      <c r="H45" s="25"/>
      <c r="I45" s="25"/>
      <c r="J45" s="25"/>
      <c r="K45" s="26"/>
      <c r="L45" s="26"/>
      <c r="M45" s="26"/>
      <c r="N45" s="26"/>
      <c r="O45" s="26"/>
      <c r="P45" s="22">
        <v>7749918</v>
      </c>
      <c r="Q45" s="23"/>
      <c r="R45" s="35"/>
      <c r="S45" s="35"/>
      <c r="T45" s="35"/>
      <c r="U45" s="35"/>
      <c r="V45" s="35"/>
      <c r="W45" s="35"/>
      <c r="X45" s="35"/>
      <c r="Y45" s="35"/>
      <c r="Z45" s="18"/>
      <c r="AA45" s="36"/>
      <c r="AD45" s="6">
        <v>7749917991</v>
      </c>
      <c r="AW45" s="218"/>
      <c r="AX45" s="218"/>
    </row>
    <row r="46" spans="1:50" ht="14.7" customHeight="1">
      <c r="A46" s="4" t="s">
        <v>66</v>
      </c>
      <c r="D46" s="21"/>
      <c r="E46" s="16"/>
      <c r="F46" s="16"/>
      <c r="G46" s="16" t="s">
        <v>67</v>
      </c>
      <c r="H46" s="25"/>
      <c r="I46" s="25"/>
      <c r="J46" s="25"/>
      <c r="K46" s="26"/>
      <c r="L46" s="26"/>
      <c r="M46" s="26"/>
      <c r="N46" s="26"/>
      <c r="O46" s="26"/>
      <c r="P46" s="22">
        <v>-6238595</v>
      </c>
      <c r="Q46" s="23"/>
      <c r="R46" s="35"/>
      <c r="S46" s="35"/>
      <c r="T46" s="35"/>
      <c r="U46" s="35"/>
      <c r="V46" s="35"/>
      <c r="W46" s="35"/>
      <c r="X46" s="35"/>
      <c r="Y46" s="35"/>
      <c r="Z46" s="18"/>
      <c r="AA46" s="36"/>
      <c r="AD46" s="6">
        <v>-6238595088</v>
      </c>
      <c r="AW46" s="218"/>
      <c r="AX46" s="218"/>
    </row>
    <row r="47" spans="1:50" ht="14.7" customHeight="1">
      <c r="A47" s="4">
        <v>1305000</v>
      </c>
      <c r="D47" s="21"/>
      <c r="E47" s="16"/>
      <c r="F47" s="16"/>
      <c r="G47" s="16" t="s">
        <v>68</v>
      </c>
      <c r="H47" s="25"/>
      <c r="I47" s="25"/>
      <c r="J47" s="25"/>
      <c r="K47" s="26"/>
      <c r="L47" s="26"/>
      <c r="M47" s="26"/>
      <c r="N47" s="26"/>
      <c r="O47" s="26"/>
      <c r="P47" s="219">
        <v>0</v>
      </c>
      <c r="Q47" s="23"/>
      <c r="R47" s="35"/>
      <c r="S47" s="35"/>
      <c r="T47" s="35"/>
      <c r="U47" s="35"/>
      <c r="V47" s="35"/>
      <c r="W47" s="35"/>
      <c r="X47" s="35"/>
      <c r="Y47" s="35"/>
      <c r="Z47" s="18"/>
      <c r="AA47" s="36"/>
      <c r="AD47" s="6">
        <v>0</v>
      </c>
      <c r="AW47" s="218"/>
      <c r="AX47" s="218"/>
    </row>
    <row r="48" spans="1:50" ht="14.7" customHeight="1">
      <c r="A48" s="4" t="s">
        <v>69</v>
      </c>
      <c r="D48" s="21"/>
      <c r="E48" s="16"/>
      <c r="F48" s="16" t="s">
        <v>70</v>
      </c>
      <c r="G48" s="16"/>
      <c r="H48" s="25"/>
      <c r="I48" s="25"/>
      <c r="J48" s="25"/>
      <c r="K48" s="26"/>
      <c r="L48" s="26"/>
      <c r="M48" s="26"/>
      <c r="N48" s="26"/>
      <c r="O48" s="26"/>
      <c r="P48" s="22">
        <v>8724417</v>
      </c>
      <c r="Q48" s="23"/>
      <c r="R48" s="35"/>
      <c r="S48" s="35"/>
      <c r="T48" s="35"/>
      <c r="U48" s="35"/>
      <c r="V48" s="35"/>
      <c r="W48" s="35"/>
      <c r="X48" s="35"/>
      <c r="Y48" s="35"/>
      <c r="Z48" s="18"/>
      <c r="AA48" s="36"/>
      <c r="AD48" s="6">
        <f>IF(COUNTIF(AD49:AD50,"-")=COUNTA(AD49:AD50),"-",SUM(AD49:AD50))</f>
        <v>8724417102</v>
      </c>
      <c r="AW48" s="218"/>
      <c r="AX48" s="218"/>
    </row>
    <row r="49" spans="1:50" ht="14.7" customHeight="1">
      <c r="A49" s="4" t="s">
        <v>71</v>
      </c>
      <c r="D49" s="21"/>
      <c r="E49" s="16"/>
      <c r="F49" s="16"/>
      <c r="G49" s="16" t="s">
        <v>72</v>
      </c>
      <c r="H49" s="16"/>
      <c r="I49" s="16"/>
      <c r="J49" s="16"/>
      <c r="K49" s="15"/>
      <c r="L49" s="15"/>
      <c r="M49" s="15"/>
      <c r="N49" s="15"/>
      <c r="O49" s="15"/>
      <c r="P49" s="22">
        <v>199898</v>
      </c>
      <c r="Q49" s="23"/>
      <c r="R49" s="35"/>
      <c r="S49" s="35"/>
      <c r="T49" s="35"/>
      <c r="U49" s="35"/>
      <c r="V49" s="35"/>
      <c r="W49" s="35"/>
      <c r="X49" s="35"/>
      <c r="Y49" s="35"/>
      <c r="Z49" s="18"/>
      <c r="AA49" s="36"/>
      <c r="AD49" s="6">
        <v>199898094</v>
      </c>
      <c r="AW49" s="218"/>
      <c r="AX49" s="218"/>
    </row>
    <row r="50" spans="1:50" ht="14.7" customHeight="1">
      <c r="A50" s="4" t="s">
        <v>73</v>
      </c>
      <c r="D50" s="21"/>
      <c r="E50" s="16"/>
      <c r="F50" s="16"/>
      <c r="G50" s="16" t="s">
        <v>44</v>
      </c>
      <c r="H50" s="16"/>
      <c r="I50" s="16"/>
      <c r="J50" s="16"/>
      <c r="K50" s="15"/>
      <c r="L50" s="15"/>
      <c r="M50" s="15"/>
      <c r="N50" s="15"/>
      <c r="O50" s="15"/>
      <c r="P50" s="22">
        <v>8524519</v>
      </c>
      <c r="Q50" s="23"/>
      <c r="R50" s="35"/>
      <c r="S50" s="35"/>
      <c r="T50" s="35"/>
      <c r="U50" s="35"/>
      <c r="V50" s="35"/>
      <c r="W50" s="35"/>
      <c r="X50" s="35"/>
      <c r="Y50" s="35"/>
      <c r="Z50" s="18"/>
      <c r="AA50" s="36"/>
      <c r="AD50" s="6">
        <v>8524519008</v>
      </c>
      <c r="AW50" s="218"/>
      <c r="AX50" s="218"/>
    </row>
    <row r="51" spans="1:50" ht="14.7" customHeight="1">
      <c r="A51" s="4" t="s">
        <v>74</v>
      </c>
      <c r="D51" s="21"/>
      <c r="E51" s="16"/>
      <c r="F51" s="16" t="s">
        <v>75</v>
      </c>
      <c r="G51" s="16"/>
      <c r="H51" s="16"/>
      <c r="I51" s="16"/>
      <c r="J51" s="16"/>
      <c r="K51" s="16"/>
      <c r="L51" s="15"/>
      <c r="M51" s="15"/>
      <c r="N51" s="15"/>
      <c r="O51" s="15"/>
      <c r="P51" s="22">
        <v>12322544</v>
      </c>
      <c r="Q51" s="23" t="s">
        <v>357</v>
      </c>
      <c r="R51" s="35"/>
      <c r="S51" s="35"/>
      <c r="T51" s="35"/>
      <c r="U51" s="35"/>
      <c r="V51" s="35"/>
      <c r="W51" s="35"/>
      <c r="X51" s="35"/>
      <c r="Y51" s="35"/>
      <c r="Z51" s="18"/>
      <c r="AA51" s="36"/>
      <c r="AD51" s="6">
        <f>IF(COUNTIF(AD52:AD62,"-")=COUNTA(AD52:AD62),"-",SUM(AD52,AD56:AD58,AD61:AD62))</f>
        <v>12322544218</v>
      </c>
      <c r="AW51" s="218"/>
      <c r="AX51" s="218"/>
    </row>
    <row r="52" spans="1:50" ht="14.7" customHeight="1">
      <c r="A52" s="4" t="s">
        <v>76</v>
      </c>
      <c r="D52" s="21"/>
      <c r="E52" s="16"/>
      <c r="F52" s="16"/>
      <c r="G52" s="16" t="s">
        <v>77</v>
      </c>
      <c r="H52" s="16"/>
      <c r="I52" s="16"/>
      <c r="J52" s="16"/>
      <c r="K52" s="16"/>
      <c r="L52" s="15"/>
      <c r="M52" s="15"/>
      <c r="N52" s="15"/>
      <c r="O52" s="15"/>
      <c r="P52" s="22">
        <v>349099</v>
      </c>
      <c r="Q52" s="23"/>
      <c r="R52" s="35"/>
      <c r="S52" s="35"/>
      <c r="T52" s="35"/>
      <c r="U52" s="35"/>
      <c r="V52" s="35"/>
      <c r="W52" s="35"/>
      <c r="X52" s="35"/>
      <c r="Y52" s="35"/>
      <c r="Z52" s="18"/>
      <c r="AA52" s="36"/>
      <c r="AD52" s="6">
        <f>IF(COUNTIF(AD53:AD55,"-")=COUNTA(AD53:AD55),"-",SUM(AD53:AD55))</f>
        <v>349099000</v>
      </c>
      <c r="AW52" s="218"/>
      <c r="AX52" s="218"/>
    </row>
    <row r="53" spans="1:50" ht="14.7" customHeight="1">
      <c r="A53" s="4" t="s">
        <v>78</v>
      </c>
      <c r="D53" s="21"/>
      <c r="E53" s="16"/>
      <c r="F53" s="16"/>
      <c r="G53" s="16"/>
      <c r="H53" s="16" t="s">
        <v>79</v>
      </c>
      <c r="I53" s="16"/>
      <c r="J53" s="16"/>
      <c r="K53" s="16"/>
      <c r="L53" s="15"/>
      <c r="M53" s="15"/>
      <c r="N53" s="15"/>
      <c r="O53" s="15"/>
      <c r="P53" s="219">
        <v>0</v>
      </c>
      <c r="Q53" s="23"/>
      <c r="R53" s="35"/>
      <c r="S53" s="35"/>
      <c r="T53" s="35"/>
      <c r="U53" s="35"/>
      <c r="V53" s="35"/>
      <c r="W53" s="35"/>
      <c r="X53" s="35"/>
      <c r="Y53" s="35"/>
      <c r="Z53" s="18"/>
      <c r="AA53" s="36"/>
      <c r="AD53" s="6">
        <v>0</v>
      </c>
      <c r="AW53" s="218"/>
      <c r="AX53" s="218"/>
    </row>
    <row r="54" spans="1:50" ht="14.7" customHeight="1">
      <c r="A54" s="4" t="s">
        <v>80</v>
      </c>
      <c r="D54" s="21"/>
      <c r="E54" s="16"/>
      <c r="F54" s="16"/>
      <c r="G54" s="16"/>
      <c r="H54" s="16" t="s">
        <v>81</v>
      </c>
      <c r="I54" s="16"/>
      <c r="J54" s="16"/>
      <c r="K54" s="16"/>
      <c r="L54" s="15"/>
      <c r="M54" s="15"/>
      <c r="N54" s="15"/>
      <c r="O54" s="15"/>
      <c r="P54" s="22">
        <v>348899</v>
      </c>
      <c r="Q54" s="23"/>
      <c r="R54" s="35"/>
      <c r="S54" s="35"/>
      <c r="T54" s="35"/>
      <c r="U54" s="35"/>
      <c r="V54" s="35"/>
      <c r="W54" s="35"/>
      <c r="X54" s="35"/>
      <c r="Y54" s="35"/>
      <c r="Z54" s="18"/>
      <c r="AA54" s="36"/>
      <c r="AD54" s="6">
        <v>348899000</v>
      </c>
      <c r="AW54" s="218"/>
      <c r="AX54" s="218"/>
    </row>
    <row r="55" spans="1:50" ht="14.7" customHeight="1">
      <c r="A55" s="4" t="s">
        <v>82</v>
      </c>
      <c r="D55" s="21"/>
      <c r="E55" s="16"/>
      <c r="F55" s="16"/>
      <c r="G55" s="16"/>
      <c r="H55" s="16" t="s">
        <v>44</v>
      </c>
      <c r="I55" s="16"/>
      <c r="J55" s="16"/>
      <c r="K55" s="16"/>
      <c r="L55" s="15"/>
      <c r="M55" s="15"/>
      <c r="N55" s="15"/>
      <c r="O55" s="15"/>
      <c r="P55" s="22">
        <v>200</v>
      </c>
      <c r="Q55" s="23"/>
      <c r="R55" s="35"/>
      <c r="S55" s="35"/>
      <c r="T55" s="35"/>
      <c r="U55" s="35"/>
      <c r="V55" s="35"/>
      <c r="W55" s="35"/>
      <c r="X55" s="35"/>
      <c r="Y55" s="35"/>
      <c r="Z55" s="18"/>
      <c r="AA55" s="36"/>
      <c r="AD55" s="6">
        <v>200000</v>
      </c>
      <c r="AW55" s="218"/>
      <c r="AX55" s="218"/>
    </row>
    <row r="56" spans="1:50" ht="14.7" customHeight="1">
      <c r="A56" s="4" t="s">
        <v>83</v>
      </c>
      <c r="D56" s="21"/>
      <c r="E56" s="16"/>
      <c r="F56" s="16"/>
      <c r="G56" s="16" t="s">
        <v>84</v>
      </c>
      <c r="H56" s="16"/>
      <c r="I56" s="16"/>
      <c r="J56" s="16"/>
      <c r="K56" s="15"/>
      <c r="L56" s="15"/>
      <c r="M56" s="15"/>
      <c r="N56" s="15"/>
      <c r="O56" s="15"/>
      <c r="P56" s="22">
        <v>4070433</v>
      </c>
      <c r="Q56" s="23"/>
      <c r="R56" s="35"/>
      <c r="S56" s="35"/>
      <c r="T56" s="35"/>
      <c r="U56" s="35"/>
      <c r="V56" s="35"/>
      <c r="W56" s="35"/>
      <c r="X56" s="35"/>
      <c r="Y56" s="35"/>
      <c r="Z56" s="18"/>
      <c r="AA56" s="36"/>
      <c r="AD56" s="6">
        <v>4070432603</v>
      </c>
      <c r="AW56" s="218"/>
      <c r="AX56" s="218"/>
    </row>
    <row r="57" spans="1:50" ht="14.7" customHeight="1">
      <c r="A57" s="4" t="s">
        <v>85</v>
      </c>
      <c r="D57" s="21"/>
      <c r="E57" s="16"/>
      <c r="F57" s="16"/>
      <c r="G57" s="16" t="s">
        <v>86</v>
      </c>
      <c r="H57" s="16"/>
      <c r="I57" s="16"/>
      <c r="J57" s="16"/>
      <c r="K57" s="15"/>
      <c r="L57" s="15"/>
      <c r="M57" s="15"/>
      <c r="N57" s="15"/>
      <c r="O57" s="15"/>
      <c r="P57" s="22">
        <v>261395</v>
      </c>
      <c r="Q57" s="23"/>
      <c r="R57" s="35"/>
      <c r="S57" s="35"/>
      <c r="T57" s="35"/>
      <c r="U57" s="35"/>
      <c r="V57" s="35"/>
      <c r="W57" s="35"/>
      <c r="X57" s="35"/>
      <c r="Y57" s="35"/>
      <c r="Z57" s="18"/>
      <c r="AA57" s="36"/>
      <c r="AD57" s="6">
        <v>261394738</v>
      </c>
      <c r="AW57" s="218"/>
      <c r="AX57" s="218"/>
    </row>
    <row r="58" spans="1:50" ht="14.7" customHeight="1">
      <c r="A58" s="4" t="s">
        <v>87</v>
      </c>
      <c r="D58" s="21"/>
      <c r="E58" s="16"/>
      <c r="F58" s="16"/>
      <c r="G58" s="16" t="s">
        <v>88</v>
      </c>
      <c r="H58" s="16"/>
      <c r="I58" s="16"/>
      <c r="J58" s="16"/>
      <c r="K58" s="15"/>
      <c r="L58" s="15"/>
      <c r="M58" s="15"/>
      <c r="N58" s="15"/>
      <c r="O58" s="15"/>
      <c r="P58" s="22">
        <v>7788004</v>
      </c>
      <c r="Q58" s="23"/>
      <c r="R58" s="35"/>
      <c r="S58" s="35"/>
      <c r="T58" s="35"/>
      <c r="U58" s="35"/>
      <c r="V58" s="35"/>
      <c r="W58" s="35"/>
      <c r="X58" s="35"/>
      <c r="Y58" s="35"/>
      <c r="Z58" s="18"/>
      <c r="AA58" s="36"/>
      <c r="AD58" s="6">
        <f>IF(COUNTIF(AD59:AD60,"-")=COUNTA(AD59:AD60),"-",SUM(AD59:AD60))</f>
        <v>7788003546</v>
      </c>
      <c r="AW58" s="218"/>
      <c r="AX58" s="218"/>
    </row>
    <row r="59" spans="1:50" ht="14.7" customHeight="1">
      <c r="A59" s="4" t="s">
        <v>89</v>
      </c>
      <c r="D59" s="21"/>
      <c r="E59" s="16"/>
      <c r="F59" s="16"/>
      <c r="G59" s="16"/>
      <c r="H59" s="16" t="s">
        <v>90</v>
      </c>
      <c r="I59" s="16"/>
      <c r="J59" s="16"/>
      <c r="K59" s="15"/>
      <c r="L59" s="15"/>
      <c r="M59" s="15"/>
      <c r="N59" s="15"/>
      <c r="O59" s="15"/>
      <c r="P59" s="219">
        <v>0</v>
      </c>
      <c r="Q59" s="23"/>
      <c r="R59" s="35"/>
      <c r="S59" s="35"/>
      <c r="T59" s="35"/>
      <c r="U59" s="35"/>
      <c r="V59" s="35"/>
      <c r="W59" s="35"/>
      <c r="X59" s="35"/>
      <c r="Y59" s="35"/>
      <c r="Z59" s="18"/>
      <c r="AA59" s="36"/>
      <c r="AD59" s="6">
        <v>0</v>
      </c>
      <c r="AW59" s="218"/>
      <c r="AX59" s="218"/>
    </row>
    <row r="60" spans="1:50" ht="14.7" customHeight="1">
      <c r="A60" s="4" t="s">
        <v>91</v>
      </c>
      <c r="D60" s="21"/>
      <c r="E60" s="15"/>
      <c r="F60" s="16"/>
      <c r="G60" s="16"/>
      <c r="H60" s="16" t="s">
        <v>44</v>
      </c>
      <c r="I60" s="16"/>
      <c r="J60" s="16"/>
      <c r="K60" s="15"/>
      <c r="L60" s="15"/>
      <c r="M60" s="15"/>
      <c r="N60" s="15"/>
      <c r="O60" s="15"/>
      <c r="P60" s="22">
        <v>7788004</v>
      </c>
      <c r="Q60" s="23"/>
      <c r="R60" s="35"/>
      <c r="S60" s="35"/>
      <c r="T60" s="35"/>
      <c r="U60" s="35"/>
      <c r="V60" s="35"/>
      <c r="W60" s="35"/>
      <c r="X60" s="35"/>
      <c r="Y60" s="35"/>
      <c r="Z60" s="18"/>
      <c r="AA60" s="36"/>
      <c r="AD60" s="6">
        <v>7788003546</v>
      </c>
      <c r="AW60" s="218"/>
      <c r="AX60" s="218"/>
    </row>
    <row r="61" spans="1:50" ht="14.7" customHeight="1">
      <c r="A61" s="4" t="s">
        <v>92</v>
      </c>
      <c r="D61" s="21"/>
      <c r="E61" s="15"/>
      <c r="F61" s="16"/>
      <c r="G61" s="16" t="s">
        <v>44</v>
      </c>
      <c r="H61" s="16"/>
      <c r="I61" s="16"/>
      <c r="J61" s="16"/>
      <c r="K61" s="15"/>
      <c r="L61" s="15"/>
      <c r="M61" s="15"/>
      <c r="N61" s="15"/>
      <c r="O61" s="15"/>
      <c r="P61" s="22">
        <v>14945</v>
      </c>
      <c r="Q61" s="23"/>
      <c r="R61" s="35"/>
      <c r="S61" s="35"/>
      <c r="T61" s="35"/>
      <c r="U61" s="35"/>
      <c r="V61" s="35"/>
      <c r="W61" s="35"/>
      <c r="X61" s="35"/>
      <c r="Y61" s="35"/>
      <c r="Z61" s="18"/>
      <c r="AA61" s="36"/>
      <c r="AD61" s="6">
        <v>14945461</v>
      </c>
      <c r="AW61" s="218"/>
      <c r="AX61" s="218"/>
    </row>
    <row r="62" spans="1:50" ht="14.7" customHeight="1">
      <c r="A62" s="4" t="s">
        <v>93</v>
      </c>
      <c r="D62" s="21"/>
      <c r="E62" s="15"/>
      <c r="F62" s="16"/>
      <c r="G62" s="16" t="s">
        <v>94</v>
      </c>
      <c r="H62" s="16"/>
      <c r="I62" s="16"/>
      <c r="J62" s="16"/>
      <c r="K62" s="15"/>
      <c r="L62" s="15"/>
      <c r="M62" s="15"/>
      <c r="N62" s="15"/>
      <c r="O62" s="15"/>
      <c r="P62" s="22">
        <v>-161331</v>
      </c>
      <c r="Q62" s="23"/>
      <c r="R62" s="35"/>
      <c r="S62" s="35"/>
      <c r="T62" s="35"/>
      <c r="U62" s="35"/>
      <c r="V62" s="35"/>
      <c r="W62" s="35"/>
      <c r="X62" s="35"/>
      <c r="Y62" s="35"/>
      <c r="Z62" s="18"/>
      <c r="AA62" s="36"/>
      <c r="AD62" s="6">
        <v>-161331130</v>
      </c>
      <c r="AW62" s="218"/>
      <c r="AX62" s="218"/>
    </row>
    <row r="63" spans="1:50" ht="14.7" customHeight="1">
      <c r="A63" s="4" t="s">
        <v>95</v>
      </c>
      <c r="D63" s="21"/>
      <c r="E63" s="15" t="s">
        <v>96</v>
      </c>
      <c r="F63" s="16"/>
      <c r="G63" s="17"/>
      <c r="H63" s="17"/>
      <c r="I63" s="17"/>
      <c r="J63" s="15"/>
      <c r="K63" s="15"/>
      <c r="L63" s="15"/>
      <c r="M63" s="15"/>
      <c r="N63" s="15"/>
      <c r="O63" s="15"/>
      <c r="P63" s="22">
        <v>24990745</v>
      </c>
      <c r="Q63" s="23"/>
      <c r="R63" s="35"/>
      <c r="S63" s="35"/>
      <c r="T63" s="35"/>
      <c r="U63" s="35"/>
      <c r="V63" s="35"/>
      <c r="W63" s="35"/>
      <c r="X63" s="35"/>
      <c r="Y63" s="35"/>
      <c r="Z63" s="18"/>
      <c r="AA63" s="36"/>
      <c r="AD63" s="6">
        <f>IF(COUNTIF(AD64:AD72,"-")=COUNTA(AD64:AD72),"-",SUM(AD64:AD67,AD70:AD72))</f>
        <v>24990745428</v>
      </c>
      <c r="AW63" s="218"/>
      <c r="AX63" s="218"/>
    </row>
    <row r="64" spans="1:50" ht="14.7" customHeight="1">
      <c r="A64" s="4" t="s">
        <v>97</v>
      </c>
      <c r="D64" s="21"/>
      <c r="E64" s="15"/>
      <c r="F64" s="16" t="s">
        <v>98</v>
      </c>
      <c r="G64" s="17"/>
      <c r="H64" s="17"/>
      <c r="I64" s="17"/>
      <c r="J64" s="15"/>
      <c r="K64" s="15"/>
      <c r="L64" s="15"/>
      <c r="M64" s="15"/>
      <c r="N64" s="15"/>
      <c r="O64" s="15"/>
      <c r="P64" s="22">
        <v>10467862</v>
      </c>
      <c r="Q64" s="23"/>
      <c r="R64" s="35"/>
      <c r="S64" s="35"/>
      <c r="T64" s="35"/>
      <c r="U64" s="35"/>
      <c r="V64" s="35"/>
      <c r="W64" s="35"/>
      <c r="X64" s="35"/>
      <c r="Y64" s="35"/>
      <c r="Z64" s="18"/>
      <c r="AA64" s="36"/>
      <c r="AD64" s="6">
        <v>10467862242</v>
      </c>
      <c r="AW64" s="218"/>
      <c r="AX64" s="218"/>
    </row>
    <row r="65" spans="1:50" ht="14.7" customHeight="1">
      <c r="A65" s="4" t="s">
        <v>99</v>
      </c>
      <c r="D65" s="21"/>
      <c r="E65" s="15"/>
      <c r="F65" s="16" t="s">
        <v>100</v>
      </c>
      <c r="G65" s="16"/>
      <c r="H65" s="25"/>
      <c r="I65" s="16"/>
      <c r="J65" s="16"/>
      <c r="K65" s="15"/>
      <c r="L65" s="15"/>
      <c r="M65" s="15"/>
      <c r="N65" s="15"/>
      <c r="O65" s="15"/>
      <c r="P65" s="22">
        <v>2987657</v>
      </c>
      <c r="Q65" s="23"/>
      <c r="R65" s="35"/>
      <c r="S65" s="35"/>
      <c r="T65" s="35"/>
      <c r="U65" s="35"/>
      <c r="V65" s="35"/>
      <c r="W65" s="35"/>
      <c r="X65" s="35"/>
      <c r="Y65" s="35"/>
      <c r="Z65" s="18"/>
      <c r="AA65" s="36"/>
      <c r="AD65" s="6">
        <v>2987657282</v>
      </c>
      <c r="AW65" s="218"/>
      <c r="AX65" s="218"/>
    </row>
    <row r="66" spans="1:50" ht="14.7" customHeight="1">
      <c r="A66" s="4">
        <v>1500000</v>
      </c>
      <c r="D66" s="21"/>
      <c r="E66" s="15"/>
      <c r="F66" s="16" t="s">
        <v>101</v>
      </c>
      <c r="G66" s="16"/>
      <c r="H66" s="16"/>
      <c r="I66" s="16"/>
      <c r="J66" s="16"/>
      <c r="K66" s="15"/>
      <c r="L66" s="15"/>
      <c r="M66" s="15"/>
      <c r="N66" s="15"/>
      <c r="O66" s="15"/>
      <c r="P66" s="219">
        <v>0</v>
      </c>
      <c r="Q66" s="23"/>
      <c r="R66" s="35"/>
      <c r="S66" s="35"/>
      <c r="T66" s="35"/>
      <c r="U66" s="35"/>
      <c r="V66" s="35"/>
      <c r="W66" s="35"/>
      <c r="X66" s="35"/>
      <c r="Y66" s="35"/>
      <c r="Z66" s="18"/>
      <c r="AA66" s="36"/>
      <c r="AD66" s="6">
        <v>0</v>
      </c>
      <c r="AW66" s="218"/>
      <c r="AX66" s="218"/>
    </row>
    <row r="67" spans="1:50" ht="14.7" customHeight="1">
      <c r="A67" s="4" t="s">
        <v>102</v>
      </c>
      <c r="D67" s="21"/>
      <c r="E67" s="16"/>
      <c r="F67" s="16" t="s">
        <v>88</v>
      </c>
      <c r="G67" s="16"/>
      <c r="H67" s="25"/>
      <c r="I67" s="16"/>
      <c r="J67" s="16"/>
      <c r="K67" s="15"/>
      <c r="L67" s="15"/>
      <c r="M67" s="15"/>
      <c r="N67" s="15"/>
      <c r="O67" s="15"/>
      <c r="P67" s="22">
        <v>10233657</v>
      </c>
      <c r="Q67" s="23"/>
      <c r="R67" s="35"/>
      <c r="S67" s="35"/>
      <c r="T67" s="35"/>
      <c r="U67" s="35"/>
      <c r="V67" s="35"/>
      <c r="W67" s="35"/>
      <c r="X67" s="35"/>
      <c r="Y67" s="35"/>
      <c r="Z67" s="18"/>
      <c r="AA67" s="36"/>
      <c r="AD67" s="6">
        <f>IF(COUNTIF(AD68:AD69,"-")=COUNTA(AD68:AD69),"-",SUM(AD68:AD69))</f>
        <v>10233656996</v>
      </c>
      <c r="AW67" s="218"/>
      <c r="AX67" s="218"/>
    </row>
    <row r="68" spans="1:50" ht="14.7" customHeight="1">
      <c r="A68" s="4" t="s">
        <v>103</v>
      </c>
      <c r="D68" s="21"/>
      <c r="E68" s="16"/>
      <c r="F68" s="16"/>
      <c r="G68" s="16" t="s">
        <v>104</v>
      </c>
      <c r="H68" s="16"/>
      <c r="I68" s="16"/>
      <c r="J68" s="16"/>
      <c r="K68" s="15"/>
      <c r="L68" s="15"/>
      <c r="M68" s="15"/>
      <c r="N68" s="15"/>
      <c r="O68" s="15"/>
      <c r="P68" s="22">
        <v>10049784</v>
      </c>
      <c r="Q68" s="23"/>
      <c r="R68" s="35"/>
      <c r="S68" s="35"/>
      <c r="T68" s="35"/>
      <c r="U68" s="35"/>
      <c r="V68" s="35"/>
      <c r="W68" s="35"/>
      <c r="X68" s="35"/>
      <c r="Y68" s="35"/>
      <c r="Z68" s="18"/>
      <c r="AA68" s="36"/>
      <c r="AD68" s="6">
        <v>10049783585</v>
      </c>
      <c r="AW68" s="218"/>
      <c r="AX68" s="218"/>
    </row>
    <row r="69" spans="1:50" ht="14.7" customHeight="1">
      <c r="A69" s="4" t="s">
        <v>105</v>
      </c>
      <c r="D69" s="21"/>
      <c r="E69" s="16"/>
      <c r="F69" s="16"/>
      <c r="G69" s="16" t="s">
        <v>90</v>
      </c>
      <c r="H69" s="16"/>
      <c r="I69" s="16"/>
      <c r="J69" s="16"/>
      <c r="K69" s="15"/>
      <c r="L69" s="15"/>
      <c r="M69" s="15"/>
      <c r="N69" s="15"/>
      <c r="O69" s="15"/>
      <c r="P69" s="22">
        <v>183873</v>
      </c>
      <c r="Q69" s="23"/>
      <c r="R69" s="35"/>
      <c r="S69" s="35"/>
      <c r="T69" s="35"/>
      <c r="U69" s="35"/>
      <c r="V69" s="35"/>
      <c r="W69" s="35"/>
      <c r="X69" s="35"/>
      <c r="Y69" s="35"/>
      <c r="Z69" s="18"/>
      <c r="AA69" s="36"/>
      <c r="AD69" s="6">
        <v>183873411</v>
      </c>
      <c r="AW69" s="218"/>
      <c r="AX69" s="218"/>
    </row>
    <row r="70" spans="1:50" ht="14.7" customHeight="1">
      <c r="A70" s="4" t="s">
        <v>106</v>
      </c>
      <c r="D70" s="21"/>
      <c r="E70" s="16"/>
      <c r="F70" s="16" t="s">
        <v>107</v>
      </c>
      <c r="G70" s="16"/>
      <c r="H70" s="16"/>
      <c r="I70" s="16"/>
      <c r="J70" s="16"/>
      <c r="K70" s="15"/>
      <c r="L70" s="15"/>
      <c r="M70" s="15"/>
      <c r="N70" s="15"/>
      <c r="O70" s="15"/>
      <c r="P70" s="22">
        <v>1345150</v>
      </c>
      <c r="Q70" s="23"/>
      <c r="R70" s="35"/>
      <c r="S70" s="35"/>
      <c r="T70" s="35"/>
      <c r="U70" s="35"/>
      <c r="V70" s="35"/>
      <c r="W70" s="35"/>
      <c r="X70" s="35"/>
      <c r="Y70" s="35"/>
      <c r="Z70" s="18"/>
      <c r="AA70" s="36"/>
      <c r="AD70" s="6">
        <v>1345149853</v>
      </c>
      <c r="AW70" s="218"/>
      <c r="AX70" s="218"/>
    </row>
    <row r="71" spans="1:50" ht="14.7" customHeight="1">
      <c r="A71" s="4" t="s">
        <v>108</v>
      </c>
      <c r="D71" s="21"/>
      <c r="E71" s="16"/>
      <c r="F71" s="16" t="s">
        <v>44</v>
      </c>
      <c r="G71" s="16"/>
      <c r="H71" s="25"/>
      <c r="I71" s="16"/>
      <c r="J71" s="16"/>
      <c r="K71" s="15"/>
      <c r="L71" s="15"/>
      <c r="M71" s="15"/>
      <c r="N71" s="15"/>
      <c r="O71" s="15"/>
      <c r="P71" s="22">
        <v>2549</v>
      </c>
      <c r="Q71" s="23"/>
      <c r="R71" s="35"/>
      <c r="S71" s="35"/>
      <c r="T71" s="35"/>
      <c r="U71" s="35"/>
      <c r="V71" s="35"/>
      <c r="W71" s="35"/>
      <c r="X71" s="35"/>
      <c r="Y71" s="35"/>
      <c r="Z71" s="18"/>
      <c r="AA71" s="36"/>
      <c r="AD71" s="6">
        <v>2548760</v>
      </c>
      <c r="AW71" s="218"/>
      <c r="AX71" s="218"/>
    </row>
    <row r="72" spans="1:50" ht="14.7" customHeight="1">
      <c r="A72" s="4" t="s">
        <v>109</v>
      </c>
      <c r="D72" s="21"/>
      <c r="E72" s="16"/>
      <c r="F72" s="35" t="s">
        <v>94</v>
      </c>
      <c r="G72" s="16"/>
      <c r="H72" s="16"/>
      <c r="I72" s="16"/>
      <c r="J72" s="16"/>
      <c r="K72" s="15"/>
      <c r="L72" s="15"/>
      <c r="M72" s="15"/>
      <c r="N72" s="15"/>
      <c r="O72" s="15"/>
      <c r="P72" s="22">
        <v>-46130</v>
      </c>
      <c r="Q72" s="23"/>
      <c r="R72" s="231"/>
      <c r="S72" s="232"/>
      <c r="T72" s="232"/>
      <c r="U72" s="232"/>
      <c r="V72" s="232"/>
      <c r="W72" s="232"/>
      <c r="X72" s="232"/>
      <c r="Y72" s="233"/>
      <c r="Z72" s="37"/>
      <c r="AA72" s="38"/>
      <c r="AD72" s="6">
        <v>-46129705</v>
      </c>
      <c r="AW72" s="218"/>
      <c r="AX72" s="218"/>
    </row>
    <row r="73" spans="1:50" ht="16.5" customHeight="1" thickBot="1">
      <c r="A73" s="4">
        <v>1565000</v>
      </c>
      <c r="B73" s="4" t="s">
        <v>140</v>
      </c>
      <c r="D73" s="21"/>
      <c r="E73" s="16" t="s">
        <v>110</v>
      </c>
      <c r="F73" s="16"/>
      <c r="G73" s="16"/>
      <c r="H73" s="16"/>
      <c r="I73" s="16"/>
      <c r="J73" s="16"/>
      <c r="K73" s="15"/>
      <c r="L73" s="15"/>
      <c r="M73" s="15"/>
      <c r="N73" s="15"/>
      <c r="O73" s="15"/>
      <c r="P73" s="219">
        <v>0</v>
      </c>
      <c r="Q73" s="23"/>
      <c r="R73" s="234" t="s">
        <v>141</v>
      </c>
      <c r="S73" s="235"/>
      <c r="T73" s="235"/>
      <c r="U73" s="235"/>
      <c r="V73" s="235"/>
      <c r="W73" s="235"/>
      <c r="X73" s="235"/>
      <c r="Y73" s="236"/>
      <c r="Z73" s="39">
        <v>165692886</v>
      </c>
      <c r="AA73" s="40"/>
      <c r="AD73" s="6">
        <v>0</v>
      </c>
      <c r="AE73" s="6">
        <f>IF(AND(AE23="-",AE24="-",AE25="-"),"-",SUM(AE23,AE24,AE25))</f>
        <v>165692885866</v>
      </c>
      <c r="AW73" s="218"/>
      <c r="AX73" s="218"/>
    </row>
    <row r="74" spans="1:50" ht="14.7" customHeight="1" thickBot="1">
      <c r="A74" s="4" t="s">
        <v>1</v>
      </c>
      <c r="B74" s="4" t="s">
        <v>111</v>
      </c>
      <c r="D74" s="237" t="s">
        <v>2</v>
      </c>
      <c r="E74" s="238"/>
      <c r="F74" s="238"/>
      <c r="G74" s="238"/>
      <c r="H74" s="238"/>
      <c r="I74" s="238"/>
      <c r="J74" s="238"/>
      <c r="K74" s="238"/>
      <c r="L74" s="238"/>
      <c r="M74" s="238"/>
      <c r="N74" s="238"/>
      <c r="O74" s="239"/>
      <c r="P74" s="41">
        <v>334975205</v>
      </c>
      <c r="Q74" s="42"/>
      <c r="R74" s="240" t="s">
        <v>341</v>
      </c>
      <c r="S74" s="241"/>
      <c r="T74" s="241"/>
      <c r="U74" s="241"/>
      <c r="V74" s="241"/>
      <c r="W74" s="241"/>
      <c r="X74" s="241"/>
      <c r="Y74" s="242"/>
      <c r="Z74" s="41">
        <v>334975205</v>
      </c>
      <c r="AA74" s="43"/>
      <c r="AD74" s="6">
        <f>IF(AND(AD6="-",AD63="-",AD73="-"),"-",SUM(AD6,AD63,AD73))</f>
        <v>334975205173</v>
      </c>
      <c r="AE74" s="6">
        <f>IF(AND(AE21="-",AE73="-"),"-",SUM(AE21,AE73))</f>
        <v>334975205171</v>
      </c>
      <c r="AW74" s="218"/>
      <c r="AX74" s="218"/>
    </row>
    <row r="75" spans="1:50" ht="9.75" customHeight="1">
      <c r="D75" s="44"/>
      <c r="E75" s="44"/>
      <c r="F75" s="44"/>
      <c r="G75" s="44"/>
      <c r="H75" s="44"/>
      <c r="I75" s="44"/>
      <c r="J75" s="44"/>
      <c r="K75" s="44"/>
      <c r="L75" s="44"/>
      <c r="M75" s="44"/>
      <c r="N75" s="44"/>
      <c r="O75" s="44"/>
      <c r="P75" s="44"/>
      <c r="Q75" s="44"/>
      <c r="Z75" s="15"/>
      <c r="AA75" s="15"/>
    </row>
    <row r="76" spans="1:50" ht="14.7" customHeight="1">
      <c r="D76" s="45"/>
      <c r="E76" s="46" t="s">
        <v>342</v>
      </c>
      <c r="F76" s="45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Z76" s="44"/>
      <c r="AA76" s="44"/>
    </row>
  </sheetData>
  <mergeCells count="12">
    <mergeCell ref="D1:AA1"/>
    <mergeCell ref="D2:AA2"/>
    <mergeCell ref="D4:O4"/>
    <mergeCell ref="P4:Q4"/>
    <mergeCell ref="R4:Y4"/>
    <mergeCell ref="Z4:AA4"/>
    <mergeCell ref="R21:Y21"/>
    <mergeCell ref="R28:Y28"/>
    <mergeCell ref="R72:Y72"/>
    <mergeCell ref="R73:Y73"/>
    <mergeCell ref="D74:O74"/>
    <mergeCell ref="R74:Y74"/>
  </mergeCells>
  <phoneticPr fontId="2"/>
  <pageMargins left="0.70866141732283472" right="0.70866141732283472" top="0.39370078740157477" bottom="0.39370078740157477" header="0.51181102362204722" footer="0.51181102362204722"/>
  <pageSetup paperSize="9" scale="7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7">
    <pageSetUpPr fitToPage="1"/>
  </sheetPr>
  <dimension ref="A1:AW41"/>
  <sheetViews>
    <sheetView topLeftCell="B1" zoomScale="85" zoomScaleNormal="85" zoomScaleSheetLayoutView="100" workbookViewId="0">
      <selection activeCell="N24" sqref="N24"/>
    </sheetView>
  </sheetViews>
  <sheetFormatPr defaultColWidth="9" defaultRowHeight="13.2"/>
  <cols>
    <col min="1" max="1" width="0" style="48" hidden="1" customWidth="1"/>
    <col min="2" max="2" width="0.6640625" style="3" customWidth="1"/>
    <col min="3" max="3" width="1.21875" style="78" customWidth="1"/>
    <col min="4" max="12" width="2.109375" style="78" customWidth="1"/>
    <col min="13" max="13" width="18.33203125" style="78" customWidth="1"/>
    <col min="14" max="14" width="21.6640625" style="78" bestFit="1" customWidth="1"/>
    <col min="15" max="15" width="2.44140625" style="78" customWidth="1"/>
    <col min="16" max="16" width="0.6640625" style="78" customWidth="1"/>
    <col min="17" max="17" width="9" style="3"/>
    <col min="18" max="18" width="0" style="3" hidden="1" customWidth="1"/>
    <col min="19" max="16384" width="9" style="3"/>
  </cols>
  <sheetData>
    <row r="1" spans="1:49" ht="23.4">
      <c r="C1" s="248" t="s">
        <v>354</v>
      </c>
      <c r="D1" s="248"/>
      <c r="E1" s="248"/>
      <c r="F1" s="248"/>
      <c r="G1" s="248"/>
      <c r="H1" s="248"/>
      <c r="I1" s="248"/>
      <c r="J1" s="248"/>
      <c r="K1" s="248"/>
      <c r="L1" s="248"/>
      <c r="M1" s="248"/>
      <c r="N1" s="248"/>
      <c r="O1" s="248"/>
      <c r="P1" s="49"/>
    </row>
    <row r="2" spans="1:49" ht="16.2">
      <c r="C2" s="249" t="s">
        <v>355</v>
      </c>
      <c r="D2" s="249"/>
      <c r="E2" s="249"/>
      <c r="F2" s="249"/>
      <c r="G2" s="249"/>
      <c r="H2" s="249"/>
      <c r="I2" s="249"/>
      <c r="J2" s="249"/>
      <c r="K2" s="249"/>
      <c r="L2" s="249"/>
      <c r="M2" s="249"/>
      <c r="N2" s="249"/>
      <c r="O2" s="249"/>
      <c r="P2" s="49"/>
    </row>
    <row r="3" spans="1:49" ht="16.2">
      <c r="C3" s="249" t="s">
        <v>356</v>
      </c>
      <c r="D3" s="249"/>
      <c r="E3" s="249"/>
      <c r="F3" s="249"/>
      <c r="G3" s="249"/>
      <c r="H3" s="249"/>
      <c r="I3" s="249"/>
      <c r="J3" s="249"/>
      <c r="K3" s="249"/>
      <c r="L3" s="249"/>
      <c r="M3" s="249"/>
      <c r="N3" s="249"/>
      <c r="O3" s="249"/>
      <c r="P3" s="49"/>
    </row>
    <row r="4" spans="1:49" ht="16.8" thickBot="1">
      <c r="C4" s="50"/>
      <c r="D4" s="49"/>
      <c r="E4" s="49"/>
      <c r="F4" s="49"/>
      <c r="G4" s="49"/>
      <c r="H4" s="49"/>
      <c r="I4" s="49"/>
      <c r="J4" s="49"/>
      <c r="K4" s="49"/>
      <c r="L4" s="49"/>
      <c r="M4" s="51"/>
      <c r="N4" s="49"/>
      <c r="O4" s="51" t="s">
        <v>353</v>
      </c>
      <c r="P4" s="49"/>
    </row>
    <row r="5" spans="1:49" ht="16.8" thickBot="1">
      <c r="A5" s="48" t="s">
        <v>329</v>
      </c>
      <c r="C5" s="250" t="s">
        <v>0</v>
      </c>
      <c r="D5" s="251"/>
      <c r="E5" s="251"/>
      <c r="F5" s="251"/>
      <c r="G5" s="251"/>
      <c r="H5" s="251"/>
      <c r="I5" s="251"/>
      <c r="J5" s="251"/>
      <c r="K5" s="251"/>
      <c r="L5" s="251"/>
      <c r="M5" s="251"/>
      <c r="N5" s="252" t="s">
        <v>331</v>
      </c>
      <c r="O5" s="253"/>
      <c r="P5" s="49"/>
    </row>
    <row r="6" spans="1:49">
      <c r="A6" s="48" t="s">
        <v>150</v>
      </c>
      <c r="C6" s="52"/>
      <c r="D6" s="53" t="s">
        <v>151</v>
      </c>
      <c r="E6" s="53"/>
      <c r="F6" s="54"/>
      <c r="G6" s="53"/>
      <c r="H6" s="53"/>
      <c r="I6" s="53"/>
      <c r="J6" s="53"/>
      <c r="K6" s="54"/>
      <c r="L6" s="54"/>
      <c r="M6" s="54"/>
      <c r="N6" s="55">
        <v>131023537</v>
      </c>
      <c r="O6" s="56" t="s">
        <v>357</v>
      </c>
      <c r="P6" s="57"/>
      <c r="R6" s="3">
        <f>IF(AND(R7="-",R22="-"),"-",SUM(R7,R22))</f>
        <v>131023536785</v>
      </c>
      <c r="AW6" s="215"/>
    </row>
    <row r="7" spans="1:49">
      <c r="A7" s="48" t="s">
        <v>152</v>
      </c>
      <c r="C7" s="52"/>
      <c r="D7" s="53"/>
      <c r="E7" s="53" t="s">
        <v>153</v>
      </c>
      <c r="F7" s="53"/>
      <c r="G7" s="53"/>
      <c r="H7" s="53"/>
      <c r="I7" s="53"/>
      <c r="J7" s="53"/>
      <c r="K7" s="54"/>
      <c r="L7" s="54"/>
      <c r="M7" s="54"/>
      <c r="N7" s="55">
        <v>56551015</v>
      </c>
      <c r="O7" s="58" t="s">
        <v>357</v>
      </c>
      <c r="P7" s="57"/>
      <c r="R7" s="3">
        <f>IF(COUNTIF(R8:R21,"-")=COUNTA(R8:R21),"-",SUM(R8,R13,R18))</f>
        <v>56551014550</v>
      </c>
      <c r="AW7" s="215"/>
    </row>
    <row r="8" spans="1:49">
      <c r="A8" s="48" t="s">
        <v>154</v>
      </c>
      <c r="C8" s="52"/>
      <c r="D8" s="53"/>
      <c r="E8" s="53"/>
      <c r="F8" s="53" t="s">
        <v>155</v>
      </c>
      <c r="G8" s="53"/>
      <c r="H8" s="53"/>
      <c r="I8" s="53"/>
      <c r="J8" s="53"/>
      <c r="K8" s="54"/>
      <c r="L8" s="54"/>
      <c r="M8" s="54"/>
      <c r="N8" s="55">
        <v>18818900</v>
      </c>
      <c r="O8" s="58" t="s">
        <v>357</v>
      </c>
      <c r="P8" s="57"/>
      <c r="R8" s="3">
        <f>IF(COUNTIF(R9:R12,"-")=COUNTA(R9:R12),"-",SUM(R9:R12))</f>
        <v>18818899609</v>
      </c>
      <c r="AW8" s="215"/>
    </row>
    <row r="9" spans="1:49">
      <c r="A9" s="48" t="s">
        <v>156</v>
      </c>
      <c r="C9" s="52"/>
      <c r="D9" s="53"/>
      <c r="E9" s="53"/>
      <c r="F9" s="53"/>
      <c r="G9" s="53" t="s">
        <v>157</v>
      </c>
      <c r="H9" s="53"/>
      <c r="I9" s="53"/>
      <c r="J9" s="53"/>
      <c r="K9" s="54"/>
      <c r="L9" s="54"/>
      <c r="M9" s="54"/>
      <c r="N9" s="55">
        <v>15468375</v>
      </c>
      <c r="O9" s="58"/>
      <c r="P9" s="57"/>
      <c r="R9" s="3">
        <v>15468375261</v>
      </c>
      <c r="AW9" s="215"/>
    </row>
    <row r="10" spans="1:49">
      <c r="A10" s="48" t="s">
        <v>158</v>
      </c>
      <c r="C10" s="52"/>
      <c r="D10" s="53"/>
      <c r="E10" s="53"/>
      <c r="F10" s="53"/>
      <c r="G10" s="53" t="s">
        <v>159</v>
      </c>
      <c r="H10" s="53"/>
      <c r="I10" s="53"/>
      <c r="J10" s="53"/>
      <c r="K10" s="54"/>
      <c r="L10" s="54"/>
      <c r="M10" s="54"/>
      <c r="N10" s="55">
        <v>745615</v>
      </c>
      <c r="O10" s="58"/>
      <c r="P10" s="57"/>
      <c r="R10" s="3">
        <v>745615269</v>
      </c>
      <c r="AW10" s="215"/>
    </row>
    <row r="11" spans="1:49">
      <c r="A11" s="48" t="s">
        <v>160</v>
      </c>
      <c r="C11" s="52"/>
      <c r="D11" s="53"/>
      <c r="E11" s="53"/>
      <c r="F11" s="53"/>
      <c r="G11" s="53" t="s">
        <v>161</v>
      </c>
      <c r="H11" s="53"/>
      <c r="I11" s="53"/>
      <c r="J11" s="53"/>
      <c r="K11" s="54"/>
      <c r="L11" s="54"/>
      <c r="M11" s="54"/>
      <c r="N11" s="55">
        <v>178542</v>
      </c>
      <c r="O11" s="58"/>
      <c r="P11" s="57"/>
      <c r="R11" s="3">
        <v>178541971</v>
      </c>
      <c r="AW11" s="215"/>
    </row>
    <row r="12" spans="1:49">
      <c r="A12" s="48" t="s">
        <v>162</v>
      </c>
      <c r="C12" s="52"/>
      <c r="D12" s="53"/>
      <c r="E12" s="53"/>
      <c r="F12" s="53"/>
      <c r="G12" s="53" t="s">
        <v>44</v>
      </c>
      <c r="H12" s="53"/>
      <c r="I12" s="53"/>
      <c r="J12" s="53"/>
      <c r="K12" s="54"/>
      <c r="L12" s="54"/>
      <c r="M12" s="54"/>
      <c r="N12" s="55">
        <v>2426367</v>
      </c>
      <c r="O12" s="58"/>
      <c r="P12" s="57"/>
      <c r="R12" s="3">
        <v>2426367108</v>
      </c>
      <c r="AW12" s="215"/>
    </row>
    <row r="13" spans="1:49">
      <c r="A13" s="48" t="s">
        <v>163</v>
      </c>
      <c r="C13" s="52"/>
      <c r="D13" s="53"/>
      <c r="E13" s="53"/>
      <c r="F13" s="53" t="s">
        <v>164</v>
      </c>
      <c r="G13" s="53"/>
      <c r="H13" s="53"/>
      <c r="I13" s="53"/>
      <c r="J13" s="53"/>
      <c r="K13" s="54"/>
      <c r="L13" s="54"/>
      <c r="M13" s="54"/>
      <c r="N13" s="55">
        <v>26246779</v>
      </c>
      <c r="O13" s="58" t="s">
        <v>357</v>
      </c>
      <c r="P13" s="57"/>
      <c r="R13" s="3">
        <f>IF(COUNTIF(R14:R17,"-")=COUNTA(R14:R17),"-",SUM(R14:R17))</f>
        <v>26246779321</v>
      </c>
      <c r="AW13" s="215"/>
    </row>
    <row r="14" spans="1:49">
      <c r="A14" s="48" t="s">
        <v>165</v>
      </c>
      <c r="C14" s="52"/>
      <c r="D14" s="53"/>
      <c r="E14" s="53"/>
      <c r="F14" s="53"/>
      <c r="G14" s="53" t="s">
        <v>166</v>
      </c>
      <c r="H14" s="53"/>
      <c r="I14" s="53"/>
      <c r="J14" s="53"/>
      <c r="K14" s="54"/>
      <c r="L14" s="54"/>
      <c r="M14" s="54"/>
      <c r="N14" s="55">
        <v>12318856</v>
      </c>
      <c r="O14" s="58"/>
      <c r="P14" s="57"/>
      <c r="R14" s="3">
        <v>12318856068</v>
      </c>
      <c r="AW14" s="215"/>
    </row>
    <row r="15" spans="1:49">
      <c r="A15" s="48" t="s">
        <v>167</v>
      </c>
      <c r="C15" s="52"/>
      <c r="D15" s="53"/>
      <c r="E15" s="53"/>
      <c r="F15" s="53"/>
      <c r="G15" s="53" t="s">
        <v>168</v>
      </c>
      <c r="H15" s="53"/>
      <c r="I15" s="53"/>
      <c r="J15" s="53"/>
      <c r="K15" s="54"/>
      <c r="L15" s="54"/>
      <c r="M15" s="54"/>
      <c r="N15" s="55">
        <v>489935</v>
      </c>
      <c r="O15" s="58"/>
      <c r="P15" s="57"/>
      <c r="R15" s="3">
        <v>489934656</v>
      </c>
      <c r="AW15" s="215"/>
    </row>
    <row r="16" spans="1:49">
      <c r="A16" s="48" t="s">
        <v>169</v>
      </c>
      <c r="C16" s="52"/>
      <c r="D16" s="53"/>
      <c r="E16" s="53"/>
      <c r="F16" s="53"/>
      <c r="G16" s="53" t="s">
        <v>170</v>
      </c>
      <c r="H16" s="53"/>
      <c r="I16" s="53"/>
      <c r="J16" s="53"/>
      <c r="K16" s="54"/>
      <c r="L16" s="54"/>
      <c r="M16" s="54"/>
      <c r="N16" s="55">
        <v>8443294</v>
      </c>
      <c r="O16" s="58"/>
      <c r="P16" s="57"/>
      <c r="R16" s="3">
        <v>8443293625</v>
      </c>
      <c r="AW16" s="215"/>
    </row>
    <row r="17" spans="1:49">
      <c r="A17" s="48" t="s">
        <v>171</v>
      </c>
      <c r="C17" s="52"/>
      <c r="D17" s="53"/>
      <c r="E17" s="53"/>
      <c r="F17" s="53"/>
      <c r="G17" s="53" t="s">
        <v>44</v>
      </c>
      <c r="H17" s="53"/>
      <c r="I17" s="53"/>
      <c r="J17" s="53"/>
      <c r="K17" s="54"/>
      <c r="L17" s="54"/>
      <c r="M17" s="54"/>
      <c r="N17" s="55">
        <v>4994695</v>
      </c>
      <c r="O17" s="58"/>
      <c r="P17" s="57"/>
      <c r="R17" s="3">
        <v>4994694972</v>
      </c>
      <c r="AW17" s="215"/>
    </row>
    <row r="18" spans="1:49">
      <c r="A18" s="48" t="s">
        <v>172</v>
      </c>
      <c r="C18" s="52"/>
      <c r="D18" s="53"/>
      <c r="E18" s="53"/>
      <c r="F18" s="53" t="s">
        <v>173</v>
      </c>
      <c r="G18" s="53"/>
      <c r="H18" s="53"/>
      <c r="I18" s="53"/>
      <c r="J18" s="53"/>
      <c r="K18" s="54"/>
      <c r="L18" s="54"/>
      <c r="M18" s="54"/>
      <c r="N18" s="55">
        <v>11485336</v>
      </c>
      <c r="O18" s="58" t="s">
        <v>357</v>
      </c>
      <c r="P18" s="57"/>
      <c r="R18" s="3">
        <f>IF(COUNTIF(R19:R21,"-")=COUNTA(R19:R21),"-",SUM(R19:R21))</f>
        <v>11485335620</v>
      </c>
      <c r="AW18" s="215"/>
    </row>
    <row r="19" spans="1:49">
      <c r="A19" s="48" t="s">
        <v>174</v>
      </c>
      <c r="C19" s="52"/>
      <c r="D19" s="53"/>
      <c r="E19" s="53"/>
      <c r="F19" s="54"/>
      <c r="G19" s="54" t="s">
        <v>175</v>
      </c>
      <c r="H19" s="54"/>
      <c r="I19" s="53"/>
      <c r="J19" s="53"/>
      <c r="K19" s="54"/>
      <c r="L19" s="54"/>
      <c r="M19" s="54"/>
      <c r="N19" s="55">
        <v>1757076</v>
      </c>
      <c r="O19" s="58"/>
      <c r="P19" s="57"/>
      <c r="R19" s="3">
        <v>1757076442</v>
      </c>
      <c r="AW19" s="215"/>
    </row>
    <row r="20" spans="1:49">
      <c r="A20" s="48" t="s">
        <v>176</v>
      </c>
      <c r="C20" s="52"/>
      <c r="D20" s="53"/>
      <c r="E20" s="53"/>
      <c r="F20" s="54"/>
      <c r="G20" s="53" t="s">
        <v>177</v>
      </c>
      <c r="H20" s="53"/>
      <c r="I20" s="53"/>
      <c r="J20" s="53"/>
      <c r="K20" s="54"/>
      <c r="L20" s="54"/>
      <c r="M20" s="54"/>
      <c r="N20" s="55">
        <v>179077</v>
      </c>
      <c r="O20" s="58"/>
      <c r="P20" s="57"/>
      <c r="R20" s="3">
        <v>179077485</v>
      </c>
      <c r="AW20" s="215"/>
    </row>
    <row r="21" spans="1:49">
      <c r="A21" s="48" t="s">
        <v>178</v>
      </c>
      <c r="C21" s="52"/>
      <c r="D21" s="53"/>
      <c r="E21" s="53"/>
      <c r="F21" s="54"/>
      <c r="G21" s="53" t="s">
        <v>44</v>
      </c>
      <c r="H21" s="53"/>
      <c r="I21" s="53"/>
      <c r="J21" s="53"/>
      <c r="K21" s="54"/>
      <c r="L21" s="54"/>
      <c r="M21" s="54"/>
      <c r="N21" s="55">
        <v>9549182</v>
      </c>
      <c r="O21" s="58"/>
      <c r="P21" s="57"/>
      <c r="R21" s="3">
        <v>9549181693</v>
      </c>
      <c r="AW21" s="215"/>
    </row>
    <row r="22" spans="1:49">
      <c r="A22" s="48" t="s">
        <v>179</v>
      </c>
      <c r="C22" s="52"/>
      <c r="D22" s="53"/>
      <c r="E22" s="54" t="s">
        <v>180</v>
      </c>
      <c r="F22" s="54"/>
      <c r="G22" s="53"/>
      <c r="H22" s="53"/>
      <c r="I22" s="53"/>
      <c r="J22" s="53"/>
      <c r="K22" s="54"/>
      <c r="L22" s="54"/>
      <c r="M22" s="54"/>
      <c r="N22" s="55">
        <v>74472522</v>
      </c>
      <c r="O22" s="58"/>
      <c r="P22" s="57"/>
      <c r="R22" s="3">
        <f>IF(COUNTIF(R23:R26,"-")=COUNTA(R23:R26),"-",SUM(R23:R26))</f>
        <v>74472522235</v>
      </c>
      <c r="AW22" s="215"/>
    </row>
    <row r="23" spans="1:49">
      <c r="A23" s="48" t="s">
        <v>181</v>
      </c>
      <c r="C23" s="52"/>
      <c r="D23" s="53"/>
      <c r="E23" s="53"/>
      <c r="F23" s="53" t="s">
        <v>182</v>
      </c>
      <c r="G23" s="53"/>
      <c r="H23" s="53"/>
      <c r="I23" s="53"/>
      <c r="J23" s="53"/>
      <c r="K23" s="54"/>
      <c r="L23" s="54"/>
      <c r="M23" s="54"/>
      <c r="N23" s="55">
        <v>59889496</v>
      </c>
      <c r="O23" s="58"/>
      <c r="P23" s="57"/>
      <c r="R23" s="3">
        <v>59889495896</v>
      </c>
      <c r="AW23" s="215"/>
    </row>
    <row r="24" spans="1:49">
      <c r="A24" s="48" t="s">
        <v>183</v>
      </c>
      <c r="C24" s="52"/>
      <c r="D24" s="53"/>
      <c r="E24" s="53"/>
      <c r="F24" s="53" t="s">
        <v>184</v>
      </c>
      <c r="G24" s="53"/>
      <c r="H24" s="53"/>
      <c r="I24" s="53"/>
      <c r="J24" s="53"/>
      <c r="K24" s="54"/>
      <c r="L24" s="54"/>
      <c r="M24" s="54"/>
      <c r="N24" s="55">
        <v>14559055</v>
      </c>
      <c r="O24" s="58"/>
      <c r="P24" s="57"/>
      <c r="R24" s="3">
        <v>14559055330</v>
      </c>
      <c r="AW24" s="215"/>
    </row>
    <row r="25" spans="1:49">
      <c r="A25" s="48" t="s">
        <v>185</v>
      </c>
      <c r="C25" s="52"/>
      <c r="D25" s="53"/>
      <c r="E25" s="53"/>
      <c r="F25" s="53" t="s">
        <v>186</v>
      </c>
      <c r="G25" s="53"/>
      <c r="H25" s="53"/>
      <c r="I25" s="53"/>
      <c r="J25" s="53"/>
      <c r="K25" s="54"/>
      <c r="L25" s="54"/>
      <c r="M25" s="54"/>
      <c r="N25" s="220">
        <v>0</v>
      </c>
      <c r="O25" s="58"/>
      <c r="P25" s="57"/>
      <c r="R25" s="3">
        <v>0</v>
      </c>
      <c r="AW25" s="215"/>
    </row>
    <row r="26" spans="1:49">
      <c r="A26" s="48" t="s">
        <v>187</v>
      </c>
      <c r="C26" s="52"/>
      <c r="D26" s="53"/>
      <c r="E26" s="53"/>
      <c r="F26" s="53" t="s">
        <v>44</v>
      </c>
      <c r="G26" s="53"/>
      <c r="H26" s="53"/>
      <c r="I26" s="53"/>
      <c r="J26" s="53"/>
      <c r="K26" s="54"/>
      <c r="L26" s="54"/>
      <c r="M26" s="54"/>
      <c r="N26" s="55">
        <v>23971</v>
      </c>
      <c r="O26" s="58"/>
      <c r="P26" s="57"/>
      <c r="R26" s="3">
        <v>23971009</v>
      </c>
      <c r="AW26" s="215"/>
    </row>
    <row r="27" spans="1:49">
      <c r="A27" s="48" t="s">
        <v>188</v>
      </c>
      <c r="C27" s="52"/>
      <c r="D27" s="53" t="s">
        <v>189</v>
      </c>
      <c r="E27" s="53"/>
      <c r="F27" s="53"/>
      <c r="G27" s="53"/>
      <c r="H27" s="53"/>
      <c r="I27" s="53"/>
      <c r="J27" s="53"/>
      <c r="K27" s="54"/>
      <c r="L27" s="54"/>
      <c r="M27" s="54"/>
      <c r="N27" s="55">
        <v>28110506</v>
      </c>
      <c r="O27" s="58"/>
      <c r="P27" s="57"/>
      <c r="R27" s="3">
        <f>IF(COUNTIF(R28:R29,"-")=COUNTA(R28:R29),"-",SUM(R28:R29))</f>
        <v>28110506251</v>
      </c>
      <c r="AW27" s="215"/>
    </row>
    <row r="28" spans="1:49">
      <c r="A28" s="48" t="s">
        <v>190</v>
      </c>
      <c r="C28" s="52"/>
      <c r="D28" s="53"/>
      <c r="E28" s="53" t="s">
        <v>191</v>
      </c>
      <c r="F28" s="53"/>
      <c r="G28" s="53"/>
      <c r="H28" s="53"/>
      <c r="I28" s="53"/>
      <c r="J28" s="53"/>
      <c r="K28" s="59"/>
      <c r="L28" s="59"/>
      <c r="M28" s="59"/>
      <c r="N28" s="55">
        <v>15054002</v>
      </c>
      <c r="O28" s="58"/>
      <c r="P28" s="57"/>
      <c r="R28" s="3">
        <v>15054001788</v>
      </c>
      <c r="AW28" s="215"/>
    </row>
    <row r="29" spans="1:49">
      <c r="A29" s="48" t="s">
        <v>192</v>
      </c>
      <c r="C29" s="52"/>
      <c r="D29" s="53"/>
      <c r="E29" s="53" t="s">
        <v>44</v>
      </c>
      <c r="F29" s="53"/>
      <c r="G29" s="54"/>
      <c r="H29" s="53"/>
      <c r="I29" s="53"/>
      <c r="J29" s="53"/>
      <c r="K29" s="59"/>
      <c r="L29" s="59"/>
      <c r="M29" s="59"/>
      <c r="N29" s="55">
        <v>13056504</v>
      </c>
      <c r="O29" s="58"/>
      <c r="P29" s="57"/>
      <c r="R29" s="3">
        <v>13056504463</v>
      </c>
      <c r="AW29" s="215"/>
    </row>
    <row r="30" spans="1:49">
      <c r="A30" s="48" t="s">
        <v>148</v>
      </c>
      <c r="C30" s="60" t="s">
        <v>149</v>
      </c>
      <c r="D30" s="61"/>
      <c r="E30" s="61"/>
      <c r="F30" s="61"/>
      <c r="G30" s="61"/>
      <c r="H30" s="61"/>
      <c r="I30" s="61"/>
      <c r="J30" s="61"/>
      <c r="K30" s="62"/>
      <c r="L30" s="62"/>
      <c r="M30" s="62"/>
      <c r="N30" s="63">
        <v>-102913031</v>
      </c>
      <c r="O30" s="64"/>
      <c r="P30" s="57"/>
      <c r="R30" s="3">
        <f>IF(COUNTIF(R6:R27,"-")=COUNTA(R6:R27),"-",SUM(R27)-SUM(R6))</f>
        <v>-102913030534</v>
      </c>
      <c r="AW30" s="215"/>
    </row>
    <row r="31" spans="1:49">
      <c r="A31" s="48" t="s">
        <v>195</v>
      </c>
      <c r="C31" s="52"/>
      <c r="D31" s="53" t="s">
        <v>196</v>
      </c>
      <c r="E31" s="53"/>
      <c r="F31" s="54"/>
      <c r="G31" s="53"/>
      <c r="H31" s="53"/>
      <c r="I31" s="53"/>
      <c r="J31" s="53"/>
      <c r="K31" s="54"/>
      <c r="L31" s="54"/>
      <c r="M31" s="54"/>
      <c r="N31" s="55">
        <v>955498</v>
      </c>
      <c r="O31" s="56"/>
      <c r="P31" s="57"/>
      <c r="R31" s="3">
        <f>IF(COUNTIF(R32:R35,"-")=COUNTA(R32:R35),"-",SUM(R32:R35))</f>
        <v>955498259</v>
      </c>
      <c r="AW31" s="215"/>
    </row>
    <row r="32" spans="1:49">
      <c r="A32" s="48" t="s">
        <v>197</v>
      </c>
      <c r="C32" s="52"/>
      <c r="D32" s="53"/>
      <c r="E32" s="54" t="s">
        <v>198</v>
      </c>
      <c r="F32" s="54"/>
      <c r="G32" s="53"/>
      <c r="H32" s="53"/>
      <c r="I32" s="53"/>
      <c r="J32" s="53"/>
      <c r="K32" s="54"/>
      <c r="L32" s="54"/>
      <c r="M32" s="54"/>
      <c r="N32" s="220">
        <v>0</v>
      </c>
      <c r="O32" s="58"/>
      <c r="P32" s="57"/>
      <c r="R32" s="3">
        <v>0</v>
      </c>
      <c r="AW32" s="215"/>
    </row>
    <row r="33" spans="1:49">
      <c r="A33" s="48" t="s">
        <v>199</v>
      </c>
      <c r="C33" s="52"/>
      <c r="D33" s="53"/>
      <c r="E33" s="54" t="s">
        <v>200</v>
      </c>
      <c r="F33" s="54"/>
      <c r="G33" s="53"/>
      <c r="H33" s="53"/>
      <c r="I33" s="53"/>
      <c r="J33" s="53"/>
      <c r="K33" s="54"/>
      <c r="L33" s="54"/>
      <c r="M33" s="54"/>
      <c r="N33" s="55">
        <v>680563</v>
      </c>
      <c r="O33" s="58"/>
      <c r="P33" s="57"/>
      <c r="R33" s="3">
        <v>680563002</v>
      </c>
      <c r="AW33" s="215"/>
    </row>
    <row r="34" spans="1:49">
      <c r="A34" s="48" t="s">
        <v>201</v>
      </c>
      <c r="C34" s="52"/>
      <c r="D34" s="53"/>
      <c r="E34" s="53" t="s">
        <v>202</v>
      </c>
      <c r="F34" s="53"/>
      <c r="G34" s="53"/>
      <c r="H34" s="53"/>
      <c r="I34" s="53"/>
      <c r="J34" s="53"/>
      <c r="K34" s="54"/>
      <c r="L34" s="54"/>
      <c r="M34" s="54"/>
      <c r="N34" s="220">
        <v>0</v>
      </c>
      <c r="O34" s="58"/>
      <c r="P34" s="57"/>
      <c r="R34" s="3">
        <v>0</v>
      </c>
      <c r="AW34" s="215"/>
    </row>
    <row r="35" spans="1:49">
      <c r="A35" s="48" t="s">
        <v>203</v>
      </c>
      <c r="C35" s="52"/>
      <c r="D35" s="53"/>
      <c r="E35" s="53" t="s">
        <v>44</v>
      </c>
      <c r="F35" s="53"/>
      <c r="G35" s="53"/>
      <c r="H35" s="53"/>
      <c r="I35" s="53"/>
      <c r="J35" s="53"/>
      <c r="K35" s="54"/>
      <c r="L35" s="54"/>
      <c r="M35" s="54"/>
      <c r="N35" s="55">
        <v>274935</v>
      </c>
      <c r="O35" s="58"/>
      <c r="P35" s="57"/>
      <c r="R35" s="3">
        <v>274935257</v>
      </c>
      <c r="AW35" s="215"/>
    </row>
    <row r="36" spans="1:49">
      <c r="A36" s="48" t="s">
        <v>204</v>
      </c>
      <c r="C36" s="52"/>
      <c r="D36" s="53" t="s">
        <v>205</v>
      </c>
      <c r="E36" s="53"/>
      <c r="F36" s="53"/>
      <c r="G36" s="53"/>
      <c r="H36" s="53"/>
      <c r="I36" s="53"/>
      <c r="J36" s="53"/>
      <c r="K36" s="59"/>
      <c r="L36" s="59"/>
      <c r="M36" s="59"/>
      <c r="N36" s="55">
        <v>112368</v>
      </c>
      <c r="O36" s="56" t="s">
        <v>357</v>
      </c>
      <c r="P36" s="57"/>
      <c r="R36" s="3">
        <f>IF(COUNTIF(R37:R38,"-")=COUNTA(R37:R38),"-",SUM(R37:R38))</f>
        <v>112368329</v>
      </c>
      <c r="AW36" s="215"/>
    </row>
    <row r="37" spans="1:49">
      <c r="A37" s="48" t="s">
        <v>206</v>
      </c>
      <c r="C37" s="52"/>
      <c r="D37" s="53"/>
      <c r="E37" s="53" t="s">
        <v>207</v>
      </c>
      <c r="F37" s="53"/>
      <c r="G37" s="53"/>
      <c r="H37" s="53"/>
      <c r="I37" s="53"/>
      <c r="J37" s="53"/>
      <c r="K37" s="59"/>
      <c r="L37" s="59"/>
      <c r="M37" s="59"/>
      <c r="N37" s="55">
        <v>72517</v>
      </c>
      <c r="O37" s="58"/>
      <c r="P37" s="57"/>
      <c r="R37" s="3">
        <v>72516599</v>
      </c>
      <c r="AW37" s="215"/>
    </row>
    <row r="38" spans="1:49" ht="13.8" thickBot="1">
      <c r="A38" s="48" t="s">
        <v>208</v>
      </c>
      <c r="C38" s="52"/>
      <c r="D38" s="53"/>
      <c r="E38" s="53" t="s">
        <v>44</v>
      </c>
      <c r="F38" s="53"/>
      <c r="G38" s="53"/>
      <c r="H38" s="53"/>
      <c r="I38" s="53"/>
      <c r="J38" s="53"/>
      <c r="K38" s="59"/>
      <c r="L38" s="59"/>
      <c r="M38" s="59"/>
      <c r="N38" s="55">
        <v>39852</v>
      </c>
      <c r="O38" s="58"/>
      <c r="P38" s="57"/>
      <c r="R38" s="3">
        <v>39851730</v>
      </c>
      <c r="AW38" s="215"/>
    </row>
    <row r="39" spans="1:49" ht="13.8" thickBot="1">
      <c r="A39" s="48" t="s">
        <v>193</v>
      </c>
      <c r="C39" s="65" t="s">
        <v>194</v>
      </c>
      <c r="D39" s="66"/>
      <c r="E39" s="66"/>
      <c r="F39" s="66"/>
      <c r="G39" s="66"/>
      <c r="H39" s="66"/>
      <c r="I39" s="66"/>
      <c r="J39" s="66"/>
      <c r="K39" s="67"/>
      <c r="L39" s="67"/>
      <c r="M39" s="67"/>
      <c r="N39" s="68">
        <v>-103756160</v>
      </c>
      <c r="O39" s="69" t="s">
        <v>357</v>
      </c>
      <c r="P39" s="57"/>
      <c r="R39" s="3">
        <f>IF(COUNTIF(R30:R38,"-")=COUNTA(R30:R38),"-",SUM(R30,R36)-SUM(R31))</f>
        <v>-103756160464</v>
      </c>
      <c r="AW39" s="215"/>
    </row>
    <row r="40" spans="1:49" s="71" customFormat="1" ht="3.75" customHeight="1">
      <c r="A40" s="70"/>
      <c r="C40" s="72"/>
      <c r="D40" s="72"/>
      <c r="E40" s="73"/>
      <c r="F40" s="73"/>
      <c r="G40" s="73"/>
      <c r="H40" s="73"/>
      <c r="I40" s="73"/>
      <c r="J40" s="74"/>
      <c r="K40" s="74"/>
      <c r="L40" s="74"/>
    </row>
    <row r="41" spans="1:49" s="71" customFormat="1" ht="15.6" customHeight="1">
      <c r="A41" s="70"/>
      <c r="C41" s="75"/>
      <c r="D41" s="75" t="s">
        <v>342</v>
      </c>
      <c r="E41" s="76"/>
      <c r="F41" s="76"/>
      <c r="G41" s="76"/>
      <c r="H41" s="76"/>
      <c r="I41" s="76"/>
      <c r="J41" s="77"/>
      <c r="K41" s="77"/>
      <c r="L41" s="77"/>
    </row>
  </sheetData>
  <mergeCells count="5">
    <mergeCell ref="C1:O1"/>
    <mergeCell ref="C2:O2"/>
    <mergeCell ref="C3:O3"/>
    <mergeCell ref="C5:M5"/>
    <mergeCell ref="N5:O5"/>
  </mergeCells>
  <phoneticPr fontId="11"/>
  <pageMargins left="0.7" right="0.7" top="0.39370078740157477" bottom="0.39370078740157477" header="0.51181102362204722" footer="0.5118110236220472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>
    <pageSetUpPr fitToPage="1"/>
  </sheetPr>
  <dimension ref="A1:X27"/>
  <sheetViews>
    <sheetView showGridLines="0" topLeftCell="B4" zoomScale="85" zoomScaleNormal="85" zoomScaleSheetLayoutView="100" workbookViewId="0">
      <selection activeCell="Q20" sqref="Q20"/>
    </sheetView>
  </sheetViews>
  <sheetFormatPr defaultColWidth="9" defaultRowHeight="13.2"/>
  <cols>
    <col min="1" max="1" width="0" style="79" hidden="1" customWidth="1"/>
    <col min="2" max="2" width="1.109375" style="81" customWidth="1"/>
    <col min="3" max="3" width="1.6640625" style="81" customWidth="1"/>
    <col min="4" max="9" width="2" style="81" customWidth="1"/>
    <col min="10" max="10" width="15.33203125" style="81" customWidth="1"/>
    <col min="11" max="11" width="21.6640625" style="81" bestFit="1" customWidth="1"/>
    <col min="12" max="12" width="3" style="81" bestFit="1" customWidth="1"/>
    <col min="13" max="13" width="21.6640625" style="81" bestFit="1" customWidth="1"/>
    <col min="14" max="14" width="3" style="81" bestFit="1" customWidth="1"/>
    <col min="15" max="15" width="21.6640625" style="81" bestFit="1" customWidth="1"/>
    <col min="16" max="16" width="3" style="81" bestFit="1" customWidth="1"/>
    <col min="17" max="17" width="21.6640625" style="81" customWidth="1"/>
    <col min="18" max="18" width="3" style="81" customWidth="1"/>
    <col min="19" max="19" width="1" style="81" customWidth="1"/>
    <col min="20" max="20" width="9" style="81"/>
    <col min="21" max="24" width="0" style="81" hidden="1" customWidth="1"/>
    <col min="25" max="16384" width="9" style="81"/>
  </cols>
  <sheetData>
    <row r="1" spans="1:24" ht="23.4">
      <c r="B1" s="80"/>
      <c r="C1" s="271" t="s">
        <v>358</v>
      </c>
      <c r="D1" s="271"/>
      <c r="E1" s="271"/>
      <c r="F1" s="271"/>
      <c r="G1" s="271"/>
      <c r="H1" s="271"/>
      <c r="I1" s="271"/>
      <c r="J1" s="271"/>
      <c r="K1" s="271"/>
      <c r="L1" s="271"/>
      <c r="M1" s="271"/>
      <c r="N1" s="271"/>
      <c r="O1" s="271"/>
      <c r="P1" s="271"/>
      <c r="Q1" s="271"/>
      <c r="R1" s="271"/>
    </row>
    <row r="2" spans="1:24" ht="16.2">
      <c r="B2" s="82"/>
      <c r="C2" s="272" t="s">
        <v>359</v>
      </c>
      <c r="D2" s="272"/>
      <c r="E2" s="272"/>
      <c r="F2" s="272"/>
      <c r="G2" s="272"/>
      <c r="H2" s="272"/>
      <c r="I2" s="272"/>
      <c r="J2" s="272"/>
      <c r="K2" s="272"/>
      <c r="L2" s="272"/>
      <c r="M2" s="272"/>
      <c r="N2" s="272"/>
      <c r="O2" s="272"/>
      <c r="P2" s="272"/>
      <c r="Q2" s="272"/>
      <c r="R2" s="272"/>
    </row>
    <row r="3" spans="1:24" ht="16.2">
      <c r="B3" s="82"/>
      <c r="C3" s="272" t="s">
        <v>356</v>
      </c>
      <c r="D3" s="272"/>
      <c r="E3" s="272"/>
      <c r="F3" s="272"/>
      <c r="G3" s="272"/>
      <c r="H3" s="272"/>
      <c r="I3" s="272"/>
      <c r="J3" s="272"/>
      <c r="K3" s="272"/>
      <c r="L3" s="272"/>
      <c r="M3" s="272"/>
      <c r="N3" s="272"/>
      <c r="O3" s="272"/>
      <c r="P3" s="272"/>
      <c r="Q3" s="272"/>
      <c r="R3" s="272"/>
    </row>
    <row r="4" spans="1:24" ht="15.75" customHeight="1" thickBot="1">
      <c r="B4" s="83"/>
      <c r="C4" s="84"/>
      <c r="D4" s="84"/>
      <c r="E4" s="84"/>
      <c r="F4" s="84"/>
      <c r="G4" s="84"/>
      <c r="H4" s="84"/>
      <c r="I4" s="84"/>
      <c r="J4" s="85"/>
      <c r="K4" s="84"/>
      <c r="L4" s="85"/>
      <c r="M4" s="84"/>
      <c r="N4" s="84"/>
      <c r="O4" s="84"/>
      <c r="P4" s="84"/>
      <c r="Q4" s="84"/>
      <c r="R4" s="85" t="s">
        <v>353</v>
      </c>
    </row>
    <row r="5" spans="1:24" ht="12.75" customHeight="1">
      <c r="B5" s="86"/>
      <c r="C5" s="273" t="s">
        <v>0</v>
      </c>
      <c r="D5" s="274"/>
      <c r="E5" s="274"/>
      <c r="F5" s="274"/>
      <c r="G5" s="274"/>
      <c r="H5" s="274"/>
      <c r="I5" s="274"/>
      <c r="J5" s="275"/>
      <c r="K5" s="279" t="s">
        <v>343</v>
      </c>
      <c r="L5" s="274"/>
      <c r="M5" s="87"/>
      <c r="N5" s="87"/>
      <c r="O5" s="87"/>
      <c r="P5" s="87"/>
      <c r="Q5" s="87"/>
      <c r="R5" s="88"/>
    </row>
    <row r="6" spans="1:24" ht="29.25" customHeight="1" thickBot="1">
      <c r="A6" s="79" t="s">
        <v>329</v>
      </c>
      <c r="B6" s="86"/>
      <c r="C6" s="276"/>
      <c r="D6" s="277"/>
      <c r="E6" s="277"/>
      <c r="F6" s="277"/>
      <c r="G6" s="277"/>
      <c r="H6" s="277"/>
      <c r="I6" s="277"/>
      <c r="J6" s="278"/>
      <c r="K6" s="280"/>
      <c r="L6" s="277"/>
      <c r="M6" s="281" t="s">
        <v>344</v>
      </c>
      <c r="N6" s="282"/>
      <c r="O6" s="281" t="s">
        <v>345</v>
      </c>
      <c r="P6" s="282"/>
      <c r="Q6" s="281" t="s">
        <v>147</v>
      </c>
      <c r="R6" s="283"/>
    </row>
    <row r="7" spans="1:24" ht="15.9" customHeight="1">
      <c r="A7" s="79" t="s">
        <v>209</v>
      </c>
      <c r="B7" s="89"/>
      <c r="C7" s="90" t="s">
        <v>210</v>
      </c>
      <c r="D7" s="91"/>
      <c r="E7" s="91"/>
      <c r="F7" s="91"/>
      <c r="G7" s="91"/>
      <c r="H7" s="91"/>
      <c r="I7" s="91"/>
      <c r="J7" s="92"/>
      <c r="K7" s="93">
        <v>164248631</v>
      </c>
      <c r="L7" s="94"/>
      <c r="M7" s="93">
        <v>321724708</v>
      </c>
      <c r="N7" s="95"/>
      <c r="O7" s="93">
        <v>-157562112</v>
      </c>
      <c r="P7" s="95"/>
      <c r="Q7" s="96">
        <v>86035</v>
      </c>
      <c r="R7" s="97"/>
      <c r="U7" s="216">
        <f t="shared" ref="U7:U12" si="0">IF(COUNTIF(V7:X7,"-")=COUNTA(V7:X7),"-",SUM(V7:X7))</f>
        <v>164248631157</v>
      </c>
      <c r="V7" s="216">
        <v>321724708073</v>
      </c>
      <c r="W7" s="216">
        <v>-157562112218</v>
      </c>
      <c r="X7" s="216">
        <v>86035302</v>
      </c>
    </row>
    <row r="8" spans="1:24" ht="15.9" customHeight="1">
      <c r="A8" s="79" t="s">
        <v>211</v>
      </c>
      <c r="B8" s="89"/>
      <c r="C8" s="21"/>
      <c r="D8" s="16" t="s">
        <v>212</v>
      </c>
      <c r="E8" s="16"/>
      <c r="F8" s="16"/>
      <c r="G8" s="16"/>
      <c r="H8" s="16"/>
      <c r="I8" s="16"/>
      <c r="J8" s="98"/>
      <c r="K8" s="99">
        <v>-103756160</v>
      </c>
      <c r="L8" s="100"/>
      <c r="M8" s="265"/>
      <c r="N8" s="266"/>
      <c r="O8" s="99">
        <v>-103756160</v>
      </c>
      <c r="P8" s="101"/>
      <c r="Q8" s="102" t="s">
        <v>360</v>
      </c>
      <c r="R8" s="103"/>
      <c r="U8" s="216">
        <f t="shared" si="0"/>
        <v>-103756160464</v>
      </c>
      <c r="V8" s="216" t="s">
        <v>11</v>
      </c>
      <c r="W8" s="216">
        <v>-103756160464</v>
      </c>
      <c r="X8" s="216" t="s">
        <v>360</v>
      </c>
    </row>
    <row r="9" spans="1:24" ht="15.9" customHeight="1">
      <c r="A9" s="79" t="s">
        <v>213</v>
      </c>
      <c r="B9" s="86"/>
      <c r="C9" s="104"/>
      <c r="D9" s="98" t="s">
        <v>214</v>
      </c>
      <c r="E9" s="98"/>
      <c r="F9" s="98"/>
      <c r="G9" s="98"/>
      <c r="H9" s="98"/>
      <c r="I9" s="98"/>
      <c r="J9" s="98"/>
      <c r="K9" s="99">
        <v>105033256</v>
      </c>
      <c r="L9" s="100"/>
      <c r="M9" s="256"/>
      <c r="N9" s="257"/>
      <c r="O9" s="99">
        <v>105033256</v>
      </c>
      <c r="P9" s="101"/>
      <c r="Q9" s="102" t="s">
        <v>11</v>
      </c>
      <c r="R9" s="105"/>
      <c r="U9" s="216">
        <f t="shared" si="0"/>
        <v>105033256002</v>
      </c>
      <c r="V9" s="216" t="s">
        <v>11</v>
      </c>
      <c r="W9" s="216">
        <f>IF(COUNTIF(W10:W11,"-")=COUNTA(W10:W11),"-",SUM(W10:W11))</f>
        <v>105033256002</v>
      </c>
      <c r="X9" s="216" t="str">
        <f>IF(COUNTIF(X10:X11,"-")=COUNTA(X10:X11),"-",SUM(X10:X11))</f>
        <v>-</v>
      </c>
    </row>
    <row r="10" spans="1:24" ht="15.9" customHeight="1">
      <c r="A10" s="79" t="s">
        <v>215</v>
      </c>
      <c r="B10" s="86"/>
      <c r="C10" s="106"/>
      <c r="D10" s="98"/>
      <c r="E10" s="107" t="s">
        <v>216</v>
      </c>
      <c r="F10" s="107"/>
      <c r="G10" s="107"/>
      <c r="H10" s="107"/>
      <c r="I10" s="107"/>
      <c r="J10" s="98"/>
      <c r="K10" s="99">
        <v>65201612</v>
      </c>
      <c r="L10" s="100"/>
      <c r="M10" s="256"/>
      <c r="N10" s="257"/>
      <c r="O10" s="99">
        <v>65201612</v>
      </c>
      <c r="P10" s="101"/>
      <c r="Q10" s="102" t="s">
        <v>361</v>
      </c>
      <c r="R10" s="105"/>
      <c r="U10" s="216">
        <f t="shared" si="0"/>
        <v>65201611586</v>
      </c>
      <c r="V10" s="216" t="s">
        <v>11</v>
      </c>
      <c r="W10" s="216">
        <v>65201611586</v>
      </c>
      <c r="X10" s="216" t="s">
        <v>362</v>
      </c>
    </row>
    <row r="11" spans="1:24" ht="15.9" customHeight="1">
      <c r="A11" s="79" t="s">
        <v>217</v>
      </c>
      <c r="B11" s="86"/>
      <c r="C11" s="108"/>
      <c r="D11" s="109"/>
      <c r="E11" s="109" t="s">
        <v>218</v>
      </c>
      <c r="F11" s="109"/>
      <c r="G11" s="109"/>
      <c r="H11" s="109"/>
      <c r="I11" s="109"/>
      <c r="J11" s="110"/>
      <c r="K11" s="111">
        <v>39831644</v>
      </c>
      <c r="L11" s="112"/>
      <c r="M11" s="267"/>
      <c r="N11" s="268"/>
      <c r="O11" s="111">
        <v>39831644</v>
      </c>
      <c r="P11" s="113"/>
      <c r="Q11" s="114" t="s">
        <v>363</v>
      </c>
      <c r="R11" s="115"/>
      <c r="U11" s="216">
        <f t="shared" si="0"/>
        <v>39831644416</v>
      </c>
      <c r="V11" s="216" t="s">
        <v>11</v>
      </c>
      <c r="W11" s="216">
        <v>39831644416</v>
      </c>
      <c r="X11" s="216" t="s">
        <v>360</v>
      </c>
    </row>
    <row r="12" spans="1:24" ht="15.9" customHeight="1">
      <c r="A12" s="79" t="s">
        <v>219</v>
      </c>
      <c r="B12" s="86"/>
      <c r="C12" s="116"/>
      <c r="D12" s="117" t="s">
        <v>220</v>
      </c>
      <c r="E12" s="118"/>
      <c r="F12" s="117"/>
      <c r="G12" s="117"/>
      <c r="H12" s="117"/>
      <c r="I12" s="117"/>
      <c r="J12" s="119"/>
      <c r="K12" s="120">
        <v>1277096</v>
      </c>
      <c r="L12" s="121"/>
      <c r="M12" s="269"/>
      <c r="N12" s="270"/>
      <c r="O12" s="120">
        <v>1277096</v>
      </c>
      <c r="P12" s="122"/>
      <c r="Q12" s="123" t="s">
        <v>11</v>
      </c>
      <c r="R12" s="124"/>
      <c r="U12" s="216">
        <f t="shared" si="0"/>
        <v>1277095538</v>
      </c>
      <c r="V12" s="216" t="s">
        <v>11</v>
      </c>
      <c r="W12" s="216">
        <f>IF(COUNTIF(W8:W9,"-")=COUNTA(W8:W9),"-",SUM(W8:W9))</f>
        <v>1277095538</v>
      </c>
      <c r="X12" s="216" t="str">
        <f>IF(COUNTIF(X8:X9,"-")=COUNTA(X8:X9),"-",SUM(X8:X9))</f>
        <v>-</v>
      </c>
    </row>
    <row r="13" spans="1:24" ht="15.9" customHeight="1">
      <c r="A13" s="79" t="s">
        <v>221</v>
      </c>
      <c r="B13" s="86"/>
      <c r="C13" s="21"/>
      <c r="D13" s="125" t="s">
        <v>346</v>
      </c>
      <c r="E13" s="125"/>
      <c r="F13" s="125"/>
      <c r="G13" s="107"/>
      <c r="H13" s="107"/>
      <c r="I13" s="107"/>
      <c r="J13" s="98"/>
      <c r="K13" s="258"/>
      <c r="L13" s="259"/>
      <c r="M13" s="99">
        <v>-1731994</v>
      </c>
      <c r="N13" s="101"/>
      <c r="O13" s="99">
        <v>1731994</v>
      </c>
      <c r="P13" s="101"/>
      <c r="Q13" s="263"/>
      <c r="R13" s="264"/>
      <c r="U13" s="216">
        <v>0</v>
      </c>
      <c r="V13" s="216">
        <f>IF(COUNTA(V14:V17)=COUNTIF(V14:V17,"-"),"-",SUM(V14,V16,V15,V17))</f>
        <v>-1731994176</v>
      </c>
      <c r="W13" s="216">
        <f>IF(COUNTA(W14:W17)=COUNTIF(W14:W17,"-"),"-",SUM(W14,W16,W15,W17))</f>
        <v>1731994176</v>
      </c>
      <c r="X13" s="216" t="s">
        <v>11</v>
      </c>
    </row>
    <row r="14" spans="1:24" ht="15.9" customHeight="1">
      <c r="A14" s="79" t="s">
        <v>222</v>
      </c>
      <c r="B14" s="86"/>
      <c r="C14" s="21"/>
      <c r="D14" s="125"/>
      <c r="E14" s="125" t="s">
        <v>223</v>
      </c>
      <c r="F14" s="107"/>
      <c r="G14" s="107"/>
      <c r="H14" s="107"/>
      <c r="I14" s="107"/>
      <c r="J14" s="98"/>
      <c r="K14" s="258"/>
      <c r="L14" s="259"/>
      <c r="M14" s="99">
        <v>8152238</v>
      </c>
      <c r="N14" s="101"/>
      <c r="O14" s="99">
        <v>-8152238</v>
      </c>
      <c r="P14" s="101"/>
      <c r="Q14" s="260"/>
      <c r="R14" s="261"/>
      <c r="U14" s="216">
        <v>0</v>
      </c>
      <c r="V14" s="216">
        <v>8152238155</v>
      </c>
      <c r="W14" s="216">
        <v>-8152238155</v>
      </c>
      <c r="X14" s="216" t="s">
        <v>11</v>
      </c>
    </row>
    <row r="15" spans="1:24" ht="15.9" customHeight="1">
      <c r="A15" s="79" t="s">
        <v>224</v>
      </c>
      <c r="B15" s="86"/>
      <c r="C15" s="21"/>
      <c r="D15" s="125"/>
      <c r="E15" s="125" t="s">
        <v>225</v>
      </c>
      <c r="F15" s="125"/>
      <c r="G15" s="107"/>
      <c r="H15" s="107"/>
      <c r="I15" s="107"/>
      <c r="J15" s="98"/>
      <c r="K15" s="258"/>
      <c r="L15" s="259"/>
      <c r="M15" s="99">
        <v>-9329353</v>
      </c>
      <c r="N15" s="101"/>
      <c r="O15" s="99">
        <v>9329353</v>
      </c>
      <c r="P15" s="101"/>
      <c r="Q15" s="260"/>
      <c r="R15" s="261"/>
      <c r="U15" s="216">
        <v>0</v>
      </c>
      <c r="V15" s="216">
        <v>-9329353460</v>
      </c>
      <c r="W15" s="216">
        <v>9329353460</v>
      </c>
      <c r="X15" s="216" t="s">
        <v>11</v>
      </c>
    </row>
    <row r="16" spans="1:24" ht="15.9" customHeight="1">
      <c r="A16" s="79" t="s">
        <v>226</v>
      </c>
      <c r="B16" s="86"/>
      <c r="C16" s="21"/>
      <c r="D16" s="125"/>
      <c r="E16" s="125" t="s">
        <v>227</v>
      </c>
      <c r="F16" s="125"/>
      <c r="G16" s="107"/>
      <c r="H16" s="107"/>
      <c r="I16" s="107"/>
      <c r="J16" s="98"/>
      <c r="K16" s="258"/>
      <c r="L16" s="259"/>
      <c r="M16" s="99">
        <v>1330478</v>
      </c>
      <c r="N16" s="101"/>
      <c r="O16" s="99">
        <v>-1330478</v>
      </c>
      <c r="P16" s="101"/>
      <c r="Q16" s="260"/>
      <c r="R16" s="261"/>
      <c r="U16" s="216">
        <v>0</v>
      </c>
      <c r="V16" s="216">
        <v>1330477676</v>
      </c>
      <c r="W16" s="216">
        <v>-1330477676</v>
      </c>
      <c r="X16" s="216" t="s">
        <v>11</v>
      </c>
    </row>
    <row r="17" spans="1:24" ht="15.9" customHeight="1">
      <c r="A17" s="79" t="s">
        <v>228</v>
      </c>
      <c r="B17" s="86"/>
      <c r="C17" s="21"/>
      <c r="D17" s="125"/>
      <c r="E17" s="125" t="s">
        <v>229</v>
      </c>
      <c r="F17" s="125"/>
      <c r="G17" s="107"/>
      <c r="H17" s="17"/>
      <c r="I17" s="107"/>
      <c r="J17" s="98"/>
      <c r="K17" s="258"/>
      <c r="L17" s="259"/>
      <c r="M17" s="99">
        <v>-1885357</v>
      </c>
      <c r="N17" s="101"/>
      <c r="O17" s="99">
        <v>1885357</v>
      </c>
      <c r="P17" s="101"/>
      <c r="Q17" s="260"/>
      <c r="R17" s="261"/>
      <c r="U17" s="216">
        <v>0</v>
      </c>
      <c r="V17" s="216">
        <v>-1885356547</v>
      </c>
      <c r="W17" s="216">
        <v>1885356547</v>
      </c>
      <c r="X17" s="216" t="s">
        <v>11</v>
      </c>
    </row>
    <row r="18" spans="1:24" ht="15.9" customHeight="1">
      <c r="A18" s="79" t="s">
        <v>230</v>
      </c>
      <c r="B18" s="86"/>
      <c r="C18" s="21"/>
      <c r="D18" s="125" t="s">
        <v>231</v>
      </c>
      <c r="E18" s="107"/>
      <c r="F18" s="107"/>
      <c r="G18" s="107"/>
      <c r="H18" s="107"/>
      <c r="I18" s="107"/>
      <c r="J18" s="98"/>
      <c r="K18" s="221">
        <v>0</v>
      </c>
      <c r="L18" s="222"/>
      <c r="M18" s="221">
        <v>0</v>
      </c>
      <c r="N18" s="101"/>
      <c r="O18" s="256"/>
      <c r="P18" s="257"/>
      <c r="Q18" s="256"/>
      <c r="R18" s="262"/>
      <c r="U18" s="216">
        <f t="shared" ref="U18:U25" si="1">IF(COUNTIF(V18:X18,"-")=COUNTA(V18:X18),"-",SUM(V18:X18))</f>
        <v>0</v>
      </c>
      <c r="V18" s="216">
        <v>0</v>
      </c>
      <c r="W18" s="216" t="s">
        <v>11</v>
      </c>
      <c r="X18" s="216" t="s">
        <v>11</v>
      </c>
    </row>
    <row r="19" spans="1:24" ht="15.9" customHeight="1">
      <c r="A19" s="79" t="s">
        <v>232</v>
      </c>
      <c r="B19" s="86"/>
      <c r="C19" s="21"/>
      <c r="D19" s="125" t="s">
        <v>233</v>
      </c>
      <c r="E19" s="125"/>
      <c r="F19" s="107"/>
      <c r="G19" s="107"/>
      <c r="H19" s="107"/>
      <c r="I19" s="107"/>
      <c r="J19" s="98"/>
      <c r="K19" s="99">
        <v>166371</v>
      </c>
      <c r="L19" s="100"/>
      <c r="M19" s="99">
        <v>166371</v>
      </c>
      <c r="N19" s="101"/>
      <c r="O19" s="256"/>
      <c r="P19" s="257"/>
      <c r="Q19" s="256"/>
      <c r="R19" s="262"/>
      <c r="U19" s="216">
        <f t="shared" si="1"/>
        <v>166370568</v>
      </c>
      <c r="V19" s="216">
        <v>166370568</v>
      </c>
      <c r="W19" s="216" t="s">
        <v>11</v>
      </c>
      <c r="X19" s="216" t="s">
        <v>11</v>
      </c>
    </row>
    <row r="20" spans="1:24" ht="15.9" customHeight="1">
      <c r="A20" s="79" t="s">
        <v>347</v>
      </c>
      <c r="B20" s="86"/>
      <c r="C20" s="21"/>
      <c r="D20" s="125" t="s">
        <v>234</v>
      </c>
      <c r="E20" s="125"/>
      <c r="F20" s="107"/>
      <c r="G20" s="107"/>
      <c r="H20" s="107"/>
      <c r="I20" s="107"/>
      <c r="J20" s="98"/>
      <c r="K20" s="99">
        <v>1562</v>
      </c>
      <c r="L20" s="126"/>
      <c r="M20" s="256"/>
      <c r="N20" s="257"/>
      <c r="O20" s="256"/>
      <c r="P20" s="257"/>
      <c r="Q20" s="102">
        <v>1562</v>
      </c>
      <c r="R20" s="105"/>
      <c r="U20" s="216">
        <f t="shared" si="1"/>
        <v>1561745</v>
      </c>
      <c r="V20" s="216" t="s">
        <v>11</v>
      </c>
      <c r="W20" s="216" t="s">
        <v>11</v>
      </c>
      <c r="X20" s="216">
        <v>1561745</v>
      </c>
    </row>
    <row r="21" spans="1:24" ht="15.9" customHeight="1">
      <c r="A21" s="79" t="s">
        <v>348</v>
      </c>
      <c r="B21" s="86"/>
      <c r="C21" s="21"/>
      <c r="D21" s="125" t="s">
        <v>235</v>
      </c>
      <c r="E21" s="125"/>
      <c r="F21" s="107"/>
      <c r="G21" s="107"/>
      <c r="H21" s="107"/>
      <c r="I21" s="107"/>
      <c r="J21" s="98"/>
      <c r="K21" s="99">
        <v>-99</v>
      </c>
      <c r="L21" s="126"/>
      <c r="M21" s="256"/>
      <c r="N21" s="257"/>
      <c r="O21" s="256"/>
      <c r="P21" s="257"/>
      <c r="Q21" s="102">
        <v>-99</v>
      </c>
      <c r="R21" s="105"/>
      <c r="U21" s="216">
        <f t="shared" si="1"/>
        <v>-99310</v>
      </c>
      <c r="V21" s="216" t="s">
        <v>11</v>
      </c>
      <c r="W21" s="216" t="s">
        <v>11</v>
      </c>
      <c r="X21" s="216">
        <v>-99310</v>
      </c>
    </row>
    <row r="22" spans="1:24" ht="15.9" customHeight="1">
      <c r="A22" s="79" t="s">
        <v>349</v>
      </c>
      <c r="B22" s="86"/>
      <c r="C22" s="21"/>
      <c r="D22" s="125" t="s">
        <v>236</v>
      </c>
      <c r="E22" s="125"/>
      <c r="F22" s="107"/>
      <c r="G22" s="107"/>
      <c r="H22" s="107"/>
      <c r="I22" s="107"/>
      <c r="J22" s="98"/>
      <c r="K22" s="221">
        <v>0</v>
      </c>
      <c r="L22" s="100"/>
      <c r="M22" s="256"/>
      <c r="N22" s="257"/>
      <c r="O22" s="256"/>
      <c r="P22" s="257"/>
      <c r="Q22" s="224">
        <v>0</v>
      </c>
      <c r="R22" s="105"/>
      <c r="U22" s="216">
        <f t="shared" si="1"/>
        <v>0</v>
      </c>
      <c r="V22" s="216" t="s">
        <v>11</v>
      </c>
      <c r="W22" s="216" t="s">
        <v>11</v>
      </c>
      <c r="X22" s="216">
        <v>0</v>
      </c>
    </row>
    <row r="23" spans="1:24" ht="15.9" customHeight="1">
      <c r="A23" s="79" t="s">
        <v>237</v>
      </c>
      <c r="B23" s="86"/>
      <c r="C23" s="108"/>
      <c r="D23" s="109" t="s">
        <v>44</v>
      </c>
      <c r="E23" s="109"/>
      <c r="F23" s="109"/>
      <c r="G23" s="127"/>
      <c r="H23" s="127"/>
      <c r="I23" s="127"/>
      <c r="J23" s="110"/>
      <c r="K23" s="111">
        <v>-674</v>
      </c>
      <c r="L23" s="112"/>
      <c r="M23" s="223">
        <v>0</v>
      </c>
      <c r="N23" s="113"/>
      <c r="O23" s="111">
        <v>-674</v>
      </c>
      <c r="P23" s="113"/>
      <c r="Q23" s="254"/>
      <c r="R23" s="255"/>
      <c r="S23" s="128"/>
      <c r="U23" s="216">
        <f t="shared" si="1"/>
        <v>-673832</v>
      </c>
      <c r="V23" s="216">
        <v>0</v>
      </c>
      <c r="W23" s="216">
        <v>-673832</v>
      </c>
      <c r="X23" s="216" t="s">
        <v>11</v>
      </c>
    </row>
    <row r="24" spans="1:24" ht="15.9" customHeight="1" thickBot="1">
      <c r="A24" s="79" t="s">
        <v>238</v>
      </c>
      <c r="B24" s="86"/>
      <c r="C24" s="129"/>
      <c r="D24" s="130" t="s">
        <v>239</v>
      </c>
      <c r="E24" s="130"/>
      <c r="F24" s="131"/>
      <c r="G24" s="131"/>
      <c r="H24" s="132"/>
      <c r="I24" s="131"/>
      <c r="J24" s="133"/>
      <c r="K24" s="134">
        <v>1444255</v>
      </c>
      <c r="L24" s="135" t="s">
        <v>357</v>
      </c>
      <c r="M24" s="134">
        <v>-1565624</v>
      </c>
      <c r="N24" s="136" t="s">
        <v>357</v>
      </c>
      <c r="O24" s="134">
        <v>3008416</v>
      </c>
      <c r="P24" s="136"/>
      <c r="Q24" s="137">
        <v>1462</v>
      </c>
      <c r="R24" s="138" t="s">
        <v>357</v>
      </c>
      <c r="S24" s="128"/>
      <c r="U24" s="216">
        <f t="shared" si="1"/>
        <v>1444254709</v>
      </c>
      <c r="V24" s="216">
        <f>IF(AND(V13="-",COUNTIF(V18:V19,"-")=COUNTA(V18:V19),V23="-"),"-",SUM(V13,V18:V19,V23))</f>
        <v>-1565623608</v>
      </c>
      <c r="W24" s="216">
        <f>IF(AND(W12="-",W13="-",COUNTIF(W18:W19,"-")=COUNTA(W18:W19),W23="-"),"-",SUM(W12,W13,W18:W19,W23))</f>
        <v>3008415882</v>
      </c>
      <c r="X24" s="216">
        <f>IF(AND(X12="-",COUNTIF(X20:X22,"-")=COUNTA(X20:X22)),"-",SUM(X12,X20:X22))</f>
        <v>1462435</v>
      </c>
    </row>
    <row r="25" spans="1:24" ht="15.9" customHeight="1" thickBot="1">
      <c r="A25" s="79" t="s">
        <v>240</v>
      </c>
      <c r="B25" s="86"/>
      <c r="C25" s="139" t="s">
        <v>241</v>
      </c>
      <c r="D25" s="140"/>
      <c r="E25" s="140"/>
      <c r="F25" s="140"/>
      <c r="G25" s="141"/>
      <c r="H25" s="141"/>
      <c r="I25" s="141"/>
      <c r="J25" s="142"/>
      <c r="K25" s="143">
        <v>165692886</v>
      </c>
      <c r="L25" s="144" t="s">
        <v>357</v>
      </c>
      <c r="M25" s="143">
        <v>320159084</v>
      </c>
      <c r="N25" s="145"/>
      <c r="O25" s="143">
        <v>-154553696</v>
      </c>
      <c r="P25" s="145"/>
      <c r="Q25" s="146">
        <v>87498</v>
      </c>
      <c r="R25" s="147" t="s">
        <v>357</v>
      </c>
      <c r="S25" s="128"/>
      <c r="U25" s="216">
        <f t="shared" si="1"/>
        <v>165692885866</v>
      </c>
      <c r="V25" s="216">
        <v>320159084465</v>
      </c>
      <c r="W25" s="216">
        <v>-154553696336</v>
      </c>
      <c r="X25" s="216">
        <f>IF(AND(X7="-",X24="-"),"-",SUM(X7,X24))</f>
        <v>87497737</v>
      </c>
    </row>
    <row r="26" spans="1:24" ht="6.75" customHeight="1">
      <c r="B26" s="86"/>
      <c r="C26" s="148"/>
      <c r="D26" s="149"/>
      <c r="E26" s="149"/>
      <c r="F26" s="149"/>
      <c r="G26" s="149"/>
      <c r="H26" s="149"/>
      <c r="I26" s="149"/>
      <c r="J26" s="149"/>
      <c r="K26" s="86"/>
      <c r="L26" s="86"/>
      <c r="M26" s="86"/>
      <c r="N26" s="86"/>
      <c r="O26" s="86"/>
      <c r="P26" s="86"/>
      <c r="Q26" s="86"/>
      <c r="R26" s="16"/>
      <c r="S26" s="128"/>
    </row>
    <row r="27" spans="1:24" ht="15.6" customHeight="1">
      <c r="B27" s="86"/>
      <c r="C27" s="150"/>
      <c r="D27" s="151" t="s">
        <v>342</v>
      </c>
      <c r="F27" s="152"/>
      <c r="G27" s="153"/>
      <c r="H27" s="152"/>
      <c r="I27" s="152"/>
      <c r="J27" s="150"/>
      <c r="K27" s="86"/>
      <c r="L27" s="86"/>
      <c r="M27" s="86"/>
      <c r="N27" s="86"/>
      <c r="O27" s="86"/>
      <c r="P27" s="86"/>
      <c r="Q27" s="86"/>
      <c r="R27" s="16"/>
      <c r="S27" s="128"/>
    </row>
  </sheetData>
  <mergeCells count="34">
    <mergeCell ref="C1:R1"/>
    <mergeCell ref="C2:R2"/>
    <mergeCell ref="C3:R3"/>
    <mergeCell ref="C5:J6"/>
    <mergeCell ref="K5:L6"/>
    <mergeCell ref="M6:N6"/>
    <mergeCell ref="O6:P6"/>
    <mergeCell ref="Q6:R6"/>
    <mergeCell ref="K16:L16"/>
    <mergeCell ref="Q16:R16"/>
    <mergeCell ref="M8:N8"/>
    <mergeCell ref="M9:N9"/>
    <mergeCell ref="M10:N10"/>
    <mergeCell ref="M11:N11"/>
    <mergeCell ref="M12:N12"/>
    <mergeCell ref="K13:L13"/>
    <mergeCell ref="Q13:R13"/>
    <mergeCell ref="K14:L14"/>
    <mergeCell ref="Q14:R14"/>
    <mergeCell ref="K15:L15"/>
    <mergeCell ref="Q15:R15"/>
    <mergeCell ref="K17:L17"/>
    <mergeCell ref="Q17:R17"/>
    <mergeCell ref="O18:P18"/>
    <mergeCell ref="Q18:R18"/>
    <mergeCell ref="O19:P19"/>
    <mergeCell ref="Q19:R19"/>
    <mergeCell ref="Q23:R23"/>
    <mergeCell ref="M20:N20"/>
    <mergeCell ref="O20:P20"/>
    <mergeCell ref="M21:N21"/>
    <mergeCell ref="O21:P21"/>
    <mergeCell ref="M22:N22"/>
    <mergeCell ref="O22:P22"/>
  </mergeCells>
  <phoneticPr fontId="11"/>
  <pageMargins left="0.70866141732283472" right="0.70866141732283472" top="0.39370078740157477" bottom="0.39370078740157477" header="0.51181102362204722" footer="0.51181102362204722"/>
  <pageSetup paperSize="9" scale="6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8">
    <pageSetUpPr fitToPage="1"/>
  </sheetPr>
  <dimension ref="A1:AW61"/>
  <sheetViews>
    <sheetView topLeftCell="B1" zoomScale="85" zoomScaleNormal="85" workbookViewId="0">
      <selection activeCell="M17" sqref="M17"/>
    </sheetView>
  </sheetViews>
  <sheetFormatPr defaultColWidth="9" defaultRowHeight="13.2"/>
  <cols>
    <col min="1" max="1" width="0" style="1" hidden="1" customWidth="1"/>
    <col min="2" max="2" width="0.77734375" style="2" customWidth="1"/>
    <col min="3" max="11" width="2.109375" style="2" customWidth="1"/>
    <col min="12" max="12" width="13.21875" style="2" customWidth="1"/>
    <col min="13" max="13" width="21.6640625" style="2" bestFit="1" customWidth="1"/>
    <col min="14" max="14" width="3" style="2" customWidth="1"/>
    <col min="15" max="15" width="0.77734375" style="47" customWidth="1"/>
    <col min="16" max="16" width="9" style="3"/>
    <col min="17" max="17" width="0" style="3" hidden="1" customWidth="1"/>
    <col min="18" max="16384" width="9" style="3"/>
  </cols>
  <sheetData>
    <row r="1" spans="1:49" s="47" customFormat="1" ht="23.4">
      <c r="A1" s="1"/>
      <c r="B1" s="154"/>
      <c r="C1" s="293" t="s">
        <v>364</v>
      </c>
      <c r="D1" s="293"/>
      <c r="E1" s="293"/>
      <c r="F1" s="293"/>
      <c r="G1" s="293"/>
      <c r="H1" s="293"/>
      <c r="I1" s="293"/>
      <c r="J1" s="293"/>
      <c r="K1" s="293"/>
      <c r="L1" s="293"/>
      <c r="M1" s="293"/>
      <c r="N1" s="293"/>
    </row>
    <row r="2" spans="1:49" s="47" customFormat="1" ht="14.4">
      <c r="A2" s="155"/>
      <c r="B2" s="156"/>
      <c r="C2" s="294" t="s">
        <v>355</v>
      </c>
      <c r="D2" s="294"/>
      <c r="E2" s="294"/>
      <c r="F2" s="294"/>
      <c r="G2" s="294"/>
      <c r="H2" s="294"/>
      <c r="I2" s="294"/>
      <c r="J2" s="294"/>
      <c r="K2" s="294"/>
      <c r="L2" s="294"/>
      <c r="M2" s="294"/>
      <c r="N2" s="294"/>
    </row>
    <row r="3" spans="1:49" s="47" customFormat="1" ht="14.4">
      <c r="A3" s="155"/>
      <c r="B3" s="156"/>
      <c r="C3" s="294" t="s">
        <v>356</v>
      </c>
      <c r="D3" s="294"/>
      <c r="E3" s="294"/>
      <c r="F3" s="294"/>
      <c r="G3" s="294"/>
      <c r="H3" s="294"/>
      <c r="I3" s="294"/>
      <c r="J3" s="294"/>
      <c r="K3" s="294"/>
      <c r="L3" s="294"/>
      <c r="M3" s="294"/>
      <c r="N3" s="294"/>
    </row>
    <row r="4" spans="1:49" s="47" customFormat="1" ht="13.8" thickBot="1">
      <c r="A4" s="155"/>
      <c r="B4" s="156"/>
      <c r="C4" s="157"/>
      <c r="D4" s="157"/>
      <c r="E4" s="157"/>
      <c r="F4" s="157"/>
      <c r="G4" s="157"/>
      <c r="H4" s="157"/>
      <c r="I4" s="157"/>
      <c r="J4" s="157"/>
      <c r="K4" s="157"/>
      <c r="L4" s="157"/>
      <c r="M4" s="157"/>
      <c r="N4" s="158" t="s">
        <v>353</v>
      </c>
    </row>
    <row r="5" spans="1:49" s="47" customFormat="1">
      <c r="A5" s="155"/>
      <c r="B5" s="156"/>
      <c r="C5" s="295" t="s">
        <v>0</v>
      </c>
      <c r="D5" s="296"/>
      <c r="E5" s="296"/>
      <c r="F5" s="296"/>
      <c r="G5" s="296"/>
      <c r="H5" s="296"/>
      <c r="I5" s="296"/>
      <c r="J5" s="297"/>
      <c r="K5" s="297"/>
      <c r="L5" s="298"/>
      <c r="M5" s="302" t="s">
        <v>331</v>
      </c>
      <c r="N5" s="303"/>
    </row>
    <row r="6" spans="1:49" s="47" customFormat="1" ht="13.8" thickBot="1">
      <c r="A6" s="155" t="s">
        <v>329</v>
      </c>
      <c r="B6" s="156"/>
      <c r="C6" s="299"/>
      <c r="D6" s="300"/>
      <c r="E6" s="300"/>
      <c r="F6" s="300"/>
      <c r="G6" s="300"/>
      <c r="H6" s="300"/>
      <c r="I6" s="300"/>
      <c r="J6" s="300"/>
      <c r="K6" s="300"/>
      <c r="L6" s="301"/>
      <c r="M6" s="304"/>
      <c r="N6" s="305"/>
    </row>
    <row r="7" spans="1:49" s="47" customFormat="1">
      <c r="A7" s="159"/>
      <c r="B7" s="160"/>
      <c r="C7" s="161" t="s">
        <v>350</v>
      </c>
      <c r="D7" s="162"/>
      <c r="E7" s="162"/>
      <c r="F7" s="163"/>
      <c r="G7" s="163"/>
      <c r="H7" s="164"/>
      <c r="I7" s="163"/>
      <c r="J7" s="164"/>
      <c r="K7" s="164"/>
      <c r="L7" s="165"/>
      <c r="M7" s="166"/>
      <c r="N7" s="167"/>
      <c r="AW7" s="217"/>
    </row>
    <row r="8" spans="1:49" s="47" customFormat="1">
      <c r="A8" s="1" t="s">
        <v>244</v>
      </c>
      <c r="B8" s="2"/>
      <c r="C8" s="168"/>
      <c r="D8" s="169" t="s">
        <v>245</v>
      </c>
      <c r="E8" s="169"/>
      <c r="F8" s="170"/>
      <c r="G8" s="170"/>
      <c r="H8" s="157"/>
      <c r="I8" s="170"/>
      <c r="J8" s="157"/>
      <c r="K8" s="157"/>
      <c r="L8" s="171"/>
      <c r="M8" s="172">
        <v>121889659</v>
      </c>
      <c r="N8" s="173" t="s">
        <v>357</v>
      </c>
      <c r="Q8" s="47">
        <f>IF(AND(Q9="-",Q14="-"),"-",SUM(Q9,Q14))</f>
        <v>121889658509</v>
      </c>
      <c r="AW8" s="217"/>
    </row>
    <row r="9" spans="1:49" s="47" customFormat="1">
      <c r="A9" s="1" t="s">
        <v>246</v>
      </c>
      <c r="B9" s="2"/>
      <c r="C9" s="168"/>
      <c r="D9" s="169"/>
      <c r="E9" s="169" t="s">
        <v>247</v>
      </c>
      <c r="F9" s="170"/>
      <c r="G9" s="170"/>
      <c r="H9" s="170"/>
      <c r="I9" s="170"/>
      <c r="J9" s="157"/>
      <c r="K9" s="157"/>
      <c r="L9" s="171"/>
      <c r="M9" s="172">
        <v>47121171</v>
      </c>
      <c r="N9" s="173" t="s">
        <v>357</v>
      </c>
      <c r="Q9" s="47">
        <f>IF(COUNTIF(Q10:Q13,"-")=COUNTA(Q10:Q13),"-",SUM(Q10:Q13))</f>
        <v>47121170749</v>
      </c>
      <c r="AW9" s="217"/>
    </row>
    <row r="10" spans="1:49" s="47" customFormat="1">
      <c r="A10" s="1" t="s">
        <v>248</v>
      </c>
      <c r="B10" s="2"/>
      <c r="C10" s="168"/>
      <c r="D10" s="169"/>
      <c r="E10" s="169"/>
      <c r="F10" s="170" t="s">
        <v>249</v>
      </c>
      <c r="G10" s="170"/>
      <c r="H10" s="170"/>
      <c r="I10" s="170"/>
      <c r="J10" s="157"/>
      <c r="K10" s="157"/>
      <c r="L10" s="171"/>
      <c r="M10" s="172">
        <v>18437406</v>
      </c>
      <c r="N10" s="173"/>
      <c r="Q10" s="47">
        <v>18437406164</v>
      </c>
      <c r="AW10" s="217"/>
    </row>
    <row r="11" spans="1:49" s="47" customFormat="1">
      <c r="A11" s="1" t="s">
        <v>250</v>
      </c>
      <c r="B11" s="2"/>
      <c r="C11" s="168"/>
      <c r="D11" s="169"/>
      <c r="E11" s="169"/>
      <c r="F11" s="170" t="s">
        <v>251</v>
      </c>
      <c r="G11" s="170"/>
      <c r="H11" s="170"/>
      <c r="I11" s="170"/>
      <c r="J11" s="157"/>
      <c r="K11" s="157"/>
      <c r="L11" s="171"/>
      <c r="M11" s="172">
        <v>17729461</v>
      </c>
      <c r="N11" s="173"/>
      <c r="Q11" s="47">
        <v>17729460969</v>
      </c>
      <c r="AW11" s="217"/>
    </row>
    <row r="12" spans="1:49" s="47" customFormat="1">
      <c r="A12" s="1" t="s">
        <v>252</v>
      </c>
      <c r="B12" s="2"/>
      <c r="C12" s="174"/>
      <c r="D12" s="157"/>
      <c r="E12" s="157"/>
      <c r="F12" s="157" t="s">
        <v>253</v>
      </c>
      <c r="G12" s="157"/>
      <c r="H12" s="157"/>
      <c r="I12" s="157"/>
      <c r="J12" s="157"/>
      <c r="K12" s="157"/>
      <c r="L12" s="171"/>
      <c r="M12" s="172">
        <v>1757076</v>
      </c>
      <c r="N12" s="173"/>
      <c r="Q12" s="47">
        <v>1757076443</v>
      </c>
      <c r="AW12" s="217"/>
    </row>
    <row r="13" spans="1:49" s="47" customFormat="1">
      <c r="A13" s="1" t="s">
        <v>254</v>
      </c>
      <c r="B13" s="2"/>
      <c r="C13" s="175"/>
      <c r="D13" s="176"/>
      <c r="E13" s="157"/>
      <c r="F13" s="176" t="s">
        <v>255</v>
      </c>
      <c r="G13" s="176"/>
      <c r="H13" s="176"/>
      <c r="I13" s="176"/>
      <c r="J13" s="157"/>
      <c r="K13" s="157"/>
      <c r="L13" s="171"/>
      <c r="M13" s="172">
        <v>9197227</v>
      </c>
      <c r="N13" s="173"/>
      <c r="Q13" s="47">
        <v>9197227173</v>
      </c>
      <c r="AW13" s="217"/>
    </row>
    <row r="14" spans="1:49" s="47" customFormat="1">
      <c r="A14" s="1" t="s">
        <v>256</v>
      </c>
      <c r="B14" s="2"/>
      <c r="C14" s="174"/>
      <c r="D14" s="176"/>
      <c r="E14" s="157" t="s">
        <v>257</v>
      </c>
      <c r="F14" s="176"/>
      <c r="G14" s="176"/>
      <c r="H14" s="176"/>
      <c r="I14" s="176"/>
      <c r="J14" s="157"/>
      <c r="K14" s="157"/>
      <c r="L14" s="171"/>
      <c r="M14" s="172">
        <v>74768488</v>
      </c>
      <c r="N14" s="173"/>
      <c r="Q14" s="47">
        <f>IF(COUNTIF(Q15:Q18,"-")=COUNTA(Q15:Q18),"-",SUM(Q15:Q18))</f>
        <v>74768487760</v>
      </c>
      <c r="AW14" s="217"/>
    </row>
    <row r="15" spans="1:49" s="47" customFormat="1">
      <c r="A15" s="1" t="s">
        <v>258</v>
      </c>
      <c r="B15" s="2"/>
      <c r="C15" s="174"/>
      <c r="D15" s="176"/>
      <c r="E15" s="176"/>
      <c r="F15" s="157" t="s">
        <v>259</v>
      </c>
      <c r="G15" s="176"/>
      <c r="H15" s="176"/>
      <c r="I15" s="176"/>
      <c r="J15" s="157"/>
      <c r="K15" s="157"/>
      <c r="L15" s="171"/>
      <c r="M15" s="172">
        <v>59889496</v>
      </c>
      <c r="N15" s="173"/>
      <c r="Q15" s="47">
        <v>59889495897</v>
      </c>
      <c r="AW15" s="217"/>
    </row>
    <row r="16" spans="1:49" s="47" customFormat="1">
      <c r="A16" s="1" t="s">
        <v>260</v>
      </c>
      <c r="B16" s="2"/>
      <c r="C16" s="174"/>
      <c r="D16" s="176"/>
      <c r="E16" s="176"/>
      <c r="F16" s="157" t="s">
        <v>261</v>
      </c>
      <c r="G16" s="176"/>
      <c r="H16" s="176"/>
      <c r="I16" s="176"/>
      <c r="J16" s="157"/>
      <c r="K16" s="157"/>
      <c r="L16" s="171"/>
      <c r="M16" s="172">
        <v>14559055</v>
      </c>
      <c r="N16" s="173"/>
      <c r="Q16" s="47">
        <v>14559055329</v>
      </c>
      <c r="AW16" s="217"/>
    </row>
    <row r="17" spans="1:49" s="47" customFormat="1">
      <c r="A17" s="1" t="s">
        <v>262</v>
      </c>
      <c r="B17" s="2"/>
      <c r="C17" s="174"/>
      <c r="D17" s="157"/>
      <c r="E17" s="176"/>
      <c r="F17" s="157" t="s">
        <v>263</v>
      </c>
      <c r="G17" s="176"/>
      <c r="H17" s="176"/>
      <c r="I17" s="176"/>
      <c r="J17" s="157"/>
      <c r="K17" s="157"/>
      <c r="L17" s="171"/>
      <c r="M17" s="225">
        <v>0</v>
      </c>
      <c r="N17" s="177"/>
      <c r="Q17" s="47">
        <v>0</v>
      </c>
      <c r="AW17" s="217"/>
    </row>
    <row r="18" spans="1:49" s="47" customFormat="1">
      <c r="A18" s="1" t="s">
        <v>264</v>
      </c>
      <c r="B18" s="2"/>
      <c r="C18" s="174"/>
      <c r="D18" s="157"/>
      <c r="E18" s="178"/>
      <c r="F18" s="176" t="s">
        <v>255</v>
      </c>
      <c r="G18" s="157"/>
      <c r="H18" s="176"/>
      <c r="I18" s="176"/>
      <c r="J18" s="157"/>
      <c r="K18" s="157"/>
      <c r="L18" s="171"/>
      <c r="M18" s="172">
        <v>319937</v>
      </c>
      <c r="N18" s="173"/>
      <c r="Q18" s="47">
        <v>319936534</v>
      </c>
      <c r="AW18" s="217"/>
    </row>
    <row r="19" spans="1:49" s="47" customFormat="1">
      <c r="A19" s="1" t="s">
        <v>265</v>
      </c>
      <c r="B19" s="2"/>
      <c r="C19" s="174"/>
      <c r="D19" s="157" t="s">
        <v>266</v>
      </c>
      <c r="E19" s="178"/>
      <c r="F19" s="176"/>
      <c r="G19" s="176"/>
      <c r="H19" s="176"/>
      <c r="I19" s="176"/>
      <c r="J19" s="157"/>
      <c r="K19" s="157"/>
      <c r="L19" s="171"/>
      <c r="M19" s="172">
        <v>131343716</v>
      </c>
      <c r="N19" s="173" t="s">
        <v>357</v>
      </c>
      <c r="Q19" s="47">
        <f>IF(COUNTIF(Q20:Q23,"-")=COUNTA(Q20:Q23),"-",SUM(Q20:Q23))</f>
        <v>131343715674</v>
      </c>
      <c r="AW19" s="217"/>
    </row>
    <row r="20" spans="1:49" s="47" customFormat="1">
      <c r="A20" s="1" t="s">
        <v>267</v>
      </c>
      <c r="B20" s="2"/>
      <c r="C20" s="174"/>
      <c r="D20" s="157"/>
      <c r="E20" s="178" t="s">
        <v>268</v>
      </c>
      <c r="F20" s="176"/>
      <c r="G20" s="176"/>
      <c r="H20" s="176"/>
      <c r="I20" s="176"/>
      <c r="J20" s="157"/>
      <c r="K20" s="157"/>
      <c r="L20" s="171"/>
      <c r="M20" s="172">
        <v>65201493</v>
      </c>
      <c r="N20" s="173"/>
      <c r="Q20" s="47">
        <v>65201492545</v>
      </c>
      <c r="AW20" s="217"/>
    </row>
    <row r="21" spans="1:49" s="47" customFormat="1">
      <c r="A21" s="1" t="s">
        <v>269</v>
      </c>
      <c r="B21" s="2"/>
      <c r="C21" s="174"/>
      <c r="D21" s="157"/>
      <c r="E21" s="178" t="s">
        <v>270</v>
      </c>
      <c r="F21" s="176"/>
      <c r="G21" s="176"/>
      <c r="H21" s="176"/>
      <c r="I21" s="176"/>
      <c r="J21" s="157"/>
      <c r="K21" s="157"/>
      <c r="L21" s="171"/>
      <c r="M21" s="172">
        <v>38991480</v>
      </c>
      <c r="N21" s="173"/>
      <c r="Q21" s="47">
        <v>38991479756</v>
      </c>
      <c r="AW21" s="217"/>
    </row>
    <row r="22" spans="1:49" s="47" customFormat="1">
      <c r="A22" s="1" t="s">
        <v>271</v>
      </c>
      <c r="B22" s="2"/>
      <c r="C22" s="174"/>
      <c r="D22" s="157"/>
      <c r="E22" s="178" t="s">
        <v>272</v>
      </c>
      <c r="F22" s="176"/>
      <c r="G22" s="176"/>
      <c r="H22" s="176"/>
      <c r="I22" s="176"/>
      <c r="J22" s="157"/>
      <c r="K22" s="157"/>
      <c r="L22" s="171"/>
      <c r="M22" s="172">
        <v>15140027</v>
      </c>
      <c r="N22" s="173"/>
      <c r="Q22" s="47">
        <v>15140026813</v>
      </c>
      <c r="AW22" s="217"/>
    </row>
    <row r="23" spans="1:49" s="47" customFormat="1">
      <c r="A23" s="1" t="s">
        <v>273</v>
      </c>
      <c r="B23" s="2"/>
      <c r="C23" s="174"/>
      <c r="D23" s="157"/>
      <c r="E23" s="178" t="s">
        <v>274</v>
      </c>
      <c r="F23" s="176"/>
      <c r="G23" s="176"/>
      <c r="H23" s="176"/>
      <c r="I23" s="178"/>
      <c r="J23" s="157"/>
      <c r="K23" s="157"/>
      <c r="L23" s="171"/>
      <c r="M23" s="172">
        <v>12010717</v>
      </c>
      <c r="N23" s="173"/>
      <c r="Q23" s="47">
        <v>12010716560</v>
      </c>
      <c r="AW23" s="217"/>
    </row>
    <row r="24" spans="1:49" s="47" customFormat="1">
      <c r="A24" s="1" t="s">
        <v>275</v>
      </c>
      <c r="B24" s="2"/>
      <c r="C24" s="174"/>
      <c r="D24" s="157" t="s">
        <v>276</v>
      </c>
      <c r="E24" s="178"/>
      <c r="F24" s="176"/>
      <c r="G24" s="176"/>
      <c r="H24" s="176"/>
      <c r="I24" s="178"/>
      <c r="J24" s="157"/>
      <c r="K24" s="157"/>
      <c r="L24" s="171"/>
      <c r="M24" s="225">
        <v>0</v>
      </c>
      <c r="N24" s="173"/>
      <c r="Q24" s="47">
        <f>IF(COUNTIF(Q25:Q26,"-")=COUNTA(Q25:Q26),"-",SUM(Q25:Q26))</f>
        <v>0</v>
      </c>
      <c r="AW24" s="217"/>
    </row>
    <row r="25" spans="1:49" s="47" customFormat="1">
      <c r="A25" s="1" t="s">
        <v>277</v>
      </c>
      <c r="B25" s="2"/>
      <c r="C25" s="174"/>
      <c r="D25" s="157"/>
      <c r="E25" s="178" t="s">
        <v>278</v>
      </c>
      <c r="F25" s="176"/>
      <c r="G25" s="176"/>
      <c r="H25" s="176"/>
      <c r="I25" s="176"/>
      <c r="J25" s="157"/>
      <c r="K25" s="157"/>
      <c r="L25" s="171"/>
      <c r="M25" s="225">
        <v>0</v>
      </c>
      <c r="N25" s="173"/>
      <c r="Q25" s="47">
        <v>0</v>
      </c>
      <c r="AW25" s="217"/>
    </row>
    <row r="26" spans="1:49" s="47" customFormat="1">
      <c r="A26" s="1" t="s">
        <v>279</v>
      </c>
      <c r="B26" s="2"/>
      <c r="C26" s="174"/>
      <c r="D26" s="157"/>
      <c r="E26" s="178" t="s">
        <v>255</v>
      </c>
      <c r="F26" s="176"/>
      <c r="G26" s="176"/>
      <c r="H26" s="176"/>
      <c r="I26" s="176"/>
      <c r="J26" s="157"/>
      <c r="K26" s="157"/>
      <c r="L26" s="171"/>
      <c r="M26" s="225">
        <v>0</v>
      </c>
      <c r="N26" s="173"/>
      <c r="Q26" s="47">
        <v>0</v>
      </c>
      <c r="AW26" s="217"/>
    </row>
    <row r="27" spans="1:49" s="47" customFormat="1">
      <c r="A27" s="1" t="s">
        <v>280</v>
      </c>
      <c r="B27" s="2"/>
      <c r="C27" s="174"/>
      <c r="D27" s="157" t="s">
        <v>281</v>
      </c>
      <c r="E27" s="178"/>
      <c r="F27" s="176"/>
      <c r="G27" s="176"/>
      <c r="H27" s="176"/>
      <c r="I27" s="176"/>
      <c r="J27" s="157"/>
      <c r="K27" s="157"/>
      <c r="L27" s="171"/>
      <c r="M27" s="172">
        <v>38352</v>
      </c>
      <c r="N27" s="173"/>
      <c r="Q27" s="47">
        <v>38351730</v>
      </c>
      <c r="AW27" s="217"/>
    </row>
    <row r="28" spans="1:49" s="47" customFormat="1">
      <c r="A28" s="1" t="s">
        <v>242</v>
      </c>
      <c r="B28" s="2"/>
      <c r="C28" s="179" t="s">
        <v>243</v>
      </c>
      <c r="D28" s="180"/>
      <c r="E28" s="181"/>
      <c r="F28" s="182"/>
      <c r="G28" s="182"/>
      <c r="H28" s="182"/>
      <c r="I28" s="182"/>
      <c r="J28" s="180"/>
      <c r="K28" s="180"/>
      <c r="L28" s="183"/>
      <c r="M28" s="184">
        <v>9492409</v>
      </c>
      <c r="N28" s="185"/>
      <c r="Q28" s="47">
        <f>IF(COUNTIF(Q8:Q27,"-")=COUNTA(Q8:Q27),"-",SUM(Q19,Q27)-SUM(Q8,Q24))</f>
        <v>9492408895</v>
      </c>
      <c r="AW28" s="217"/>
    </row>
    <row r="29" spans="1:49" s="47" customFormat="1">
      <c r="A29" s="1"/>
      <c r="B29" s="2"/>
      <c r="C29" s="174" t="s">
        <v>351</v>
      </c>
      <c r="D29" s="157"/>
      <c r="E29" s="178"/>
      <c r="F29" s="176"/>
      <c r="G29" s="176"/>
      <c r="H29" s="176"/>
      <c r="I29" s="178"/>
      <c r="J29" s="157"/>
      <c r="K29" s="157"/>
      <c r="L29" s="171"/>
      <c r="M29" s="186"/>
      <c r="N29" s="187"/>
      <c r="AW29" s="217"/>
    </row>
    <row r="30" spans="1:49" s="47" customFormat="1">
      <c r="A30" s="1" t="s">
        <v>284</v>
      </c>
      <c r="B30" s="2"/>
      <c r="C30" s="174"/>
      <c r="D30" s="157" t="s">
        <v>285</v>
      </c>
      <c r="E30" s="178"/>
      <c r="F30" s="176"/>
      <c r="G30" s="176"/>
      <c r="H30" s="176"/>
      <c r="I30" s="176"/>
      <c r="J30" s="157"/>
      <c r="K30" s="157"/>
      <c r="L30" s="171"/>
      <c r="M30" s="172">
        <v>9186922</v>
      </c>
      <c r="N30" s="173"/>
      <c r="Q30" s="47">
        <f>IF(COUNTIF(Q31:Q35,"-")=COUNTA(Q31:Q35),"-",SUM(Q31:Q35))</f>
        <v>9186921695</v>
      </c>
      <c r="AW30" s="217"/>
    </row>
    <row r="31" spans="1:49" s="47" customFormat="1">
      <c r="A31" s="1" t="s">
        <v>286</v>
      </c>
      <c r="B31" s="2"/>
      <c r="C31" s="174"/>
      <c r="D31" s="157"/>
      <c r="E31" s="178" t="s">
        <v>287</v>
      </c>
      <c r="F31" s="176"/>
      <c r="G31" s="176"/>
      <c r="H31" s="176"/>
      <c r="I31" s="176"/>
      <c r="J31" s="157"/>
      <c r="K31" s="157"/>
      <c r="L31" s="171"/>
      <c r="M31" s="172">
        <v>8110952</v>
      </c>
      <c r="N31" s="173"/>
      <c r="Q31" s="47">
        <v>8110951875</v>
      </c>
      <c r="AW31" s="217"/>
    </row>
    <row r="32" spans="1:49" s="47" customFormat="1">
      <c r="A32" s="1" t="s">
        <v>288</v>
      </c>
      <c r="B32" s="2"/>
      <c r="C32" s="174"/>
      <c r="D32" s="157"/>
      <c r="E32" s="178" t="s">
        <v>289</v>
      </c>
      <c r="F32" s="176"/>
      <c r="G32" s="176"/>
      <c r="H32" s="176"/>
      <c r="I32" s="176"/>
      <c r="J32" s="157"/>
      <c r="K32" s="157"/>
      <c r="L32" s="171"/>
      <c r="M32" s="172">
        <v>1009799</v>
      </c>
      <c r="N32" s="173"/>
      <c r="Q32" s="47">
        <v>1009798820</v>
      </c>
      <c r="AW32" s="217"/>
    </row>
    <row r="33" spans="1:49" s="47" customFormat="1">
      <c r="A33" s="1" t="s">
        <v>290</v>
      </c>
      <c r="B33" s="2"/>
      <c r="C33" s="174"/>
      <c r="D33" s="157"/>
      <c r="E33" s="178" t="s">
        <v>291</v>
      </c>
      <c r="F33" s="176"/>
      <c r="G33" s="176"/>
      <c r="H33" s="176"/>
      <c r="I33" s="176"/>
      <c r="J33" s="157"/>
      <c r="K33" s="157"/>
      <c r="L33" s="171"/>
      <c r="M33" s="225">
        <v>0</v>
      </c>
      <c r="N33" s="173"/>
      <c r="Q33" s="47">
        <v>0</v>
      </c>
      <c r="AW33" s="217"/>
    </row>
    <row r="34" spans="1:49" s="47" customFormat="1">
      <c r="A34" s="1" t="s">
        <v>292</v>
      </c>
      <c r="B34" s="2"/>
      <c r="C34" s="174"/>
      <c r="D34" s="157"/>
      <c r="E34" s="178" t="s">
        <v>293</v>
      </c>
      <c r="F34" s="176"/>
      <c r="G34" s="176"/>
      <c r="H34" s="176"/>
      <c r="I34" s="176"/>
      <c r="J34" s="157"/>
      <c r="K34" s="157"/>
      <c r="L34" s="171"/>
      <c r="M34" s="172">
        <v>66171</v>
      </c>
      <c r="N34" s="173"/>
      <c r="Q34" s="47">
        <v>66171000</v>
      </c>
      <c r="AW34" s="217"/>
    </row>
    <row r="35" spans="1:49" s="47" customFormat="1">
      <c r="A35" s="1" t="s">
        <v>294</v>
      </c>
      <c r="B35" s="2"/>
      <c r="C35" s="174"/>
      <c r="D35" s="157"/>
      <c r="E35" s="178" t="s">
        <v>255</v>
      </c>
      <c r="F35" s="176"/>
      <c r="G35" s="176"/>
      <c r="H35" s="176"/>
      <c r="I35" s="176"/>
      <c r="J35" s="157"/>
      <c r="K35" s="157"/>
      <c r="L35" s="171"/>
      <c r="M35" s="225">
        <v>0</v>
      </c>
      <c r="N35" s="173"/>
      <c r="Q35" s="47">
        <v>0</v>
      </c>
      <c r="AW35" s="217"/>
    </row>
    <row r="36" spans="1:49" s="47" customFormat="1">
      <c r="A36" s="1" t="s">
        <v>295</v>
      </c>
      <c r="B36" s="2"/>
      <c r="C36" s="174"/>
      <c r="D36" s="157" t="s">
        <v>296</v>
      </c>
      <c r="E36" s="178"/>
      <c r="F36" s="176"/>
      <c r="G36" s="176"/>
      <c r="H36" s="176"/>
      <c r="I36" s="178"/>
      <c r="J36" s="157"/>
      <c r="K36" s="157"/>
      <c r="L36" s="171"/>
      <c r="M36" s="172">
        <v>4395434</v>
      </c>
      <c r="N36" s="173" t="s">
        <v>357</v>
      </c>
      <c r="Q36" s="47">
        <f>IF(COUNTIF(Q37:Q41,"-")=COUNTA(Q37:Q41),"-",SUM(Q37:Q41))</f>
        <v>4395434221</v>
      </c>
      <c r="AW36" s="217"/>
    </row>
    <row r="37" spans="1:49" s="47" customFormat="1">
      <c r="A37" s="1" t="s">
        <v>297</v>
      </c>
      <c r="B37" s="2"/>
      <c r="C37" s="174"/>
      <c r="D37" s="157"/>
      <c r="E37" s="178" t="s">
        <v>270</v>
      </c>
      <c r="F37" s="176"/>
      <c r="G37" s="176"/>
      <c r="H37" s="176"/>
      <c r="I37" s="178"/>
      <c r="J37" s="157"/>
      <c r="K37" s="157"/>
      <c r="L37" s="171"/>
      <c r="M37" s="172">
        <v>3027977</v>
      </c>
      <c r="N37" s="173"/>
      <c r="Q37" s="47">
        <v>3027977168</v>
      </c>
      <c r="AW37" s="217"/>
    </row>
    <row r="38" spans="1:49" s="47" customFormat="1">
      <c r="A38" s="1" t="s">
        <v>298</v>
      </c>
      <c r="B38" s="2"/>
      <c r="C38" s="174"/>
      <c r="D38" s="157"/>
      <c r="E38" s="178" t="s">
        <v>299</v>
      </c>
      <c r="F38" s="176"/>
      <c r="G38" s="176"/>
      <c r="H38" s="176"/>
      <c r="I38" s="178"/>
      <c r="J38" s="157"/>
      <c r="K38" s="157"/>
      <c r="L38" s="171"/>
      <c r="M38" s="172">
        <v>1226711</v>
      </c>
      <c r="N38" s="173"/>
      <c r="Q38" s="47">
        <v>1226710632</v>
      </c>
      <c r="AW38" s="217"/>
    </row>
    <row r="39" spans="1:49" s="47" customFormat="1">
      <c r="A39" s="1" t="s">
        <v>300</v>
      </c>
      <c r="B39" s="2"/>
      <c r="C39" s="174"/>
      <c r="D39" s="157"/>
      <c r="E39" s="178" t="s">
        <v>301</v>
      </c>
      <c r="F39" s="176"/>
      <c r="G39" s="157"/>
      <c r="H39" s="176"/>
      <c r="I39" s="176"/>
      <c r="J39" s="157"/>
      <c r="K39" s="157"/>
      <c r="L39" s="171"/>
      <c r="M39" s="172">
        <v>36824</v>
      </c>
      <c r="N39" s="173"/>
      <c r="Q39" s="47">
        <v>36823751</v>
      </c>
      <c r="AW39" s="217"/>
    </row>
    <row r="40" spans="1:49" s="47" customFormat="1">
      <c r="A40" s="1" t="s">
        <v>302</v>
      </c>
      <c r="B40" s="2"/>
      <c r="C40" s="174"/>
      <c r="D40" s="157"/>
      <c r="E40" s="178" t="s">
        <v>303</v>
      </c>
      <c r="F40" s="176"/>
      <c r="G40" s="157"/>
      <c r="H40" s="176"/>
      <c r="I40" s="176"/>
      <c r="J40" s="157"/>
      <c r="K40" s="157"/>
      <c r="L40" s="171"/>
      <c r="M40" s="172">
        <v>91310</v>
      </c>
      <c r="N40" s="173"/>
      <c r="Q40" s="47">
        <v>91309670</v>
      </c>
      <c r="AW40" s="217"/>
    </row>
    <row r="41" spans="1:49" s="47" customFormat="1">
      <c r="A41" s="1" t="s">
        <v>304</v>
      </c>
      <c r="B41" s="2"/>
      <c r="C41" s="174"/>
      <c r="D41" s="157"/>
      <c r="E41" s="178" t="s">
        <v>274</v>
      </c>
      <c r="F41" s="176"/>
      <c r="G41" s="176"/>
      <c r="H41" s="176"/>
      <c r="I41" s="176"/>
      <c r="J41" s="157"/>
      <c r="K41" s="157"/>
      <c r="L41" s="171"/>
      <c r="M41" s="172">
        <v>12613</v>
      </c>
      <c r="N41" s="173"/>
      <c r="Q41" s="47">
        <v>12613000</v>
      </c>
      <c r="AW41" s="217"/>
    </row>
    <row r="42" spans="1:49" s="47" customFormat="1">
      <c r="A42" s="1" t="s">
        <v>282</v>
      </c>
      <c r="B42" s="2"/>
      <c r="C42" s="179" t="s">
        <v>283</v>
      </c>
      <c r="D42" s="180"/>
      <c r="E42" s="181"/>
      <c r="F42" s="182"/>
      <c r="G42" s="182"/>
      <c r="H42" s="182"/>
      <c r="I42" s="182"/>
      <c r="J42" s="180"/>
      <c r="K42" s="180"/>
      <c r="L42" s="183"/>
      <c r="M42" s="184">
        <v>-4791487</v>
      </c>
      <c r="N42" s="185" t="s">
        <v>357</v>
      </c>
      <c r="Q42" s="47">
        <f>IF(AND(Q30="-",Q36="-"),"-",SUM(Q36)-SUM(Q30))</f>
        <v>-4791487474</v>
      </c>
      <c r="AW42" s="217"/>
    </row>
    <row r="43" spans="1:49" s="47" customFormat="1">
      <c r="A43" s="1"/>
      <c r="B43" s="2"/>
      <c r="C43" s="174" t="s">
        <v>352</v>
      </c>
      <c r="D43" s="157"/>
      <c r="E43" s="178"/>
      <c r="F43" s="176"/>
      <c r="G43" s="176"/>
      <c r="H43" s="176"/>
      <c r="I43" s="176"/>
      <c r="J43" s="157"/>
      <c r="K43" s="157"/>
      <c r="L43" s="171"/>
      <c r="M43" s="186"/>
      <c r="N43" s="187"/>
      <c r="AW43" s="217"/>
    </row>
    <row r="44" spans="1:49" s="47" customFormat="1">
      <c r="A44" s="1" t="s">
        <v>307</v>
      </c>
      <c r="B44" s="2"/>
      <c r="C44" s="174"/>
      <c r="D44" s="157" t="s">
        <v>308</v>
      </c>
      <c r="E44" s="178"/>
      <c r="F44" s="176"/>
      <c r="G44" s="176"/>
      <c r="H44" s="176"/>
      <c r="I44" s="176"/>
      <c r="J44" s="157"/>
      <c r="K44" s="157"/>
      <c r="L44" s="171"/>
      <c r="M44" s="172">
        <v>8452117</v>
      </c>
      <c r="N44" s="173" t="s">
        <v>357</v>
      </c>
      <c r="Q44" s="47">
        <f>IF(COUNTIF(Q45:Q46,"-")=COUNTA(Q45:Q46),"-",SUM(Q45:Q46))</f>
        <v>8452116913</v>
      </c>
      <c r="AW44" s="217"/>
    </row>
    <row r="45" spans="1:49" s="47" customFormat="1">
      <c r="A45" s="1" t="s">
        <v>309</v>
      </c>
      <c r="B45" s="2"/>
      <c r="C45" s="174"/>
      <c r="D45" s="157"/>
      <c r="E45" s="178" t="s">
        <v>365</v>
      </c>
      <c r="F45" s="176"/>
      <c r="G45" s="176"/>
      <c r="H45" s="176"/>
      <c r="I45" s="176"/>
      <c r="J45" s="157"/>
      <c r="K45" s="157"/>
      <c r="L45" s="171"/>
      <c r="M45" s="172">
        <v>8408710</v>
      </c>
      <c r="N45" s="173"/>
      <c r="Q45" s="47">
        <v>8408710455</v>
      </c>
      <c r="AW45" s="217"/>
    </row>
    <row r="46" spans="1:49" s="47" customFormat="1">
      <c r="A46" s="1" t="s">
        <v>310</v>
      </c>
      <c r="B46" s="2"/>
      <c r="C46" s="174"/>
      <c r="D46" s="157"/>
      <c r="E46" s="178" t="s">
        <v>255</v>
      </c>
      <c r="F46" s="176"/>
      <c r="G46" s="176"/>
      <c r="H46" s="176"/>
      <c r="I46" s="176"/>
      <c r="J46" s="157"/>
      <c r="K46" s="157"/>
      <c r="L46" s="171"/>
      <c r="M46" s="172">
        <v>43406</v>
      </c>
      <c r="N46" s="173"/>
      <c r="Q46" s="47">
        <v>43406458</v>
      </c>
      <c r="AW46" s="217"/>
    </row>
    <row r="47" spans="1:49" s="47" customFormat="1">
      <c r="A47" s="1" t="s">
        <v>311</v>
      </c>
      <c r="B47" s="2"/>
      <c r="C47" s="174"/>
      <c r="D47" s="157" t="s">
        <v>312</v>
      </c>
      <c r="E47" s="178"/>
      <c r="F47" s="176"/>
      <c r="G47" s="176"/>
      <c r="H47" s="176"/>
      <c r="I47" s="176"/>
      <c r="J47" s="157"/>
      <c r="K47" s="157"/>
      <c r="L47" s="171"/>
      <c r="M47" s="172">
        <v>5633622</v>
      </c>
      <c r="N47" s="173"/>
      <c r="Q47" s="47">
        <f>IF(COUNTIF(Q48:Q49,"-")=COUNTA(Q48:Q49),"-",SUM(Q48:Q49))</f>
        <v>5633622200</v>
      </c>
      <c r="AW47" s="217"/>
    </row>
    <row r="48" spans="1:49" s="47" customFormat="1">
      <c r="A48" s="1" t="s">
        <v>313</v>
      </c>
      <c r="B48" s="2"/>
      <c r="C48" s="174"/>
      <c r="D48" s="157"/>
      <c r="E48" s="178" t="s">
        <v>366</v>
      </c>
      <c r="F48" s="176"/>
      <c r="G48" s="176"/>
      <c r="H48" s="176"/>
      <c r="I48" s="170"/>
      <c r="J48" s="157"/>
      <c r="K48" s="157"/>
      <c r="L48" s="171"/>
      <c r="M48" s="172">
        <v>5633622</v>
      </c>
      <c r="N48" s="173"/>
      <c r="Q48" s="47">
        <v>5633622200</v>
      </c>
      <c r="AW48" s="217"/>
    </row>
    <row r="49" spans="1:49" s="47" customFormat="1">
      <c r="A49" s="1" t="s">
        <v>314</v>
      </c>
      <c r="B49" s="2"/>
      <c r="C49" s="174"/>
      <c r="D49" s="157"/>
      <c r="E49" s="178" t="s">
        <v>274</v>
      </c>
      <c r="F49" s="176"/>
      <c r="G49" s="176"/>
      <c r="H49" s="176"/>
      <c r="I49" s="188"/>
      <c r="J49" s="157"/>
      <c r="K49" s="157"/>
      <c r="L49" s="171"/>
      <c r="M49" s="225">
        <v>0</v>
      </c>
      <c r="N49" s="173"/>
      <c r="Q49" s="47">
        <v>0</v>
      </c>
      <c r="AW49" s="217"/>
    </row>
    <row r="50" spans="1:49" s="47" customFormat="1">
      <c r="A50" s="1" t="s">
        <v>305</v>
      </c>
      <c r="B50" s="2"/>
      <c r="C50" s="179" t="s">
        <v>306</v>
      </c>
      <c r="D50" s="180"/>
      <c r="E50" s="181"/>
      <c r="F50" s="182"/>
      <c r="G50" s="182"/>
      <c r="H50" s="182"/>
      <c r="I50" s="189"/>
      <c r="J50" s="180"/>
      <c r="K50" s="180"/>
      <c r="L50" s="183"/>
      <c r="M50" s="184">
        <v>-2818495</v>
      </c>
      <c r="N50" s="185"/>
      <c r="Q50" s="47">
        <f>IF(AND(Q44="-",Q47="-"),"-",SUM(Q47)-SUM(Q44))</f>
        <v>-2818494713</v>
      </c>
      <c r="AW50" s="217"/>
    </row>
    <row r="51" spans="1:49" s="47" customFormat="1">
      <c r="A51" s="1" t="s">
        <v>315</v>
      </c>
      <c r="B51" s="2"/>
      <c r="C51" s="306" t="s">
        <v>316</v>
      </c>
      <c r="D51" s="307"/>
      <c r="E51" s="307"/>
      <c r="F51" s="307"/>
      <c r="G51" s="307"/>
      <c r="H51" s="307"/>
      <c r="I51" s="307"/>
      <c r="J51" s="307"/>
      <c r="K51" s="307"/>
      <c r="L51" s="308"/>
      <c r="M51" s="184">
        <v>1882427</v>
      </c>
      <c r="N51" s="185"/>
      <c r="Q51" s="47">
        <f>IF(AND(Q28="-",Q42="-",Q50="-"),"-",SUM(Q28,Q42,Q50))</f>
        <v>1882426708</v>
      </c>
      <c r="AW51" s="217"/>
    </row>
    <row r="52" spans="1:49" s="47" customFormat="1">
      <c r="A52" s="1" t="s">
        <v>317</v>
      </c>
      <c r="B52" s="2"/>
      <c r="C52" s="284" t="s">
        <v>318</v>
      </c>
      <c r="D52" s="285"/>
      <c r="E52" s="285"/>
      <c r="F52" s="285"/>
      <c r="G52" s="285"/>
      <c r="H52" s="285"/>
      <c r="I52" s="285"/>
      <c r="J52" s="285"/>
      <c r="K52" s="285"/>
      <c r="L52" s="286"/>
      <c r="M52" s="184">
        <v>8422795</v>
      </c>
      <c r="N52" s="185"/>
      <c r="Q52" s="47">
        <v>8422795044</v>
      </c>
      <c r="AW52" s="217"/>
    </row>
    <row r="53" spans="1:49" s="47" customFormat="1" ht="13.8" thickBot="1">
      <c r="A53" s="1">
        <v>4435000</v>
      </c>
      <c r="B53" s="2"/>
      <c r="C53" s="287" t="s">
        <v>236</v>
      </c>
      <c r="D53" s="288"/>
      <c r="E53" s="288"/>
      <c r="F53" s="288"/>
      <c r="G53" s="288"/>
      <c r="H53" s="288"/>
      <c r="I53" s="288"/>
      <c r="J53" s="288"/>
      <c r="K53" s="288"/>
      <c r="L53" s="289"/>
      <c r="M53" s="226">
        <v>0</v>
      </c>
      <c r="N53" s="185"/>
      <c r="Q53" s="47">
        <v>0</v>
      </c>
      <c r="AW53" s="217"/>
    </row>
    <row r="54" spans="1:49" s="47" customFormat="1" ht="13.8" thickBot="1">
      <c r="A54" s="1" t="s">
        <v>319</v>
      </c>
      <c r="B54" s="2"/>
      <c r="C54" s="290" t="s">
        <v>320</v>
      </c>
      <c r="D54" s="291"/>
      <c r="E54" s="291"/>
      <c r="F54" s="291"/>
      <c r="G54" s="291"/>
      <c r="H54" s="291"/>
      <c r="I54" s="291"/>
      <c r="J54" s="291"/>
      <c r="K54" s="291"/>
      <c r="L54" s="292"/>
      <c r="M54" s="190">
        <v>10305222</v>
      </c>
      <c r="N54" s="191"/>
      <c r="Q54" s="47">
        <f>IF(COUNTIF(Q51:Q53,"-")=COUNTA(Q51:Q53),"-",SUM(Q51:Q53))</f>
        <v>10305221752</v>
      </c>
      <c r="AW54" s="217"/>
    </row>
    <row r="55" spans="1:49" s="47" customFormat="1" ht="13.8" thickBot="1">
      <c r="A55" s="1"/>
      <c r="B55" s="2"/>
      <c r="C55" s="192"/>
      <c r="D55" s="192"/>
      <c r="E55" s="192"/>
      <c r="F55" s="192"/>
      <c r="G55" s="192"/>
      <c r="H55" s="192"/>
      <c r="I55" s="192"/>
      <c r="J55" s="192"/>
      <c r="K55" s="192"/>
      <c r="L55" s="192"/>
      <c r="M55" s="193"/>
      <c r="N55" s="194"/>
      <c r="AW55" s="217"/>
    </row>
    <row r="56" spans="1:49" s="47" customFormat="1">
      <c r="A56" s="1" t="s">
        <v>321</v>
      </c>
      <c r="B56" s="2"/>
      <c r="C56" s="195" t="s">
        <v>322</v>
      </c>
      <c r="D56" s="196"/>
      <c r="E56" s="196"/>
      <c r="F56" s="196"/>
      <c r="G56" s="196"/>
      <c r="H56" s="196"/>
      <c r="I56" s="196"/>
      <c r="J56" s="196"/>
      <c r="K56" s="196"/>
      <c r="L56" s="196"/>
      <c r="M56" s="197">
        <v>411724</v>
      </c>
      <c r="N56" s="198"/>
      <c r="Q56" s="47">
        <v>411723958</v>
      </c>
      <c r="AW56" s="217"/>
    </row>
    <row r="57" spans="1:49" s="47" customFormat="1">
      <c r="A57" s="1" t="s">
        <v>323</v>
      </c>
      <c r="B57" s="2"/>
      <c r="C57" s="199" t="s">
        <v>324</v>
      </c>
      <c r="D57" s="200"/>
      <c r="E57" s="200"/>
      <c r="F57" s="200"/>
      <c r="G57" s="200"/>
      <c r="H57" s="200"/>
      <c r="I57" s="200"/>
      <c r="J57" s="200"/>
      <c r="K57" s="200"/>
      <c r="L57" s="200"/>
      <c r="M57" s="184">
        <v>-249083</v>
      </c>
      <c r="N57" s="185"/>
      <c r="Q57" s="47">
        <v>-249083468</v>
      </c>
      <c r="AW57" s="217"/>
    </row>
    <row r="58" spans="1:49" s="47" customFormat="1" ht="13.8" thickBot="1">
      <c r="A58" s="1" t="s">
        <v>325</v>
      </c>
      <c r="B58" s="2"/>
      <c r="C58" s="201" t="s">
        <v>326</v>
      </c>
      <c r="D58" s="202"/>
      <c r="E58" s="202"/>
      <c r="F58" s="202"/>
      <c r="G58" s="202"/>
      <c r="H58" s="202"/>
      <c r="I58" s="202"/>
      <c r="J58" s="202"/>
      <c r="K58" s="202"/>
      <c r="L58" s="202"/>
      <c r="M58" s="203">
        <v>162640</v>
      </c>
      <c r="N58" s="204" t="s">
        <v>357</v>
      </c>
      <c r="Q58" s="47">
        <f>IF(COUNTIF(Q56:Q57,"-")=COUNTA(Q56:Q57),"-",SUM(Q56:Q57))</f>
        <v>162640490</v>
      </c>
      <c r="AW58" s="217"/>
    </row>
    <row r="59" spans="1:49" s="47" customFormat="1" ht="13.8" thickBot="1">
      <c r="A59" s="1" t="s">
        <v>327</v>
      </c>
      <c r="B59" s="2"/>
      <c r="C59" s="205" t="s">
        <v>328</v>
      </c>
      <c r="D59" s="206"/>
      <c r="E59" s="207"/>
      <c r="F59" s="208"/>
      <c r="G59" s="208"/>
      <c r="H59" s="208"/>
      <c r="I59" s="208"/>
      <c r="J59" s="206"/>
      <c r="K59" s="206"/>
      <c r="L59" s="206"/>
      <c r="M59" s="190">
        <v>10467862</v>
      </c>
      <c r="N59" s="191"/>
      <c r="Q59" s="47">
        <f>IF(AND(Q54="-",Q58="-"),"-",SUM(Q54,Q58))</f>
        <v>10467862242</v>
      </c>
      <c r="AW59" s="217"/>
    </row>
    <row r="60" spans="1:49" s="47" customFormat="1" ht="6.75" customHeight="1">
      <c r="A60" s="1"/>
      <c r="B60" s="2"/>
      <c r="C60" s="156"/>
      <c r="D60" s="156"/>
      <c r="E60" s="209"/>
      <c r="F60" s="210"/>
      <c r="G60" s="210"/>
      <c r="H60" s="210"/>
      <c r="I60" s="211"/>
      <c r="J60" s="212"/>
      <c r="K60" s="212"/>
      <c r="L60" s="212"/>
      <c r="M60" s="2"/>
      <c r="N60" s="2"/>
    </row>
    <row r="61" spans="1:49" s="47" customFormat="1">
      <c r="A61" s="1"/>
      <c r="B61" s="2"/>
      <c r="C61" s="156"/>
      <c r="D61" s="213" t="s">
        <v>342</v>
      </c>
      <c r="E61" s="209"/>
      <c r="F61" s="210"/>
      <c r="G61" s="210"/>
      <c r="H61" s="210"/>
      <c r="I61" s="214"/>
      <c r="J61" s="212"/>
      <c r="K61" s="212"/>
      <c r="L61" s="212"/>
      <c r="M61" s="2"/>
      <c r="N61" s="2"/>
    </row>
  </sheetData>
  <mergeCells count="9">
    <mergeCell ref="C52:L52"/>
    <mergeCell ref="C53:L53"/>
    <mergeCell ref="C54:L54"/>
    <mergeCell ref="C1:N1"/>
    <mergeCell ref="C2:N2"/>
    <mergeCell ref="C3:N3"/>
    <mergeCell ref="C5:L6"/>
    <mergeCell ref="M5:N6"/>
    <mergeCell ref="C51:L51"/>
  </mergeCells>
  <phoneticPr fontId="11"/>
  <pageMargins left="0.7" right="0.7" top="0.39370078740157477" bottom="0.39370078740157477" header="0.51181102362204722" footer="0.51181102362204722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E3BB17-C82B-4918-9B43-55354E97539C}">
  <dimension ref="A1:P21"/>
  <sheetViews>
    <sheetView view="pageBreakPreview" zoomScaleNormal="100" zoomScaleSheetLayoutView="100" workbookViewId="0">
      <selection activeCell="E10" sqref="E10:F10"/>
    </sheetView>
  </sheetViews>
  <sheetFormatPr defaultColWidth="9.88671875" defaultRowHeight="14.4"/>
  <cols>
    <col min="1" max="1" width="4.109375" style="310" customWidth="1"/>
    <col min="2" max="2" width="18.5546875" style="310" customWidth="1"/>
    <col min="3" max="16" width="10.44140625" style="310" customWidth="1"/>
    <col min="17" max="16384" width="9.88671875" style="310"/>
  </cols>
  <sheetData>
    <row r="1" spans="1:16">
      <c r="A1" s="309"/>
      <c r="B1" s="309"/>
      <c r="C1" s="309"/>
      <c r="D1" s="309"/>
      <c r="E1" s="309"/>
      <c r="F1" s="309"/>
      <c r="G1" s="309"/>
      <c r="H1" s="309"/>
      <c r="I1" s="309"/>
      <c r="J1" s="309"/>
      <c r="K1" s="309"/>
      <c r="L1" s="309"/>
      <c r="M1" s="309"/>
      <c r="N1" s="309"/>
      <c r="O1" s="309"/>
      <c r="P1" s="309"/>
    </row>
    <row r="2" spans="1:16" ht="20.25" customHeight="1">
      <c r="A2" s="311" t="s">
        <v>371</v>
      </c>
      <c r="B2" s="312"/>
      <c r="C2" s="313"/>
      <c r="D2" s="313"/>
      <c r="E2" s="313"/>
      <c r="F2" s="313"/>
      <c r="G2" s="313"/>
      <c r="H2" s="313"/>
      <c r="I2" s="313"/>
      <c r="J2" s="313"/>
      <c r="K2" s="313"/>
      <c r="L2" s="313"/>
      <c r="M2" s="313"/>
      <c r="N2" s="313"/>
      <c r="O2" s="313"/>
      <c r="P2" s="314" t="s">
        <v>372</v>
      </c>
    </row>
    <row r="3" spans="1:16" ht="37.5" customHeight="1">
      <c r="A3" s="315" t="s">
        <v>373</v>
      </c>
      <c r="B3" s="315"/>
      <c r="C3" s="316" t="s">
        <v>374</v>
      </c>
      <c r="D3" s="317"/>
      <c r="E3" s="316" t="s">
        <v>375</v>
      </c>
      <c r="F3" s="317"/>
      <c r="G3" s="316" t="s">
        <v>376</v>
      </c>
      <c r="H3" s="317"/>
      <c r="I3" s="316" t="s">
        <v>377</v>
      </c>
      <c r="J3" s="317"/>
      <c r="K3" s="316" t="s">
        <v>378</v>
      </c>
      <c r="L3" s="317"/>
      <c r="M3" s="317" t="s">
        <v>379</v>
      </c>
      <c r="N3" s="315"/>
      <c r="O3" s="317" t="s">
        <v>380</v>
      </c>
      <c r="P3" s="315"/>
    </row>
    <row r="4" spans="1:16" ht="14.1" customHeight="1">
      <c r="A4" s="318" t="s">
        <v>381</v>
      </c>
      <c r="B4" s="318"/>
      <c r="C4" s="319">
        <v>203179274959</v>
      </c>
      <c r="D4" s="320"/>
      <c r="E4" s="319">
        <v>2398725609</v>
      </c>
      <c r="F4" s="320"/>
      <c r="G4" s="319">
        <v>2189709122</v>
      </c>
      <c r="H4" s="320"/>
      <c r="I4" s="319">
        <v>203388291446</v>
      </c>
      <c r="J4" s="320"/>
      <c r="K4" s="319">
        <v>83713680159</v>
      </c>
      <c r="L4" s="320"/>
      <c r="M4" s="319">
        <v>3049724409</v>
      </c>
      <c r="N4" s="320"/>
      <c r="O4" s="319">
        <v>119674611287</v>
      </c>
      <c r="P4" s="320"/>
    </row>
    <row r="5" spans="1:16" ht="14.1" customHeight="1">
      <c r="A5" s="318" t="s">
        <v>382</v>
      </c>
      <c r="B5" s="318"/>
      <c r="C5" s="319">
        <v>62995670162</v>
      </c>
      <c r="D5" s="320"/>
      <c r="E5" s="319">
        <v>99460975</v>
      </c>
      <c r="F5" s="320"/>
      <c r="G5" s="319">
        <v>478005271</v>
      </c>
      <c r="H5" s="320"/>
      <c r="I5" s="319">
        <v>62617125866</v>
      </c>
      <c r="J5" s="320"/>
      <c r="K5" s="319">
        <v>0</v>
      </c>
      <c r="L5" s="320"/>
      <c r="M5" s="319">
        <v>0</v>
      </c>
      <c r="N5" s="320"/>
      <c r="O5" s="319">
        <v>62617125866</v>
      </c>
      <c r="P5" s="320"/>
    </row>
    <row r="6" spans="1:16" ht="14.1" customHeight="1">
      <c r="A6" s="321" t="s">
        <v>383</v>
      </c>
      <c r="B6" s="321"/>
      <c r="C6" s="319">
        <v>1370058445</v>
      </c>
      <c r="D6" s="320"/>
      <c r="E6" s="319">
        <v>0</v>
      </c>
      <c r="F6" s="320"/>
      <c r="G6" s="319">
        <v>0</v>
      </c>
      <c r="H6" s="320"/>
      <c r="I6" s="319">
        <v>1370058445</v>
      </c>
      <c r="J6" s="320"/>
      <c r="K6" s="319">
        <v>0</v>
      </c>
      <c r="L6" s="320"/>
      <c r="M6" s="319">
        <v>0</v>
      </c>
      <c r="N6" s="320"/>
      <c r="O6" s="319">
        <v>1370058445</v>
      </c>
      <c r="P6" s="320"/>
    </row>
    <row r="7" spans="1:16" ht="14.1" customHeight="1">
      <c r="A7" s="321" t="s">
        <v>384</v>
      </c>
      <c r="B7" s="321"/>
      <c r="C7" s="319">
        <v>125094181460</v>
      </c>
      <c r="D7" s="320"/>
      <c r="E7" s="319">
        <v>1751035656</v>
      </c>
      <c r="F7" s="320"/>
      <c r="G7" s="319">
        <v>1199491201</v>
      </c>
      <c r="H7" s="320"/>
      <c r="I7" s="319">
        <v>125645725915</v>
      </c>
      <c r="J7" s="320"/>
      <c r="K7" s="319">
        <v>76039920025</v>
      </c>
      <c r="L7" s="320"/>
      <c r="M7" s="319">
        <v>2672429857</v>
      </c>
      <c r="N7" s="320"/>
      <c r="O7" s="319">
        <v>49605805890</v>
      </c>
      <c r="P7" s="320"/>
    </row>
    <row r="8" spans="1:16" ht="14.1" customHeight="1">
      <c r="A8" s="318" t="s">
        <v>385</v>
      </c>
      <c r="B8" s="318"/>
      <c r="C8" s="319">
        <v>13207152242</v>
      </c>
      <c r="D8" s="320"/>
      <c r="E8" s="319">
        <v>544228978</v>
      </c>
      <c r="F8" s="320"/>
      <c r="G8" s="319">
        <v>0</v>
      </c>
      <c r="H8" s="320"/>
      <c r="I8" s="319">
        <v>13751381220</v>
      </c>
      <c r="J8" s="320"/>
      <c r="K8" s="319">
        <v>7673760134</v>
      </c>
      <c r="L8" s="320"/>
      <c r="M8" s="319">
        <v>377294552</v>
      </c>
      <c r="N8" s="320"/>
      <c r="O8" s="319">
        <v>6077621086</v>
      </c>
      <c r="P8" s="320"/>
    </row>
    <row r="9" spans="1:16" ht="14.1" customHeight="1">
      <c r="A9" s="321" t="s">
        <v>386</v>
      </c>
      <c r="B9" s="321"/>
      <c r="C9" s="319">
        <v>508612650</v>
      </c>
      <c r="D9" s="320"/>
      <c r="E9" s="319">
        <v>0</v>
      </c>
      <c r="F9" s="320"/>
      <c r="G9" s="319">
        <v>508612650</v>
      </c>
      <c r="H9" s="320"/>
      <c r="I9" s="319">
        <v>0</v>
      </c>
      <c r="J9" s="320"/>
      <c r="K9" s="319">
        <v>0</v>
      </c>
      <c r="L9" s="320"/>
      <c r="M9" s="319">
        <v>0</v>
      </c>
      <c r="N9" s="320"/>
      <c r="O9" s="319">
        <v>0</v>
      </c>
      <c r="P9" s="320"/>
    </row>
    <row r="10" spans="1:16" ht="14.1" customHeight="1">
      <c r="A10" s="318" t="s">
        <v>387</v>
      </c>
      <c r="B10" s="318"/>
      <c r="C10" s="319">
        <v>0</v>
      </c>
      <c r="D10" s="320"/>
      <c r="E10" s="319">
        <v>0</v>
      </c>
      <c r="F10" s="320"/>
      <c r="G10" s="319">
        <v>0</v>
      </c>
      <c r="H10" s="320"/>
      <c r="I10" s="319">
        <v>0</v>
      </c>
      <c r="J10" s="320"/>
      <c r="K10" s="319">
        <v>0</v>
      </c>
      <c r="L10" s="320"/>
      <c r="M10" s="319">
        <v>0</v>
      </c>
      <c r="N10" s="320"/>
      <c r="O10" s="319">
        <v>0</v>
      </c>
      <c r="P10" s="320"/>
    </row>
    <row r="11" spans="1:16" ht="14.1" customHeight="1">
      <c r="A11" s="321" t="s">
        <v>388</v>
      </c>
      <c r="B11" s="321"/>
      <c r="C11" s="319">
        <v>0</v>
      </c>
      <c r="D11" s="320"/>
      <c r="E11" s="319">
        <v>0</v>
      </c>
      <c r="F11" s="320"/>
      <c r="G11" s="319">
        <v>0</v>
      </c>
      <c r="H11" s="320"/>
      <c r="I11" s="319">
        <v>0</v>
      </c>
      <c r="J11" s="320"/>
      <c r="K11" s="319">
        <v>0</v>
      </c>
      <c r="L11" s="320"/>
      <c r="M11" s="319">
        <v>0</v>
      </c>
      <c r="N11" s="320"/>
      <c r="O11" s="319">
        <v>0</v>
      </c>
      <c r="P11" s="320"/>
    </row>
    <row r="12" spans="1:16" ht="14.1" customHeight="1">
      <c r="A12" s="321" t="s">
        <v>389</v>
      </c>
      <c r="B12" s="321"/>
      <c r="C12" s="319">
        <v>0</v>
      </c>
      <c r="D12" s="320"/>
      <c r="E12" s="319">
        <v>0</v>
      </c>
      <c r="F12" s="320"/>
      <c r="G12" s="319">
        <v>0</v>
      </c>
      <c r="H12" s="320"/>
      <c r="I12" s="319">
        <v>0</v>
      </c>
      <c r="J12" s="320"/>
      <c r="K12" s="319">
        <v>0</v>
      </c>
      <c r="L12" s="320"/>
      <c r="M12" s="319">
        <v>0</v>
      </c>
      <c r="N12" s="320"/>
      <c r="O12" s="319">
        <v>0</v>
      </c>
      <c r="P12" s="320"/>
    </row>
    <row r="13" spans="1:16" ht="14.1" customHeight="1">
      <c r="A13" s="321" t="s">
        <v>390</v>
      </c>
      <c r="B13" s="321"/>
      <c r="C13" s="319">
        <v>3600000</v>
      </c>
      <c r="D13" s="320"/>
      <c r="E13" s="319">
        <v>4000000</v>
      </c>
      <c r="F13" s="320"/>
      <c r="G13" s="319">
        <v>3600000</v>
      </c>
      <c r="H13" s="320"/>
      <c r="I13" s="319">
        <v>4000000</v>
      </c>
      <c r="J13" s="320"/>
      <c r="K13" s="319">
        <v>0</v>
      </c>
      <c r="L13" s="320"/>
      <c r="M13" s="319">
        <v>0</v>
      </c>
      <c r="N13" s="320"/>
      <c r="O13" s="319">
        <v>4000000</v>
      </c>
      <c r="P13" s="320"/>
    </row>
    <row r="14" spans="1:16" ht="14.1" customHeight="1">
      <c r="A14" s="322" t="s">
        <v>391</v>
      </c>
      <c r="B14" s="322"/>
      <c r="C14" s="319">
        <v>293123638720</v>
      </c>
      <c r="D14" s="320"/>
      <c r="E14" s="319">
        <v>5441406319</v>
      </c>
      <c r="F14" s="320"/>
      <c r="G14" s="319">
        <v>494536185</v>
      </c>
      <c r="H14" s="320"/>
      <c r="I14" s="319">
        <v>298070508854</v>
      </c>
      <c r="J14" s="320"/>
      <c r="K14" s="319">
        <v>130318944619</v>
      </c>
      <c r="L14" s="320"/>
      <c r="M14" s="319">
        <v>4765842223</v>
      </c>
      <c r="N14" s="320"/>
      <c r="O14" s="319">
        <v>167751564235</v>
      </c>
      <c r="P14" s="320"/>
    </row>
    <row r="15" spans="1:16" ht="14.1" customHeight="1">
      <c r="A15" s="318" t="s">
        <v>392</v>
      </c>
      <c r="B15" s="318"/>
      <c r="C15" s="319">
        <v>34587479518</v>
      </c>
      <c r="D15" s="320"/>
      <c r="E15" s="319">
        <v>186900149</v>
      </c>
      <c r="F15" s="320"/>
      <c r="G15" s="319">
        <v>11</v>
      </c>
      <c r="H15" s="320"/>
      <c r="I15" s="319">
        <v>34774379656</v>
      </c>
      <c r="J15" s="320"/>
      <c r="K15" s="319">
        <v>0</v>
      </c>
      <c r="L15" s="320"/>
      <c r="M15" s="319">
        <v>0</v>
      </c>
      <c r="N15" s="320"/>
      <c r="O15" s="319">
        <v>34774379656</v>
      </c>
      <c r="P15" s="320"/>
    </row>
    <row r="16" spans="1:16" ht="14.1" customHeight="1">
      <c r="A16" s="321" t="s">
        <v>384</v>
      </c>
      <c r="B16" s="321"/>
      <c r="C16" s="319">
        <v>11060856459</v>
      </c>
      <c r="D16" s="320"/>
      <c r="E16" s="319">
        <v>49923245</v>
      </c>
      <c r="F16" s="320"/>
      <c r="G16" s="319">
        <v>9228000</v>
      </c>
      <c r="H16" s="320"/>
      <c r="I16" s="319">
        <v>11101551704</v>
      </c>
      <c r="J16" s="320"/>
      <c r="K16" s="319">
        <v>7117413386</v>
      </c>
      <c r="L16" s="320"/>
      <c r="M16" s="319">
        <v>259106988</v>
      </c>
      <c r="N16" s="320"/>
      <c r="O16" s="319">
        <v>3984138318</v>
      </c>
      <c r="P16" s="320"/>
    </row>
    <row r="17" spans="1:16" ht="14.1" customHeight="1">
      <c r="A17" s="318" t="s">
        <v>385</v>
      </c>
      <c r="B17" s="318"/>
      <c r="C17" s="319">
        <v>243693425736</v>
      </c>
      <c r="D17" s="320"/>
      <c r="E17" s="319">
        <v>3779560668</v>
      </c>
      <c r="F17" s="320"/>
      <c r="G17" s="319">
        <v>82398759</v>
      </c>
      <c r="H17" s="320"/>
      <c r="I17" s="319">
        <v>247390587645</v>
      </c>
      <c r="J17" s="320"/>
      <c r="K17" s="319">
        <v>121791733036</v>
      </c>
      <c r="L17" s="320"/>
      <c r="M17" s="319">
        <v>4375685287</v>
      </c>
      <c r="N17" s="320"/>
      <c r="O17" s="319">
        <v>125598854609</v>
      </c>
      <c r="P17" s="320"/>
    </row>
    <row r="18" spans="1:16" ht="14.1" customHeight="1">
      <c r="A18" s="318" t="s">
        <v>389</v>
      </c>
      <c r="B18" s="318"/>
      <c r="C18" s="319">
        <v>2611345398</v>
      </c>
      <c r="D18" s="320"/>
      <c r="E18" s="319">
        <v>252703410</v>
      </c>
      <c r="F18" s="320"/>
      <c r="G18" s="319">
        <v>2456249</v>
      </c>
      <c r="H18" s="320"/>
      <c r="I18" s="319">
        <v>2861592559</v>
      </c>
      <c r="J18" s="320"/>
      <c r="K18" s="319">
        <v>1409798197</v>
      </c>
      <c r="L18" s="320"/>
      <c r="M18" s="319">
        <v>131049948</v>
      </c>
      <c r="N18" s="320"/>
      <c r="O18" s="319">
        <v>1451794362</v>
      </c>
      <c r="P18" s="320"/>
    </row>
    <row r="19" spans="1:16" ht="14.1" customHeight="1">
      <c r="A19" s="321" t="s">
        <v>390</v>
      </c>
      <c r="B19" s="321"/>
      <c r="C19" s="319">
        <v>1170531609</v>
      </c>
      <c r="D19" s="320"/>
      <c r="E19" s="319">
        <v>1172318847</v>
      </c>
      <c r="F19" s="320"/>
      <c r="G19" s="319">
        <v>400453166</v>
      </c>
      <c r="H19" s="320"/>
      <c r="I19" s="319">
        <v>1942397290</v>
      </c>
      <c r="J19" s="320"/>
      <c r="K19" s="319">
        <v>0</v>
      </c>
      <c r="L19" s="320"/>
      <c r="M19" s="319">
        <v>0</v>
      </c>
      <c r="N19" s="320"/>
      <c r="O19" s="319">
        <v>1942397290</v>
      </c>
      <c r="P19" s="320"/>
    </row>
    <row r="20" spans="1:16" ht="14.1" customHeight="1">
      <c r="A20" s="318" t="s">
        <v>393</v>
      </c>
      <c r="B20" s="318"/>
      <c r="C20" s="319">
        <v>7904515738</v>
      </c>
      <c r="D20" s="320"/>
      <c r="E20" s="319">
        <v>377178606</v>
      </c>
      <c r="F20" s="320"/>
      <c r="G20" s="319">
        <v>531776353</v>
      </c>
      <c r="H20" s="320"/>
      <c r="I20" s="319">
        <v>7749917991</v>
      </c>
      <c r="J20" s="320"/>
      <c r="K20" s="319">
        <v>6238595088</v>
      </c>
      <c r="L20" s="320"/>
      <c r="M20" s="319">
        <v>361484224</v>
      </c>
      <c r="N20" s="320"/>
      <c r="O20" s="319">
        <v>1511322903</v>
      </c>
      <c r="P20" s="320"/>
    </row>
    <row r="21" spans="1:16" ht="14.1" customHeight="1">
      <c r="A21" s="323" t="s">
        <v>343</v>
      </c>
      <c r="B21" s="324"/>
      <c r="C21" s="319">
        <v>504207429417</v>
      </c>
      <c r="D21" s="320"/>
      <c r="E21" s="319">
        <v>8217310534</v>
      </c>
      <c r="F21" s="320"/>
      <c r="G21" s="319">
        <v>3216021660</v>
      </c>
      <c r="H21" s="320"/>
      <c r="I21" s="319">
        <v>509208718291</v>
      </c>
      <c r="J21" s="320"/>
      <c r="K21" s="319">
        <v>220271219866</v>
      </c>
      <c r="L21" s="320"/>
      <c r="M21" s="319">
        <v>8177050856</v>
      </c>
      <c r="N21" s="320"/>
      <c r="O21" s="319">
        <v>288937498425</v>
      </c>
      <c r="P21" s="320"/>
    </row>
  </sheetData>
  <mergeCells count="152">
    <mergeCell ref="M21:N21"/>
    <mergeCell ref="O21:P21"/>
    <mergeCell ref="A21:B21"/>
    <mergeCell ref="C21:D21"/>
    <mergeCell ref="E21:F21"/>
    <mergeCell ref="G21:H21"/>
    <mergeCell ref="I21:J21"/>
    <mergeCell ref="K21:L21"/>
    <mergeCell ref="M19:N19"/>
    <mergeCell ref="O19:P19"/>
    <mergeCell ref="A20:B20"/>
    <mergeCell ref="C20:D20"/>
    <mergeCell ref="E20:F20"/>
    <mergeCell ref="G20:H20"/>
    <mergeCell ref="I20:J20"/>
    <mergeCell ref="K20:L20"/>
    <mergeCell ref="M20:N20"/>
    <mergeCell ref="O20:P20"/>
    <mergeCell ref="A19:B19"/>
    <mergeCell ref="C19:D19"/>
    <mergeCell ref="E19:F19"/>
    <mergeCell ref="G19:H19"/>
    <mergeCell ref="I19:J19"/>
    <mergeCell ref="K19:L19"/>
    <mergeCell ref="M17:N17"/>
    <mergeCell ref="O17:P17"/>
    <mergeCell ref="A18:B18"/>
    <mergeCell ref="C18:D18"/>
    <mergeCell ref="E18:F18"/>
    <mergeCell ref="G18:H18"/>
    <mergeCell ref="I18:J18"/>
    <mergeCell ref="K18:L18"/>
    <mergeCell ref="M18:N18"/>
    <mergeCell ref="O18:P18"/>
    <mergeCell ref="A17:B17"/>
    <mergeCell ref="C17:D17"/>
    <mergeCell ref="E17:F17"/>
    <mergeCell ref="G17:H17"/>
    <mergeCell ref="I17:J17"/>
    <mergeCell ref="K17:L17"/>
    <mergeCell ref="M15:N15"/>
    <mergeCell ref="O15:P15"/>
    <mergeCell ref="A16:B16"/>
    <mergeCell ref="C16:D16"/>
    <mergeCell ref="E16:F16"/>
    <mergeCell ref="G16:H16"/>
    <mergeCell ref="I16:J16"/>
    <mergeCell ref="K16:L16"/>
    <mergeCell ref="M16:N16"/>
    <mergeCell ref="O16:P16"/>
    <mergeCell ref="A15:B15"/>
    <mergeCell ref="C15:D15"/>
    <mergeCell ref="E15:F15"/>
    <mergeCell ref="G15:H15"/>
    <mergeCell ref="I15:J15"/>
    <mergeCell ref="K15:L15"/>
    <mergeCell ref="M13:N13"/>
    <mergeCell ref="O13:P13"/>
    <mergeCell ref="A14:B14"/>
    <mergeCell ref="C14:D14"/>
    <mergeCell ref="E14:F14"/>
    <mergeCell ref="G14:H14"/>
    <mergeCell ref="I14:J14"/>
    <mergeCell ref="K14:L14"/>
    <mergeCell ref="M14:N14"/>
    <mergeCell ref="O14:P14"/>
    <mergeCell ref="A13:B13"/>
    <mergeCell ref="C13:D13"/>
    <mergeCell ref="E13:F13"/>
    <mergeCell ref="G13:H13"/>
    <mergeCell ref="I13:J13"/>
    <mergeCell ref="K13:L13"/>
    <mergeCell ref="M11:N11"/>
    <mergeCell ref="O11:P11"/>
    <mergeCell ref="A12:B12"/>
    <mergeCell ref="C12:D12"/>
    <mergeCell ref="E12:F12"/>
    <mergeCell ref="G12:H12"/>
    <mergeCell ref="I12:J12"/>
    <mergeCell ref="K12:L12"/>
    <mergeCell ref="M12:N12"/>
    <mergeCell ref="O12:P12"/>
    <mergeCell ref="A11:B11"/>
    <mergeCell ref="C11:D11"/>
    <mergeCell ref="E11:F11"/>
    <mergeCell ref="G11:H11"/>
    <mergeCell ref="I11:J11"/>
    <mergeCell ref="K11:L11"/>
    <mergeCell ref="M9:N9"/>
    <mergeCell ref="O9:P9"/>
    <mergeCell ref="A10:B10"/>
    <mergeCell ref="C10:D10"/>
    <mergeCell ref="E10:F10"/>
    <mergeCell ref="G10:H10"/>
    <mergeCell ref="I10:J10"/>
    <mergeCell ref="K10:L10"/>
    <mergeCell ref="M10:N10"/>
    <mergeCell ref="O10:P10"/>
    <mergeCell ref="A9:B9"/>
    <mergeCell ref="C9:D9"/>
    <mergeCell ref="E9:F9"/>
    <mergeCell ref="G9:H9"/>
    <mergeCell ref="I9:J9"/>
    <mergeCell ref="K9:L9"/>
    <mergeCell ref="M7:N7"/>
    <mergeCell ref="O7:P7"/>
    <mergeCell ref="A8:B8"/>
    <mergeCell ref="C8:D8"/>
    <mergeCell ref="E8:F8"/>
    <mergeCell ref="G8:H8"/>
    <mergeCell ref="I8:J8"/>
    <mergeCell ref="K8:L8"/>
    <mergeCell ref="M8:N8"/>
    <mergeCell ref="O8:P8"/>
    <mergeCell ref="A7:B7"/>
    <mergeCell ref="C7:D7"/>
    <mergeCell ref="E7:F7"/>
    <mergeCell ref="G7:H7"/>
    <mergeCell ref="I7:J7"/>
    <mergeCell ref="K7:L7"/>
    <mergeCell ref="M5:N5"/>
    <mergeCell ref="O5:P5"/>
    <mergeCell ref="A6:B6"/>
    <mergeCell ref="C6:D6"/>
    <mergeCell ref="E6:F6"/>
    <mergeCell ref="G6:H6"/>
    <mergeCell ref="I6:J6"/>
    <mergeCell ref="K6:L6"/>
    <mergeCell ref="M6:N6"/>
    <mergeCell ref="O6:P6"/>
    <mergeCell ref="A5:B5"/>
    <mergeCell ref="C5:D5"/>
    <mergeCell ref="E5:F5"/>
    <mergeCell ref="G5:H5"/>
    <mergeCell ref="I5:J5"/>
    <mergeCell ref="K5:L5"/>
    <mergeCell ref="M3:N3"/>
    <mergeCell ref="O3:P3"/>
    <mergeCell ref="A4:B4"/>
    <mergeCell ref="C4:D4"/>
    <mergeCell ref="E4:F4"/>
    <mergeCell ref="G4:H4"/>
    <mergeCell ref="I4:J4"/>
    <mergeCell ref="K4:L4"/>
    <mergeCell ref="M4:N4"/>
    <mergeCell ref="O4:P4"/>
    <mergeCell ref="A3:B3"/>
    <mergeCell ref="C3:D3"/>
    <mergeCell ref="E3:F3"/>
    <mergeCell ref="G3:H3"/>
    <mergeCell ref="I3:J3"/>
    <mergeCell ref="K3:L3"/>
  </mergeCells>
  <phoneticPr fontId="11"/>
  <pageMargins left="0.7" right="0.7" top="0.75" bottom="0.75" header="0.3" footer="0.3"/>
  <pageSetup paperSize="9" scale="7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397693-9D95-4778-8016-1FAB1E0B04A7}">
  <sheetPr>
    <pageSetUpPr fitToPage="1"/>
  </sheetPr>
  <dimension ref="A1:R26"/>
  <sheetViews>
    <sheetView showGridLines="0" tabSelected="1" view="pageBreakPreview" zoomScaleNormal="100" zoomScaleSheetLayoutView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G11" sqref="G11:H11"/>
    </sheetView>
  </sheetViews>
  <sheetFormatPr defaultColWidth="9.88671875" defaultRowHeight="14.4"/>
  <cols>
    <col min="1" max="1" width="4.109375" style="326" customWidth="1"/>
    <col min="2" max="2" width="18.5546875" style="326" customWidth="1"/>
    <col min="3" max="18" width="10.5546875" style="326" customWidth="1"/>
    <col min="19" max="16384" width="9.88671875" style="326"/>
  </cols>
  <sheetData>
    <row r="1" spans="1:18">
      <c r="A1" s="325"/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  <c r="N1" s="325"/>
      <c r="O1" s="325"/>
      <c r="P1" s="325"/>
      <c r="Q1" s="325"/>
      <c r="R1" s="325"/>
    </row>
    <row r="2" spans="1:18" ht="20.25" customHeight="1">
      <c r="A2" s="327" t="s">
        <v>394</v>
      </c>
      <c r="B2" s="328"/>
      <c r="C2" s="329"/>
      <c r="D2" s="329"/>
      <c r="E2" s="329"/>
      <c r="F2" s="329"/>
      <c r="G2" s="329"/>
      <c r="H2" s="329"/>
      <c r="I2" s="329"/>
      <c r="J2" s="329"/>
      <c r="K2" s="329"/>
      <c r="L2" s="329"/>
      <c r="M2" s="329"/>
      <c r="N2" s="325"/>
      <c r="O2" s="325"/>
      <c r="P2" s="325"/>
      <c r="Q2" s="325"/>
      <c r="R2" s="330" t="s">
        <v>395</v>
      </c>
    </row>
    <row r="3" spans="1:18" ht="12.9" customHeight="1">
      <c r="A3" s="315" t="s">
        <v>373</v>
      </c>
      <c r="B3" s="315"/>
      <c r="C3" s="315" t="s">
        <v>396</v>
      </c>
      <c r="D3" s="315"/>
      <c r="E3" s="315" t="s">
        <v>397</v>
      </c>
      <c r="F3" s="315"/>
      <c r="G3" s="315" t="s">
        <v>398</v>
      </c>
      <c r="H3" s="315"/>
      <c r="I3" s="315" t="s">
        <v>399</v>
      </c>
      <c r="J3" s="315"/>
      <c r="K3" s="315" t="s">
        <v>400</v>
      </c>
      <c r="L3" s="315"/>
      <c r="M3" s="315" t="s">
        <v>401</v>
      </c>
      <c r="N3" s="315"/>
      <c r="O3" s="315" t="s">
        <v>402</v>
      </c>
      <c r="P3" s="315"/>
      <c r="Q3" s="315" t="s">
        <v>343</v>
      </c>
      <c r="R3" s="315"/>
    </row>
    <row r="4" spans="1:18" ht="12.9" customHeight="1">
      <c r="A4" s="315"/>
      <c r="B4" s="315"/>
      <c r="C4" s="315"/>
      <c r="D4" s="315"/>
      <c r="E4" s="315"/>
      <c r="F4" s="315"/>
      <c r="G4" s="315"/>
      <c r="H4" s="315"/>
      <c r="I4" s="315"/>
      <c r="J4" s="315"/>
      <c r="K4" s="315"/>
      <c r="L4" s="315"/>
      <c r="M4" s="315"/>
      <c r="N4" s="315"/>
      <c r="O4" s="315"/>
      <c r="P4" s="315"/>
      <c r="Q4" s="315"/>
      <c r="R4" s="315"/>
    </row>
    <row r="5" spans="1:18" ht="14.1" customHeight="1">
      <c r="A5" s="331" t="s">
        <v>381</v>
      </c>
      <c r="B5" s="332"/>
      <c r="C5" s="319">
        <v>9356645414</v>
      </c>
      <c r="D5" s="320"/>
      <c r="E5" s="319">
        <v>47050044291</v>
      </c>
      <c r="F5" s="320"/>
      <c r="G5" s="319">
        <v>7455635731</v>
      </c>
      <c r="H5" s="320"/>
      <c r="I5" s="319">
        <v>24834614853</v>
      </c>
      <c r="J5" s="320"/>
      <c r="K5" s="319">
        <v>10292560641</v>
      </c>
      <c r="L5" s="320"/>
      <c r="M5" s="319">
        <v>5801395321</v>
      </c>
      <c r="N5" s="320"/>
      <c r="O5" s="319">
        <v>14883715036</v>
      </c>
      <c r="P5" s="320"/>
      <c r="Q5" s="319">
        <v>119674611287</v>
      </c>
      <c r="R5" s="320"/>
    </row>
    <row r="6" spans="1:18" ht="14.1" customHeight="1">
      <c r="A6" s="321" t="s">
        <v>392</v>
      </c>
      <c r="B6" s="321"/>
      <c r="C6" s="319">
        <v>6188915971</v>
      </c>
      <c r="D6" s="320"/>
      <c r="E6" s="319">
        <v>22891894271</v>
      </c>
      <c r="F6" s="320"/>
      <c r="G6" s="319">
        <v>2377490073</v>
      </c>
      <c r="H6" s="320"/>
      <c r="I6" s="319">
        <v>11261223675</v>
      </c>
      <c r="J6" s="320"/>
      <c r="K6" s="319">
        <v>6075109100</v>
      </c>
      <c r="L6" s="320"/>
      <c r="M6" s="319">
        <v>762613402</v>
      </c>
      <c r="N6" s="320"/>
      <c r="O6" s="319">
        <v>13059879374</v>
      </c>
      <c r="P6" s="320"/>
      <c r="Q6" s="319">
        <v>62617125866</v>
      </c>
      <c r="R6" s="320"/>
    </row>
    <row r="7" spans="1:18" ht="14.1" customHeight="1">
      <c r="A7" s="321" t="s">
        <v>383</v>
      </c>
      <c r="B7" s="321"/>
      <c r="C7" s="319">
        <v>0</v>
      </c>
      <c r="D7" s="320"/>
      <c r="E7" s="319">
        <v>0</v>
      </c>
      <c r="F7" s="320"/>
      <c r="G7" s="319">
        <v>0</v>
      </c>
      <c r="H7" s="320"/>
      <c r="I7" s="319">
        <v>0</v>
      </c>
      <c r="J7" s="320"/>
      <c r="K7" s="319">
        <v>1370058445</v>
      </c>
      <c r="L7" s="320"/>
      <c r="M7" s="319">
        <v>0</v>
      </c>
      <c r="N7" s="320"/>
      <c r="O7" s="319">
        <v>0</v>
      </c>
      <c r="P7" s="320"/>
      <c r="Q7" s="319">
        <v>1370058445</v>
      </c>
      <c r="R7" s="320"/>
    </row>
    <row r="8" spans="1:18" ht="14.1" customHeight="1">
      <c r="A8" s="318" t="s">
        <v>384</v>
      </c>
      <c r="B8" s="318"/>
      <c r="C8" s="319">
        <v>2936552270</v>
      </c>
      <c r="D8" s="320"/>
      <c r="E8" s="319">
        <v>23089277017</v>
      </c>
      <c r="F8" s="320"/>
      <c r="G8" s="319">
        <v>4874907571</v>
      </c>
      <c r="H8" s="320"/>
      <c r="I8" s="319">
        <v>12934270646</v>
      </c>
      <c r="J8" s="320"/>
      <c r="K8" s="319">
        <v>2826227987</v>
      </c>
      <c r="L8" s="320"/>
      <c r="M8" s="319">
        <v>1121814737</v>
      </c>
      <c r="N8" s="320"/>
      <c r="O8" s="319">
        <v>1822755662</v>
      </c>
      <c r="P8" s="320"/>
      <c r="Q8" s="319">
        <v>49605805890</v>
      </c>
      <c r="R8" s="320"/>
    </row>
    <row r="9" spans="1:18" ht="14.1" customHeight="1">
      <c r="A9" s="321" t="s">
        <v>385</v>
      </c>
      <c r="B9" s="321"/>
      <c r="C9" s="319">
        <v>231177173</v>
      </c>
      <c r="D9" s="320"/>
      <c r="E9" s="319">
        <v>1068873003</v>
      </c>
      <c r="F9" s="320"/>
      <c r="G9" s="319">
        <v>203238087</v>
      </c>
      <c r="H9" s="320"/>
      <c r="I9" s="319">
        <v>635120532</v>
      </c>
      <c r="J9" s="320"/>
      <c r="K9" s="319">
        <v>21165109</v>
      </c>
      <c r="L9" s="320"/>
      <c r="M9" s="319">
        <v>3916967182</v>
      </c>
      <c r="N9" s="320"/>
      <c r="O9" s="319">
        <v>1080000</v>
      </c>
      <c r="P9" s="320"/>
      <c r="Q9" s="319">
        <v>6077621086</v>
      </c>
      <c r="R9" s="320"/>
    </row>
    <row r="10" spans="1:18" ht="14.1" customHeight="1">
      <c r="A10" s="321" t="s">
        <v>386</v>
      </c>
      <c r="B10" s="321"/>
      <c r="C10" s="319">
        <v>0</v>
      </c>
      <c r="D10" s="320"/>
      <c r="E10" s="319">
        <v>0</v>
      </c>
      <c r="F10" s="320"/>
      <c r="G10" s="319">
        <v>0</v>
      </c>
      <c r="H10" s="320"/>
      <c r="I10" s="319">
        <v>0</v>
      </c>
      <c r="J10" s="320"/>
      <c r="K10" s="319">
        <v>0</v>
      </c>
      <c r="L10" s="320"/>
      <c r="M10" s="319">
        <v>0</v>
      </c>
      <c r="N10" s="320"/>
      <c r="O10" s="319">
        <v>0</v>
      </c>
      <c r="P10" s="320"/>
      <c r="Q10" s="319">
        <v>0</v>
      </c>
      <c r="R10" s="320"/>
    </row>
    <row r="11" spans="1:18" ht="14.1" customHeight="1">
      <c r="A11" s="318" t="s">
        <v>387</v>
      </c>
      <c r="B11" s="318"/>
      <c r="C11" s="319">
        <v>0</v>
      </c>
      <c r="D11" s="320"/>
      <c r="E11" s="319">
        <v>0</v>
      </c>
      <c r="F11" s="320"/>
      <c r="G11" s="319">
        <v>0</v>
      </c>
      <c r="H11" s="320"/>
      <c r="I11" s="319">
        <v>0</v>
      </c>
      <c r="J11" s="320"/>
      <c r="K11" s="319">
        <v>0</v>
      </c>
      <c r="L11" s="320"/>
      <c r="M11" s="319">
        <v>0</v>
      </c>
      <c r="N11" s="320"/>
      <c r="O11" s="319">
        <v>0</v>
      </c>
      <c r="P11" s="320"/>
      <c r="Q11" s="319">
        <v>0</v>
      </c>
      <c r="R11" s="320"/>
    </row>
    <row r="12" spans="1:18" ht="14.1" customHeight="1">
      <c r="A12" s="321" t="s">
        <v>388</v>
      </c>
      <c r="B12" s="321"/>
      <c r="C12" s="319">
        <v>0</v>
      </c>
      <c r="D12" s="320"/>
      <c r="E12" s="319">
        <v>0</v>
      </c>
      <c r="F12" s="320"/>
      <c r="G12" s="319">
        <v>0</v>
      </c>
      <c r="H12" s="320"/>
      <c r="I12" s="319">
        <v>0</v>
      </c>
      <c r="J12" s="320"/>
      <c r="K12" s="319">
        <v>0</v>
      </c>
      <c r="L12" s="320"/>
      <c r="M12" s="319">
        <v>0</v>
      </c>
      <c r="N12" s="320"/>
      <c r="O12" s="319">
        <v>0</v>
      </c>
      <c r="P12" s="320"/>
      <c r="Q12" s="319">
        <v>0</v>
      </c>
      <c r="R12" s="320"/>
    </row>
    <row r="13" spans="1:18" ht="14.1" customHeight="1">
      <c r="A13" s="321" t="s">
        <v>389</v>
      </c>
      <c r="B13" s="321"/>
      <c r="C13" s="319">
        <v>0</v>
      </c>
      <c r="D13" s="320"/>
      <c r="E13" s="319">
        <v>0</v>
      </c>
      <c r="F13" s="320"/>
      <c r="G13" s="319">
        <v>0</v>
      </c>
      <c r="H13" s="320"/>
      <c r="I13" s="319">
        <v>0</v>
      </c>
      <c r="J13" s="320"/>
      <c r="K13" s="319">
        <v>0</v>
      </c>
      <c r="L13" s="320"/>
      <c r="M13" s="319">
        <v>0</v>
      </c>
      <c r="N13" s="320"/>
      <c r="O13" s="319">
        <v>0</v>
      </c>
      <c r="P13" s="320"/>
      <c r="Q13" s="319">
        <v>0</v>
      </c>
      <c r="R13" s="320"/>
    </row>
    <row r="14" spans="1:18" ht="14.1" customHeight="1">
      <c r="A14" s="321" t="s">
        <v>390</v>
      </c>
      <c r="B14" s="321"/>
      <c r="C14" s="319">
        <v>0</v>
      </c>
      <c r="D14" s="320"/>
      <c r="E14" s="319">
        <v>0</v>
      </c>
      <c r="F14" s="320"/>
      <c r="G14" s="319">
        <v>0</v>
      </c>
      <c r="H14" s="320"/>
      <c r="I14" s="319">
        <v>4000000</v>
      </c>
      <c r="J14" s="320"/>
      <c r="K14" s="319">
        <v>0</v>
      </c>
      <c r="L14" s="320"/>
      <c r="M14" s="319">
        <v>0</v>
      </c>
      <c r="N14" s="320"/>
      <c r="O14" s="319">
        <v>0</v>
      </c>
      <c r="P14" s="320"/>
      <c r="Q14" s="319">
        <v>4000000</v>
      </c>
      <c r="R14" s="320"/>
    </row>
    <row r="15" spans="1:18" ht="14.1" customHeight="1">
      <c r="A15" s="333" t="s">
        <v>391</v>
      </c>
      <c r="B15" s="334"/>
      <c r="C15" s="319">
        <v>160601752613</v>
      </c>
      <c r="D15" s="320"/>
      <c r="E15" s="319">
        <v>632473339</v>
      </c>
      <c r="F15" s="320"/>
      <c r="G15" s="319">
        <v>0</v>
      </c>
      <c r="H15" s="320"/>
      <c r="I15" s="319">
        <v>1445128120</v>
      </c>
      <c r="J15" s="320"/>
      <c r="K15" s="319">
        <v>5067883683</v>
      </c>
      <c r="L15" s="320"/>
      <c r="M15" s="319">
        <v>147960</v>
      </c>
      <c r="N15" s="320"/>
      <c r="O15" s="319">
        <v>4178520</v>
      </c>
      <c r="P15" s="320"/>
      <c r="Q15" s="319">
        <v>167751564235</v>
      </c>
      <c r="R15" s="320"/>
    </row>
    <row r="16" spans="1:18" ht="14.1" customHeight="1">
      <c r="A16" s="321" t="s">
        <v>392</v>
      </c>
      <c r="B16" s="321"/>
      <c r="C16" s="319">
        <v>30789499697</v>
      </c>
      <c r="D16" s="320"/>
      <c r="E16" s="319">
        <v>278637072</v>
      </c>
      <c r="F16" s="320"/>
      <c r="G16" s="319">
        <v>0</v>
      </c>
      <c r="H16" s="320"/>
      <c r="I16" s="319">
        <v>402146533</v>
      </c>
      <c r="J16" s="320"/>
      <c r="K16" s="319">
        <v>3304096354</v>
      </c>
      <c r="L16" s="320"/>
      <c r="M16" s="319">
        <v>0</v>
      </c>
      <c r="N16" s="320"/>
      <c r="O16" s="319">
        <v>0</v>
      </c>
      <c r="P16" s="320"/>
      <c r="Q16" s="319">
        <v>34774379656</v>
      </c>
      <c r="R16" s="320"/>
    </row>
    <row r="17" spans="1:18" ht="14.1" customHeight="1">
      <c r="A17" s="321" t="s">
        <v>384</v>
      </c>
      <c r="B17" s="321"/>
      <c r="C17" s="319">
        <v>2567752028</v>
      </c>
      <c r="D17" s="320"/>
      <c r="E17" s="319">
        <v>250870971</v>
      </c>
      <c r="F17" s="320"/>
      <c r="G17" s="319">
        <v>0</v>
      </c>
      <c r="H17" s="320"/>
      <c r="I17" s="319">
        <v>443799738</v>
      </c>
      <c r="J17" s="320"/>
      <c r="K17" s="319">
        <v>721567621</v>
      </c>
      <c r="L17" s="320"/>
      <c r="M17" s="319">
        <v>147960</v>
      </c>
      <c r="N17" s="320"/>
      <c r="O17" s="319">
        <v>0</v>
      </c>
      <c r="P17" s="320"/>
      <c r="Q17" s="319">
        <v>3984138318</v>
      </c>
      <c r="R17" s="320"/>
    </row>
    <row r="18" spans="1:18" ht="14.1" customHeight="1">
      <c r="A18" s="318" t="s">
        <v>385</v>
      </c>
      <c r="B18" s="318"/>
      <c r="C18" s="319">
        <v>123947928532</v>
      </c>
      <c r="D18" s="320"/>
      <c r="E18" s="319">
        <v>5346000</v>
      </c>
      <c r="F18" s="320"/>
      <c r="G18" s="319">
        <v>0</v>
      </c>
      <c r="H18" s="320"/>
      <c r="I18" s="319">
        <v>599181849</v>
      </c>
      <c r="J18" s="320"/>
      <c r="K18" s="319">
        <v>1042219708</v>
      </c>
      <c r="L18" s="320"/>
      <c r="M18" s="319">
        <v>0</v>
      </c>
      <c r="N18" s="320"/>
      <c r="O18" s="319">
        <v>4178520</v>
      </c>
      <c r="P18" s="320"/>
      <c r="Q18" s="319">
        <v>125598854609</v>
      </c>
      <c r="R18" s="320"/>
    </row>
    <row r="19" spans="1:18" ht="14.1" customHeight="1">
      <c r="A19" s="321" t="s">
        <v>389</v>
      </c>
      <c r="B19" s="321"/>
      <c r="C19" s="319">
        <v>1451794362</v>
      </c>
      <c r="D19" s="320"/>
      <c r="E19" s="319">
        <v>0</v>
      </c>
      <c r="F19" s="320"/>
      <c r="G19" s="319">
        <v>0</v>
      </c>
      <c r="H19" s="320"/>
      <c r="I19" s="319">
        <v>0</v>
      </c>
      <c r="J19" s="320"/>
      <c r="K19" s="319">
        <v>0</v>
      </c>
      <c r="L19" s="320"/>
      <c r="M19" s="319">
        <v>0</v>
      </c>
      <c r="N19" s="320"/>
      <c r="O19" s="319">
        <v>0</v>
      </c>
      <c r="P19" s="320"/>
      <c r="Q19" s="319">
        <v>1451794362</v>
      </c>
      <c r="R19" s="320"/>
    </row>
    <row r="20" spans="1:18" ht="14.1" customHeight="1">
      <c r="A20" s="318" t="s">
        <v>390</v>
      </c>
      <c r="B20" s="318"/>
      <c r="C20" s="319">
        <v>1844777994</v>
      </c>
      <c r="D20" s="320"/>
      <c r="E20" s="319">
        <v>97619296</v>
      </c>
      <c r="F20" s="320"/>
      <c r="G20" s="319">
        <v>0</v>
      </c>
      <c r="H20" s="320"/>
      <c r="I20" s="319">
        <v>0</v>
      </c>
      <c r="J20" s="320"/>
      <c r="K20" s="319">
        <v>0</v>
      </c>
      <c r="L20" s="320"/>
      <c r="M20" s="319">
        <v>0</v>
      </c>
      <c r="N20" s="320"/>
      <c r="O20" s="319">
        <v>0</v>
      </c>
      <c r="P20" s="320"/>
      <c r="Q20" s="319">
        <v>1942397290</v>
      </c>
      <c r="R20" s="320"/>
    </row>
    <row r="21" spans="1:18" ht="14.1" customHeight="1">
      <c r="A21" s="335" t="s">
        <v>393</v>
      </c>
      <c r="B21" s="336"/>
      <c r="C21" s="319">
        <v>4826865</v>
      </c>
      <c r="D21" s="320"/>
      <c r="E21" s="319">
        <v>22980118</v>
      </c>
      <c r="F21" s="320"/>
      <c r="G21" s="319">
        <v>9733149</v>
      </c>
      <c r="H21" s="320"/>
      <c r="I21" s="319">
        <v>1166539768</v>
      </c>
      <c r="J21" s="320"/>
      <c r="K21" s="319">
        <v>11891588</v>
      </c>
      <c r="L21" s="320"/>
      <c r="M21" s="319">
        <v>220073023</v>
      </c>
      <c r="N21" s="320"/>
      <c r="O21" s="319">
        <v>75278392</v>
      </c>
      <c r="P21" s="320"/>
      <c r="Q21" s="319">
        <v>1511322903</v>
      </c>
      <c r="R21" s="320"/>
    </row>
    <row r="22" spans="1:18" ht="13.5" customHeight="1">
      <c r="A22" s="337" t="s">
        <v>343</v>
      </c>
      <c r="B22" s="337"/>
      <c r="C22" s="319">
        <v>169963224892</v>
      </c>
      <c r="D22" s="320"/>
      <c r="E22" s="319">
        <v>47705497748</v>
      </c>
      <c r="F22" s="320"/>
      <c r="G22" s="319">
        <v>7465368880</v>
      </c>
      <c r="H22" s="320"/>
      <c r="I22" s="319">
        <v>27446282741</v>
      </c>
      <c r="J22" s="320"/>
      <c r="K22" s="319">
        <v>15372335912</v>
      </c>
      <c r="L22" s="320"/>
      <c r="M22" s="319">
        <v>6021616304</v>
      </c>
      <c r="N22" s="320"/>
      <c r="O22" s="319">
        <v>14963171948</v>
      </c>
      <c r="P22" s="320"/>
      <c r="Q22" s="319">
        <v>288937498425</v>
      </c>
      <c r="R22" s="320"/>
    </row>
    <row r="23" spans="1:18" ht="13.5" customHeight="1"/>
    <row r="24" spans="1:18" ht="13.5" customHeight="1"/>
    <row r="25" spans="1:18" ht="13.5" customHeight="1"/>
    <row r="26" spans="1:18" ht="13.5" customHeight="1"/>
  </sheetData>
  <mergeCells count="171">
    <mergeCell ref="Q22:R22"/>
    <mergeCell ref="O21:P21"/>
    <mergeCell ref="Q21:R21"/>
    <mergeCell ref="A22:B22"/>
    <mergeCell ref="C22:D22"/>
    <mergeCell ref="E22:F22"/>
    <mergeCell ref="G22:H22"/>
    <mergeCell ref="I22:J22"/>
    <mergeCell ref="K22:L22"/>
    <mergeCell ref="M22:N22"/>
    <mergeCell ref="O22:P22"/>
    <mergeCell ref="M20:N20"/>
    <mergeCell ref="O20:P20"/>
    <mergeCell ref="Q20:R20"/>
    <mergeCell ref="A21:B21"/>
    <mergeCell ref="C21:D21"/>
    <mergeCell ref="E21:F21"/>
    <mergeCell ref="G21:H21"/>
    <mergeCell ref="I21:J21"/>
    <mergeCell ref="K21:L21"/>
    <mergeCell ref="M21:N21"/>
    <mergeCell ref="A20:B20"/>
    <mergeCell ref="C20:D20"/>
    <mergeCell ref="E20:F20"/>
    <mergeCell ref="G20:H20"/>
    <mergeCell ref="I20:J20"/>
    <mergeCell ref="K20:L20"/>
    <mergeCell ref="Q18:R18"/>
    <mergeCell ref="A19:B19"/>
    <mergeCell ref="C19:D19"/>
    <mergeCell ref="E19:F19"/>
    <mergeCell ref="G19:H19"/>
    <mergeCell ref="I19:J19"/>
    <mergeCell ref="K19:L19"/>
    <mergeCell ref="M19:N19"/>
    <mergeCell ref="O19:P19"/>
    <mergeCell ref="Q19:R19"/>
    <mergeCell ref="O17:P17"/>
    <mergeCell ref="Q17:R17"/>
    <mergeCell ref="A18:B18"/>
    <mergeCell ref="C18:D18"/>
    <mergeCell ref="E18:F18"/>
    <mergeCell ref="G18:H18"/>
    <mergeCell ref="I18:J18"/>
    <mergeCell ref="K18:L18"/>
    <mergeCell ref="M18:N18"/>
    <mergeCell ref="O18:P18"/>
    <mergeCell ref="M16:N16"/>
    <mergeCell ref="O16:P16"/>
    <mergeCell ref="Q16:R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Q14:R14"/>
    <mergeCell ref="A15:B15"/>
    <mergeCell ref="C15:D15"/>
    <mergeCell ref="E15:F15"/>
    <mergeCell ref="G15:H15"/>
    <mergeCell ref="I15:J15"/>
    <mergeCell ref="K15:L15"/>
    <mergeCell ref="M15:N15"/>
    <mergeCell ref="O15:P15"/>
    <mergeCell ref="Q15:R15"/>
    <mergeCell ref="O13:P13"/>
    <mergeCell ref="Q13:R13"/>
    <mergeCell ref="A14:B14"/>
    <mergeCell ref="C14:D14"/>
    <mergeCell ref="E14:F14"/>
    <mergeCell ref="G14:H14"/>
    <mergeCell ref="I14:J14"/>
    <mergeCell ref="K14:L14"/>
    <mergeCell ref="M14:N14"/>
    <mergeCell ref="O14:P14"/>
    <mergeCell ref="M12:N12"/>
    <mergeCell ref="O12:P12"/>
    <mergeCell ref="Q12:R12"/>
    <mergeCell ref="A13:B13"/>
    <mergeCell ref="C13:D13"/>
    <mergeCell ref="E13:F13"/>
    <mergeCell ref="G13:H13"/>
    <mergeCell ref="I13:J13"/>
    <mergeCell ref="K13:L13"/>
    <mergeCell ref="M13:N13"/>
    <mergeCell ref="A12:B12"/>
    <mergeCell ref="C12:D12"/>
    <mergeCell ref="E12:F12"/>
    <mergeCell ref="G12:H12"/>
    <mergeCell ref="I12:J12"/>
    <mergeCell ref="K12:L12"/>
    <mergeCell ref="Q10:R10"/>
    <mergeCell ref="A11:B11"/>
    <mergeCell ref="C11:D11"/>
    <mergeCell ref="E11:F11"/>
    <mergeCell ref="G11:H11"/>
    <mergeCell ref="I11:J11"/>
    <mergeCell ref="K11:L11"/>
    <mergeCell ref="M11:N11"/>
    <mergeCell ref="O11:P11"/>
    <mergeCell ref="Q11:R11"/>
    <mergeCell ref="O9:P9"/>
    <mergeCell ref="Q9:R9"/>
    <mergeCell ref="A10:B10"/>
    <mergeCell ref="C10:D10"/>
    <mergeCell ref="E10:F10"/>
    <mergeCell ref="G10:H10"/>
    <mergeCell ref="I10:J10"/>
    <mergeCell ref="K10:L10"/>
    <mergeCell ref="M10:N10"/>
    <mergeCell ref="O10:P10"/>
    <mergeCell ref="M8:N8"/>
    <mergeCell ref="O8:P8"/>
    <mergeCell ref="Q8:R8"/>
    <mergeCell ref="A9:B9"/>
    <mergeCell ref="C9:D9"/>
    <mergeCell ref="E9:F9"/>
    <mergeCell ref="G9:H9"/>
    <mergeCell ref="I9:J9"/>
    <mergeCell ref="K9:L9"/>
    <mergeCell ref="M9:N9"/>
    <mergeCell ref="A8:B8"/>
    <mergeCell ref="C8:D8"/>
    <mergeCell ref="E8:F8"/>
    <mergeCell ref="G8:H8"/>
    <mergeCell ref="I8:J8"/>
    <mergeCell ref="K8:L8"/>
    <mergeCell ref="Q6:R6"/>
    <mergeCell ref="A7:B7"/>
    <mergeCell ref="C7:D7"/>
    <mergeCell ref="E7:F7"/>
    <mergeCell ref="G7:H7"/>
    <mergeCell ref="I7:J7"/>
    <mergeCell ref="K7:L7"/>
    <mergeCell ref="M7:N7"/>
    <mergeCell ref="O7:P7"/>
    <mergeCell ref="Q7:R7"/>
    <mergeCell ref="O5:P5"/>
    <mergeCell ref="Q5:R5"/>
    <mergeCell ref="A6:B6"/>
    <mergeCell ref="C6:D6"/>
    <mergeCell ref="E6:F6"/>
    <mergeCell ref="G6:H6"/>
    <mergeCell ref="I6:J6"/>
    <mergeCell ref="K6:L6"/>
    <mergeCell ref="M6:N6"/>
    <mergeCell ref="O6:P6"/>
    <mergeCell ref="M3:N4"/>
    <mergeCell ref="O3:P4"/>
    <mergeCell ref="Q3:R4"/>
    <mergeCell ref="A5:B5"/>
    <mergeCell ref="C5:D5"/>
    <mergeCell ref="E5:F5"/>
    <mergeCell ref="G5:H5"/>
    <mergeCell ref="I5:J5"/>
    <mergeCell ref="K5:L5"/>
    <mergeCell ref="M5:N5"/>
    <mergeCell ref="A3:B4"/>
    <mergeCell ref="C3:D4"/>
    <mergeCell ref="E3:F4"/>
    <mergeCell ref="G3:H4"/>
    <mergeCell ref="I3:J4"/>
    <mergeCell ref="K3:L4"/>
  </mergeCells>
  <phoneticPr fontId="11"/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連結貸借対照表</vt:lpstr>
      <vt:lpstr>連結行政コスト計算書</vt:lpstr>
      <vt:lpstr>連結純資産変動計算書</vt:lpstr>
      <vt:lpstr>連結資金収支計算書</vt:lpstr>
      <vt:lpstr>固定資産増減表</vt:lpstr>
      <vt:lpstr>行政目的別固定資産明細</vt:lpstr>
      <vt:lpstr>固定資産増減表!Print_Area</vt:lpstr>
      <vt:lpstr>行政目的別固定資産明細!Print_Area</vt:lpstr>
      <vt:lpstr>連結行政コスト計算書!Print_Area</vt:lpstr>
      <vt:lpstr>連結資金収支計算書!Print_Area</vt:lpstr>
      <vt:lpstr>連結純資産変動計算書!Print_Area</vt:lpstr>
      <vt:lpstr>連結貸借対照表!Print_Area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太田陽</cp:lastModifiedBy>
  <dcterms:created xsi:type="dcterms:W3CDTF">2018-08-02T02:10:30Z</dcterms:created>
  <dcterms:modified xsi:type="dcterms:W3CDTF">2018-08-02T04:43:01Z</dcterms:modified>
</cp:coreProperties>
</file>