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Users\陽\Desktop\【突貫工事】財務4表\"/>
    </mc:Choice>
  </mc:AlternateContent>
  <xr:revisionPtr revIDLastSave="0" documentId="13_ncr:1_{32582984-14DD-4822-8A68-8C94045C817C}" xr6:coauthVersionLast="34" xr6:coauthVersionMax="34" xr10:uidLastSave="{00000000-0000-0000-0000-000000000000}"/>
  <bookViews>
    <workbookView xWindow="0" yWindow="0" windowWidth="20496" windowHeight="7656" xr2:uid="{00000000-000D-0000-FFFF-FFFF00000000}"/>
  </bookViews>
  <sheets>
    <sheet name="全体貸借対照表" sheetId="5" r:id="rId1"/>
    <sheet name="全体行政コスト計算書" sheetId="6" r:id="rId2"/>
    <sheet name="全体純資産変動計算書" sheetId="7" r:id="rId3"/>
    <sheet name="全体資金収支計算書" sheetId="8" r:id="rId4"/>
    <sheet name="固定資産増減表" sheetId="9" r:id="rId5"/>
    <sheet name="行政目的別固定資産明細" sheetId="10" r:id="rId6"/>
  </sheets>
  <externalReferences>
    <externalReference r:id="rId7"/>
    <externalReference r:id="rId8"/>
    <externalReference r:id="rId9"/>
  </externalReferences>
  <definedNames>
    <definedName name="CSV" localSheetId="5">#REF!</definedName>
    <definedName name="CSV">#REF!</definedName>
    <definedName name="CSVDATA" localSheetId="5">#REF!</definedName>
    <definedName name="CSVDATA">#REF!</definedName>
    <definedName name="DAN_KAIK_END" localSheetId="5">#REF!</definedName>
    <definedName name="DAN_KAIK_END">#REF!</definedName>
    <definedName name="DAN_KAIK_START" localSheetId="5">#REF!</definedName>
    <definedName name="DAN_KAIK_START">#REF!</definedName>
    <definedName name="_xlnm.Print_Area" localSheetId="4">固定資産増減表!$A$1:$P$21</definedName>
    <definedName name="_xlnm.Print_Area" localSheetId="5">行政目的別固定資産明細!$A$1:$R$22</definedName>
    <definedName name="_xlnm.Print_Area" localSheetId="1">全体行政コスト計算書!$B$1:$P$42</definedName>
    <definedName name="_xlnm.Print_Area" localSheetId="3">全体資金収支計算書!$B$1:$O$61</definedName>
    <definedName name="_xlnm.Print_Area" localSheetId="2">全体純資産変動計算書!$B$1:$Q$24</definedName>
    <definedName name="_xlnm.Print_Area" localSheetId="0">全体貸借対照表!$C$1:$AB$77</definedName>
    <definedName name="カテゴリ一覧">[1]カテゴリ!$M$6:$M$16</definedName>
    <definedName name="フォーム共通定義_「画面ＩＤ」入力セルの位置_行" localSheetId="4">#REF!</definedName>
    <definedName name="フォーム共通定義_「画面ＩＤ」入力セルの位置_行" localSheetId="5">#REF!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5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5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5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74" i="5" l="1"/>
  <c r="AD68" i="5"/>
  <c r="AD64" i="5" s="1"/>
  <c r="AD59" i="5"/>
  <c r="AD52" i="5"/>
  <c r="AD48" i="5"/>
  <c r="AD32" i="5"/>
  <c r="AE12" i="5"/>
  <c r="AD8" i="5"/>
  <c r="AE6" i="5"/>
  <c r="AE21" i="5" s="1"/>
  <c r="Q58" i="8"/>
  <c r="Q47" i="8"/>
  <c r="Q44" i="8"/>
  <c r="Q50" i="8" s="1"/>
  <c r="Q36" i="8"/>
  <c r="Q42" i="8" s="1"/>
  <c r="Q30" i="8"/>
  <c r="Q24" i="8"/>
  <c r="Q19" i="8"/>
  <c r="Q14" i="8"/>
  <c r="Q9" i="8"/>
  <c r="U22" i="7"/>
  <c r="U20" i="7"/>
  <c r="U19" i="7"/>
  <c r="U18" i="7"/>
  <c r="W13" i="7"/>
  <c r="V13" i="7"/>
  <c r="V21" i="7" s="1"/>
  <c r="U11" i="7"/>
  <c r="U10" i="7"/>
  <c r="W9" i="7"/>
  <c r="U9" i="7" s="1"/>
  <c r="U8" i="7"/>
  <c r="U7" i="7"/>
  <c r="R37" i="6"/>
  <c r="R31" i="6"/>
  <c r="R27" i="6"/>
  <c r="R22" i="6"/>
  <c r="R18" i="6"/>
  <c r="R13" i="6"/>
  <c r="R8" i="6"/>
  <c r="AE75" i="5" l="1"/>
  <c r="AD51" i="5"/>
  <c r="AD7" i="5"/>
  <c r="Q8" i="8"/>
  <c r="Q28" i="8" s="1"/>
  <c r="Q51" i="8" s="1"/>
  <c r="Q54" i="8" s="1"/>
  <c r="Q59" i="8" s="1"/>
  <c r="W12" i="7"/>
  <c r="R7" i="6"/>
  <c r="R6" i="6" s="1"/>
  <c r="R30" i="6" s="1"/>
  <c r="R40" i="6" s="1"/>
  <c r="AD6" i="5" l="1"/>
  <c r="AD75" i="5" s="1"/>
  <c r="U12" i="7"/>
  <c r="W21" i="7"/>
  <c r="U21" i="7" s="1"/>
</calcChain>
</file>

<file path=xl/sharedStrings.xml><?xml version="1.0" encoding="utf-8"?>
<sst xmlns="http://schemas.openxmlformats.org/spreadsheetml/2006/main" count="541" uniqueCount="396">
  <si>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</si>
  <si>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</si>
  <si>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</si>
  <si>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</si>
  <si>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</si>
  <si>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</si>
  <si>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</si>
  <si>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</si>
  <si>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</si>
  <si>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</si>
  <si>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</si>
  <si>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</si>
  <si>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1055000</t>
  </si>
  <si>
    <t>土地減損損失累計額</t>
  </si>
  <si>
    <t>1060000</t>
  </si>
  <si>
    <t>立木竹</t>
  </si>
  <si>
    <t>1065000</t>
  </si>
  <si>
    <t>立木竹減損損失累計額</t>
  </si>
  <si>
    <t>1070000</t>
  </si>
  <si>
    <t>建物</t>
  </si>
  <si>
    <t>1080000</t>
  </si>
  <si>
    <t>建物減価償却累計額</t>
  </si>
  <si>
    <t>建物減損損失累計額</t>
  </si>
  <si>
    <t>1090000</t>
  </si>
  <si>
    <t>工作物</t>
  </si>
  <si>
    <t>1100000</t>
  </si>
  <si>
    <t>工作物減価償却累計額</t>
  </si>
  <si>
    <t>工作物減損損失累計額</t>
  </si>
  <si>
    <t>1110000</t>
  </si>
  <si>
    <t>船舶</t>
  </si>
  <si>
    <t>1120000</t>
  </si>
  <si>
    <t>船舶減価償却累計額</t>
  </si>
  <si>
    <t>船舶減損損失累計額</t>
  </si>
  <si>
    <t>1130000</t>
  </si>
  <si>
    <t>浮標等</t>
  </si>
  <si>
    <t>1140000</t>
  </si>
  <si>
    <t>浮標等減価償却累計額</t>
  </si>
  <si>
    <t>浮標等減損損失累計額</t>
  </si>
  <si>
    <t>1150000</t>
  </si>
  <si>
    <t>航空機</t>
  </si>
  <si>
    <t>1160000</t>
  </si>
  <si>
    <t>航空機減価償却累計額</t>
  </si>
  <si>
    <t>航空機減損損失累計額</t>
  </si>
  <si>
    <t>1170000</t>
  </si>
  <si>
    <t>その他</t>
  </si>
  <si>
    <t>1180000</t>
  </si>
  <si>
    <t>その他減価償却累計額</t>
  </si>
  <si>
    <t>その他減損損失累計額</t>
  </si>
  <si>
    <t>1190000</t>
  </si>
  <si>
    <t>建設仮勘定</t>
  </si>
  <si>
    <t>1200000</t>
  </si>
  <si>
    <t>インフラ資産</t>
  </si>
  <si>
    <t>1210000</t>
  </si>
  <si>
    <t>1215000</t>
  </si>
  <si>
    <t>1220000</t>
  </si>
  <si>
    <t>1230000</t>
  </si>
  <si>
    <t>1235000</t>
  </si>
  <si>
    <t>1240000</t>
  </si>
  <si>
    <t>1250000</t>
  </si>
  <si>
    <t>1255000</t>
  </si>
  <si>
    <t>1260000</t>
  </si>
  <si>
    <t>1270000</t>
  </si>
  <si>
    <t>1275000</t>
  </si>
  <si>
    <t>1280000</t>
  </si>
  <si>
    <t>1290000</t>
  </si>
  <si>
    <t>物品</t>
  </si>
  <si>
    <t>1300000</t>
  </si>
  <si>
    <t>物品減価償却累計額</t>
  </si>
  <si>
    <t>物品減損損失累計額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</si>
  <si>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</si>
  <si>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</si>
  <si>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</si>
  <si>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</si>
  <si>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</si>
  <si>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</si>
  <si>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</si>
  <si>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</si>
  <si>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</si>
  <si>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</si>
  <si>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</si>
  <si>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</si>
  <si>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</si>
  <si>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</si>
  <si>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</si>
  <si>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</si>
  <si>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</si>
  <si>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</si>
  <si>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</si>
  <si>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</si>
  <si>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</si>
  <si>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</si>
  <si>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</si>
  <si>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</si>
  <si>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</si>
  <si>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</si>
  <si>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</si>
  <si>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</si>
  <si>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</si>
  <si>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</si>
  <si>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</si>
  <si>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</si>
  <si>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</si>
  <si>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</si>
  <si>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</si>
  <si>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</si>
  <si>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</si>
  <si>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</si>
  <si>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</si>
  <si>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</si>
  <si>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</si>
  <si>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</si>
  <si>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</si>
  <si>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</si>
  <si>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</si>
  <si>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</si>
  <si>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</si>
  <si>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</si>
  <si>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</si>
  <si>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</si>
  <si>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</si>
  <si>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</si>
  <si>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</si>
  <si>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</si>
  <si>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</si>
  <si>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</si>
  <si>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</si>
  <si>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</si>
  <si>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</si>
  <si>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</si>
  <si>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</si>
  <si>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</si>
  <si>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</si>
  <si>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</si>
  <si>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</si>
  <si>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</si>
  <si>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</si>
  <si>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</si>
  <si>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</si>
  <si>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</si>
  <si>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</si>
  <si>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</si>
  <si>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</si>
  <si>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</si>
  <si>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</si>
  <si>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</si>
  <si>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</si>
  <si>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</si>
  <si>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</si>
  <si>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</si>
  <si>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</si>
  <si>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</si>
  <si>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</si>
  <si>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</si>
  <si>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</si>
  <si>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</si>
  <si>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</si>
  <si>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</si>
  <si>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</si>
  <si>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</si>
  <si>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</si>
  <si>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</si>
  <si>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</si>
  <si>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</si>
  <si>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</si>
  <si>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</si>
  <si>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</si>
  <si>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</si>
  <si>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</si>
  <si>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</si>
  <si>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</si>
  <si>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</si>
  <si>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</si>
  <si>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</si>
  <si>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</si>
  <si>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</si>
  <si>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</si>
  <si>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</si>
  <si>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</si>
  <si>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</si>
  <si>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</si>
  <si>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</si>
  <si>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</si>
  <si>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</si>
  <si>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</si>
  <si>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</si>
  <si>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</si>
  <si>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</si>
  <si>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</si>
  <si>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</si>
  <si>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</si>
  <si>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</si>
  <si>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</si>
  <si>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</si>
  <si>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</si>
  <si>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</si>
  <si>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</si>
  <si>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</si>
  <si>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</si>
  <si>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</si>
  <si>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</si>
  <si>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</si>
  <si>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</si>
  <si>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</si>
  <si>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</si>
  <si>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</si>
  <si>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</si>
  <si>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</si>
  <si>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</si>
  <si>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</si>
  <si>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</si>
  <si>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</si>
  <si>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</si>
  <si>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</si>
  <si>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</si>
  <si>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</si>
  <si>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</si>
  <si>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</si>
  <si>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</si>
  <si>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</si>
  <si>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</si>
  <si>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</si>
  <si>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</si>
  <si>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</si>
  <si>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</si>
  <si>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</si>
  <si>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</si>
  <si>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</si>
  <si>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</si>
  <si>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</si>
  <si>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</si>
  <si>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</si>
  <si>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</si>
  <si>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</si>
  <si>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</si>
  <si>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</si>
  <si>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</si>
  <si>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</si>
  <si>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</si>
  <si>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</si>
  <si>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</si>
  <si>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</si>
  <si>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</si>
  <si>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</si>
  <si>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</si>
  <si>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</si>
  <si>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</si>
  <si>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</si>
  <si>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</si>
  <si>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</si>
  <si>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</si>
  <si>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</si>
  <si>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</si>
  <si>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</si>
  <si>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</si>
  <si>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</si>
  <si>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</si>
  <si>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</si>
  <si>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</si>
  <si>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</si>
  <si>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</si>
  <si>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</si>
  <si>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</si>
  <si>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</si>
  <si>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</si>
  <si>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</si>
  <si>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</si>
  <si>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</si>
  <si>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</si>
  <si>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</si>
  <si>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</si>
  <si>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</si>
  <si>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</si>
  <si>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</si>
  <si>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</si>
  <si>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</si>
  <si>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</si>
  <si>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</si>
  <si>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</si>
  <si>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</si>
  <si>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</si>
  <si>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</si>
  <si>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</si>
  <si>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</si>
  <si>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</si>
  <si>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</si>
  <si>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</si>
  <si>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</si>
  <si>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</si>
  <si>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</si>
  <si>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</si>
  <si>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</si>
  <si>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</si>
  <si>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</si>
  <si>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</si>
  <si>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</si>
  <si>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</si>
  <si>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</si>
  <si>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</si>
  <si>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</si>
  <si>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</si>
  <si>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</si>
  <si>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</si>
  <si>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</si>
  <si>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</si>
  <si>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</si>
  <si>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</si>
  <si>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</si>
  <si>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</si>
  <si>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</si>
  <si>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</si>
  <si>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</si>
  <si>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</si>
  <si>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</si>
  <si>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</si>
  <si>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</si>
  <si>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</si>
  <si>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</si>
  <si>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</si>
  <si>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</si>
  <si>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</si>
  <si>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</si>
  <si>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</si>
  <si>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</si>
  <si>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</si>
  <si>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</si>
  <si>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</si>
  <si>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</si>
  <si>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</si>
  <si>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</si>
  <si>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</si>
  <si>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</si>
  <si>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</si>
  <si>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</si>
  <si>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</si>
  <si>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</si>
  <si>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1085000</t>
  </si>
  <si>
    <t>1105000</t>
  </si>
  <si>
    <t>1125000</t>
  </si>
  <si>
    <t>【純資産の部】</t>
  </si>
  <si>
    <t>1145000</t>
  </si>
  <si>
    <t>1165000</t>
  </si>
  <si>
    <t>1185000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</si>
  <si>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</si>
  <si>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</si>
  <si>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</si>
  <si>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</si>
  <si>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</si>
  <si>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</si>
  <si>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</si>
  <si>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</si>
  <si>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</si>
  <si>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</si>
  <si>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</si>
  <si>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（単位：千円）</t>
  </si>
  <si>
    <t>全体行政コスト計算書</t>
  </si>
  <si>
    <t>自　平成２８年４月１日　</t>
    <phoneticPr fontId="11"/>
  </si>
  <si>
    <t>至　平成２９年３月３１日</t>
    <phoneticPr fontId="11"/>
  </si>
  <si>
    <t>※</t>
  </si>
  <si>
    <t>全体純資産変動計算書</t>
  </si>
  <si>
    <t>-</t>
    <phoneticPr fontId="11"/>
  </si>
  <si>
    <t>全体資金収支計算書</t>
  </si>
  <si>
    <t>全体貸借対照表</t>
  </si>
  <si>
    <t>（平成２９年３月３１日現在）</t>
  </si>
  <si>
    <t>地方債等</t>
    <phoneticPr fontId="2"/>
  </si>
  <si>
    <t>1年内償還予定地方債等</t>
    <phoneticPr fontId="2"/>
  </si>
  <si>
    <t>有形固定資産の明細（全体会計）</t>
    <rPh sb="2" eb="4">
      <t>コテイ</t>
    </rPh>
    <rPh sb="10" eb="12">
      <t>ゼンタイ</t>
    </rPh>
    <rPh sb="12" eb="14">
      <t>カイケイ</t>
    </rPh>
    <phoneticPr fontId="2"/>
  </si>
  <si>
    <t>（単位：千円）</t>
    <rPh sb="4" eb="5">
      <t>セン</t>
    </rPh>
    <phoneticPr fontId="2"/>
  </si>
  <si>
    <t>区分</t>
  </si>
  <si>
    <t xml:space="preserve">
前年度末残高
（A）</t>
  </si>
  <si>
    <t xml:space="preserve">
本年度増加額
（B）</t>
  </si>
  <si>
    <t xml:space="preserve">
本年度減少額
（C）</t>
  </si>
  <si>
    <t>本年度末残高
（A)＋（B)-（C)
（D）</t>
  </si>
  <si>
    <t>本年度末
減価償却累計額
（E)</t>
  </si>
  <si>
    <t xml:space="preserve">
本年度償却額
（F)</t>
  </si>
  <si>
    <t>差引本年度末残高
（D)－（E)
（G)</t>
  </si>
  <si>
    <t xml:space="preserve"> 事業用資産</t>
  </si>
  <si>
    <t>　  土地</t>
  </si>
  <si>
    <t>　　立木竹</t>
  </si>
  <si>
    <t>　　建物</t>
  </si>
  <si>
    <t>　　工作物</t>
  </si>
  <si>
    <t>　　船舶</t>
  </si>
  <si>
    <t>　　浮標等</t>
  </si>
  <si>
    <t>　　航空機</t>
  </si>
  <si>
    <t>　　その他</t>
  </si>
  <si>
    <t>　　建設仮勘定</t>
  </si>
  <si>
    <t xml:space="preserve"> インフラ資産</t>
  </si>
  <si>
    <t>　　土地</t>
  </si>
  <si>
    <t xml:space="preserve"> 物品</t>
  </si>
  <si>
    <t>有形固定資産の行政目的別明細（全体会計）</t>
    <rPh sb="15" eb="17">
      <t>ゼンタイ</t>
    </rPh>
    <rPh sb="17" eb="19">
      <t>カイケイ</t>
    </rPh>
    <phoneticPr fontId="2"/>
  </si>
  <si>
    <t>生活インフラ・
国土保全</t>
  </si>
  <si>
    <t>教育</t>
  </si>
  <si>
    <t>福祉</t>
  </si>
  <si>
    <t>環境衛生</t>
  </si>
  <si>
    <t>産業振興</t>
  </si>
  <si>
    <t>消防</t>
  </si>
  <si>
    <t>総務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</si>
</sst>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#,##0;&quot;△ &quot;#,##0"/>
    <numFmt numFmtId="177" formatCode="0;&quot;△ &quot;0"/>
    <numFmt numFmtId="178" formatCode="#,##0_ "/>
    <numFmt numFmtId="179" formatCode="#,##0;[Red]#,##0"/>
    <numFmt numFmtId="180" formatCode="#,##0,_ ;&quot;▲&quot;#,##0,;&quot;-&quot;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2"/>
      <charset val="128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theme="1"/>
      <name val="ＭＳ　Ｐゴシック"/>
      <family val="3"/>
      <charset val="128"/>
    </font>
    <font>
      <sz val="14"/>
      <color theme="1"/>
      <name val="ＭＳ　Ｐゴシック"/>
      <family val="3"/>
      <charset val="128"/>
    </font>
    <font>
      <sz val="9"/>
      <color theme="1"/>
      <name val="ＭＳ　Ｐゴシック"/>
      <family val="3"/>
      <charset val="128"/>
    </font>
    <font>
      <sz val="10"/>
      <name val="ＭＳ　Ｐゴシック"/>
      <family val="3"/>
      <charset val="128"/>
    </font>
    <font>
      <sz val="10"/>
      <color theme="1"/>
      <name val="ＭＳ　Ｐゴシック"/>
      <family val="3"/>
      <charset val="128"/>
    </font>
    <font>
      <sz val="12"/>
      <name val="ＭＳ　Ｐゴシック"/>
      <family val="3"/>
      <charset val="128"/>
    </font>
    <font>
      <sz val="14"/>
      <name val="ＭＳ　Ｐゴシック"/>
      <family val="3"/>
      <charset val="128"/>
    </font>
    <font>
      <sz val="9"/>
      <name val="ＭＳ　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/>
  </cellStyleXfs>
  <cellXfs count="341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3" applyFont="1" applyFill="1" applyAlignment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7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7" fontId="9" fillId="2" borderId="10" xfId="5" applyNumberFormat="1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8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0" fontId="1" fillId="0" borderId="23" xfId="5" applyFont="1" applyFill="1" applyBorder="1" applyAlignment="1">
      <alignment horizontal="right" vertical="center"/>
    </xf>
    <xf numFmtId="0" fontId="9" fillId="0" borderId="14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7" fontId="9" fillId="2" borderId="18" xfId="5" applyNumberFormat="1" applyFont="1" applyFill="1" applyBorder="1" applyAlignment="1">
      <alignment horizontal="center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horizontal="right" vertical="center"/>
    </xf>
    <xf numFmtId="178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79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8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7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8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8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8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4" fillId="0" borderId="0" xfId="5" applyNumberFormat="1" applyFont="1" applyFill="1" applyAlignment="1">
      <alignment vertical="center"/>
    </xf>
    <xf numFmtId="41" fontId="1" fillId="2" borderId="19" xfId="5" applyNumberFormat="1" applyFont="1" applyFill="1" applyBorder="1" applyAlignment="1">
      <alignment horizontal="right" vertical="center"/>
    </xf>
    <xf numFmtId="41" fontId="1" fillId="2" borderId="19" xfId="0" applyNumberFormat="1" applyFont="1" applyFill="1" applyBorder="1" applyAlignment="1">
      <alignment horizontal="right" vertical="center"/>
    </xf>
    <xf numFmtId="41" fontId="1" fillId="0" borderId="19" xfId="8" applyNumberFormat="1" applyFont="1" applyFill="1" applyBorder="1" applyAlignment="1">
      <alignment horizontal="right" vertical="center"/>
    </xf>
    <xf numFmtId="41" fontId="9" fillId="0" borderId="0" xfId="8" applyNumberFormat="1" applyFont="1" applyFill="1" applyBorder="1" applyAlignment="1">
      <alignment horizontal="center" vertical="center"/>
    </xf>
    <xf numFmtId="41" fontId="1" fillId="0" borderId="23" xfId="8" applyNumberFormat="1" applyFont="1" applyFill="1" applyBorder="1" applyAlignment="1">
      <alignment horizontal="right" vertical="center"/>
    </xf>
    <xf numFmtId="41" fontId="1" fillId="2" borderId="19" xfId="3" applyNumberFormat="1" applyFont="1" applyFill="1" applyBorder="1" applyAlignment="1">
      <alignment horizontal="right"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11" xfId="5" applyFont="1" applyFill="1" applyBorder="1" applyAlignment="1">
      <alignment horizontal="center" vertical="center"/>
    </xf>
    <xf numFmtId="0" fontId="1" fillId="0" borderId="12" xfId="5" applyFont="1" applyFill="1" applyBorder="1" applyAlignment="1">
      <alignment horizontal="center" vertical="center"/>
    </xf>
    <xf numFmtId="0" fontId="1" fillId="0" borderId="13" xfId="5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9" fontId="1" fillId="0" borderId="54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  <xf numFmtId="0" fontId="17" fillId="0" borderId="0" xfId="8" applyFont="1" applyFill="1" applyBorder="1" applyAlignment="1">
      <alignment vertical="center"/>
    </xf>
    <xf numFmtId="0" fontId="17" fillId="0" borderId="0" xfId="8" applyFont="1" applyFill="1" applyAlignment="1">
      <alignment vertical="center"/>
    </xf>
    <xf numFmtId="0" fontId="17" fillId="0" borderId="12" xfId="8" applyFont="1" applyFill="1" applyBorder="1" applyAlignment="1">
      <alignment vertical="center"/>
    </xf>
    <xf numFmtId="0" fontId="18" fillId="0" borderId="12" xfId="8" applyFont="1" applyFill="1" applyBorder="1" applyAlignment="1">
      <alignment vertical="center"/>
    </xf>
    <xf numFmtId="0" fontId="18" fillId="0" borderId="0" xfId="8" applyFont="1" applyFill="1" applyBorder="1" applyAlignment="1">
      <alignment horizontal="center" vertical="center"/>
    </xf>
    <xf numFmtId="0" fontId="19" fillId="0" borderId="0" xfId="8" applyFont="1" applyFill="1" applyBorder="1" applyAlignment="1">
      <alignment horizontal="right" vertical="center"/>
    </xf>
    <xf numFmtId="0" fontId="20" fillId="0" borderId="56" xfId="13" applyFont="1" applyFill="1" applyBorder="1" applyAlignment="1">
      <alignment horizontal="center" vertical="center" wrapText="1"/>
    </xf>
    <xf numFmtId="0" fontId="20" fillId="0" borderId="21" xfId="13" applyFont="1" applyFill="1" applyBorder="1" applyAlignment="1">
      <alignment horizontal="center" vertical="center" wrapText="1"/>
    </xf>
    <xf numFmtId="0" fontId="20" fillId="0" borderId="46" xfId="13" applyFont="1" applyFill="1" applyBorder="1" applyAlignment="1">
      <alignment horizontal="center" vertical="center" wrapText="1"/>
    </xf>
    <xf numFmtId="0" fontId="20" fillId="0" borderId="56" xfId="13" applyFont="1" applyFill="1" applyBorder="1" applyAlignment="1">
      <alignment horizontal="left" vertical="center" wrapText="1"/>
    </xf>
    <xf numFmtId="180" fontId="20" fillId="0" borderId="21" xfId="13" applyNumberFormat="1" applyFont="1" applyFill="1" applyBorder="1" applyAlignment="1">
      <alignment horizontal="right" vertical="center" wrapText="1"/>
    </xf>
    <xf numFmtId="180" fontId="20" fillId="0" borderId="46" xfId="13" applyNumberFormat="1" applyFont="1" applyFill="1" applyBorder="1" applyAlignment="1">
      <alignment horizontal="right" vertical="center" wrapText="1"/>
    </xf>
    <xf numFmtId="0" fontId="20" fillId="0" borderId="56" xfId="13" applyFont="1" applyFill="1" applyBorder="1" applyAlignment="1">
      <alignment horizontal="left" vertical="center"/>
    </xf>
    <xf numFmtId="0" fontId="21" fillId="0" borderId="56" xfId="8" applyFont="1" applyFill="1" applyBorder="1" applyAlignment="1">
      <alignment horizontal="left" vertical="center"/>
    </xf>
    <xf numFmtId="0" fontId="20" fillId="0" borderId="21" xfId="13" applyFont="1" applyFill="1" applyBorder="1" applyAlignment="1">
      <alignment horizontal="center" vertical="center"/>
    </xf>
    <xf numFmtId="0" fontId="20" fillId="0" borderId="46" xfId="13" applyFont="1" applyFill="1" applyBorder="1" applyAlignment="1">
      <alignment horizontal="center" vertical="center"/>
    </xf>
    <xf numFmtId="0" fontId="17" fillId="0" borderId="0" xfId="14" applyFont="1" applyFill="1" applyBorder="1" applyAlignment="1">
      <alignment vertical="center"/>
    </xf>
    <xf numFmtId="0" fontId="17" fillId="0" borderId="0" xfId="14" applyFont="1" applyFill="1" applyAlignment="1">
      <alignment vertical="center"/>
    </xf>
    <xf numFmtId="0" fontId="22" fillId="0" borderId="12" xfId="13" applyFont="1" applyFill="1" applyBorder="1" applyAlignment="1">
      <alignment vertical="center"/>
    </xf>
    <xf numFmtId="0" fontId="23" fillId="0" borderId="12" xfId="13" applyFont="1" applyFill="1" applyBorder="1" applyAlignment="1">
      <alignment vertical="center"/>
    </xf>
    <xf numFmtId="0" fontId="20" fillId="0" borderId="0" xfId="13" applyFont="1" applyFill="1" applyBorder="1">
      <alignment vertical="center"/>
    </xf>
    <xf numFmtId="0" fontId="24" fillId="0" borderId="0" xfId="14" applyFont="1" applyFill="1" applyBorder="1" applyAlignment="1">
      <alignment horizontal="right" vertical="center"/>
    </xf>
    <xf numFmtId="0" fontId="20" fillId="0" borderId="21" xfId="13" applyFont="1" applyFill="1" applyBorder="1" applyAlignment="1">
      <alignment horizontal="left" vertical="center" wrapText="1"/>
    </xf>
    <xf numFmtId="0" fontId="20" fillId="0" borderId="46" xfId="13" applyFont="1" applyFill="1" applyBorder="1" applyAlignment="1">
      <alignment horizontal="left" vertical="center" wrapText="1"/>
    </xf>
    <xf numFmtId="0" fontId="20" fillId="0" borderId="21" xfId="13" applyFont="1" applyFill="1" applyBorder="1" applyAlignment="1">
      <alignment horizontal="left" vertical="center"/>
    </xf>
    <xf numFmtId="0" fontId="20" fillId="0" borderId="46" xfId="13" applyFont="1" applyFill="1" applyBorder="1" applyAlignment="1">
      <alignment horizontal="left" vertical="center"/>
    </xf>
    <xf numFmtId="0" fontId="21" fillId="0" borderId="21" xfId="14" applyFont="1" applyFill="1" applyBorder="1" applyAlignment="1">
      <alignment horizontal="left" vertical="center"/>
    </xf>
    <xf numFmtId="0" fontId="21" fillId="0" borderId="46" xfId="14" applyFont="1" applyFill="1" applyBorder="1" applyAlignment="1">
      <alignment horizontal="left" vertical="center"/>
    </xf>
    <xf numFmtId="0" fontId="20" fillId="0" borderId="56" xfId="13" applyFont="1" applyFill="1" applyBorder="1" applyAlignment="1">
      <alignment horizontal="center" vertical="center"/>
    </xf>
  </cellXfs>
  <cellStyles count="15">
    <cellStyle name="桁区切り" xfId="1" builtinId="6"/>
    <cellStyle name="桁区切り 2" xfId="6" xr:uid="{00000000-0005-0000-0000-000001000000}"/>
    <cellStyle name="標準" xfId="0" builtinId="0"/>
    <cellStyle name="標準 2" xfId="2" xr:uid="{00000000-0005-0000-0000-000003000000}"/>
    <cellStyle name="標準 2 2" xfId="13" xr:uid="{01B7DAC8-1F95-4602-8BF4-4265517E1BDB}"/>
    <cellStyle name="標準 2 3" xfId="10" xr:uid="{00000000-0005-0000-0000-000004000000}"/>
    <cellStyle name="標準 4" xfId="11" xr:uid="{00000000-0005-0000-0000-000005000000}"/>
    <cellStyle name="標準 5" xfId="8" xr:uid="{00000000-0005-0000-0000-000006000000}"/>
    <cellStyle name="標準 6" xfId="12" xr:uid="{00000000-0005-0000-0000-000007000000}"/>
    <cellStyle name="標準 7" xfId="4" xr:uid="{00000000-0005-0000-0000-000008000000}"/>
    <cellStyle name="標準 7 2" xfId="14" xr:uid="{A9E1E90D-56B6-436D-ABB5-F5CB4E14B831}"/>
    <cellStyle name="標準 8" xfId="3" xr:uid="{00000000-0005-0000-0000-000009000000}"/>
    <cellStyle name="標準 9" xfId="5" xr:uid="{00000000-0005-0000-0000-00000A000000}"/>
    <cellStyle name="標準_03.04.01.財務諸表雛形_様式_桜内案１_コピー03　普通会計４表2006.12.23_仕訳" xfId="7" xr:uid="{00000000-0005-0000-0000-00000B000000}"/>
    <cellStyle name="標準_別冊１　Ｐ2～Ｐ5　普通会計４表20070113_仕訳" xfId="9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38525;\Desktop\&#22266;&#23450;&#36039;&#29987;&#22679;&#28187;&#34920;\&#12304;&#26494;&#38442;&#24066;&#12305;&#22266;&#23450;&#36039;&#29987;&#22679;&#28187;&#34920;_&#20840;&#20307;&#20250;&#3533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38525;\Desktop\&#22266;&#23450;&#36039;&#29987;&#22679;&#28187;&#34920;\&#20840;&#20307;&#20250;&#35336;&#34892;&#25919;&#30446;&#30340;&#21029;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全体会計"/>
      <sheetName val="市会計"/>
      <sheetName val="病院"/>
      <sheetName val="上水道"/>
      <sheetName val="下水道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全体会計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pageSetUpPr fitToPage="1"/>
  </sheetPr>
  <dimension ref="A1:AE77"/>
  <sheetViews>
    <sheetView showGridLines="0" tabSelected="1" topLeftCell="C1" zoomScale="85" zoomScaleNormal="85" zoomScaleSheetLayoutView="85" workbookViewId="0">
      <selection activeCell="P23" sqref="P23"/>
    </sheetView>
  </sheetViews>
  <sheetFormatPr defaultColWidth="9" defaultRowHeight="13.2"/>
  <cols>
    <col min="1" max="2" width="0" style="4" hidden="1" customWidth="1"/>
    <col min="3" max="3" width="0.6640625" style="6" customWidth="1"/>
    <col min="4" max="14" width="2.109375" style="6" customWidth="1"/>
    <col min="15" max="15" width="6" style="6" customWidth="1"/>
    <col min="16" max="16" width="22.33203125" style="6" customWidth="1"/>
    <col min="17" max="17" width="3.33203125" style="6" bestFit="1" customWidth="1"/>
    <col min="18" max="19" width="2.109375" style="6" customWidth="1"/>
    <col min="20" max="24" width="3.88671875" style="6" customWidth="1"/>
    <col min="25" max="25" width="3.109375" style="6" customWidth="1"/>
    <col min="26" max="26" width="24.109375" style="6" bestFit="1" customWidth="1"/>
    <col min="27" max="27" width="3.109375" style="6" customWidth="1"/>
    <col min="28" max="28" width="0.6640625" style="6" customWidth="1"/>
    <col min="29" max="29" width="9" style="6"/>
    <col min="30" max="31" width="0" style="6" hidden="1" customWidth="1"/>
    <col min="32" max="16384" width="9" style="6"/>
  </cols>
  <sheetData>
    <row r="1" spans="1:31" ht="23.25" customHeight="1">
      <c r="C1" s="5"/>
      <c r="D1" s="243" t="s">
        <v>361</v>
      </c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</row>
    <row r="2" spans="1:31" ht="21" customHeight="1">
      <c r="D2" s="244" t="s">
        <v>362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</row>
    <row r="3" spans="1:31" s="8" customFormat="1" ht="16.5" customHeight="1" thickBot="1">
      <c r="A3" s="7"/>
      <c r="B3" s="7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1" t="s">
        <v>353</v>
      </c>
      <c r="AB3" s="10"/>
    </row>
    <row r="4" spans="1:31" s="13" customFormat="1" ht="14.25" customHeight="1" thickBot="1">
      <c r="A4" s="12" t="s">
        <v>330</v>
      </c>
      <c r="B4" s="12" t="s">
        <v>331</v>
      </c>
      <c r="D4" s="240" t="s">
        <v>0</v>
      </c>
      <c r="E4" s="241"/>
      <c r="F4" s="241"/>
      <c r="G4" s="241"/>
      <c r="H4" s="241"/>
      <c r="I4" s="241"/>
      <c r="J4" s="241"/>
      <c r="K4" s="245"/>
      <c r="L4" s="245"/>
      <c r="M4" s="245"/>
      <c r="N4" s="245"/>
      <c r="O4" s="245"/>
      <c r="P4" s="246" t="s">
        <v>332</v>
      </c>
      <c r="Q4" s="247"/>
      <c r="R4" s="241" t="s">
        <v>0</v>
      </c>
      <c r="S4" s="241"/>
      <c r="T4" s="241"/>
      <c r="U4" s="241"/>
      <c r="V4" s="241"/>
      <c r="W4" s="241"/>
      <c r="X4" s="241"/>
      <c r="Y4" s="241"/>
      <c r="Z4" s="246" t="s">
        <v>332</v>
      </c>
      <c r="AA4" s="247"/>
    </row>
    <row r="5" spans="1:31" ht="14.7" customHeight="1">
      <c r="D5" s="14" t="s">
        <v>333</v>
      </c>
      <c r="E5" s="15"/>
      <c r="F5" s="16"/>
      <c r="G5" s="17"/>
      <c r="H5" s="17"/>
      <c r="I5" s="17"/>
      <c r="J5" s="17"/>
      <c r="K5" s="15"/>
      <c r="L5" s="15"/>
      <c r="M5" s="15"/>
      <c r="N5" s="15"/>
      <c r="O5" s="15"/>
      <c r="P5" s="18"/>
      <c r="Q5" s="19"/>
      <c r="R5" s="16" t="s">
        <v>334</v>
      </c>
      <c r="S5" s="16"/>
      <c r="T5" s="16"/>
      <c r="U5" s="16"/>
      <c r="V5" s="16"/>
      <c r="W5" s="16"/>
      <c r="X5" s="16"/>
      <c r="Y5" s="15"/>
      <c r="Z5" s="18"/>
      <c r="AA5" s="20"/>
      <c r="AD5" s="220"/>
      <c r="AE5" s="220"/>
    </row>
    <row r="6" spans="1:31" ht="14.7" customHeight="1">
      <c r="A6" s="4" t="s">
        <v>3</v>
      </c>
      <c r="B6" s="4" t="s">
        <v>116</v>
      </c>
      <c r="D6" s="21"/>
      <c r="E6" s="16" t="s">
        <v>4</v>
      </c>
      <c r="F6" s="16"/>
      <c r="G6" s="16"/>
      <c r="H6" s="16"/>
      <c r="I6" s="16"/>
      <c r="J6" s="16"/>
      <c r="K6" s="15"/>
      <c r="L6" s="15"/>
      <c r="M6" s="15"/>
      <c r="N6" s="15"/>
      <c r="O6" s="15"/>
      <c r="P6" s="22">
        <v>305824450</v>
      </c>
      <c r="Q6" s="23"/>
      <c r="R6" s="16"/>
      <c r="S6" s="16" t="s">
        <v>117</v>
      </c>
      <c r="T6" s="16"/>
      <c r="U6" s="16"/>
      <c r="V6" s="16"/>
      <c r="W6" s="16"/>
      <c r="X6" s="16"/>
      <c r="Y6" s="15"/>
      <c r="Z6" s="22">
        <v>155409215</v>
      </c>
      <c r="AA6" s="24"/>
      <c r="AD6" s="220">
        <f>IF(AND(AD7="-",AD48="-",AD51="-"),"-",SUM(AD7,AD48,AD51))</f>
        <v>305824449967</v>
      </c>
      <c r="AE6" s="220">
        <f>IF(COUNTIF(AE7:AE11,"-")=COUNTA(AE7:AE11),"-",SUM(AE7:AE11))</f>
        <v>155409214835</v>
      </c>
    </row>
    <row r="7" spans="1:31" ht="14.7" customHeight="1">
      <c r="A7" s="4" t="s">
        <v>5</v>
      </c>
      <c r="B7" s="4" t="s">
        <v>118</v>
      </c>
      <c r="D7" s="21"/>
      <c r="E7" s="16"/>
      <c r="F7" s="16" t="s">
        <v>6</v>
      </c>
      <c r="G7" s="16"/>
      <c r="H7" s="16"/>
      <c r="I7" s="16"/>
      <c r="J7" s="16"/>
      <c r="K7" s="15"/>
      <c r="L7" s="15"/>
      <c r="M7" s="15"/>
      <c r="N7" s="15"/>
      <c r="O7" s="15"/>
      <c r="P7" s="22">
        <v>285107941</v>
      </c>
      <c r="Q7" s="23"/>
      <c r="R7" s="16"/>
      <c r="S7" s="16"/>
      <c r="T7" s="16" t="s">
        <v>363</v>
      </c>
      <c r="U7" s="16"/>
      <c r="V7" s="16"/>
      <c r="W7" s="16"/>
      <c r="X7" s="16"/>
      <c r="Y7" s="15"/>
      <c r="Z7" s="22">
        <v>100203800</v>
      </c>
      <c r="AA7" s="24"/>
      <c r="AD7" s="220">
        <f>IF(AND(AD8="-",AD32="-",COUNTIF(AD45:AD47,"-")=COUNTA(AD45:AD47)),"-",SUM(AD8,AD32,AD45:AD47))</f>
        <v>285107941222</v>
      </c>
      <c r="AE7" s="220">
        <v>100203800058</v>
      </c>
    </row>
    <row r="8" spans="1:31" ht="14.7" customHeight="1">
      <c r="A8" s="4" t="s">
        <v>7</v>
      </c>
      <c r="B8" s="4" t="s">
        <v>119</v>
      </c>
      <c r="D8" s="21"/>
      <c r="E8" s="16"/>
      <c r="F8" s="16"/>
      <c r="G8" s="16" t="s">
        <v>8</v>
      </c>
      <c r="H8" s="16"/>
      <c r="I8" s="16"/>
      <c r="J8" s="16"/>
      <c r="K8" s="15"/>
      <c r="L8" s="15"/>
      <c r="M8" s="15"/>
      <c r="N8" s="15"/>
      <c r="O8" s="15"/>
      <c r="P8" s="22">
        <v>117385554</v>
      </c>
      <c r="Q8" s="23"/>
      <c r="R8" s="16"/>
      <c r="S8" s="16"/>
      <c r="T8" s="16" t="s">
        <v>120</v>
      </c>
      <c r="U8" s="16"/>
      <c r="V8" s="16"/>
      <c r="W8" s="16"/>
      <c r="X8" s="16"/>
      <c r="Y8" s="15"/>
      <c r="Z8" s="22">
        <v>22259</v>
      </c>
      <c r="AA8" s="24"/>
      <c r="AD8" s="220">
        <f>IF(COUNTIF(AD9:AD31,"-")=COUNTA(AD9:AD31),"-",SUM(AD9:AD31))</f>
        <v>117385554040</v>
      </c>
      <c r="AE8" s="220">
        <v>22259040</v>
      </c>
    </row>
    <row r="9" spans="1:31" ht="14.7" customHeight="1">
      <c r="A9" s="4" t="s">
        <v>9</v>
      </c>
      <c r="B9" s="4" t="s">
        <v>121</v>
      </c>
      <c r="D9" s="21"/>
      <c r="E9" s="16"/>
      <c r="F9" s="16"/>
      <c r="G9" s="16"/>
      <c r="H9" s="16" t="s">
        <v>10</v>
      </c>
      <c r="I9" s="16"/>
      <c r="J9" s="16"/>
      <c r="K9" s="15"/>
      <c r="L9" s="15"/>
      <c r="M9" s="15"/>
      <c r="N9" s="15"/>
      <c r="O9" s="15"/>
      <c r="P9" s="22">
        <v>62287088</v>
      </c>
      <c r="Q9" s="23"/>
      <c r="R9" s="16"/>
      <c r="S9" s="16"/>
      <c r="T9" s="16" t="s">
        <v>122</v>
      </c>
      <c r="U9" s="16"/>
      <c r="V9" s="16"/>
      <c r="W9" s="16"/>
      <c r="X9" s="16"/>
      <c r="Y9" s="15"/>
      <c r="Z9" s="22">
        <v>10779584</v>
      </c>
      <c r="AA9" s="24"/>
      <c r="AD9" s="220">
        <v>62287087852</v>
      </c>
      <c r="AE9" s="220">
        <v>10779584141</v>
      </c>
    </row>
    <row r="10" spans="1:31" ht="14.7" customHeight="1">
      <c r="A10" s="4" t="s">
        <v>12</v>
      </c>
      <c r="B10" s="4" t="s">
        <v>123</v>
      </c>
      <c r="D10" s="21"/>
      <c r="E10" s="16"/>
      <c r="F10" s="16"/>
      <c r="G10" s="16"/>
      <c r="H10" s="16" t="s">
        <v>13</v>
      </c>
      <c r="I10" s="16"/>
      <c r="J10" s="16"/>
      <c r="K10" s="15"/>
      <c r="L10" s="15"/>
      <c r="M10" s="15"/>
      <c r="N10" s="15"/>
      <c r="O10" s="15"/>
      <c r="P10" s="221">
        <v>0</v>
      </c>
      <c r="Q10" s="23"/>
      <c r="R10" s="16"/>
      <c r="S10" s="16"/>
      <c r="T10" s="16" t="s">
        <v>124</v>
      </c>
      <c r="U10" s="16"/>
      <c r="V10" s="16"/>
      <c r="W10" s="16"/>
      <c r="X10" s="16"/>
      <c r="Y10" s="15"/>
      <c r="Z10" s="221">
        <v>0</v>
      </c>
      <c r="AA10" s="24"/>
      <c r="AD10" s="220">
        <v>0</v>
      </c>
      <c r="AE10" s="220">
        <v>0</v>
      </c>
    </row>
    <row r="11" spans="1:31" ht="14.7" customHeight="1">
      <c r="A11" s="4" t="s">
        <v>14</v>
      </c>
      <c r="B11" s="4" t="s">
        <v>125</v>
      </c>
      <c r="D11" s="21"/>
      <c r="E11" s="16"/>
      <c r="F11" s="16"/>
      <c r="G11" s="16"/>
      <c r="H11" s="16" t="s">
        <v>15</v>
      </c>
      <c r="I11" s="16"/>
      <c r="J11" s="16"/>
      <c r="K11" s="15"/>
      <c r="L11" s="15"/>
      <c r="M11" s="15"/>
      <c r="N11" s="15"/>
      <c r="O11" s="15"/>
      <c r="P11" s="22">
        <v>1370058</v>
      </c>
      <c r="Q11" s="23"/>
      <c r="R11" s="16"/>
      <c r="S11" s="16"/>
      <c r="T11" s="16" t="s">
        <v>44</v>
      </c>
      <c r="U11" s="16"/>
      <c r="V11" s="16"/>
      <c r="W11" s="16"/>
      <c r="X11" s="16"/>
      <c r="Y11" s="15"/>
      <c r="Z11" s="22">
        <v>44403572</v>
      </c>
      <c r="AA11" s="24"/>
      <c r="AD11" s="220">
        <v>1370058445</v>
      </c>
      <c r="AE11" s="220">
        <v>44403571596</v>
      </c>
    </row>
    <row r="12" spans="1:31" ht="14.7" customHeight="1">
      <c r="A12" s="4" t="s">
        <v>16</v>
      </c>
      <c r="B12" s="4" t="s">
        <v>126</v>
      </c>
      <c r="D12" s="21"/>
      <c r="E12" s="16"/>
      <c r="F12" s="16"/>
      <c r="G12" s="16"/>
      <c r="H12" s="16" t="s">
        <v>17</v>
      </c>
      <c r="I12" s="16"/>
      <c r="J12" s="16"/>
      <c r="K12" s="15"/>
      <c r="L12" s="15"/>
      <c r="M12" s="15"/>
      <c r="N12" s="15"/>
      <c r="O12" s="15"/>
      <c r="P12" s="221">
        <v>0</v>
      </c>
      <c r="Q12" s="23"/>
      <c r="R12" s="16"/>
      <c r="S12" s="16" t="s">
        <v>127</v>
      </c>
      <c r="T12" s="16"/>
      <c r="U12" s="16"/>
      <c r="V12" s="16"/>
      <c r="W12" s="16"/>
      <c r="X12" s="16"/>
      <c r="Y12" s="15"/>
      <c r="Z12" s="22">
        <v>10830725</v>
      </c>
      <c r="AA12" s="24" t="s">
        <v>357</v>
      </c>
      <c r="AD12" s="220">
        <v>0</v>
      </c>
      <c r="AE12" s="220">
        <f>IF(COUNTIF(AE13:AE20,"-")=COUNTA(AE13:AE20),"-",SUM(AE13:AE20))</f>
        <v>10830724790</v>
      </c>
    </row>
    <row r="13" spans="1:31" ht="14.7" customHeight="1">
      <c r="A13" s="4" t="s">
        <v>18</v>
      </c>
      <c r="B13" s="4" t="s">
        <v>128</v>
      </c>
      <c r="D13" s="21"/>
      <c r="E13" s="16"/>
      <c r="F13" s="16"/>
      <c r="G13" s="16"/>
      <c r="H13" s="16" t="s">
        <v>19</v>
      </c>
      <c r="I13" s="16"/>
      <c r="J13" s="16"/>
      <c r="K13" s="15"/>
      <c r="L13" s="15"/>
      <c r="M13" s="15"/>
      <c r="N13" s="15"/>
      <c r="O13" s="15"/>
      <c r="P13" s="22">
        <v>122037110</v>
      </c>
      <c r="Q13" s="23"/>
      <c r="R13" s="16"/>
      <c r="S13" s="16"/>
      <c r="T13" s="16" t="s">
        <v>364</v>
      </c>
      <c r="U13" s="16"/>
      <c r="V13" s="16"/>
      <c r="W13" s="16"/>
      <c r="X13" s="16"/>
      <c r="Y13" s="15"/>
      <c r="Z13" s="22">
        <v>8152732</v>
      </c>
      <c r="AA13" s="24"/>
      <c r="AD13" s="220">
        <v>122037109991</v>
      </c>
      <c r="AE13" s="220">
        <v>8152732450</v>
      </c>
    </row>
    <row r="14" spans="1:31" ht="14.7" customHeight="1">
      <c r="A14" s="4" t="s">
        <v>20</v>
      </c>
      <c r="B14" s="4" t="s">
        <v>129</v>
      </c>
      <c r="D14" s="21"/>
      <c r="E14" s="16"/>
      <c r="F14" s="16"/>
      <c r="G14" s="16"/>
      <c r="H14" s="16" t="s">
        <v>21</v>
      </c>
      <c r="I14" s="16"/>
      <c r="J14" s="16"/>
      <c r="K14" s="15"/>
      <c r="L14" s="15"/>
      <c r="M14" s="15"/>
      <c r="N14" s="15"/>
      <c r="O14" s="15"/>
      <c r="P14" s="22">
        <v>-74199788</v>
      </c>
      <c r="Q14" s="23"/>
      <c r="R14" s="16"/>
      <c r="S14" s="16"/>
      <c r="T14" s="16" t="s">
        <v>130</v>
      </c>
      <c r="U14" s="16"/>
      <c r="V14" s="16"/>
      <c r="W14" s="16"/>
      <c r="X14" s="16"/>
      <c r="Y14" s="15"/>
      <c r="Z14" s="22">
        <v>1467382</v>
      </c>
      <c r="AA14" s="24"/>
      <c r="AD14" s="220">
        <v>-74199788144</v>
      </c>
      <c r="AE14" s="220">
        <v>1467382377</v>
      </c>
    </row>
    <row r="15" spans="1:31" ht="14.7" customHeight="1">
      <c r="A15" s="4" t="s">
        <v>335</v>
      </c>
      <c r="B15" s="4" t="s">
        <v>131</v>
      </c>
      <c r="D15" s="21"/>
      <c r="E15" s="16"/>
      <c r="F15" s="16"/>
      <c r="G15" s="16"/>
      <c r="H15" s="16" t="s">
        <v>22</v>
      </c>
      <c r="I15" s="16"/>
      <c r="J15" s="16"/>
      <c r="K15" s="15"/>
      <c r="L15" s="15"/>
      <c r="M15" s="15"/>
      <c r="N15" s="15"/>
      <c r="O15" s="15"/>
      <c r="P15" s="221">
        <v>0</v>
      </c>
      <c r="Q15" s="23"/>
      <c r="R15" s="16"/>
      <c r="S15" s="16"/>
      <c r="T15" s="16" t="s">
        <v>132</v>
      </c>
      <c r="U15" s="16"/>
      <c r="V15" s="16"/>
      <c r="W15" s="16"/>
      <c r="X15" s="16"/>
      <c r="Y15" s="15"/>
      <c r="Z15" s="22">
        <v>25396</v>
      </c>
      <c r="AA15" s="24"/>
      <c r="AD15" s="220">
        <v>0</v>
      </c>
      <c r="AE15" s="220">
        <v>25395737</v>
      </c>
    </row>
    <row r="16" spans="1:31" ht="14.7" customHeight="1">
      <c r="A16" s="4" t="s">
        <v>23</v>
      </c>
      <c r="B16" s="4" t="s">
        <v>133</v>
      </c>
      <c r="D16" s="21"/>
      <c r="E16" s="16"/>
      <c r="F16" s="16"/>
      <c r="G16" s="16"/>
      <c r="H16" s="16" t="s">
        <v>24</v>
      </c>
      <c r="I16" s="16"/>
      <c r="J16" s="16"/>
      <c r="K16" s="15"/>
      <c r="L16" s="15"/>
      <c r="M16" s="15"/>
      <c r="N16" s="15"/>
      <c r="O16" s="15"/>
      <c r="P16" s="22">
        <v>13108862</v>
      </c>
      <c r="Q16" s="23"/>
      <c r="R16" s="15"/>
      <c r="S16" s="16"/>
      <c r="T16" s="16" t="s">
        <v>134</v>
      </c>
      <c r="U16" s="16"/>
      <c r="V16" s="16"/>
      <c r="W16" s="16"/>
      <c r="X16" s="16"/>
      <c r="Y16" s="15"/>
      <c r="Z16" s="22">
        <v>4854</v>
      </c>
      <c r="AA16" s="24"/>
      <c r="AD16" s="220">
        <v>13108861634</v>
      </c>
      <c r="AE16" s="220">
        <v>4853787</v>
      </c>
    </row>
    <row r="17" spans="1:31" ht="14.7" customHeight="1">
      <c r="A17" s="4" t="s">
        <v>25</v>
      </c>
      <c r="B17" s="4" t="s">
        <v>135</v>
      </c>
      <c r="D17" s="21"/>
      <c r="E17" s="16"/>
      <c r="F17" s="16"/>
      <c r="G17" s="16"/>
      <c r="H17" s="16" t="s">
        <v>26</v>
      </c>
      <c r="I17" s="16"/>
      <c r="J17" s="16"/>
      <c r="K17" s="15"/>
      <c r="L17" s="15"/>
      <c r="M17" s="15"/>
      <c r="N17" s="15"/>
      <c r="O17" s="15"/>
      <c r="P17" s="22">
        <v>-7221776</v>
      </c>
      <c r="Q17" s="23"/>
      <c r="R17" s="15"/>
      <c r="S17" s="16"/>
      <c r="T17" s="16" t="s">
        <v>136</v>
      </c>
      <c r="U17" s="16"/>
      <c r="V17" s="16"/>
      <c r="W17" s="16"/>
      <c r="X17" s="16"/>
      <c r="Y17" s="15"/>
      <c r="Z17" s="221">
        <v>0</v>
      </c>
      <c r="AA17" s="24"/>
      <c r="AD17" s="220">
        <v>-7221775738</v>
      </c>
      <c r="AE17" s="220">
        <v>0</v>
      </c>
    </row>
    <row r="18" spans="1:31" ht="14.7" customHeight="1">
      <c r="A18" s="4" t="s">
        <v>336</v>
      </c>
      <c r="B18" s="4" t="s">
        <v>137</v>
      </c>
      <c r="D18" s="21"/>
      <c r="E18" s="16"/>
      <c r="F18" s="16"/>
      <c r="G18" s="16"/>
      <c r="H18" s="16" t="s">
        <v>27</v>
      </c>
      <c r="I18" s="16"/>
      <c r="J18" s="16"/>
      <c r="K18" s="15"/>
      <c r="L18" s="15"/>
      <c r="M18" s="15"/>
      <c r="N18" s="15"/>
      <c r="O18" s="15"/>
      <c r="P18" s="221">
        <v>0</v>
      </c>
      <c r="Q18" s="23"/>
      <c r="R18" s="16"/>
      <c r="S18" s="16"/>
      <c r="T18" s="16" t="s">
        <v>138</v>
      </c>
      <c r="U18" s="16"/>
      <c r="V18" s="16"/>
      <c r="W18" s="16"/>
      <c r="X18" s="16"/>
      <c r="Y18" s="15"/>
      <c r="Z18" s="22">
        <v>959243</v>
      </c>
      <c r="AA18" s="24"/>
      <c r="AD18" s="220">
        <v>0</v>
      </c>
      <c r="AE18" s="220">
        <v>959243378</v>
      </c>
    </row>
    <row r="19" spans="1:31" ht="14.7" customHeight="1">
      <c r="A19" s="4" t="s">
        <v>28</v>
      </c>
      <c r="B19" s="4" t="s">
        <v>139</v>
      </c>
      <c r="D19" s="21"/>
      <c r="E19" s="16"/>
      <c r="F19" s="16"/>
      <c r="G19" s="16"/>
      <c r="H19" s="16" t="s">
        <v>29</v>
      </c>
      <c r="I19" s="25"/>
      <c r="J19" s="25"/>
      <c r="K19" s="26"/>
      <c r="L19" s="26"/>
      <c r="M19" s="26"/>
      <c r="N19" s="26"/>
      <c r="O19" s="26"/>
      <c r="P19" s="221">
        <v>0</v>
      </c>
      <c r="Q19" s="23"/>
      <c r="R19" s="16"/>
      <c r="S19" s="16"/>
      <c r="T19" s="16" t="s">
        <v>140</v>
      </c>
      <c r="U19" s="16"/>
      <c r="V19" s="16"/>
      <c r="W19" s="16"/>
      <c r="X19" s="16"/>
      <c r="Y19" s="15"/>
      <c r="Z19" s="22">
        <v>162636</v>
      </c>
      <c r="AA19" s="24"/>
      <c r="AD19" s="220">
        <v>0</v>
      </c>
      <c r="AE19" s="220">
        <v>162636437</v>
      </c>
    </row>
    <row r="20" spans="1:31" ht="14.7" customHeight="1">
      <c r="A20" s="4" t="s">
        <v>30</v>
      </c>
      <c r="B20" s="4" t="s">
        <v>141</v>
      </c>
      <c r="D20" s="21"/>
      <c r="E20" s="16"/>
      <c r="F20" s="16"/>
      <c r="G20" s="16"/>
      <c r="H20" s="16" t="s">
        <v>31</v>
      </c>
      <c r="I20" s="25"/>
      <c r="J20" s="25"/>
      <c r="K20" s="26"/>
      <c r="L20" s="26"/>
      <c r="M20" s="26"/>
      <c r="N20" s="26"/>
      <c r="O20" s="26"/>
      <c r="P20" s="221">
        <v>0</v>
      </c>
      <c r="Q20" s="23"/>
      <c r="R20" s="16"/>
      <c r="S20" s="16"/>
      <c r="T20" s="16" t="s">
        <v>44</v>
      </c>
      <c r="U20" s="16"/>
      <c r="V20" s="16"/>
      <c r="W20" s="16"/>
      <c r="X20" s="16"/>
      <c r="Y20" s="15"/>
      <c r="Z20" s="22">
        <v>58481</v>
      </c>
      <c r="AA20" s="24"/>
      <c r="AD20" s="220">
        <v>0</v>
      </c>
      <c r="AE20" s="220">
        <v>58480624</v>
      </c>
    </row>
    <row r="21" spans="1:31" ht="14.7" customHeight="1">
      <c r="A21" s="4" t="s">
        <v>337</v>
      </c>
      <c r="B21" s="4" t="s">
        <v>114</v>
      </c>
      <c r="D21" s="21"/>
      <c r="E21" s="16"/>
      <c r="F21" s="16"/>
      <c r="G21" s="16"/>
      <c r="H21" s="16" t="s">
        <v>32</v>
      </c>
      <c r="I21" s="25"/>
      <c r="J21" s="25"/>
      <c r="K21" s="26"/>
      <c r="L21" s="26"/>
      <c r="M21" s="26"/>
      <c r="N21" s="26"/>
      <c r="O21" s="26"/>
      <c r="P21" s="221">
        <v>0</v>
      </c>
      <c r="Q21" s="23"/>
      <c r="R21" s="227" t="s">
        <v>115</v>
      </c>
      <c r="S21" s="228"/>
      <c r="T21" s="228"/>
      <c r="U21" s="228"/>
      <c r="V21" s="228"/>
      <c r="W21" s="228"/>
      <c r="X21" s="228"/>
      <c r="Y21" s="228"/>
      <c r="Z21" s="27">
        <v>166239940</v>
      </c>
      <c r="AA21" s="28"/>
      <c r="AD21" s="220">
        <v>0</v>
      </c>
      <c r="AE21" s="220">
        <f>IF(AND(AE6="-",AE12="-"),"-",SUM(AE6,AE12))</f>
        <v>166239939625</v>
      </c>
    </row>
    <row r="22" spans="1:31" ht="14.7" customHeight="1">
      <c r="A22" s="4" t="s">
        <v>33</v>
      </c>
      <c r="D22" s="21"/>
      <c r="E22" s="16"/>
      <c r="F22" s="16"/>
      <c r="G22" s="16"/>
      <c r="H22" s="16" t="s">
        <v>34</v>
      </c>
      <c r="I22" s="25"/>
      <c r="J22" s="25"/>
      <c r="K22" s="26"/>
      <c r="L22" s="26"/>
      <c r="M22" s="26"/>
      <c r="N22" s="26"/>
      <c r="O22" s="26"/>
      <c r="P22" s="221">
        <v>0</v>
      </c>
      <c r="Q22" s="23"/>
      <c r="R22" s="16" t="s">
        <v>338</v>
      </c>
      <c r="S22" s="29"/>
      <c r="T22" s="29"/>
      <c r="U22" s="29"/>
      <c r="V22" s="29"/>
      <c r="W22" s="29"/>
      <c r="X22" s="29"/>
      <c r="Y22" s="29"/>
      <c r="Z22" s="30"/>
      <c r="AA22" s="31"/>
      <c r="AD22" s="220">
        <v>0</v>
      </c>
      <c r="AE22" s="220"/>
    </row>
    <row r="23" spans="1:31" ht="14.7" customHeight="1">
      <c r="A23" s="4" t="s">
        <v>35</v>
      </c>
      <c r="B23" s="4" t="s">
        <v>144</v>
      </c>
      <c r="D23" s="21"/>
      <c r="E23" s="16"/>
      <c r="F23" s="16"/>
      <c r="G23" s="16"/>
      <c r="H23" s="16" t="s">
        <v>36</v>
      </c>
      <c r="I23" s="25"/>
      <c r="J23" s="25"/>
      <c r="K23" s="26"/>
      <c r="L23" s="26"/>
      <c r="M23" s="26"/>
      <c r="N23" s="26"/>
      <c r="O23" s="26"/>
      <c r="P23" s="221">
        <v>0</v>
      </c>
      <c r="Q23" s="23"/>
      <c r="R23" s="16"/>
      <c r="S23" s="16" t="s">
        <v>145</v>
      </c>
      <c r="T23" s="16"/>
      <c r="U23" s="16"/>
      <c r="V23" s="16"/>
      <c r="W23" s="16"/>
      <c r="X23" s="16"/>
      <c r="Y23" s="15"/>
      <c r="Z23" s="22">
        <v>316071273</v>
      </c>
      <c r="AA23" s="24"/>
      <c r="AD23" s="220">
        <v>0</v>
      </c>
      <c r="AE23" s="220">
        <v>316071272689</v>
      </c>
    </row>
    <row r="24" spans="1:31" ht="14.7" customHeight="1">
      <c r="A24" s="4" t="s">
        <v>339</v>
      </c>
      <c r="B24" s="4" t="s">
        <v>146</v>
      </c>
      <c r="D24" s="21"/>
      <c r="E24" s="16"/>
      <c r="F24" s="16"/>
      <c r="G24" s="16"/>
      <c r="H24" s="16" t="s">
        <v>37</v>
      </c>
      <c r="I24" s="25"/>
      <c r="J24" s="25"/>
      <c r="K24" s="26"/>
      <c r="L24" s="26"/>
      <c r="M24" s="26"/>
      <c r="N24" s="26"/>
      <c r="O24" s="26"/>
      <c r="P24" s="221">
        <v>0</v>
      </c>
      <c r="Q24" s="23"/>
      <c r="R24" s="16"/>
      <c r="S24" s="15" t="s">
        <v>147</v>
      </c>
      <c r="T24" s="16"/>
      <c r="U24" s="16"/>
      <c r="V24" s="16"/>
      <c r="W24" s="16"/>
      <c r="X24" s="16"/>
      <c r="Y24" s="15"/>
      <c r="Z24" s="22">
        <v>-153564419</v>
      </c>
      <c r="AA24" s="24"/>
      <c r="AD24" s="220">
        <v>0</v>
      </c>
      <c r="AE24" s="220">
        <v>-153564419278</v>
      </c>
    </row>
    <row r="25" spans="1:31" ht="14.7" customHeight="1">
      <c r="A25" s="4" t="s">
        <v>38</v>
      </c>
      <c r="D25" s="21"/>
      <c r="E25" s="16"/>
      <c r="F25" s="16"/>
      <c r="G25" s="16"/>
      <c r="H25" s="16" t="s">
        <v>39</v>
      </c>
      <c r="I25" s="25"/>
      <c r="J25" s="25"/>
      <c r="K25" s="26"/>
      <c r="L25" s="26"/>
      <c r="M25" s="26"/>
      <c r="N25" s="26"/>
      <c r="O25" s="26"/>
      <c r="P25" s="221">
        <v>0</v>
      </c>
      <c r="Q25" s="23"/>
      <c r="R25" s="21"/>
      <c r="S25" s="16"/>
      <c r="T25" s="16"/>
      <c r="U25" s="16"/>
      <c r="V25" s="16"/>
      <c r="W25" s="16"/>
      <c r="X25" s="16"/>
      <c r="Y25" s="15"/>
      <c r="Z25" s="22"/>
      <c r="AA25" s="32"/>
      <c r="AD25" s="220">
        <v>0</v>
      </c>
      <c r="AE25" s="220"/>
    </row>
    <row r="26" spans="1:31" ht="14.7" customHeight="1">
      <c r="A26" s="4" t="s">
        <v>40</v>
      </c>
      <c r="D26" s="21"/>
      <c r="E26" s="16"/>
      <c r="F26" s="16"/>
      <c r="G26" s="16"/>
      <c r="H26" s="16" t="s">
        <v>41</v>
      </c>
      <c r="I26" s="25"/>
      <c r="J26" s="25"/>
      <c r="K26" s="26"/>
      <c r="L26" s="26"/>
      <c r="M26" s="26"/>
      <c r="N26" s="26"/>
      <c r="O26" s="26"/>
      <c r="P26" s="221">
        <v>0</v>
      </c>
      <c r="Q26" s="23"/>
      <c r="R26" s="21"/>
      <c r="S26" s="16"/>
      <c r="T26" s="16"/>
      <c r="U26" s="16"/>
      <c r="V26" s="16"/>
      <c r="W26" s="16"/>
      <c r="X26" s="16"/>
      <c r="Y26" s="15"/>
      <c r="Z26" s="22"/>
      <c r="AA26" s="32"/>
      <c r="AD26" s="220">
        <v>0</v>
      </c>
      <c r="AE26" s="220"/>
    </row>
    <row r="27" spans="1:31" ht="14.7" customHeight="1">
      <c r="A27" s="4" t="s">
        <v>340</v>
      </c>
      <c r="D27" s="21"/>
      <c r="E27" s="16"/>
      <c r="F27" s="16"/>
      <c r="G27" s="16"/>
      <c r="H27" s="16" t="s">
        <v>42</v>
      </c>
      <c r="I27" s="25"/>
      <c r="J27" s="25"/>
      <c r="K27" s="26"/>
      <c r="L27" s="26"/>
      <c r="M27" s="26"/>
      <c r="N27" s="26"/>
      <c r="O27" s="26"/>
      <c r="P27" s="221">
        <v>0</v>
      </c>
      <c r="Q27" s="23"/>
      <c r="R27" s="229"/>
      <c r="S27" s="230"/>
      <c r="T27" s="230"/>
      <c r="U27" s="230"/>
      <c r="V27" s="230"/>
      <c r="W27" s="230"/>
      <c r="X27" s="230"/>
      <c r="Y27" s="230"/>
      <c r="Z27" s="22"/>
      <c r="AA27" s="24"/>
      <c r="AD27" s="220">
        <v>0</v>
      </c>
      <c r="AE27" s="220"/>
    </row>
    <row r="28" spans="1:31" ht="14.7" customHeight="1">
      <c r="A28" s="4" t="s">
        <v>43</v>
      </c>
      <c r="D28" s="21"/>
      <c r="E28" s="16"/>
      <c r="F28" s="16"/>
      <c r="G28" s="16"/>
      <c r="H28" s="16" t="s">
        <v>44</v>
      </c>
      <c r="I28" s="16"/>
      <c r="J28" s="16"/>
      <c r="K28" s="15"/>
      <c r="L28" s="15"/>
      <c r="M28" s="15"/>
      <c r="N28" s="15"/>
      <c r="O28" s="15"/>
      <c r="P28" s="221">
        <v>0</v>
      </c>
      <c r="Q28" s="23"/>
      <c r="R28" s="21"/>
      <c r="S28" s="29"/>
      <c r="T28" s="29"/>
      <c r="U28" s="29"/>
      <c r="V28" s="29"/>
      <c r="W28" s="29"/>
      <c r="X28" s="29"/>
      <c r="Y28" s="29"/>
      <c r="Z28" s="30"/>
      <c r="AA28" s="33"/>
      <c r="AD28" s="220">
        <v>0</v>
      </c>
      <c r="AE28" s="220"/>
    </row>
    <row r="29" spans="1:31" ht="14.7" customHeight="1">
      <c r="A29" s="4" t="s">
        <v>45</v>
      </c>
      <c r="D29" s="21"/>
      <c r="E29" s="16"/>
      <c r="F29" s="16"/>
      <c r="G29" s="16"/>
      <c r="H29" s="16" t="s">
        <v>46</v>
      </c>
      <c r="I29" s="16"/>
      <c r="J29" s="16"/>
      <c r="K29" s="15"/>
      <c r="L29" s="15"/>
      <c r="M29" s="15"/>
      <c r="N29" s="15"/>
      <c r="O29" s="15"/>
      <c r="P29" s="221">
        <v>0</v>
      </c>
      <c r="Q29" s="23"/>
      <c r="R29" s="16"/>
      <c r="S29" s="29"/>
      <c r="T29" s="29"/>
      <c r="U29" s="29"/>
      <c r="V29" s="29"/>
      <c r="W29" s="29"/>
      <c r="X29" s="29"/>
      <c r="Y29" s="29"/>
      <c r="Z29" s="30"/>
      <c r="AA29" s="33"/>
      <c r="AD29" s="220">
        <v>0</v>
      </c>
      <c r="AE29" s="220"/>
    </row>
    <row r="30" spans="1:31" ht="14.7" customHeight="1">
      <c r="A30" s="4" t="s">
        <v>341</v>
      </c>
      <c r="D30" s="21"/>
      <c r="E30" s="16"/>
      <c r="F30" s="16"/>
      <c r="G30" s="16"/>
      <c r="H30" s="16" t="s">
        <v>47</v>
      </c>
      <c r="I30" s="16"/>
      <c r="J30" s="16"/>
      <c r="K30" s="15"/>
      <c r="L30" s="15"/>
      <c r="M30" s="15"/>
      <c r="N30" s="15"/>
      <c r="O30" s="15"/>
      <c r="P30" s="221">
        <v>0</v>
      </c>
      <c r="Q30" s="23"/>
      <c r="R30" s="16"/>
      <c r="S30" s="16"/>
      <c r="T30" s="16"/>
      <c r="U30" s="16"/>
      <c r="V30" s="16"/>
      <c r="W30" s="16"/>
      <c r="X30" s="16"/>
      <c r="Y30" s="15"/>
      <c r="Z30" s="22"/>
      <c r="AA30" s="32"/>
      <c r="AD30" s="220">
        <v>0</v>
      </c>
      <c r="AE30" s="220"/>
    </row>
    <row r="31" spans="1:31" ht="14.7" customHeight="1">
      <c r="A31" s="4" t="s">
        <v>48</v>
      </c>
      <c r="D31" s="21"/>
      <c r="E31" s="16"/>
      <c r="F31" s="16"/>
      <c r="G31" s="16"/>
      <c r="H31" s="16" t="s">
        <v>49</v>
      </c>
      <c r="I31" s="16"/>
      <c r="J31" s="16"/>
      <c r="K31" s="15"/>
      <c r="L31" s="15"/>
      <c r="M31" s="15"/>
      <c r="N31" s="15"/>
      <c r="O31" s="15"/>
      <c r="P31" s="22">
        <v>4000</v>
      </c>
      <c r="Q31" s="23"/>
      <c r="R31" s="16"/>
      <c r="S31" s="15"/>
      <c r="T31" s="16"/>
      <c r="U31" s="16"/>
      <c r="V31" s="16"/>
      <c r="W31" s="16"/>
      <c r="X31" s="16"/>
      <c r="Y31" s="15"/>
      <c r="Z31" s="22"/>
      <c r="AA31" s="32"/>
      <c r="AD31" s="220">
        <v>4000000</v>
      </c>
      <c r="AE31" s="220"/>
    </row>
    <row r="32" spans="1:31" ht="14.7" customHeight="1">
      <c r="A32" s="4" t="s">
        <v>50</v>
      </c>
      <c r="D32" s="21"/>
      <c r="E32" s="16"/>
      <c r="F32" s="16"/>
      <c r="G32" s="16" t="s">
        <v>51</v>
      </c>
      <c r="H32" s="16"/>
      <c r="I32" s="16"/>
      <c r="J32" s="16"/>
      <c r="K32" s="15"/>
      <c r="L32" s="15"/>
      <c r="M32" s="15"/>
      <c r="N32" s="15"/>
      <c r="O32" s="15"/>
      <c r="P32" s="22">
        <v>166367400</v>
      </c>
      <c r="Q32" s="23"/>
      <c r="R32" s="14"/>
      <c r="S32" s="15"/>
      <c r="T32" s="15"/>
      <c r="U32" s="15"/>
      <c r="V32" s="15"/>
      <c r="W32" s="15"/>
      <c r="X32" s="15"/>
      <c r="Y32" s="34"/>
      <c r="Z32" s="22"/>
      <c r="AA32" s="32"/>
      <c r="AD32" s="220">
        <f>IF(COUNTIF(AD33:AD44,"-")=COUNTA(AD33:AD44),"-",SUM(AD33:AD44))</f>
        <v>166367399517</v>
      </c>
      <c r="AE32" s="220"/>
    </row>
    <row r="33" spans="1:31" ht="14.7" customHeight="1">
      <c r="A33" s="4" t="s">
        <v>52</v>
      </c>
      <c r="D33" s="21"/>
      <c r="E33" s="16"/>
      <c r="F33" s="16"/>
      <c r="G33" s="16"/>
      <c r="H33" s="16" t="s">
        <v>10</v>
      </c>
      <c r="I33" s="16"/>
      <c r="J33" s="16"/>
      <c r="K33" s="15"/>
      <c r="L33" s="15"/>
      <c r="M33" s="15"/>
      <c r="N33" s="15"/>
      <c r="O33" s="15"/>
      <c r="P33" s="22">
        <v>34385563</v>
      </c>
      <c r="Q33" s="23"/>
      <c r="R33" s="15"/>
      <c r="S33" s="15"/>
      <c r="T33" s="15"/>
      <c r="U33" s="15"/>
      <c r="V33" s="15"/>
      <c r="W33" s="15"/>
      <c r="X33" s="15"/>
      <c r="Y33" s="15"/>
      <c r="Z33" s="22"/>
      <c r="AA33" s="32"/>
      <c r="AD33" s="220">
        <v>34385563224</v>
      </c>
      <c r="AE33" s="220"/>
    </row>
    <row r="34" spans="1:31" ht="14.7" customHeight="1">
      <c r="A34" s="4" t="s">
        <v>53</v>
      </c>
      <c r="D34" s="21"/>
      <c r="E34" s="16"/>
      <c r="F34" s="16"/>
      <c r="G34" s="16"/>
      <c r="H34" s="16" t="s">
        <v>13</v>
      </c>
      <c r="I34" s="16"/>
      <c r="J34" s="16"/>
      <c r="K34" s="15"/>
      <c r="L34" s="15"/>
      <c r="M34" s="15"/>
      <c r="N34" s="15"/>
      <c r="O34" s="15"/>
      <c r="P34" s="221">
        <v>0</v>
      </c>
      <c r="Q34" s="23"/>
      <c r="R34" s="35"/>
      <c r="S34" s="35"/>
      <c r="T34" s="35"/>
      <c r="U34" s="35"/>
      <c r="V34" s="35"/>
      <c r="W34" s="35"/>
      <c r="X34" s="35"/>
      <c r="Y34" s="35"/>
      <c r="Z34" s="18"/>
      <c r="AA34" s="36"/>
      <c r="AD34" s="220">
        <v>0</v>
      </c>
      <c r="AE34" s="220"/>
    </row>
    <row r="35" spans="1:31" ht="14.7" customHeight="1">
      <c r="A35" s="4" t="s">
        <v>54</v>
      </c>
      <c r="D35" s="21"/>
      <c r="E35" s="16"/>
      <c r="F35" s="16"/>
      <c r="G35" s="16"/>
      <c r="H35" s="16" t="s">
        <v>19</v>
      </c>
      <c r="I35" s="16"/>
      <c r="J35" s="16"/>
      <c r="K35" s="15"/>
      <c r="L35" s="15"/>
      <c r="M35" s="15"/>
      <c r="N35" s="15"/>
      <c r="O35" s="15"/>
      <c r="P35" s="22">
        <v>10091156</v>
      </c>
      <c r="Q35" s="23"/>
      <c r="R35" s="35"/>
      <c r="S35" s="35"/>
      <c r="T35" s="35"/>
      <c r="U35" s="35"/>
      <c r="V35" s="35"/>
      <c r="W35" s="35"/>
      <c r="X35" s="35"/>
      <c r="Y35" s="35"/>
      <c r="Z35" s="18"/>
      <c r="AA35" s="36"/>
      <c r="AD35" s="220">
        <v>10091155776</v>
      </c>
      <c r="AE35" s="220"/>
    </row>
    <row r="36" spans="1:31" ht="14.7" customHeight="1">
      <c r="A36" s="4" t="s">
        <v>55</v>
      </c>
      <c r="D36" s="21"/>
      <c r="E36" s="16"/>
      <c r="F36" s="16"/>
      <c r="G36" s="16"/>
      <c r="H36" s="16" t="s">
        <v>21</v>
      </c>
      <c r="I36" s="16"/>
      <c r="J36" s="16"/>
      <c r="K36" s="15"/>
      <c r="L36" s="15"/>
      <c r="M36" s="15"/>
      <c r="N36" s="15"/>
      <c r="O36" s="15"/>
      <c r="P36" s="22">
        <v>-6503184</v>
      </c>
      <c r="Q36" s="23"/>
      <c r="R36" s="35"/>
      <c r="S36" s="35"/>
      <c r="T36" s="35"/>
      <c r="U36" s="35"/>
      <c r="V36" s="35"/>
      <c r="W36" s="35"/>
      <c r="X36" s="35"/>
      <c r="Y36" s="35"/>
      <c r="Z36" s="18"/>
      <c r="AA36" s="36"/>
      <c r="AD36" s="220">
        <v>-6503183895</v>
      </c>
      <c r="AE36" s="220"/>
    </row>
    <row r="37" spans="1:31" ht="14.7" customHeight="1">
      <c r="A37" s="4" t="s">
        <v>56</v>
      </c>
      <c r="D37" s="21"/>
      <c r="E37" s="16"/>
      <c r="F37" s="16"/>
      <c r="G37" s="16"/>
      <c r="H37" s="16" t="s">
        <v>22</v>
      </c>
      <c r="I37" s="16"/>
      <c r="J37" s="16"/>
      <c r="K37" s="15"/>
      <c r="L37" s="15"/>
      <c r="M37" s="15"/>
      <c r="N37" s="15"/>
      <c r="O37" s="15"/>
      <c r="P37" s="221">
        <v>0</v>
      </c>
      <c r="Q37" s="23"/>
      <c r="R37" s="35"/>
      <c r="S37" s="35"/>
      <c r="T37" s="35"/>
      <c r="U37" s="35"/>
      <c r="V37" s="35"/>
      <c r="W37" s="35"/>
      <c r="X37" s="35"/>
      <c r="Y37" s="35"/>
      <c r="Z37" s="18"/>
      <c r="AA37" s="36"/>
      <c r="AD37" s="220">
        <v>0</v>
      </c>
      <c r="AE37" s="220"/>
    </row>
    <row r="38" spans="1:31" ht="14.7" customHeight="1">
      <c r="A38" s="4" t="s">
        <v>57</v>
      </c>
      <c r="D38" s="21"/>
      <c r="E38" s="16"/>
      <c r="F38" s="16"/>
      <c r="G38" s="16"/>
      <c r="H38" s="16" t="s">
        <v>24</v>
      </c>
      <c r="I38" s="16"/>
      <c r="J38" s="16"/>
      <c r="K38" s="15"/>
      <c r="L38" s="15"/>
      <c r="M38" s="15"/>
      <c r="N38" s="15"/>
      <c r="O38" s="15"/>
      <c r="P38" s="22">
        <v>244529084</v>
      </c>
      <c r="Q38" s="23"/>
      <c r="R38" s="35"/>
      <c r="S38" s="35"/>
      <c r="T38" s="35"/>
      <c r="U38" s="35"/>
      <c r="V38" s="35"/>
      <c r="W38" s="35"/>
      <c r="X38" s="35"/>
      <c r="Y38" s="35"/>
      <c r="Z38" s="18"/>
      <c r="AA38" s="36"/>
      <c r="AD38" s="220">
        <v>244529083606</v>
      </c>
      <c r="AE38" s="220"/>
    </row>
    <row r="39" spans="1:31" ht="14.7" customHeight="1">
      <c r="A39" s="4" t="s">
        <v>58</v>
      </c>
      <c r="D39" s="21"/>
      <c r="E39" s="16"/>
      <c r="F39" s="16"/>
      <c r="G39" s="16"/>
      <c r="H39" s="16" t="s">
        <v>26</v>
      </c>
      <c r="I39" s="16"/>
      <c r="J39" s="16"/>
      <c r="K39" s="15"/>
      <c r="L39" s="15"/>
      <c r="M39" s="15"/>
      <c r="N39" s="15"/>
      <c r="O39" s="15"/>
      <c r="P39" s="22">
        <v>-119529411</v>
      </c>
      <c r="Q39" s="23"/>
      <c r="R39" s="35"/>
      <c r="S39" s="35"/>
      <c r="T39" s="35"/>
      <c r="U39" s="35"/>
      <c r="V39" s="35"/>
      <c r="W39" s="35"/>
      <c r="X39" s="35"/>
      <c r="Y39" s="35"/>
      <c r="Z39" s="18"/>
      <c r="AA39" s="36"/>
      <c r="AD39" s="220">
        <v>-119529410846</v>
      </c>
      <c r="AE39" s="220"/>
    </row>
    <row r="40" spans="1:31" ht="14.7" customHeight="1">
      <c r="A40" s="4" t="s">
        <v>59</v>
      </c>
      <c r="D40" s="21"/>
      <c r="E40" s="16"/>
      <c r="F40" s="16"/>
      <c r="G40" s="16"/>
      <c r="H40" s="16" t="s">
        <v>27</v>
      </c>
      <c r="I40" s="16"/>
      <c r="J40" s="16"/>
      <c r="K40" s="15"/>
      <c r="L40" s="15"/>
      <c r="M40" s="15"/>
      <c r="N40" s="15"/>
      <c r="O40" s="15"/>
      <c r="P40" s="221">
        <v>0</v>
      </c>
      <c r="Q40" s="23"/>
      <c r="R40" s="35"/>
      <c r="S40" s="35"/>
      <c r="T40" s="35"/>
      <c r="U40" s="35"/>
      <c r="V40" s="35"/>
      <c r="W40" s="35"/>
      <c r="X40" s="35"/>
      <c r="Y40" s="35"/>
      <c r="Z40" s="18"/>
      <c r="AA40" s="36"/>
      <c r="AD40" s="220">
        <v>0</v>
      </c>
      <c r="AE40" s="220"/>
    </row>
    <row r="41" spans="1:31" ht="14.7" customHeight="1">
      <c r="A41" s="4" t="s">
        <v>60</v>
      </c>
      <c r="D41" s="21"/>
      <c r="E41" s="16"/>
      <c r="F41" s="16"/>
      <c r="G41" s="16"/>
      <c r="H41" s="16" t="s">
        <v>44</v>
      </c>
      <c r="I41" s="16"/>
      <c r="J41" s="16"/>
      <c r="K41" s="15"/>
      <c r="L41" s="15"/>
      <c r="M41" s="15"/>
      <c r="N41" s="15"/>
      <c r="O41" s="15"/>
      <c r="P41" s="22">
        <v>2861593</v>
      </c>
      <c r="Q41" s="23"/>
      <c r="R41" s="35"/>
      <c r="S41" s="35"/>
      <c r="T41" s="35"/>
      <c r="U41" s="35"/>
      <c r="V41" s="35"/>
      <c r="W41" s="35"/>
      <c r="X41" s="35"/>
      <c r="Y41" s="35"/>
      <c r="Z41" s="18"/>
      <c r="AA41" s="36"/>
      <c r="AD41" s="220">
        <v>2861592559</v>
      </c>
      <c r="AE41" s="220"/>
    </row>
    <row r="42" spans="1:31" ht="14.7" customHeight="1">
      <c r="A42" s="4" t="s">
        <v>61</v>
      </c>
      <c r="D42" s="21"/>
      <c r="E42" s="16"/>
      <c r="F42" s="16"/>
      <c r="G42" s="16"/>
      <c r="H42" s="16" t="s">
        <v>46</v>
      </c>
      <c r="I42" s="16"/>
      <c r="J42" s="16"/>
      <c r="K42" s="15"/>
      <c r="L42" s="15"/>
      <c r="M42" s="15"/>
      <c r="N42" s="15"/>
      <c r="O42" s="15"/>
      <c r="P42" s="22">
        <v>-1409798</v>
      </c>
      <c r="Q42" s="23"/>
      <c r="R42" s="35"/>
      <c r="S42" s="35"/>
      <c r="T42" s="35"/>
      <c r="U42" s="35"/>
      <c r="V42" s="35"/>
      <c r="W42" s="35"/>
      <c r="X42" s="35"/>
      <c r="Y42" s="35"/>
      <c r="Z42" s="18"/>
      <c r="AA42" s="36"/>
      <c r="AD42" s="220">
        <v>-1409798197</v>
      </c>
      <c r="AE42" s="220"/>
    </row>
    <row r="43" spans="1:31" ht="14.7" customHeight="1">
      <c r="A43" s="4" t="s">
        <v>62</v>
      </c>
      <c r="D43" s="21"/>
      <c r="E43" s="16"/>
      <c r="F43" s="16"/>
      <c r="G43" s="16"/>
      <c r="H43" s="16" t="s">
        <v>47</v>
      </c>
      <c r="I43" s="16"/>
      <c r="J43" s="16"/>
      <c r="K43" s="15"/>
      <c r="L43" s="15"/>
      <c r="M43" s="15"/>
      <c r="N43" s="15"/>
      <c r="O43" s="15"/>
      <c r="P43" s="221">
        <v>0</v>
      </c>
      <c r="Q43" s="23"/>
      <c r="R43" s="35"/>
      <c r="S43" s="35"/>
      <c r="T43" s="35"/>
      <c r="U43" s="35"/>
      <c r="V43" s="35"/>
      <c r="W43" s="35"/>
      <c r="X43" s="35"/>
      <c r="Y43" s="35"/>
      <c r="Z43" s="18"/>
      <c r="AA43" s="36"/>
      <c r="AD43" s="220">
        <v>0</v>
      </c>
      <c r="AE43" s="220"/>
    </row>
    <row r="44" spans="1:31" ht="14.7" customHeight="1">
      <c r="A44" s="4" t="s">
        <v>63</v>
      </c>
      <c r="D44" s="21"/>
      <c r="E44" s="16"/>
      <c r="F44" s="16"/>
      <c r="G44" s="16"/>
      <c r="H44" s="16" t="s">
        <v>49</v>
      </c>
      <c r="I44" s="16"/>
      <c r="J44" s="16"/>
      <c r="K44" s="15"/>
      <c r="L44" s="15"/>
      <c r="M44" s="15"/>
      <c r="N44" s="15"/>
      <c r="O44" s="15"/>
      <c r="P44" s="22">
        <v>1942397</v>
      </c>
      <c r="Q44" s="23"/>
      <c r="R44" s="35"/>
      <c r="S44" s="35"/>
      <c r="T44" s="35"/>
      <c r="U44" s="35"/>
      <c r="V44" s="35"/>
      <c r="W44" s="35"/>
      <c r="X44" s="35"/>
      <c r="Y44" s="35"/>
      <c r="Z44" s="18"/>
      <c r="AA44" s="36"/>
      <c r="AD44" s="220">
        <v>1942397290</v>
      </c>
      <c r="AE44" s="220"/>
    </row>
    <row r="45" spans="1:31" ht="14.7" customHeight="1">
      <c r="A45" s="4" t="s">
        <v>64</v>
      </c>
      <c r="D45" s="21"/>
      <c r="E45" s="16"/>
      <c r="F45" s="16"/>
      <c r="G45" s="16" t="s">
        <v>65</v>
      </c>
      <c r="H45" s="25"/>
      <c r="I45" s="25"/>
      <c r="J45" s="25"/>
      <c r="K45" s="26"/>
      <c r="L45" s="26"/>
      <c r="M45" s="26"/>
      <c r="N45" s="26"/>
      <c r="O45" s="26"/>
      <c r="P45" s="22">
        <v>6527929</v>
      </c>
      <c r="Q45" s="23"/>
      <c r="R45" s="35"/>
      <c r="S45" s="35"/>
      <c r="T45" s="35"/>
      <c r="U45" s="35"/>
      <c r="V45" s="35"/>
      <c r="W45" s="35"/>
      <c r="X45" s="35"/>
      <c r="Y45" s="35"/>
      <c r="Z45" s="18"/>
      <c r="AA45" s="36"/>
      <c r="AD45" s="220">
        <v>6527929205</v>
      </c>
      <c r="AE45" s="220"/>
    </row>
    <row r="46" spans="1:31" ht="14.7" customHeight="1">
      <c r="A46" s="4" t="s">
        <v>66</v>
      </c>
      <c r="D46" s="21"/>
      <c r="E46" s="16"/>
      <c r="F46" s="16"/>
      <c r="G46" s="16" t="s">
        <v>67</v>
      </c>
      <c r="H46" s="25"/>
      <c r="I46" s="25"/>
      <c r="J46" s="25"/>
      <c r="K46" s="26"/>
      <c r="L46" s="26"/>
      <c r="M46" s="26"/>
      <c r="N46" s="26"/>
      <c r="O46" s="26"/>
      <c r="P46" s="22">
        <v>-5172942</v>
      </c>
      <c r="Q46" s="23"/>
      <c r="R46" s="35"/>
      <c r="S46" s="35"/>
      <c r="T46" s="35"/>
      <c r="U46" s="35"/>
      <c r="V46" s="35"/>
      <c r="W46" s="35"/>
      <c r="X46" s="35"/>
      <c r="Y46" s="35"/>
      <c r="Z46" s="18"/>
      <c r="AA46" s="36"/>
      <c r="AD46" s="220">
        <v>-5172941540</v>
      </c>
      <c r="AE46" s="220"/>
    </row>
    <row r="47" spans="1:31" ht="14.7" customHeight="1">
      <c r="A47" s="4">
        <v>1305000</v>
      </c>
      <c r="D47" s="21"/>
      <c r="E47" s="16"/>
      <c r="F47" s="16"/>
      <c r="G47" s="16" t="s">
        <v>68</v>
      </c>
      <c r="H47" s="25"/>
      <c r="I47" s="25"/>
      <c r="J47" s="25"/>
      <c r="K47" s="26"/>
      <c r="L47" s="26"/>
      <c r="M47" s="26"/>
      <c r="N47" s="26"/>
      <c r="O47" s="26"/>
      <c r="P47" s="221">
        <v>0</v>
      </c>
      <c r="Q47" s="23"/>
      <c r="R47" s="35"/>
      <c r="S47" s="35"/>
      <c r="T47" s="35"/>
      <c r="U47" s="35"/>
      <c r="V47" s="35"/>
      <c r="W47" s="35"/>
      <c r="X47" s="35"/>
      <c r="Y47" s="35"/>
      <c r="Z47" s="18"/>
      <c r="AA47" s="36"/>
      <c r="AD47" s="220">
        <v>0</v>
      </c>
      <c r="AE47" s="220"/>
    </row>
    <row r="48" spans="1:31" ht="14.7" customHeight="1">
      <c r="A48" s="4" t="s">
        <v>69</v>
      </c>
      <c r="D48" s="21"/>
      <c r="E48" s="16"/>
      <c r="F48" s="16" t="s">
        <v>70</v>
      </c>
      <c r="G48" s="16"/>
      <c r="H48" s="25"/>
      <c r="I48" s="25"/>
      <c r="J48" s="25"/>
      <c r="K48" s="26"/>
      <c r="L48" s="26"/>
      <c r="M48" s="26"/>
      <c r="N48" s="26"/>
      <c r="O48" s="26"/>
      <c r="P48" s="22">
        <v>8724417</v>
      </c>
      <c r="Q48" s="23"/>
      <c r="R48" s="35"/>
      <c r="S48" s="35"/>
      <c r="T48" s="35"/>
      <c r="U48" s="35"/>
      <c r="V48" s="35"/>
      <c r="W48" s="35"/>
      <c r="X48" s="35"/>
      <c r="Y48" s="35"/>
      <c r="Z48" s="18"/>
      <c r="AA48" s="36"/>
      <c r="AD48" s="220">
        <f>IF(COUNTIF(AD49:AD50,"-")=COUNTA(AD49:AD50),"-",SUM(AD49:AD50))</f>
        <v>8724417102</v>
      </c>
      <c r="AE48" s="220"/>
    </row>
    <row r="49" spans="1:31" ht="14.7" customHeight="1">
      <c r="A49" s="4" t="s">
        <v>71</v>
      </c>
      <c r="D49" s="21"/>
      <c r="E49" s="16"/>
      <c r="F49" s="16"/>
      <c r="G49" s="16" t="s">
        <v>72</v>
      </c>
      <c r="H49" s="16"/>
      <c r="I49" s="16"/>
      <c r="J49" s="16"/>
      <c r="K49" s="15"/>
      <c r="L49" s="15"/>
      <c r="M49" s="15"/>
      <c r="N49" s="15"/>
      <c r="O49" s="15"/>
      <c r="P49" s="22">
        <v>199898</v>
      </c>
      <c r="Q49" s="23"/>
      <c r="R49" s="35"/>
      <c r="S49" s="35"/>
      <c r="T49" s="35"/>
      <c r="U49" s="35"/>
      <c r="V49" s="35"/>
      <c r="W49" s="35"/>
      <c r="X49" s="35"/>
      <c r="Y49" s="35"/>
      <c r="Z49" s="18"/>
      <c r="AA49" s="36"/>
      <c r="AD49" s="220">
        <v>199898094</v>
      </c>
      <c r="AE49" s="220"/>
    </row>
    <row r="50" spans="1:31" ht="14.7" customHeight="1">
      <c r="A50" s="4" t="s">
        <v>73</v>
      </c>
      <c r="D50" s="21"/>
      <c r="E50" s="16"/>
      <c r="F50" s="16"/>
      <c r="G50" s="16" t="s">
        <v>44</v>
      </c>
      <c r="H50" s="16"/>
      <c r="I50" s="16"/>
      <c r="J50" s="16"/>
      <c r="K50" s="15"/>
      <c r="L50" s="15"/>
      <c r="M50" s="15"/>
      <c r="N50" s="15"/>
      <c r="O50" s="15"/>
      <c r="P50" s="22">
        <v>8524519</v>
      </c>
      <c r="Q50" s="23"/>
      <c r="R50" s="35"/>
      <c r="S50" s="35"/>
      <c r="T50" s="35"/>
      <c r="U50" s="35"/>
      <c r="V50" s="35"/>
      <c r="W50" s="35"/>
      <c r="X50" s="35"/>
      <c r="Y50" s="35"/>
      <c r="Z50" s="18"/>
      <c r="AA50" s="36"/>
      <c r="AD50" s="220">
        <v>8524519008</v>
      </c>
      <c r="AE50" s="220"/>
    </row>
    <row r="51" spans="1:31" ht="14.7" customHeight="1">
      <c r="A51" s="4" t="s">
        <v>74</v>
      </c>
      <c r="D51" s="21"/>
      <c r="E51" s="16"/>
      <c r="F51" s="16" t="s">
        <v>75</v>
      </c>
      <c r="G51" s="16"/>
      <c r="H51" s="16"/>
      <c r="I51" s="16"/>
      <c r="J51" s="16"/>
      <c r="K51" s="16"/>
      <c r="L51" s="15"/>
      <c r="M51" s="15"/>
      <c r="N51" s="15"/>
      <c r="O51" s="15"/>
      <c r="P51" s="22">
        <v>11992092</v>
      </c>
      <c r="Q51" s="23"/>
      <c r="R51" s="35"/>
      <c r="S51" s="35"/>
      <c r="T51" s="35"/>
      <c r="U51" s="35"/>
      <c r="V51" s="35"/>
      <c r="W51" s="35"/>
      <c r="X51" s="35"/>
      <c r="Y51" s="35"/>
      <c r="Z51" s="18"/>
      <c r="AA51" s="36"/>
      <c r="AD51" s="220">
        <f>IF(COUNTIF(AD52:AD63,"-")=COUNTA(AD52:AD63),"-",SUM(AD52,AD56:AD59,AD62:AD63))</f>
        <v>11992091643</v>
      </c>
      <c r="AE51" s="220"/>
    </row>
    <row r="52" spans="1:31" ht="14.7" customHeight="1">
      <c r="A52" s="4" t="s">
        <v>76</v>
      </c>
      <c r="D52" s="21"/>
      <c r="E52" s="16"/>
      <c r="F52" s="16"/>
      <c r="G52" s="16" t="s">
        <v>77</v>
      </c>
      <c r="H52" s="16"/>
      <c r="I52" s="16"/>
      <c r="J52" s="16"/>
      <c r="K52" s="16"/>
      <c r="L52" s="15"/>
      <c r="M52" s="15"/>
      <c r="N52" s="15"/>
      <c r="O52" s="15"/>
      <c r="P52" s="22">
        <v>678899</v>
      </c>
      <c r="Q52" s="23"/>
      <c r="R52" s="35"/>
      <c r="S52" s="35"/>
      <c r="T52" s="35"/>
      <c r="U52" s="35"/>
      <c r="V52" s="35"/>
      <c r="W52" s="35"/>
      <c r="X52" s="35"/>
      <c r="Y52" s="35"/>
      <c r="Z52" s="18"/>
      <c r="AA52" s="36"/>
      <c r="AD52" s="220">
        <f>IF(COUNTIF(AD53:AD55,"-")=COUNTA(AD53:AD55),"-",SUM(AD53:AD55))</f>
        <v>678899000</v>
      </c>
      <c r="AE52" s="220"/>
    </row>
    <row r="53" spans="1:31" ht="14.7" customHeight="1">
      <c r="A53" s="4" t="s">
        <v>78</v>
      </c>
      <c r="D53" s="21"/>
      <c r="E53" s="16"/>
      <c r="F53" s="16"/>
      <c r="G53" s="16"/>
      <c r="H53" s="16" t="s">
        <v>79</v>
      </c>
      <c r="I53" s="16"/>
      <c r="J53" s="16"/>
      <c r="K53" s="16"/>
      <c r="L53" s="15"/>
      <c r="M53" s="15"/>
      <c r="N53" s="15"/>
      <c r="O53" s="15"/>
      <c r="P53" s="221">
        <v>0</v>
      </c>
      <c r="Q53" s="23"/>
      <c r="R53" s="35"/>
      <c r="S53" s="35"/>
      <c r="T53" s="35"/>
      <c r="U53" s="35"/>
      <c r="V53" s="35"/>
      <c r="W53" s="35"/>
      <c r="X53" s="35"/>
      <c r="Y53" s="35"/>
      <c r="Z53" s="18"/>
      <c r="AA53" s="36"/>
      <c r="AD53" s="220">
        <v>0</v>
      </c>
      <c r="AE53" s="220"/>
    </row>
    <row r="54" spans="1:31" ht="14.7" customHeight="1">
      <c r="A54" s="4" t="s">
        <v>80</v>
      </c>
      <c r="D54" s="21"/>
      <c r="E54" s="16"/>
      <c r="F54" s="16"/>
      <c r="G54" s="16"/>
      <c r="H54" s="16" t="s">
        <v>81</v>
      </c>
      <c r="I54" s="16"/>
      <c r="J54" s="16"/>
      <c r="K54" s="16"/>
      <c r="L54" s="15"/>
      <c r="M54" s="15"/>
      <c r="N54" s="15"/>
      <c r="O54" s="15"/>
      <c r="P54" s="22">
        <v>678899</v>
      </c>
      <c r="Q54" s="23"/>
      <c r="R54" s="35"/>
      <c r="S54" s="35"/>
      <c r="T54" s="35"/>
      <c r="U54" s="35"/>
      <c r="V54" s="35"/>
      <c r="W54" s="35"/>
      <c r="X54" s="35"/>
      <c r="Y54" s="35"/>
      <c r="Z54" s="18"/>
      <c r="AA54" s="36"/>
      <c r="AD54" s="220">
        <v>678899000</v>
      </c>
      <c r="AE54" s="220"/>
    </row>
    <row r="55" spans="1:31" ht="14.7" customHeight="1">
      <c r="A55" s="4" t="s">
        <v>82</v>
      </c>
      <c r="D55" s="21"/>
      <c r="E55" s="16"/>
      <c r="F55" s="16"/>
      <c r="G55" s="16"/>
      <c r="H55" s="16" t="s">
        <v>44</v>
      </c>
      <c r="I55" s="16"/>
      <c r="J55" s="16"/>
      <c r="K55" s="16"/>
      <c r="L55" s="15"/>
      <c r="M55" s="15"/>
      <c r="N55" s="15"/>
      <c r="O55" s="15"/>
      <c r="P55" s="221">
        <v>0</v>
      </c>
      <c r="Q55" s="23"/>
      <c r="R55" s="35"/>
      <c r="S55" s="35"/>
      <c r="T55" s="35"/>
      <c r="U55" s="35"/>
      <c r="V55" s="35"/>
      <c r="W55" s="35"/>
      <c r="X55" s="35"/>
      <c r="Y55" s="35"/>
      <c r="Z55" s="18"/>
      <c r="AA55" s="36"/>
      <c r="AD55" s="220">
        <v>0</v>
      </c>
      <c r="AE55" s="220"/>
    </row>
    <row r="56" spans="1:31" ht="14.7" customHeight="1">
      <c r="A56" s="4" t="s">
        <v>83</v>
      </c>
      <c r="D56" s="21"/>
      <c r="E56" s="16"/>
      <c r="F56" s="16"/>
      <c r="G56" s="16" t="s">
        <v>84</v>
      </c>
      <c r="H56" s="16"/>
      <c r="I56" s="16"/>
      <c r="J56" s="16"/>
      <c r="K56" s="16"/>
      <c r="L56" s="15"/>
      <c r="M56" s="15"/>
      <c r="N56" s="15"/>
      <c r="O56" s="15"/>
      <c r="P56" s="221">
        <v>0</v>
      </c>
      <c r="Q56" s="23"/>
      <c r="R56" s="35"/>
      <c r="S56" s="35"/>
      <c r="T56" s="35"/>
      <c r="U56" s="35"/>
      <c r="V56" s="35"/>
      <c r="W56" s="35"/>
      <c r="X56" s="35"/>
      <c r="Y56" s="35"/>
      <c r="Z56" s="18"/>
      <c r="AA56" s="36"/>
      <c r="AD56" s="220">
        <v>0</v>
      </c>
      <c r="AE56" s="220"/>
    </row>
    <row r="57" spans="1:31" ht="14.7" customHeight="1">
      <c r="A57" s="4" t="s">
        <v>85</v>
      </c>
      <c r="D57" s="21"/>
      <c r="E57" s="16"/>
      <c r="F57" s="16"/>
      <c r="G57" s="16" t="s">
        <v>86</v>
      </c>
      <c r="H57" s="16"/>
      <c r="I57" s="16"/>
      <c r="J57" s="16"/>
      <c r="K57" s="15"/>
      <c r="L57" s="15"/>
      <c r="M57" s="15"/>
      <c r="N57" s="15"/>
      <c r="O57" s="15"/>
      <c r="P57" s="22">
        <v>4070433</v>
      </c>
      <c r="Q57" s="23"/>
      <c r="R57" s="35"/>
      <c r="S57" s="35"/>
      <c r="T57" s="35"/>
      <c r="U57" s="35"/>
      <c r="V57" s="35"/>
      <c r="W57" s="35"/>
      <c r="X57" s="35"/>
      <c r="Y57" s="35"/>
      <c r="Z57" s="18"/>
      <c r="AA57" s="36"/>
      <c r="AD57" s="220">
        <v>4070432603</v>
      </c>
      <c r="AE57" s="220"/>
    </row>
    <row r="58" spans="1:31" ht="14.7" customHeight="1">
      <c r="A58" s="4" t="s">
        <v>87</v>
      </c>
      <c r="D58" s="21"/>
      <c r="E58" s="16"/>
      <c r="F58" s="16"/>
      <c r="G58" s="16" t="s">
        <v>88</v>
      </c>
      <c r="H58" s="16"/>
      <c r="I58" s="16"/>
      <c r="J58" s="16"/>
      <c r="K58" s="15"/>
      <c r="L58" s="15"/>
      <c r="M58" s="15"/>
      <c r="N58" s="15"/>
      <c r="O58" s="15"/>
      <c r="P58" s="22">
        <v>261395</v>
      </c>
      <c r="Q58" s="23"/>
      <c r="R58" s="35"/>
      <c r="S58" s="35"/>
      <c r="T58" s="35"/>
      <c r="U58" s="35"/>
      <c r="V58" s="35"/>
      <c r="W58" s="35"/>
      <c r="X58" s="35"/>
      <c r="Y58" s="35"/>
      <c r="Z58" s="18"/>
      <c r="AA58" s="36"/>
      <c r="AD58" s="220">
        <v>261394738</v>
      </c>
      <c r="AE58" s="220"/>
    </row>
    <row r="59" spans="1:31" ht="14.7" customHeight="1">
      <c r="A59" s="4" t="s">
        <v>89</v>
      </c>
      <c r="D59" s="21"/>
      <c r="E59" s="16"/>
      <c r="F59" s="16"/>
      <c r="G59" s="16" t="s">
        <v>90</v>
      </c>
      <c r="H59" s="16"/>
      <c r="I59" s="16"/>
      <c r="J59" s="16"/>
      <c r="K59" s="15"/>
      <c r="L59" s="15"/>
      <c r="M59" s="15"/>
      <c r="N59" s="15"/>
      <c r="O59" s="15"/>
      <c r="P59" s="22">
        <v>7142696</v>
      </c>
      <c r="Q59" s="23"/>
      <c r="R59" s="35"/>
      <c r="S59" s="35"/>
      <c r="T59" s="35"/>
      <c r="U59" s="35"/>
      <c r="V59" s="35"/>
      <c r="W59" s="35"/>
      <c r="X59" s="35"/>
      <c r="Y59" s="35"/>
      <c r="Z59" s="18"/>
      <c r="AA59" s="36"/>
      <c r="AD59" s="220">
        <f>IF(COUNTIF(AD60:AD61,"-")=COUNTA(AD60:AD61),"-",SUM(AD60:AD61))</f>
        <v>7142696432</v>
      </c>
      <c r="AE59" s="220"/>
    </row>
    <row r="60" spans="1:31" ht="14.7" customHeight="1">
      <c r="A60" s="4" t="s">
        <v>91</v>
      </c>
      <c r="D60" s="21"/>
      <c r="E60" s="16"/>
      <c r="F60" s="16"/>
      <c r="G60" s="16"/>
      <c r="H60" s="16" t="s">
        <v>92</v>
      </c>
      <c r="I60" s="16"/>
      <c r="J60" s="16"/>
      <c r="K60" s="15"/>
      <c r="L60" s="15"/>
      <c r="M60" s="15"/>
      <c r="N60" s="15"/>
      <c r="O60" s="15"/>
      <c r="P60" s="221">
        <v>0</v>
      </c>
      <c r="Q60" s="23"/>
      <c r="R60" s="35"/>
      <c r="S60" s="35"/>
      <c r="T60" s="35"/>
      <c r="U60" s="35"/>
      <c r="V60" s="35"/>
      <c r="W60" s="35"/>
      <c r="X60" s="35"/>
      <c r="Y60" s="35"/>
      <c r="Z60" s="18"/>
      <c r="AA60" s="36"/>
      <c r="AD60" s="220">
        <v>0</v>
      </c>
      <c r="AE60" s="220"/>
    </row>
    <row r="61" spans="1:31" ht="14.7" customHeight="1">
      <c r="A61" s="4" t="s">
        <v>93</v>
      </c>
      <c r="D61" s="21"/>
      <c r="E61" s="15"/>
      <c r="F61" s="16"/>
      <c r="G61" s="16"/>
      <c r="H61" s="16" t="s">
        <v>44</v>
      </c>
      <c r="I61" s="16"/>
      <c r="J61" s="16"/>
      <c r="K61" s="15"/>
      <c r="L61" s="15"/>
      <c r="M61" s="15"/>
      <c r="N61" s="15"/>
      <c r="O61" s="15"/>
      <c r="P61" s="22">
        <v>7142696</v>
      </c>
      <c r="Q61" s="23"/>
      <c r="R61" s="35"/>
      <c r="S61" s="35"/>
      <c r="T61" s="35"/>
      <c r="U61" s="35"/>
      <c r="V61" s="35"/>
      <c r="W61" s="35"/>
      <c r="X61" s="35"/>
      <c r="Y61" s="35"/>
      <c r="Z61" s="18"/>
      <c r="AA61" s="36"/>
      <c r="AD61" s="220">
        <v>7142696432</v>
      </c>
      <c r="AE61" s="220"/>
    </row>
    <row r="62" spans="1:31" ht="14.7" customHeight="1">
      <c r="A62" s="4" t="s">
        <v>94</v>
      </c>
      <c r="D62" s="21"/>
      <c r="E62" s="15"/>
      <c r="F62" s="16"/>
      <c r="G62" s="16" t="s">
        <v>44</v>
      </c>
      <c r="H62" s="16"/>
      <c r="I62" s="16"/>
      <c r="J62" s="16"/>
      <c r="K62" s="15"/>
      <c r="L62" s="15"/>
      <c r="M62" s="15"/>
      <c r="N62" s="15"/>
      <c r="O62" s="15"/>
      <c r="P62" s="221">
        <v>0</v>
      </c>
      <c r="Q62" s="23"/>
      <c r="R62" s="35"/>
      <c r="S62" s="35"/>
      <c r="T62" s="35"/>
      <c r="U62" s="35"/>
      <c r="V62" s="35"/>
      <c r="W62" s="35"/>
      <c r="X62" s="35"/>
      <c r="Y62" s="35"/>
      <c r="Z62" s="18"/>
      <c r="AA62" s="36"/>
      <c r="AD62" s="220">
        <v>0</v>
      </c>
      <c r="AE62" s="220"/>
    </row>
    <row r="63" spans="1:31" ht="14.7" customHeight="1">
      <c r="A63" s="4" t="s">
        <v>95</v>
      </c>
      <c r="D63" s="21"/>
      <c r="E63" s="15"/>
      <c r="F63" s="16"/>
      <c r="G63" s="16" t="s">
        <v>96</v>
      </c>
      <c r="H63" s="16"/>
      <c r="I63" s="16"/>
      <c r="J63" s="16"/>
      <c r="K63" s="15"/>
      <c r="L63" s="15"/>
      <c r="M63" s="15"/>
      <c r="N63" s="15"/>
      <c r="O63" s="15"/>
      <c r="P63" s="22">
        <v>-161331</v>
      </c>
      <c r="Q63" s="23"/>
      <c r="R63" s="35"/>
      <c r="S63" s="35"/>
      <c r="T63" s="35"/>
      <c r="U63" s="35"/>
      <c r="V63" s="35"/>
      <c r="W63" s="35"/>
      <c r="X63" s="35"/>
      <c r="Y63" s="35"/>
      <c r="Z63" s="18"/>
      <c r="AA63" s="36"/>
      <c r="AD63" s="220">
        <v>-161331130</v>
      </c>
      <c r="AE63" s="220"/>
    </row>
    <row r="64" spans="1:31" ht="14.7" customHeight="1">
      <c r="A64" s="4" t="s">
        <v>97</v>
      </c>
      <c r="D64" s="21"/>
      <c r="E64" s="15" t="s">
        <v>98</v>
      </c>
      <c r="F64" s="16"/>
      <c r="G64" s="17"/>
      <c r="H64" s="17"/>
      <c r="I64" s="17"/>
      <c r="J64" s="15"/>
      <c r="K64" s="15"/>
      <c r="L64" s="15"/>
      <c r="M64" s="15"/>
      <c r="N64" s="15"/>
      <c r="O64" s="15"/>
      <c r="P64" s="22">
        <v>22922343</v>
      </c>
      <c r="Q64" s="23" t="s">
        <v>357</v>
      </c>
      <c r="R64" s="35"/>
      <c r="S64" s="35"/>
      <c r="T64" s="35"/>
      <c r="U64" s="35"/>
      <c r="V64" s="35"/>
      <c r="W64" s="35"/>
      <c r="X64" s="35"/>
      <c r="Y64" s="35"/>
      <c r="Z64" s="18"/>
      <c r="AA64" s="36"/>
      <c r="AD64" s="220">
        <f>IF(COUNTIF(AD65:AD73,"-")=COUNTA(AD65:AD73),"-",SUM(AD65:AD68,AD71:AD73))</f>
        <v>22922343069</v>
      </c>
      <c r="AE64" s="220"/>
    </row>
    <row r="65" spans="1:31" ht="14.7" customHeight="1">
      <c r="A65" s="4" t="s">
        <v>99</v>
      </c>
      <c r="D65" s="21"/>
      <c r="E65" s="15"/>
      <c r="F65" s="16" t="s">
        <v>100</v>
      </c>
      <c r="G65" s="17"/>
      <c r="H65" s="17"/>
      <c r="I65" s="17"/>
      <c r="J65" s="15"/>
      <c r="K65" s="15"/>
      <c r="L65" s="15"/>
      <c r="M65" s="15"/>
      <c r="N65" s="15"/>
      <c r="O65" s="15"/>
      <c r="P65" s="22">
        <v>9609949</v>
      </c>
      <c r="Q65" s="23"/>
      <c r="R65" s="35"/>
      <c r="S65" s="35"/>
      <c r="T65" s="35"/>
      <c r="U65" s="35"/>
      <c r="V65" s="35"/>
      <c r="W65" s="35"/>
      <c r="X65" s="35"/>
      <c r="Y65" s="35"/>
      <c r="Z65" s="18"/>
      <c r="AA65" s="36"/>
      <c r="AD65" s="220">
        <v>9609948982</v>
      </c>
      <c r="AE65" s="220"/>
    </row>
    <row r="66" spans="1:31" ht="14.7" customHeight="1">
      <c r="A66" s="4" t="s">
        <v>101</v>
      </c>
      <c r="D66" s="21"/>
      <c r="E66" s="15"/>
      <c r="F66" s="16" t="s">
        <v>102</v>
      </c>
      <c r="G66" s="16"/>
      <c r="H66" s="25"/>
      <c r="I66" s="16"/>
      <c r="J66" s="16"/>
      <c r="K66" s="15"/>
      <c r="L66" s="15"/>
      <c r="M66" s="15"/>
      <c r="N66" s="15"/>
      <c r="O66" s="15"/>
      <c r="P66" s="22">
        <v>2980906</v>
      </c>
      <c r="Q66" s="23"/>
      <c r="R66" s="35"/>
      <c r="S66" s="35"/>
      <c r="T66" s="35"/>
      <c r="U66" s="35"/>
      <c r="V66" s="35"/>
      <c r="W66" s="35"/>
      <c r="X66" s="35"/>
      <c r="Y66" s="35"/>
      <c r="Z66" s="18"/>
      <c r="AA66" s="36"/>
      <c r="AD66" s="220">
        <v>2980906286</v>
      </c>
      <c r="AE66" s="220"/>
    </row>
    <row r="67" spans="1:31" ht="14.7" customHeight="1">
      <c r="A67" s="4">
        <v>1500000</v>
      </c>
      <c r="D67" s="21"/>
      <c r="E67" s="15"/>
      <c r="F67" s="16" t="s">
        <v>103</v>
      </c>
      <c r="G67" s="16"/>
      <c r="H67" s="16"/>
      <c r="I67" s="16"/>
      <c r="J67" s="16"/>
      <c r="K67" s="15"/>
      <c r="L67" s="15"/>
      <c r="M67" s="15"/>
      <c r="N67" s="15"/>
      <c r="O67" s="15"/>
      <c r="P67" s="221">
        <v>0</v>
      </c>
      <c r="Q67" s="23"/>
      <c r="R67" s="35"/>
      <c r="S67" s="35"/>
      <c r="T67" s="35"/>
      <c r="U67" s="35"/>
      <c r="V67" s="35"/>
      <c r="W67" s="35"/>
      <c r="X67" s="35"/>
      <c r="Y67" s="35"/>
      <c r="Z67" s="18"/>
      <c r="AA67" s="36"/>
      <c r="AD67" s="220">
        <v>0</v>
      </c>
      <c r="AE67" s="220"/>
    </row>
    <row r="68" spans="1:31" ht="14.7" customHeight="1">
      <c r="A68" s="4" t="s">
        <v>104</v>
      </c>
      <c r="D68" s="21"/>
      <c r="E68" s="16"/>
      <c r="F68" s="16" t="s">
        <v>90</v>
      </c>
      <c r="G68" s="16"/>
      <c r="H68" s="25"/>
      <c r="I68" s="16"/>
      <c r="J68" s="16"/>
      <c r="K68" s="15"/>
      <c r="L68" s="15"/>
      <c r="M68" s="15"/>
      <c r="N68" s="15"/>
      <c r="O68" s="15"/>
      <c r="P68" s="22">
        <v>10232516</v>
      </c>
      <c r="Q68" s="23" t="s">
        <v>357</v>
      </c>
      <c r="R68" s="35"/>
      <c r="S68" s="35"/>
      <c r="T68" s="35"/>
      <c r="U68" s="35"/>
      <c r="V68" s="35"/>
      <c r="W68" s="35"/>
      <c r="X68" s="35"/>
      <c r="Y68" s="35"/>
      <c r="Z68" s="18"/>
      <c r="AA68" s="36"/>
      <c r="AD68" s="220">
        <f>IF(COUNTIF(AD69:AD70,"-")=COUNTA(AD69:AD70),"-",SUM(AD69:AD70))</f>
        <v>10232515513</v>
      </c>
      <c r="AE68" s="220"/>
    </row>
    <row r="69" spans="1:31" ht="14.7" customHeight="1">
      <c r="A69" s="4" t="s">
        <v>105</v>
      </c>
      <c r="D69" s="21"/>
      <c r="E69" s="16"/>
      <c r="F69" s="16"/>
      <c r="G69" s="16" t="s">
        <v>106</v>
      </c>
      <c r="H69" s="16"/>
      <c r="I69" s="16"/>
      <c r="J69" s="16"/>
      <c r="K69" s="15"/>
      <c r="L69" s="15"/>
      <c r="M69" s="15"/>
      <c r="N69" s="15"/>
      <c r="O69" s="15"/>
      <c r="P69" s="22">
        <v>10048642</v>
      </c>
      <c r="Q69" s="23"/>
      <c r="R69" s="35"/>
      <c r="S69" s="35"/>
      <c r="T69" s="35"/>
      <c r="U69" s="35"/>
      <c r="V69" s="35"/>
      <c r="W69" s="35"/>
      <c r="X69" s="35"/>
      <c r="Y69" s="35"/>
      <c r="Z69" s="18"/>
      <c r="AA69" s="36"/>
      <c r="AD69" s="220">
        <v>10048642102</v>
      </c>
      <c r="AE69" s="220"/>
    </row>
    <row r="70" spans="1:31" ht="14.7" customHeight="1">
      <c r="A70" s="4" t="s">
        <v>107</v>
      </c>
      <c r="D70" s="21"/>
      <c r="E70" s="16"/>
      <c r="F70" s="16"/>
      <c r="G70" s="16" t="s">
        <v>92</v>
      </c>
      <c r="H70" s="16"/>
      <c r="I70" s="16"/>
      <c r="J70" s="16"/>
      <c r="K70" s="15"/>
      <c r="L70" s="15"/>
      <c r="M70" s="15"/>
      <c r="N70" s="15"/>
      <c r="O70" s="15"/>
      <c r="P70" s="22">
        <v>183873</v>
      </c>
      <c r="Q70" s="23"/>
      <c r="R70" s="35"/>
      <c r="S70" s="35"/>
      <c r="T70" s="35"/>
      <c r="U70" s="35"/>
      <c r="V70" s="35"/>
      <c r="W70" s="35"/>
      <c r="X70" s="35"/>
      <c r="Y70" s="35"/>
      <c r="Z70" s="18"/>
      <c r="AA70" s="36"/>
      <c r="AD70" s="220">
        <v>183873411</v>
      </c>
      <c r="AE70" s="220"/>
    </row>
    <row r="71" spans="1:31" ht="14.7" customHeight="1">
      <c r="A71" s="4" t="s">
        <v>108</v>
      </c>
      <c r="D71" s="21"/>
      <c r="E71" s="16"/>
      <c r="F71" s="16" t="s">
        <v>109</v>
      </c>
      <c r="G71" s="16"/>
      <c r="H71" s="16"/>
      <c r="I71" s="16"/>
      <c r="J71" s="16"/>
      <c r="K71" s="15"/>
      <c r="L71" s="15"/>
      <c r="M71" s="15"/>
      <c r="N71" s="15"/>
      <c r="O71" s="15"/>
      <c r="P71" s="22">
        <v>145102</v>
      </c>
      <c r="Q71" s="23"/>
      <c r="R71" s="35"/>
      <c r="S71" s="35"/>
      <c r="T71" s="35"/>
      <c r="U71" s="35"/>
      <c r="V71" s="35"/>
      <c r="W71" s="35"/>
      <c r="X71" s="35"/>
      <c r="Y71" s="35"/>
      <c r="Z71" s="18"/>
      <c r="AA71" s="36"/>
      <c r="AD71" s="220">
        <v>145101993</v>
      </c>
      <c r="AE71" s="220"/>
    </row>
    <row r="72" spans="1:31" ht="14.7" customHeight="1">
      <c r="A72" s="4" t="s">
        <v>110</v>
      </c>
      <c r="D72" s="21"/>
      <c r="E72" s="16"/>
      <c r="F72" s="16" t="s">
        <v>44</v>
      </c>
      <c r="G72" s="16"/>
      <c r="H72" s="25"/>
      <c r="I72" s="16"/>
      <c r="J72" s="16"/>
      <c r="K72" s="15"/>
      <c r="L72" s="15"/>
      <c r="M72" s="15"/>
      <c r="N72" s="15"/>
      <c r="O72" s="15"/>
      <c r="P72" s="221">
        <v>0</v>
      </c>
      <c r="Q72" s="23"/>
      <c r="R72" s="35"/>
      <c r="S72" s="35"/>
      <c r="T72" s="35"/>
      <c r="U72" s="35"/>
      <c r="V72" s="35"/>
      <c r="W72" s="35"/>
      <c r="X72" s="35"/>
      <c r="Y72" s="35"/>
      <c r="Z72" s="18"/>
      <c r="AA72" s="36"/>
      <c r="AD72" s="220">
        <v>0</v>
      </c>
      <c r="AE72" s="220"/>
    </row>
    <row r="73" spans="1:31" ht="14.7" customHeight="1">
      <c r="A73" s="4" t="s">
        <v>111</v>
      </c>
      <c r="D73" s="21"/>
      <c r="E73" s="16"/>
      <c r="F73" s="35" t="s">
        <v>96</v>
      </c>
      <c r="G73" s="16"/>
      <c r="H73" s="16"/>
      <c r="I73" s="16"/>
      <c r="J73" s="16"/>
      <c r="K73" s="15"/>
      <c r="L73" s="15"/>
      <c r="M73" s="15"/>
      <c r="N73" s="15"/>
      <c r="O73" s="15"/>
      <c r="P73" s="22">
        <v>-46130</v>
      </c>
      <c r="Q73" s="23"/>
      <c r="R73" s="231"/>
      <c r="S73" s="232"/>
      <c r="T73" s="232"/>
      <c r="U73" s="232"/>
      <c r="V73" s="232"/>
      <c r="W73" s="232"/>
      <c r="X73" s="232"/>
      <c r="Y73" s="233"/>
      <c r="Z73" s="37"/>
      <c r="AA73" s="38"/>
      <c r="AD73" s="220">
        <v>-46129705</v>
      </c>
      <c r="AE73" s="220"/>
    </row>
    <row r="74" spans="1:31" ht="16.5" customHeight="1" thickBot="1">
      <c r="A74" s="4">
        <v>1565000</v>
      </c>
      <c r="B74" s="4" t="s">
        <v>142</v>
      </c>
      <c r="D74" s="21"/>
      <c r="E74" s="16" t="s">
        <v>112</v>
      </c>
      <c r="F74" s="16"/>
      <c r="G74" s="16"/>
      <c r="H74" s="16"/>
      <c r="I74" s="16"/>
      <c r="J74" s="16"/>
      <c r="K74" s="15"/>
      <c r="L74" s="15"/>
      <c r="M74" s="15"/>
      <c r="N74" s="15"/>
      <c r="O74" s="15"/>
      <c r="P74" s="221">
        <v>0</v>
      </c>
      <c r="Q74" s="23"/>
      <c r="R74" s="234" t="s">
        <v>143</v>
      </c>
      <c r="S74" s="235"/>
      <c r="T74" s="235"/>
      <c r="U74" s="235"/>
      <c r="V74" s="235"/>
      <c r="W74" s="235"/>
      <c r="X74" s="235"/>
      <c r="Y74" s="236"/>
      <c r="Z74" s="39">
        <v>162506853</v>
      </c>
      <c r="AA74" s="40" t="s">
        <v>357</v>
      </c>
      <c r="AD74" s="220">
        <v>0</v>
      </c>
      <c r="AE74" s="220" t="e">
        <f>IF(AND(AE23="-",AE24="-",#REF!="-"),"-",SUM(AE23,AE24,#REF!))</f>
        <v>#REF!</v>
      </c>
    </row>
    <row r="75" spans="1:31" ht="14.7" customHeight="1" thickBot="1">
      <c r="A75" s="4" t="s">
        <v>1</v>
      </c>
      <c r="B75" s="4" t="s">
        <v>113</v>
      </c>
      <c r="D75" s="237" t="s">
        <v>2</v>
      </c>
      <c r="E75" s="238"/>
      <c r="F75" s="238"/>
      <c r="G75" s="238"/>
      <c r="H75" s="238"/>
      <c r="I75" s="238"/>
      <c r="J75" s="238"/>
      <c r="K75" s="238"/>
      <c r="L75" s="238"/>
      <c r="M75" s="238"/>
      <c r="N75" s="238"/>
      <c r="O75" s="239"/>
      <c r="P75" s="41">
        <v>328746793</v>
      </c>
      <c r="Q75" s="42"/>
      <c r="R75" s="240" t="s">
        <v>342</v>
      </c>
      <c r="S75" s="241"/>
      <c r="T75" s="241"/>
      <c r="U75" s="241"/>
      <c r="V75" s="241"/>
      <c r="W75" s="241"/>
      <c r="X75" s="241"/>
      <c r="Y75" s="242"/>
      <c r="Z75" s="41">
        <v>328746793</v>
      </c>
      <c r="AA75" s="43"/>
      <c r="AD75" s="220">
        <f>IF(AND(AD6="-",AD64="-",AD74="-"),"-",SUM(AD6,AD64,AD74))</f>
        <v>328746793036</v>
      </c>
      <c r="AE75" s="220" t="e">
        <f>IF(AND(AE21="-",AE74="-"),"-",SUM(AE21,AE74))</f>
        <v>#REF!</v>
      </c>
    </row>
    <row r="76" spans="1:31" ht="9.75" customHeight="1"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Z76" s="15"/>
      <c r="AA76" s="15"/>
    </row>
    <row r="77" spans="1:31" ht="14.7" customHeight="1">
      <c r="D77" s="45"/>
      <c r="E77" s="46" t="s">
        <v>343</v>
      </c>
      <c r="F77" s="45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Z77" s="44"/>
      <c r="AA77" s="44"/>
    </row>
  </sheetData>
  <mergeCells count="12">
    <mergeCell ref="D1:AA1"/>
    <mergeCell ref="D2:AA2"/>
    <mergeCell ref="D4:O4"/>
    <mergeCell ref="P4:Q4"/>
    <mergeCell ref="R4:Y4"/>
    <mergeCell ref="Z4:AA4"/>
    <mergeCell ref="R21:Y21"/>
    <mergeCell ref="R27:Y27"/>
    <mergeCell ref="R73:Y73"/>
    <mergeCell ref="R74:Y74"/>
    <mergeCell ref="D75:O75"/>
    <mergeCell ref="R75:Y75"/>
  </mergeCells>
  <phoneticPr fontId="2"/>
  <pageMargins left="0.70866141732283472" right="0.70866141732283472" top="0.39370078740157477" bottom="0.39370078740157477" header="0.51181102362204722" footer="0.51181102362204722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pageSetUpPr fitToPage="1"/>
  </sheetPr>
  <dimension ref="A1:AD42"/>
  <sheetViews>
    <sheetView topLeftCell="B1" zoomScale="85" zoomScaleNormal="85" zoomScaleSheetLayoutView="100" workbookViewId="0">
      <selection activeCell="N17" sqref="N17"/>
    </sheetView>
  </sheetViews>
  <sheetFormatPr defaultColWidth="9" defaultRowHeight="13.2"/>
  <cols>
    <col min="1" max="1" width="0" style="48" hidden="1" customWidth="1"/>
    <col min="2" max="2" width="0.6640625" style="3" customWidth="1"/>
    <col min="3" max="3" width="1.21875" style="78" customWidth="1"/>
    <col min="4" max="12" width="2.109375" style="78" customWidth="1"/>
    <col min="13" max="13" width="18.33203125" style="78" customWidth="1"/>
    <col min="14" max="14" width="21.6640625" style="78" bestFit="1" customWidth="1"/>
    <col min="15" max="15" width="2.44140625" style="78" customWidth="1"/>
    <col min="16" max="16" width="0.6640625" style="78" customWidth="1"/>
    <col min="17" max="17" width="9" style="3"/>
    <col min="18" max="18" width="0" style="3" hidden="1" customWidth="1"/>
    <col min="19" max="16384" width="9" style="3"/>
  </cols>
  <sheetData>
    <row r="1" spans="1:30" ht="23.4">
      <c r="C1" s="248" t="s">
        <v>354</v>
      </c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49"/>
    </row>
    <row r="2" spans="1:30" ht="16.2">
      <c r="C2" s="249" t="s">
        <v>355</v>
      </c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49"/>
    </row>
    <row r="3" spans="1:30" ht="16.2">
      <c r="C3" s="249" t="s">
        <v>356</v>
      </c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49"/>
    </row>
    <row r="4" spans="1:30" ht="16.8" thickBot="1">
      <c r="C4" s="50"/>
      <c r="D4" s="49"/>
      <c r="E4" s="49"/>
      <c r="F4" s="49"/>
      <c r="G4" s="49"/>
      <c r="H4" s="49"/>
      <c r="I4" s="49"/>
      <c r="J4" s="49"/>
      <c r="K4" s="49"/>
      <c r="L4" s="49"/>
      <c r="M4" s="51"/>
      <c r="N4" s="49"/>
      <c r="O4" s="51" t="s">
        <v>353</v>
      </c>
      <c r="P4" s="49"/>
    </row>
    <row r="5" spans="1:30" ht="16.8" thickBot="1">
      <c r="A5" s="48" t="s">
        <v>330</v>
      </c>
      <c r="C5" s="250" t="s">
        <v>0</v>
      </c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2" t="s">
        <v>332</v>
      </c>
      <c r="O5" s="253"/>
      <c r="P5" s="49"/>
    </row>
    <row r="6" spans="1:30">
      <c r="A6" s="48" t="s">
        <v>151</v>
      </c>
      <c r="C6" s="52"/>
      <c r="D6" s="53" t="s">
        <v>152</v>
      </c>
      <c r="E6" s="53"/>
      <c r="F6" s="54"/>
      <c r="G6" s="53"/>
      <c r="H6" s="53"/>
      <c r="I6" s="53"/>
      <c r="J6" s="53"/>
      <c r="K6" s="54"/>
      <c r="L6" s="54"/>
      <c r="M6" s="54"/>
      <c r="N6" s="55">
        <v>112775705</v>
      </c>
      <c r="O6" s="56" t="s">
        <v>357</v>
      </c>
      <c r="P6" s="57"/>
      <c r="R6" s="3">
        <f>IF(AND(R7="-",R22="-"),"-",SUM(R7,R22))</f>
        <v>112775705365</v>
      </c>
      <c r="AD6" s="214"/>
    </row>
    <row r="7" spans="1:30">
      <c r="A7" s="48" t="s">
        <v>153</v>
      </c>
      <c r="C7" s="52"/>
      <c r="D7" s="53"/>
      <c r="E7" s="53" t="s">
        <v>154</v>
      </c>
      <c r="F7" s="53"/>
      <c r="G7" s="53"/>
      <c r="H7" s="53"/>
      <c r="I7" s="53"/>
      <c r="J7" s="53"/>
      <c r="K7" s="54"/>
      <c r="L7" s="54"/>
      <c r="M7" s="54"/>
      <c r="N7" s="55">
        <v>53043771</v>
      </c>
      <c r="O7" s="58" t="s">
        <v>357</v>
      </c>
      <c r="P7" s="57"/>
      <c r="R7" s="3">
        <f>IF(COUNTIF(R8:R21,"-")=COUNTA(R8:R21),"-",SUM(R8,R13,R18))</f>
        <v>53043770891</v>
      </c>
      <c r="AD7" s="214"/>
    </row>
    <row r="8" spans="1:30">
      <c r="A8" s="48" t="s">
        <v>155</v>
      </c>
      <c r="C8" s="52"/>
      <c r="D8" s="53"/>
      <c r="E8" s="53"/>
      <c r="F8" s="53" t="s">
        <v>156</v>
      </c>
      <c r="G8" s="53"/>
      <c r="H8" s="53"/>
      <c r="I8" s="53"/>
      <c r="J8" s="53"/>
      <c r="K8" s="54"/>
      <c r="L8" s="54"/>
      <c r="M8" s="54"/>
      <c r="N8" s="55">
        <v>17004530</v>
      </c>
      <c r="O8" s="58" t="s">
        <v>357</v>
      </c>
      <c r="P8" s="57"/>
      <c r="R8" s="3">
        <f>IF(COUNTIF(R9:R12,"-")=COUNTA(R9:R12),"-",SUM(R9:R12))</f>
        <v>17004530040</v>
      </c>
      <c r="AD8" s="214"/>
    </row>
    <row r="9" spans="1:30">
      <c r="A9" s="48" t="s">
        <v>157</v>
      </c>
      <c r="C9" s="52"/>
      <c r="D9" s="53"/>
      <c r="E9" s="53"/>
      <c r="F9" s="53"/>
      <c r="G9" s="53" t="s">
        <v>158</v>
      </c>
      <c r="H9" s="53"/>
      <c r="I9" s="53"/>
      <c r="J9" s="53"/>
      <c r="K9" s="54"/>
      <c r="L9" s="54"/>
      <c r="M9" s="54"/>
      <c r="N9" s="55">
        <v>13699645</v>
      </c>
      <c r="O9" s="58"/>
      <c r="P9" s="57"/>
      <c r="R9" s="3">
        <v>13699644911</v>
      </c>
      <c r="AD9" s="214"/>
    </row>
    <row r="10" spans="1:30">
      <c r="A10" s="48" t="s">
        <v>159</v>
      </c>
      <c r="C10" s="52"/>
      <c r="D10" s="53"/>
      <c r="E10" s="53"/>
      <c r="F10" s="53"/>
      <c r="G10" s="53" t="s">
        <v>160</v>
      </c>
      <c r="H10" s="53"/>
      <c r="I10" s="53"/>
      <c r="J10" s="53"/>
      <c r="K10" s="54"/>
      <c r="L10" s="54"/>
      <c r="M10" s="54"/>
      <c r="N10" s="55">
        <v>735514</v>
      </c>
      <c r="O10" s="58"/>
      <c r="P10" s="57"/>
      <c r="R10" s="3">
        <v>735513635</v>
      </c>
      <c r="AD10" s="214"/>
    </row>
    <row r="11" spans="1:30">
      <c r="A11" s="48" t="s">
        <v>161</v>
      </c>
      <c r="C11" s="52"/>
      <c r="D11" s="53"/>
      <c r="E11" s="53"/>
      <c r="F11" s="53"/>
      <c r="G11" s="53" t="s">
        <v>162</v>
      </c>
      <c r="H11" s="53"/>
      <c r="I11" s="53"/>
      <c r="J11" s="53"/>
      <c r="K11" s="54"/>
      <c r="L11" s="54"/>
      <c r="M11" s="54"/>
      <c r="N11" s="55">
        <v>169865</v>
      </c>
      <c r="O11" s="58"/>
      <c r="P11" s="57"/>
      <c r="R11" s="3">
        <v>169864737</v>
      </c>
      <c r="AD11" s="214"/>
    </row>
    <row r="12" spans="1:30">
      <c r="A12" s="48" t="s">
        <v>163</v>
      </c>
      <c r="C12" s="52"/>
      <c r="D12" s="53"/>
      <c r="E12" s="53"/>
      <c r="F12" s="53"/>
      <c r="G12" s="53" t="s">
        <v>44</v>
      </c>
      <c r="H12" s="53"/>
      <c r="I12" s="53"/>
      <c r="J12" s="53"/>
      <c r="K12" s="54"/>
      <c r="L12" s="54"/>
      <c r="M12" s="54"/>
      <c r="N12" s="55">
        <v>2399507</v>
      </c>
      <c r="O12" s="58"/>
      <c r="P12" s="57"/>
      <c r="R12" s="3">
        <v>2399506757</v>
      </c>
      <c r="AD12" s="214"/>
    </row>
    <row r="13" spans="1:30">
      <c r="A13" s="48" t="s">
        <v>164</v>
      </c>
      <c r="C13" s="52"/>
      <c r="D13" s="53"/>
      <c r="E13" s="53"/>
      <c r="F13" s="53" t="s">
        <v>165</v>
      </c>
      <c r="G13" s="53"/>
      <c r="H13" s="53"/>
      <c r="I13" s="53"/>
      <c r="J13" s="53"/>
      <c r="K13" s="54"/>
      <c r="L13" s="54"/>
      <c r="M13" s="54"/>
      <c r="N13" s="55">
        <v>24875126</v>
      </c>
      <c r="O13" s="58"/>
      <c r="P13" s="57"/>
      <c r="R13" s="3">
        <f>IF(COUNTIF(R14:R17,"-")=COUNTA(R14:R17),"-",SUM(R14:R17))</f>
        <v>24875125587</v>
      </c>
      <c r="AD13" s="214"/>
    </row>
    <row r="14" spans="1:30">
      <c r="A14" s="48" t="s">
        <v>166</v>
      </c>
      <c r="C14" s="52"/>
      <c r="D14" s="53"/>
      <c r="E14" s="53"/>
      <c r="F14" s="53"/>
      <c r="G14" s="53" t="s">
        <v>167</v>
      </c>
      <c r="H14" s="53"/>
      <c r="I14" s="53"/>
      <c r="J14" s="53"/>
      <c r="K14" s="54"/>
      <c r="L14" s="54"/>
      <c r="M14" s="54"/>
      <c r="N14" s="55">
        <v>11490605</v>
      </c>
      <c r="O14" s="58"/>
      <c r="P14" s="57"/>
      <c r="R14" s="3">
        <v>11490604883</v>
      </c>
      <c r="AD14" s="214"/>
    </row>
    <row r="15" spans="1:30">
      <c r="A15" s="48" t="s">
        <v>168</v>
      </c>
      <c r="C15" s="52"/>
      <c r="D15" s="53"/>
      <c r="E15" s="53"/>
      <c r="F15" s="53"/>
      <c r="G15" s="53" t="s">
        <v>169</v>
      </c>
      <c r="H15" s="53"/>
      <c r="I15" s="53"/>
      <c r="J15" s="53"/>
      <c r="K15" s="54"/>
      <c r="L15" s="54"/>
      <c r="M15" s="54"/>
      <c r="N15" s="55">
        <v>485713</v>
      </c>
      <c r="O15" s="58"/>
      <c r="P15" s="57"/>
      <c r="R15" s="3">
        <v>485713451</v>
      </c>
      <c r="AD15" s="214"/>
    </row>
    <row r="16" spans="1:30">
      <c r="A16" s="48" t="s">
        <v>170</v>
      </c>
      <c r="C16" s="52"/>
      <c r="D16" s="53"/>
      <c r="E16" s="53"/>
      <c r="F16" s="53"/>
      <c r="G16" s="53" t="s">
        <v>171</v>
      </c>
      <c r="H16" s="53"/>
      <c r="I16" s="53"/>
      <c r="J16" s="53"/>
      <c r="K16" s="54"/>
      <c r="L16" s="54"/>
      <c r="M16" s="54"/>
      <c r="N16" s="55">
        <v>8212149</v>
      </c>
      <c r="O16" s="58"/>
      <c r="P16" s="57"/>
      <c r="R16" s="3">
        <v>8212148659</v>
      </c>
      <c r="AD16" s="214"/>
    </row>
    <row r="17" spans="1:30">
      <c r="A17" s="48" t="s">
        <v>172</v>
      </c>
      <c r="C17" s="52"/>
      <c r="D17" s="53"/>
      <c r="E17" s="53"/>
      <c r="F17" s="53"/>
      <c r="G17" s="53" t="s">
        <v>44</v>
      </c>
      <c r="H17" s="53"/>
      <c r="I17" s="53"/>
      <c r="J17" s="53"/>
      <c r="K17" s="54"/>
      <c r="L17" s="54"/>
      <c r="M17" s="54"/>
      <c r="N17" s="55">
        <v>4686659</v>
      </c>
      <c r="O17" s="58"/>
      <c r="P17" s="57"/>
      <c r="R17" s="3">
        <v>4686658594</v>
      </c>
      <c r="AD17" s="214"/>
    </row>
    <row r="18" spans="1:30">
      <c r="A18" s="48" t="s">
        <v>173</v>
      </c>
      <c r="C18" s="52"/>
      <c r="D18" s="53"/>
      <c r="E18" s="53"/>
      <c r="F18" s="53" t="s">
        <v>174</v>
      </c>
      <c r="G18" s="53"/>
      <c r="H18" s="53"/>
      <c r="I18" s="53"/>
      <c r="J18" s="53"/>
      <c r="K18" s="54"/>
      <c r="L18" s="54"/>
      <c r="M18" s="54"/>
      <c r="N18" s="55">
        <v>11164115</v>
      </c>
      <c r="O18" s="58"/>
      <c r="P18" s="57"/>
      <c r="R18" s="3">
        <f>IF(COUNTIF(R19:R21,"-")=COUNTA(R19:R21),"-",SUM(R19:R21))</f>
        <v>11164115264</v>
      </c>
      <c r="AD18" s="214"/>
    </row>
    <row r="19" spans="1:30">
      <c r="A19" s="48" t="s">
        <v>175</v>
      </c>
      <c r="C19" s="52"/>
      <c r="D19" s="53"/>
      <c r="E19" s="53"/>
      <c r="F19" s="54"/>
      <c r="G19" s="54" t="s">
        <v>176</v>
      </c>
      <c r="H19" s="54"/>
      <c r="I19" s="53"/>
      <c r="J19" s="53"/>
      <c r="K19" s="54"/>
      <c r="L19" s="54"/>
      <c r="M19" s="54"/>
      <c r="N19" s="55">
        <v>1753949</v>
      </c>
      <c r="O19" s="58"/>
      <c r="P19" s="57"/>
      <c r="R19" s="3">
        <v>1753948833</v>
      </c>
      <c r="AD19" s="214"/>
    </row>
    <row r="20" spans="1:30">
      <c r="A20" s="48" t="s">
        <v>177</v>
      </c>
      <c r="C20" s="52"/>
      <c r="D20" s="53"/>
      <c r="E20" s="53"/>
      <c r="F20" s="54"/>
      <c r="G20" s="53" t="s">
        <v>178</v>
      </c>
      <c r="H20" s="53"/>
      <c r="I20" s="53"/>
      <c r="J20" s="53"/>
      <c r="K20" s="54"/>
      <c r="L20" s="54"/>
      <c r="M20" s="54"/>
      <c r="N20" s="55">
        <v>179077</v>
      </c>
      <c r="O20" s="58"/>
      <c r="P20" s="57"/>
      <c r="R20" s="3">
        <v>179077485</v>
      </c>
      <c r="AD20" s="214"/>
    </row>
    <row r="21" spans="1:30">
      <c r="A21" s="48" t="s">
        <v>179</v>
      </c>
      <c r="C21" s="52"/>
      <c r="D21" s="53"/>
      <c r="E21" s="53"/>
      <c r="F21" s="54"/>
      <c r="G21" s="53" t="s">
        <v>44</v>
      </c>
      <c r="H21" s="53"/>
      <c r="I21" s="53"/>
      <c r="J21" s="53"/>
      <c r="K21" s="54"/>
      <c r="L21" s="54"/>
      <c r="M21" s="54"/>
      <c r="N21" s="55">
        <v>9231089</v>
      </c>
      <c r="O21" s="58"/>
      <c r="P21" s="57"/>
      <c r="R21" s="3">
        <v>9231088946</v>
      </c>
      <c r="AD21" s="214"/>
    </row>
    <row r="22" spans="1:30">
      <c r="A22" s="48" t="s">
        <v>180</v>
      </c>
      <c r="C22" s="52"/>
      <c r="D22" s="53"/>
      <c r="E22" s="54" t="s">
        <v>181</v>
      </c>
      <c r="F22" s="54"/>
      <c r="G22" s="53"/>
      <c r="H22" s="53"/>
      <c r="I22" s="53"/>
      <c r="J22" s="53"/>
      <c r="K22" s="54"/>
      <c r="L22" s="54"/>
      <c r="M22" s="54"/>
      <c r="N22" s="55">
        <v>59731934</v>
      </c>
      <c r="O22" s="58"/>
      <c r="P22" s="57"/>
      <c r="R22" s="3">
        <f>IF(COUNTIF(R23:R26,"-")=COUNTA(R23:R26),"-",SUM(R23:R26))</f>
        <v>59731934474</v>
      </c>
      <c r="AD22" s="214"/>
    </row>
    <row r="23" spans="1:30">
      <c r="A23" s="48" t="s">
        <v>182</v>
      </c>
      <c r="C23" s="52"/>
      <c r="D23" s="53"/>
      <c r="E23" s="53"/>
      <c r="F23" s="53" t="s">
        <v>183</v>
      </c>
      <c r="G23" s="53"/>
      <c r="H23" s="53"/>
      <c r="I23" s="53"/>
      <c r="J23" s="53"/>
      <c r="K23" s="54"/>
      <c r="L23" s="54"/>
      <c r="M23" s="54"/>
      <c r="N23" s="55">
        <v>45151531</v>
      </c>
      <c r="O23" s="58"/>
      <c r="P23" s="57"/>
      <c r="R23" s="3">
        <v>45151531075</v>
      </c>
      <c r="AD23" s="214"/>
    </row>
    <row r="24" spans="1:30">
      <c r="A24" s="48" t="s">
        <v>184</v>
      </c>
      <c r="C24" s="52"/>
      <c r="D24" s="53"/>
      <c r="E24" s="53"/>
      <c r="F24" s="53" t="s">
        <v>185</v>
      </c>
      <c r="G24" s="53"/>
      <c r="H24" s="53"/>
      <c r="I24" s="53"/>
      <c r="J24" s="53"/>
      <c r="K24" s="54"/>
      <c r="L24" s="54"/>
      <c r="M24" s="54"/>
      <c r="N24" s="55">
        <v>14557874</v>
      </c>
      <c r="O24" s="58"/>
      <c r="P24" s="57"/>
      <c r="R24" s="3">
        <v>14557874200</v>
      </c>
      <c r="AD24" s="214"/>
    </row>
    <row r="25" spans="1:30">
      <c r="A25" s="48" t="s">
        <v>186</v>
      </c>
      <c r="C25" s="52"/>
      <c r="D25" s="53"/>
      <c r="E25" s="53"/>
      <c r="F25" s="53" t="s">
        <v>187</v>
      </c>
      <c r="G25" s="53"/>
      <c r="H25" s="53"/>
      <c r="I25" s="53"/>
      <c r="J25" s="53"/>
      <c r="K25" s="54"/>
      <c r="L25" s="54"/>
      <c r="M25" s="54"/>
      <c r="N25" s="222">
        <v>0</v>
      </c>
      <c r="O25" s="58"/>
      <c r="P25" s="57"/>
      <c r="R25" s="3">
        <v>0</v>
      </c>
      <c r="AD25" s="214"/>
    </row>
    <row r="26" spans="1:30">
      <c r="A26" s="48" t="s">
        <v>188</v>
      </c>
      <c r="C26" s="52"/>
      <c r="D26" s="53"/>
      <c r="E26" s="53"/>
      <c r="F26" s="53" t="s">
        <v>44</v>
      </c>
      <c r="G26" s="53"/>
      <c r="H26" s="53"/>
      <c r="I26" s="53"/>
      <c r="J26" s="53"/>
      <c r="K26" s="54"/>
      <c r="L26" s="54"/>
      <c r="M26" s="54"/>
      <c r="N26" s="55">
        <v>22529</v>
      </c>
      <c r="O26" s="58"/>
      <c r="P26" s="57"/>
      <c r="R26" s="3">
        <v>22529199</v>
      </c>
      <c r="AD26" s="214"/>
    </row>
    <row r="27" spans="1:30">
      <c r="A27" s="48" t="s">
        <v>189</v>
      </c>
      <c r="C27" s="52"/>
      <c r="D27" s="53" t="s">
        <v>190</v>
      </c>
      <c r="E27" s="53"/>
      <c r="F27" s="53"/>
      <c r="G27" s="53"/>
      <c r="H27" s="53"/>
      <c r="I27" s="53"/>
      <c r="J27" s="53"/>
      <c r="K27" s="54"/>
      <c r="L27" s="54"/>
      <c r="M27" s="54"/>
      <c r="N27" s="55">
        <v>27334364</v>
      </c>
      <c r="O27" s="58"/>
      <c r="P27" s="57"/>
      <c r="R27" s="3">
        <f>IF(COUNTIF(R28:R29,"-")=COUNTA(R28:R29),"-",SUM(R28:R29))</f>
        <v>27334364289</v>
      </c>
      <c r="AD27" s="214"/>
    </row>
    <row r="28" spans="1:30">
      <c r="A28" s="48" t="s">
        <v>191</v>
      </c>
      <c r="C28" s="52"/>
      <c r="D28" s="53"/>
      <c r="E28" s="53" t="s">
        <v>192</v>
      </c>
      <c r="F28" s="53"/>
      <c r="G28" s="53"/>
      <c r="H28" s="53"/>
      <c r="I28" s="53"/>
      <c r="J28" s="53"/>
      <c r="K28" s="59"/>
      <c r="L28" s="59"/>
      <c r="M28" s="59"/>
      <c r="N28" s="55">
        <v>15045042</v>
      </c>
      <c r="O28" s="58"/>
      <c r="P28" s="57"/>
      <c r="R28" s="3">
        <v>15045041842</v>
      </c>
      <c r="AD28" s="214"/>
    </row>
    <row r="29" spans="1:30">
      <c r="A29" s="48" t="s">
        <v>193</v>
      </c>
      <c r="C29" s="52"/>
      <c r="D29" s="53"/>
      <c r="E29" s="53" t="s">
        <v>44</v>
      </c>
      <c r="F29" s="53"/>
      <c r="G29" s="54"/>
      <c r="H29" s="53"/>
      <c r="I29" s="53"/>
      <c r="J29" s="53"/>
      <c r="K29" s="59"/>
      <c r="L29" s="59"/>
      <c r="M29" s="59"/>
      <c r="N29" s="55">
        <v>12289322</v>
      </c>
      <c r="O29" s="58"/>
      <c r="P29" s="57"/>
      <c r="R29" s="3">
        <v>12289322447</v>
      </c>
      <c r="AD29" s="214"/>
    </row>
    <row r="30" spans="1:30">
      <c r="A30" s="48" t="s">
        <v>149</v>
      </c>
      <c r="C30" s="60" t="s">
        <v>150</v>
      </c>
      <c r="D30" s="61"/>
      <c r="E30" s="61"/>
      <c r="F30" s="61"/>
      <c r="G30" s="61"/>
      <c r="H30" s="61"/>
      <c r="I30" s="61"/>
      <c r="J30" s="61"/>
      <c r="K30" s="62"/>
      <c r="L30" s="62"/>
      <c r="M30" s="62"/>
      <c r="N30" s="63">
        <v>-85441341</v>
      </c>
      <c r="O30" s="64"/>
      <c r="P30" s="57"/>
      <c r="R30" s="3">
        <f>IF(COUNTIF(R6:R27,"-")=COUNTA(R6:R27),"-",SUM(R27)-SUM(R6))</f>
        <v>-85441341076</v>
      </c>
      <c r="AD30" s="214"/>
    </row>
    <row r="31" spans="1:30">
      <c r="A31" s="48" t="s">
        <v>196</v>
      </c>
      <c r="C31" s="52"/>
      <c r="D31" s="53" t="s">
        <v>197</v>
      </c>
      <c r="E31" s="53"/>
      <c r="F31" s="54"/>
      <c r="G31" s="53"/>
      <c r="H31" s="53"/>
      <c r="I31" s="53"/>
      <c r="J31" s="53"/>
      <c r="K31" s="54"/>
      <c r="L31" s="54"/>
      <c r="M31" s="54"/>
      <c r="N31" s="55">
        <v>954696</v>
      </c>
      <c r="O31" s="56"/>
      <c r="P31" s="57"/>
      <c r="R31" s="3">
        <f>IF(COUNTIF(R32:R36,"-")=COUNTA(R32:R36),"-",SUM(R32:R36))</f>
        <v>954696209</v>
      </c>
      <c r="AD31" s="214"/>
    </row>
    <row r="32" spans="1:30">
      <c r="A32" s="48" t="s">
        <v>198</v>
      </c>
      <c r="C32" s="52"/>
      <c r="D32" s="53"/>
      <c r="E32" s="54" t="s">
        <v>199</v>
      </c>
      <c r="F32" s="54"/>
      <c r="G32" s="53"/>
      <c r="H32" s="53"/>
      <c r="I32" s="53"/>
      <c r="J32" s="53"/>
      <c r="K32" s="54"/>
      <c r="L32" s="54"/>
      <c r="M32" s="54"/>
      <c r="N32" s="222">
        <v>0</v>
      </c>
      <c r="O32" s="58"/>
      <c r="P32" s="57"/>
      <c r="R32" s="3">
        <v>0</v>
      </c>
      <c r="AD32" s="214"/>
    </row>
    <row r="33" spans="1:30">
      <c r="A33" s="48" t="s">
        <v>200</v>
      </c>
      <c r="C33" s="52"/>
      <c r="D33" s="53"/>
      <c r="E33" s="54" t="s">
        <v>201</v>
      </c>
      <c r="F33" s="54"/>
      <c r="G33" s="53"/>
      <c r="H33" s="53"/>
      <c r="I33" s="53"/>
      <c r="J33" s="53"/>
      <c r="K33" s="54"/>
      <c r="L33" s="54"/>
      <c r="M33" s="54"/>
      <c r="N33" s="55">
        <v>680561</v>
      </c>
      <c r="O33" s="58"/>
      <c r="P33" s="57"/>
      <c r="R33" s="3">
        <v>680560952</v>
      </c>
      <c r="AD33" s="214"/>
    </row>
    <row r="34" spans="1:30">
      <c r="A34" s="48" t="s">
        <v>202</v>
      </c>
      <c r="C34" s="52"/>
      <c r="D34" s="53"/>
      <c r="E34" s="54" t="s">
        <v>203</v>
      </c>
      <c r="F34" s="54"/>
      <c r="G34" s="53"/>
      <c r="H34" s="54"/>
      <c r="I34" s="53"/>
      <c r="J34" s="53"/>
      <c r="K34" s="54"/>
      <c r="L34" s="54"/>
      <c r="M34" s="54"/>
      <c r="N34" s="222">
        <v>0</v>
      </c>
      <c r="O34" s="58"/>
      <c r="P34" s="57"/>
      <c r="R34" s="3">
        <v>0</v>
      </c>
      <c r="AD34" s="214"/>
    </row>
    <row r="35" spans="1:30">
      <c r="A35" s="48" t="s">
        <v>204</v>
      </c>
      <c r="C35" s="52"/>
      <c r="D35" s="53"/>
      <c r="E35" s="53" t="s">
        <v>205</v>
      </c>
      <c r="F35" s="53"/>
      <c r="G35" s="53"/>
      <c r="H35" s="53"/>
      <c r="I35" s="53"/>
      <c r="J35" s="53"/>
      <c r="K35" s="54"/>
      <c r="L35" s="54"/>
      <c r="M35" s="54"/>
      <c r="N35" s="222">
        <v>0</v>
      </c>
      <c r="O35" s="58"/>
      <c r="P35" s="57"/>
      <c r="R35" s="3">
        <v>0</v>
      </c>
      <c r="AD35" s="214"/>
    </row>
    <row r="36" spans="1:30">
      <c r="A36" s="48" t="s">
        <v>206</v>
      </c>
      <c r="C36" s="52"/>
      <c r="D36" s="53"/>
      <c r="E36" s="53" t="s">
        <v>44</v>
      </c>
      <c r="F36" s="53"/>
      <c r="G36" s="53"/>
      <c r="H36" s="53"/>
      <c r="I36" s="53"/>
      <c r="J36" s="53"/>
      <c r="K36" s="54"/>
      <c r="L36" s="54"/>
      <c r="M36" s="54"/>
      <c r="N36" s="55">
        <v>274135</v>
      </c>
      <c r="O36" s="58"/>
      <c r="P36" s="57"/>
      <c r="R36" s="3">
        <v>274135257</v>
      </c>
      <c r="AD36" s="214"/>
    </row>
    <row r="37" spans="1:30">
      <c r="A37" s="48" t="s">
        <v>207</v>
      </c>
      <c r="C37" s="52"/>
      <c r="D37" s="53" t="s">
        <v>208</v>
      </c>
      <c r="E37" s="53"/>
      <c r="F37" s="53"/>
      <c r="G37" s="53"/>
      <c r="H37" s="53"/>
      <c r="I37" s="53"/>
      <c r="J37" s="53"/>
      <c r="K37" s="59"/>
      <c r="L37" s="59"/>
      <c r="M37" s="59"/>
      <c r="N37" s="55">
        <v>110868</v>
      </c>
      <c r="O37" s="56" t="s">
        <v>357</v>
      </c>
      <c r="P37" s="57"/>
      <c r="R37" s="3">
        <f>IF(COUNTIF(R38:R39,"-")=COUNTA(R38:R39),"-",SUM(R38:R39))</f>
        <v>110868329</v>
      </c>
      <c r="AD37" s="214"/>
    </row>
    <row r="38" spans="1:30">
      <c r="A38" s="48" t="s">
        <v>209</v>
      </c>
      <c r="C38" s="52"/>
      <c r="D38" s="53"/>
      <c r="E38" s="53" t="s">
        <v>210</v>
      </c>
      <c r="F38" s="53"/>
      <c r="G38" s="53"/>
      <c r="H38" s="53"/>
      <c r="I38" s="53"/>
      <c r="J38" s="53"/>
      <c r="K38" s="59"/>
      <c r="L38" s="59"/>
      <c r="M38" s="59"/>
      <c r="N38" s="55">
        <v>72517</v>
      </c>
      <c r="O38" s="58"/>
      <c r="P38" s="57"/>
      <c r="R38" s="3">
        <v>72516599</v>
      </c>
      <c r="AD38" s="214"/>
    </row>
    <row r="39" spans="1:30" ht="13.8" thickBot="1">
      <c r="A39" s="48" t="s">
        <v>211</v>
      </c>
      <c r="C39" s="52"/>
      <c r="D39" s="53"/>
      <c r="E39" s="53" t="s">
        <v>44</v>
      </c>
      <c r="F39" s="53"/>
      <c r="G39" s="53"/>
      <c r="H39" s="53"/>
      <c r="I39" s="53"/>
      <c r="J39" s="53"/>
      <c r="K39" s="59"/>
      <c r="L39" s="59"/>
      <c r="M39" s="59"/>
      <c r="N39" s="55">
        <v>38352</v>
      </c>
      <c r="O39" s="58"/>
      <c r="P39" s="57"/>
      <c r="R39" s="3">
        <v>38351730</v>
      </c>
      <c r="AD39" s="214"/>
    </row>
    <row r="40" spans="1:30" ht="13.8" thickBot="1">
      <c r="A40" s="48" t="s">
        <v>194</v>
      </c>
      <c r="C40" s="65" t="s">
        <v>195</v>
      </c>
      <c r="D40" s="66"/>
      <c r="E40" s="66"/>
      <c r="F40" s="66"/>
      <c r="G40" s="66"/>
      <c r="H40" s="66"/>
      <c r="I40" s="66"/>
      <c r="J40" s="66"/>
      <c r="K40" s="67"/>
      <c r="L40" s="67"/>
      <c r="M40" s="67"/>
      <c r="N40" s="68">
        <v>-86285169</v>
      </c>
      <c r="O40" s="69"/>
      <c r="P40" s="57"/>
      <c r="R40" s="3">
        <f>IF(COUNTIF(R30:R39,"-")=COUNTA(R30:R39),"-",SUM(R30,R37)-SUM(R31))</f>
        <v>-86285168956</v>
      </c>
      <c r="AD40" s="214"/>
    </row>
    <row r="41" spans="1:30" s="71" customFormat="1" ht="3.75" customHeight="1">
      <c r="A41" s="70"/>
      <c r="C41" s="72"/>
      <c r="D41" s="72"/>
      <c r="E41" s="73"/>
      <c r="F41" s="73"/>
      <c r="G41" s="73"/>
      <c r="H41" s="73"/>
      <c r="I41" s="73"/>
      <c r="J41" s="74"/>
      <c r="K41" s="74"/>
      <c r="L41" s="74"/>
    </row>
    <row r="42" spans="1:30" s="71" customFormat="1" ht="15.6" customHeight="1">
      <c r="A42" s="70"/>
      <c r="C42" s="75"/>
      <c r="D42" s="75" t="s">
        <v>343</v>
      </c>
      <c r="E42" s="76"/>
      <c r="F42" s="76"/>
      <c r="G42" s="76"/>
      <c r="H42" s="76"/>
      <c r="I42" s="76"/>
      <c r="J42" s="77"/>
      <c r="K42" s="77"/>
      <c r="L42" s="77"/>
    </row>
  </sheetData>
  <mergeCells count="5">
    <mergeCell ref="C1:O1"/>
    <mergeCell ref="C2:O2"/>
    <mergeCell ref="C3:O3"/>
    <mergeCell ref="C5:M5"/>
    <mergeCell ref="N5:O5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X24"/>
  <sheetViews>
    <sheetView showGridLines="0" topLeftCell="B1" zoomScale="85" zoomScaleNormal="85" zoomScaleSheetLayoutView="100" workbookViewId="0">
      <selection activeCell="K13" sqref="K13:L13"/>
    </sheetView>
  </sheetViews>
  <sheetFormatPr defaultColWidth="9" defaultRowHeight="13.2"/>
  <cols>
    <col min="1" max="1" width="0" style="79" hidden="1" customWidth="1"/>
    <col min="2" max="2" width="1.109375" style="81" customWidth="1"/>
    <col min="3" max="3" width="1.6640625" style="81" customWidth="1"/>
    <col min="4" max="9" width="2" style="81" customWidth="1"/>
    <col min="10" max="10" width="15.33203125" style="81" customWidth="1"/>
    <col min="11" max="11" width="21.6640625" style="81" bestFit="1" customWidth="1"/>
    <col min="12" max="12" width="3" style="81" bestFit="1" customWidth="1"/>
    <col min="13" max="13" width="21.6640625" style="81" bestFit="1" customWidth="1"/>
    <col min="14" max="14" width="3" style="81" bestFit="1" customWidth="1"/>
    <col min="15" max="15" width="21.6640625" style="81" bestFit="1" customWidth="1"/>
    <col min="16" max="16" width="3" style="81" bestFit="1" customWidth="1"/>
    <col min="17" max="17" width="21.6640625" style="81" hidden="1" customWidth="1"/>
    <col min="18" max="18" width="3" style="81" hidden="1" customWidth="1"/>
    <col min="19" max="19" width="1" style="81" customWidth="1"/>
    <col min="20" max="20" width="9" style="81"/>
    <col min="21" max="24" width="0" style="81" hidden="1" customWidth="1"/>
    <col min="25" max="16384" width="9" style="81"/>
  </cols>
  <sheetData>
    <row r="1" spans="1:24" ht="23.4">
      <c r="B1" s="80"/>
      <c r="C1" s="272" t="s">
        <v>358</v>
      </c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</row>
    <row r="2" spans="1:24" ht="16.2">
      <c r="B2" s="82"/>
      <c r="C2" s="273" t="s">
        <v>355</v>
      </c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</row>
    <row r="3" spans="1:24" ht="16.2">
      <c r="B3" s="82"/>
      <c r="C3" s="273" t="s">
        <v>356</v>
      </c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</row>
    <row r="4" spans="1:24" ht="15.75" customHeight="1" thickBot="1">
      <c r="B4" s="83"/>
      <c r="C4" s="84"/>
      <c r="D4" s="84"/>
      <c r="E4" s="84"/>
      <c r="F4" s="84"/>
      <c r="G4" s="84"/>
      <c r="H4" s="84"/>
      <c r="I4" s="84"/>
      <c r="J4" s="85"/>
      <c r="K4" s="84"/>
      <c r="L4" s="85"/>
      <c r="M4" s="84"/>
      <c r="N4" s="84"/>
      <c r="O4" s="84"/>
      <c r="P4" s="215" t="s">
        <v>353</v>
      </c>
      <c r="Q4" s="84"/>
      <c r="R4" s="85"/>
    </row>
    <row r="5" spans="1:24" ht="12.75" customHeight="1">
      <c r="B5" s="86"/>
      <c r="C5" s="274" t="s">
        <v>0</v>
      </c>
      <c r="D5" s="275"/>
      <c r="E5" s="275"/>
      <c r="F5" s="275"/>
      <c r="G5" s="275"/>
      <c r="H5" s="275"/>
      <c r="I5" s="275"/>
      <c r="J5" s="276"/>
      <c r="K5" s="280" t="s">
        <v>344</v>
      </c>
      <c r="L5" s="275"/>
      <c r="M5" s="87"/>
      <c r="N5" s="87"/>
      <c r="O5" s="87"/>
      <c r="P5" s="88"/>
      <c r="Q5" s="87"/>
      <c r="R5" s="88"/>
    </row>
    <row r="6" spans="1:24" ht="29.25" customHeight="1" thickBot="1">
      <c r="A6" s="79" t="s">
        <v>330</v>
      </c>
      <c r="B6" s="86"/>
      <c r="C6" s="277"/>
      <c r="D6" s="278"/>
      <c r="E6" s="278"/>
      <c r="F6" s="278"/>
      <c r="G6" s="278"/>
      <c r="H6" s="278"/>
      <c r="I6" s="278"/>
      <c r="J6" s="279"/>
      <c r="K6" s="281"/>
      <c r="L6" s="278"/>
      <c r="M6" s="282" t="s">
        <v>345</v>
      </c>
      <c r="N6" s="283"/>
      <c r="O6" s="282" t="s">
        <v>346</v>
      </c>
      <c r="P6" s="284"/>
      <c r="Q6" s="285" t="s">
        <v>148</v>
      </c>
      <c r="R6" s="286"/>
    </row>
    <row r="7" spans="1:24" ht="15.9" customHeight="1">
      <c r="A7" s="79" t="s">
        <v>212</v>
      </c>
      <c r="B7" s="89"/>
      <c r="C7" s="90" t="s">
        <v>213</v>
      </c>
      <c r="D7" s="91"/>
      <c r="E7" s="91"/>
      <c r="F7" s="91"/>
      <c r="G7" s="91"/>
      <c r="H7" s="91"/>
      <c r="I7" s="91"/>
      <c r="J7" s="92"/>
      <c r="K7" s="93">
        <v>161073460</v>
      </c>
      <c r="L7" s="94" t="s">
        <v>357</v>
      </c>
      <c r="M7" s="93">
        <v>317519311</v>
      </c>
      <c r="N7" s="95"/>
      <c r="O7" s="93">
        <v>-156445852</v>
      </c>
      <c r="P7" s="97"/>
      <c r="Q7" s="96" t="s">
        <v>359</v>
      </c>
      <c r="R7" s="97"/>
      <c r="U7" s="218">
        <f t="shared" ref="U7:U12" si="0">IF(COUNTIF(V7:X7,"-")=COUNTA(V7:X7),"-",SUM(V7:X7))</f>
        <v>161073459726</v>
      </c>
      <c r="V7" s="218">
        <v>317519311320</v>
      </c>
      <c r="W7" s="218">
        <v>-156445851594</v>
      </c>
      <c r="X7" s="218" t="s">
        <v>11</v>
      </c>
    </row>
    <row r="8" spans="1:24" ht="15.9" customHeight="1">
      <c r="A8" s="79" t="s">
        <v>214</v>
      </c>
      <c r="B8" s="89"/>
      <c r="C8" s="21"/>
      <c r="D8" s="16" t="s">
        <v>215</v>
      </c>
      <c r="E8" s="16"/>
      <c r="F8" s="16"/>
      <c r="G8" s="16"/>
      <c r="H8" s="16"/>
      <c r="I8" s="16"/>
      <c r="J8" s="98"/>
      <c r="K8" s="99">
        <v>-86285169</v>
      </c>
      <c r="L8" s="100"/>
      <c r="M8" s="265"/>
      <c r="N8" s="266"/>
      <c r="O8" s="99">
        <v>-86285169</v>
      </c>
      <c r="P8" s="105"/>
      <c r="Q8" s="102" t="s">
        <v>359</v>
      </c>
      <c r="R8" s="103"/>
      <c r="U8" s="218">
        <f t="shared" si="0"/>
        <v>-86285168956</v>
      </c>
      <c r="V8" s="218" t="s">
        <v>11</v>
      </c>
      <c r="W8" s="218">
        <v>-86285168956</v>
      </c>
      <c r="X8" s="218" t="s">
        <v>11</v>
      </c>
    </row>
    <row r="9" spans="1:24" ht="15.9" customHeight="1">
      <c r="A9" s="79" t="s">
        <v>216</v>
      </c>
      <c r="B9" s="86"/>
      <c r="C9" s="104"/>
      <c r="D9" s="98" t="s">
        <v>217</v>
      </c>
      <c r="E9" s="98"/>
      <c r="F9" s="98"/>
      <c r="G9" s="98"/>
      <c r="H9" s="98"/>
      <c r="I9" s="98"/>
      <c r="J9" s="98"/>
      <c r="K9" s="99">
        <v>87551403</v>
      </c>
      <c r="L9" s="100" t="s">
        <v>357</v>
      </c>
      <c r="M9" s="260"/>
      <c r="N9" s="267"/>
      <c r="O9" s="99">
        <v>87551403</v>
      </c>
      <c r="P9" s="105" t="s">
        <v>357</v>
      </c>
      <c r="Q9" s="102" t="s">
        <v>11</v>
      </c>
      <c r="R9" s="105"/>
      <c r="U9" s="218">
        <f t="shared" si="0"/>
        <v>87551403470</v>
      </c>
      <c r="V9" s="218" t="s">
        <v>11</v>
      </c>
      <c r="W9" s="218">
        <f>IF(COUNTIF(W10:W11,"-")=COUNTA(W10:W11),"-",SUM(W10:W11))</f>
        <v>87551403470</v>
      </c>
      <c r="X9" s="218" t="s">
        <v>11</v>
      </c>
    </row>
    <row r="10" spans="1:24" ht="15.9" customHeight="1">
      <c r="A10" s="79" t="s">
        <v>218</v>
      </c>
      <c r="B10" s="86"/>
      <c r="C10" s="106"/>
      <c r="D10" s="98"/>
      <c r="E10" s="107" t="s">
        <v>219</v>
      </c>
      <c r="F10" s="107"/>
      <c r="G10" s="107"/>
      <c r="H10" s="107"/>
      <c r="I10" s="107"/>
      <c r="J10" s="98"/>
      <c r="K10" s="99">
        <v>62126491</v>
      </c>
      <c r="L10" s="100"/>
      <c r="M10" s="260"/>
      <c r="N10" s="267"/>
      <c r="O10" s="99">
        <v>62126491</v>
      </c>
      <c r="P10" s="105"/>
      <c r="Q10" s="102" t="s">
        <v>359</v>
      </c>
      <c r="R10" s="105"/>
      <c r="U10" s="218">
        <f t="shared" si="0"/>
        <v>62126490793</v>
      </c>
      <c r="V10" s="218" t="s">
        <v>11</v>
      </c>
      <c r="W10" s="218">
        <v>62126490793</v>
      </c>
      <c r="X10" s="218" t="s">
        <v>11</v>
      </c>
    </row>
    <row r="11" spans="1:24" ht="15.9" customHeight="1">
      <c r="A11" s="79" t="s">
        <v>220</v>
      </c>
      <c r="B11" s="86"/>
      <c r="C11" s="108"/>
      <c r="D11" s="109"/>
      <c r="E11" s="109" t="s">
        <v>221</v>
      </c>
      <c r="F11" s="109"/>
      <c r="G11" s="109"/>
      <c r="H11" s="109"/>
      <c r="I11" s="109"/>
      <c r="J11" s="110"/>
      <c r="K11" s="111">
        <v>25424913</v>
      </c>
      <c r="L11" s="112"/>
      <c r="M11" s="268"/>
      <c r="N11" s="269"/>
      <c r="O11" s="111">
        <v>25424913</v>
      </c>
      <c r="P11" s="115"/>
      <c r="Q11" s="114" t="s">
        <v>359</v>
      </c>
      <c r="R11" s="115"/>
      <c r="U11" s="218">
        <f t="shared" si="0"/>
        <v>25424912677</v>
      </c>
      <c r="V11" s="218" t="s">
        <v>11</v>
      </c>
      <c r="W11" s="218">
        <v>25424912677</v>
      </c>
      <c r="X11" s="218" t="s">
        <v>11</v>
      </c>
    </row>
    <row r="12" spans="1:24" ht="15.9" customHeight="1">
      <c r="A12" s="79" t="s">
        <v>222</v>
      </c>
      <c r="B12" s="86"/>
      <c r="C12" s="116"/>
      <c r="D12" s="117" t="s">
        <v>223</v>
      </c>
      <c r="E12" s="118"/>
      <c r="F12" s="117"/>
      <c r="G12" s="117"/>
      <c r="H12" s="117"/>
      <c r="I12" s="117"/>
      <c r="J12" s="119"/>
      <c r="K12" s="120">
        <v>1266235</v>
      </c>
      <c r="L12" s="121" t="s">
        <v>357</v>
      </c>
      <c r="M12" s="270"/>
      <c r="N12" s="271"/>
      <c r="O12" s="120">
        <v>1266235</v>
      </c>
      <c r="P12" s="123" t="s">
        <v>357</v>
      </c>
      <c r="Q12" s="122" t="s">
        <v>11</v>
      </c>
      <c r="R12" s="123"/>
      <c r="U12" s="218">
        <f t="shared" si="0"/>
        <v>1266234514</v>
      </c>
      <c r="V12" s="218" t="s">
        <v>11</v>
      </c>
      <c r="W12" s="218">
        <f>IF(COUNTIF(W8:W9,"-")=COUNTA(W8:W9),"-",SUM(W8:W9))</f>
        <v>1266234514</v>
      </c>
      <c r="X12" s="218" t="s">
        <v>11</v>
      </c>
    </row>
    <row r="13" spans="1:24" ht="15.9" customHeight="1">
      <c r="A13" s="79" t="s">
        <v>224</v>
      </c>
      <c r="B13" s="86"/>
      <c r="C13" s="21"/>
      <c r="D13" s="124" t="s">
        <v>347</v>
      </c>
      <c r="E13" s="124"/>
      <c r="F13" s="124"/>
      <c r="G13" s="107"/>
      <c r="H13" s="107"/>
      <c r="I13" s="107"/>
      <c r="J13" s="98"/>
      <c r="K13" s="256"/>
      <c r="L13" s="257"/>
      <c r="M13" s="99">
        <v>-1614409</v>
      </c>
      <c r="N13" s="101"/>
      <c r="O13" s="99">
        <v>1614409</v>
      </c>
      <c r="P13" s="105"/>
      <c r="Q13" s="263" t="s">
        <v>11</v>
      </c>
      <c r="R13" s="264"/>
      <c r="U13" s="218">
        <v>0</v>
      </c>
      <c r="V13" s="218">
        <f>IF(COUNTA(V14:V17)=COUNTIF(V14:V17,"-"),"-",SUM(V14,V16,V15,V17))</f>
        <v>-1614409199</v>
      </c>
      <c r="W13" s="218">
        <f>IF(COUNTA(W14:W17)=COUNTIF(W14:W17,"-"),"-",SUM(W14,W16,W15,W17))</f>
        <v>1614409199</v>
      </c>
      <c r="X13" s="218" t="s">
        <v>11</v>
      </c>
    </row>
    <row r="14" spans="1:24" ht="15.9" customHeight="1">
      <c r="A14" s="79" t="s">
        <v>225</v>
      </c>
      <c r="B14" s="86"/>
      <c r="C14" s="21"/>
      <c r="D14" s="124"/>
      <c r="E14" s="124" t="s">
        <v>226</v>
      </c>
      <c r="F14" s="107"/>
      <c r="G14" s="107"/>
      <c r="H14" s="107"/>
      <c r="I14" s="107"/>
      <c r="J14" s="98"/>
      <c r="K14" s="256"/>
      <c r="L14" s="257"/>
      <c r="M14" s="99">
        <v>8151372</v>
      </c>
      <c r="N14" s="101"/>
      <c r="O14" s="99">
        <v>-8151372</v>
      </c>
      <c r="P14" s="105"/>
      <c r="Q14" s="258" t="s">
        <v>11</v>
      </c>
      <c r="R14" s="259"/>
      <c r="U14" s="218">
        <v>0</v>
      </c>
      <c r="V14" s="218">
        <v>8151371829</v>
      </c>
      <c r="W14" s="218">
        <v>-8151371829</v>
      </c>
      <c r="X14" s="218" t="s">
        <v>11</v>
      </c>
    </row>
    <row r="15" spans="1:24" ht="15.9" customHeight="1">
      <c r="A15" s="79" t="s">
        <v>227</v>
      </c>
      <c r="B15" s="86"/>
      <c r="C15" s="21"/>
      <c r="D15" s="124"/>
      <c r="E15" s="124" t="s">
        <v>228</v>
      </c>
      <c r="F15" s="124"/>
      <c r="G15" s="107"/>
      <c r="H15" s="107"/>
      <c r="I15" s="107"/>
      <c r="J15" s="98"/>
      <c r="K15" s="256"/>
      <c r="L15" s="257"/>
      <c r="M15" s="99">
        <v>-9160190</v>
      </c>
      <c r="N15" s="101"/>
      <c r="O15" s="99">
        <v>9160190</v>
      </c>
      <c r="P15" s="105"/>
      <c r="Q15" s="258" t="s">
        <v>11</v>
      </c>
      <c r="R15" s="259"/>
      <c r="U15" s="218">
        <v>0</v>
      </c>
      <c r="V15" s="218">
        <v>-9160190353</v>
      </c>
      <c r="W15" s="218">
        <v>9160190353</v>
      </c>
      <c r="X15" s="218" t="s">
        <v>11</v>
      </c>
    </row>
    <row r="16" spans="1:24" ht="15.9" customHeight="1">
      <c r="A16" s="79" t="s">
        <v>229</v>
      </c>
      <c r="B16" s="86"/>
      <c r="C16" s="21"/>
      <c r="D16" s="124"/>
      <c r="E16" s="124" t="s">
        <v>230</v>
      </c>
      <c r="F16" s="124"/>
      <c r="G16" s="107"/>
      <c r="H16" s="107"/>
      <c r="I16" s="107"/>
      <c r="J16" s="98"/>
      <c r="K16" s="256"/>
      <c r="L16" s="257"/>
      <c r="M16" s="99">
        <v>1279766</v>
      </c>
      <c r="N16" s="101"/>
      <c r="O16" s="99">
        <v>-1279766</v>
      </c>
      <c r="P16" s="105"/>
      <c r="Q16" s="258" t="s">
        <v>11</v>
      </c>
      <c r="R16" s="259"/>
      <c r="U16" s="218">
        <v>0</v>
      </c>
      <c r="V16" s="218">
        <v>1279765872</v>
      </c>
      <c r="W16" s="218">
        <v>-1279765872</v>
      </c>
      <c r="X16" s="218" t="s">
        <v>11</v>
      </c>
    </row>
    <row r="17" spans="1:24" ht="15.9" customHeight="1">
      <c r="A17" s="79" t="s">
        <v>231</v>
      </c>
      <c r="B17" s="86"/>
      <c r="C17" s="21"/>
      <c r="D17" s="124"/>
      <c r="E17" s="124" t="s">
        <v>232</v>
      </c>
      <c r="F17" s="124"/>
      <c r="G17" s="107"/>
      <c r="H17" s="17"/>
      <c r="I17" s="107"/>
      <c r="J17" s="98"/>
      <c r="K17" s="256"/>
      <c r="L17" s="257"/>
      <c r="M17" s="99">
        <v>-1885357</v>
      </c>
      <c r="N17" s="101"/>
      <c r="O17" s="99">
        <v>1885357</v>
      </c>
      <c r="P17" s="105"/>
      <c r="Q17" s="258" t="s">
        <v>11</v>
      </c>
      <c r="R17" s="259"/>
      <c r="U17" s="218">
        <v>0</v>
      </c>
      <c r="V17" s="218">
        <v>-1885356547</v>
      </c>
      <c r="W17" s="218">
        <v>1885356547</v>
      </c>
      <c r="X17" s="218" t="s">
        <v>11</v>
      </c>
    </row>
    <row r="18" spans="1:24" ht="15.9" customHeight="1">
      <c r="A18" s="79" t="s">
        <v>233</v>
      </c>
      <c r="B18" s="86"/>
      <c r="C18" s="21"/>
      <c r="D18" s="124" t="s">
        <v>234</v>
      </c>
      <c r="E18" s="107"/>
      <c r="F18" s="107"/>
      <c r="G18" s="107"/>
      <c r="H18" s="107"/>
      <c r="I18" s="107"/>
      <c r="J18" s="98"/>
      <c r="K18" s="223">
        <v>0</v>
      </c>
      <c r="L18" s="224"/>
      <c r="M18" s="223">
        <v>0</v>
      </c>
      <c r="N18" s="101"/>
      <c r="O18" s="260"/>
      <c r="P18" s="261"/>
      <c r="Q18" s="262" t="s">
        <v>11</v>
      </c>
      <c r="R18" s="261"/>
      <c r="U18" s="218">
        <f>IF(COUNTIF(V18:X18,"-")=COUNTA(V18:X18),"-",SUM(V18:X18))</f>
        <v>0</v>
      </c>
      <c r="V18" s="218">
        <v>0</v>
      </c>
      <c r="W18" s="218" t="s">
        <v>11</v>
      </c>
      <c r="X18" s="218" t="s">
        <v>11</v>
      </c>
    </row>
    <row r="19" spans="1:24" ht="15.9" customHeight="1">
      <c r="A19" s="79" t="s">
        <v>235</v>
      </c>
      <c r="B19" s="86"/>
      <c r="C19" s="21"/>
      <c r="D19" s="124" t="s">
        <v>236</v>
      </c>
      <c r="E19" s="124"/>
      <c r="F19" s="107"/>
      <c r="G19" s="107"/>
      <c r="H19" s="107"/>
      <c r="I19" s="107"/>
      <c r="J19" s="98"/>
      <c r="K19" s="99">
        <v>166371</v>
      </c>
      <c r="L19" s="100"/>
      <c r="M19" s="99">
        <v>166371</v>
      </c>
      <c r="N19" s="101"/>
      <c r="O19" s="260"/>
      <c r="P19" s="261"/>
      <c r="Q19" s="262" t="s">
        <v>11</v>
      </c>
      <c r="R19" s="261"/>
      <c r="U19" s="218">
        <f>IF(COUNTIF(V19:X19,"-")=COUNTA(V19:X19),"-",SUM(V19:X19))</f>
        <v>166370568</v>
      </c>
      <c r="V19" s="218">
        <v>166370568</v>
      </c>
      <c r="W19" s="218" t="s">
        <v>11</v>
      </c>
      <c r="X19" s="218" t="s">
        <v>11</v>
      </c>
    </row>
    <row r="20" spans="1:24" ht="15.9" customHeight="1">
      <c r="A20" s="79" t="s">
        <v>238</v>
      </c>
      <c r="B20" s="86"/>
      <c r="C20" s="108"/>
      <c r="D20" s="109" t="s">
        <v>44</v>
      </c>
      <c r="E20" s="109"/>
      <c r="F20" s="109"/>
      <c r="G20" s="125"/>
      <c r="H20" s="125"/>
      <c r="I20" s="125"/>
      <c r="J20" s="110"/>
      <c r="K20" s="111">
        <v>789</v>
      </c>
      <c r="L20" s="112"/>
      <c r="M20" s="225">
        <v>0</v>
      </c>
      <c r="N20" s="113"/>
      <c r="O20" s="111">
        <v>789</v>
      </c>
      <c r="P20" s="115"/>
      <c r="Q20" s="254" t="s">
        <v>11</v>
      </c>
      <c r="R20" s="255"/>
      <c r="S20" s="126"/>
      <c r="U20" s="218">
        <f>IF(COUNTIF(V20:X20,"-")=COUNTA(V20:X20),"-",SUM(V20:X20))</f>
        <v>788603</v>
      </c>
      <c r="V20" s="218">
        <v>0</v>
      </c>
      <c r="W20" s="218">
        <v>788603</v>
      </c>
      <c r="X20" s="218" t="s">
        <v>11</v>
      </c>
    </row>
    <row r="21" spans="1:24" ht="15.9" customHeight="1" thickBot="1">
      <c r="A21" s="79" t="s">
        <v>239</v>
      </c>
      <c r="B21" s="86"/>
      <c r="C21" s="127"/>
      <c r="D21" s="128" t="s">
        <v>240</v>
      </c>
      <c r="E21" s="128"/>
      <c r="F21" s="129"/>
      <c r="G21" s="129"/>
      <c r="H21" s="130"/>
      <c r="I21" s="129"/>
      <c r="J21" s="131"/>
      <c r="K21" s="132">
        <v>1433394</v>
      </c>
      <c r="L21" s="133" t="s">
        <v>357</v>
      </c>
      <c r="M21" s="132">
        <v>-1448039</v>
      </c>
      <c r="N21" s="134" t="s">
        <v>357</v>
      </c>
      <c r="O21" s="132">
        <v>2881432</v>
      </c>
      <c r="P21" s="216" t="s">
        <v>357</v>
      </c>
      <c r="Q21" s="135" t="s">
        <v>11</v>
      </c>
      <c r="R21" s="136"/>
      <c r="S21" s="126"/>
      <c r="U21" s="218">
        <f>IF(COUNTIF(V21:X21,"-")=COUNTA(V21:X21),"-",SUM(V21:X21))</f>
        <v>1433393685</v>
      </c>
      <c r="V21" s="218">
        <f>IF(AND(V13="-",COUNTIF(V18:V19,"-")=COUNTA(V18:V19),V20="-"),"-",SUM(V13,V18:V19,V20))</f>
        <v>-1448038631</v>
      </c>
      <c r="W21" s="218">
        <f>IF(AND(W12="-",W13="-",COUNTIF(W18:W19,"-")=COUNTA(W18:W19),W20="-"),"-",SUM(W12,W13,W18:W19,W20))</f>
        <v>2881432316</v>
      </c>
      <c r="X21" s="218" t="s">
        <v>11</v>
      </c>
    </row>
    <row r="22" spans="1:24" ht="15.9" customHeight="1" thickBot="1">
      <c r="A22" s="79" t="s">
        <v>241</v>
      </c>
      <c r="B22" s="86"/>
      <c r="C22" s="137" t="s">
        <v>242</v>
      </c>
      <c r="D22" s="138"/>
      <c r="E22" s="138"/>
      <c r="F22" s="138"/>
      <c r="G22" s="139"/>
      <c r="H22" s="139"/>
      <c r="I22" s="139"/>
      <c r="J22" s="140"/>
      <c r="K22" s="141">
        <v>162506853</v>
      </c>
      <c r="L22" s="142" t="s">
        <v>357</v>
      </c>
      <c r="M22" s="141">
        <v>316071273</v>
      </c>
      <c r="N22" s="143" t="s">
        <v>357</v>
      </c>
      <c r="O22" s="141">
        <v>-153564419</v>
      </c>
      <c r="P22" s="217" t="s">
        <v>357</v>
      </c>
      <c r="Q22" s="144" t="s">
        <v>11</v>
      </c>
      <c r="R22" s="145"/>
      <c r="S22" s="126"/>
      <c r="U22" s="218">
        <f>IF(COUNTIF(V22:X22,"-")=COUNTA(V22:X22),"-",SUM(V22:X22))</f>
        <v>162506853411</v>
      </c>
      <c r="V22" s="218">
        <v>316071272689</v>
      </c>
      <c r="W22" s="218">
        <v>-153564419278</v>
      </c>
      <c r="X22" s="218" t="s">
        <v>11</v>
      </c>
    </row>
    <row r="23" spans="1:24" ht="6.75" customHeight="1">
      <c r="B23" s="86"/>
      <c r="C23" s="146"/>
      <c r="D23" s="147"/>
      <c r="E23" s="147"/>
      <c r="F23" s="147"/>
      <c r="G23" s="147"/>
      <c r="H23" s="147"/>
      <c r="I23" s="147"/>
      <c r="J23" s="147"/>
      <c r="K23" s="86"/>
      <c r="L23" s="86"/>
      <c r="M23" s="86"/>
      <c r="N23" s="86"/>
      <c r="O23" s="86"/>
      <c r="P23" s="86"/>
      <c r="Q23" s="86"/>
      <c r="R23" s="16"/>
      <c r="S23" s="126"/>
    </row>
    <row r="24" spans="1:24" ht="15.6" customHeight="1">
      <c r="B24" s="86"/>
      <c r="C24" s="148"/>
      <c r="D24" s="149" t="s">
        <v>343</v>
      </c>
      <c r="F24" s="150"/>
      <c r="G24" s="151"/>
      <c r="H24" s="150"/>
      <c r="I24" s="150"/>
      <c r="J24" s="148"/>
      <c r="K24" s="86"/>
      <c r="L24" s="86"/>
      <c r="M24" s="86"/>
      <c r="N24" s="86"/>
      <c r="O24" s="86"/>
      <c r="P24" s="86"/>
      <c r="Q24" s="86"/>
      <c r="R24" s="16"/>
      <c r="S24" s="126"/>
    </row>
  </sheetData>
  <mergeCells count="28">
    <mergeCell ref="C1:R1"/>
    <mergeCell ref="C2:R2"/>
    <mergeCell ref="C3:R3"/>
    <mergeCell ref="C5:J6"/>
    <mergeCell ref="K5:L6"/>
    <mergeCell ref="M6:N6"/>
    <mergeCell ref="O6:P6"/>
    <mergeCell ref="Q6:R6"/>
    <mergeCell ref="K16:L16"/>
    <mergeCell ref="Q16:R16"/>
    <mergeCell ref="M8:N8"/>
    <mergeCell ref="M9:N9"/>
    <mergeCell ref="M10:N10"/>
    <mergeCell ref="M11:N11"/>
    <mergeCell ref="M12:N12"/>
    <mergeCell ref="K13:L13"/>
    <mergeCell ref="Q13:R13"/>
    <mergeCell ref="K14:L14"/>
    <mergeCell ref="Q14:R14"/>
    <mergeCell ref="K15:L15"/>
    <mergeCell ref="Q15:R15"/>
    <mergeCell ref="Q20:R20"/>
    <mergeCell ref="K17:L17"/>
    <mergeCell ref="Q17:R17"/>
    <mergeCell ref="O18:P18"/>
    <mergeCell ref="Q18:R18"/>
    <mergeCell ref="O19:P19"/>
    <mergeCell ref="Q19:R19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AD61"/>
  <sheetViews>
    <sheetView topLeftCell="B1" zoomScale="85" zoomScaleNormal="85" workbookViewId="0">
      <selection activeCell="L17" sqref="L17"/>
    </sheetView>
  </sheetViews>
  <sheetFormatPr defaultColWidth="9" defaultRowHeight="13.2"/>
  <cols>
    <col min="1" max="1" width="0" style="1" hidden="1" customWidth="1"/>
    <col min="2" max="2" width="0.77734375" style="2" customWidth="1"/>
    <col min="3" max="11" width="2.109375" style="2" customWidth="1"/>
    <col min="12" max="12" width="13.21875" style="2" customWidth="1"/>
    <col min="13" max="13" width="21.6640625" style="2" bestFit="1" customWidth="1"/>
    <col min="14" max="14" width="3" style="2" customWidth="1"/>
    <col min="15" max="15" width="0.77734375" style="47" customWidth="1"/>
    <col min="16" max="16" width="9" style="3"/>
    <col min="17" max="17" width="0" style="3" hidden="1" customWidth="1"/>
    <col min="18" max="16384" width="9" style="3"/>
  </cols>
  <sheetData>
    <row r="1" spans="1:30" s="47" customFormat="1" ht="23.4">
      <c r="A1" s="1"/>
      <c r="B1" s="152"/>
      <c r="C1" s="296" t="s">
        <v>360</v>
      </c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</row>
    <row r="2" spans="1:30" s="47" customFormat="1" ht="14.4">
      <c r="A2" s="153"/>
      <c r="B2" s="154"/>
      <c r="C2" s="297" t="s">
        <v>355</v>
      </c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</row>
    <row r="3" spans="1:30" s="47" customFormat="1" ht="14.4">
      <c r="A3" s="153"/>
      <c r="B3" s="154"/>
      <c r="C3" s="297" t="s">
        <v>356</v>
      </c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</row>
    <row r="4" spans="1:30" s="47" customFormat="1" ht="13.8" thickBot="1">
      <c r="A4" s="153"/>
      <c r="B4" s="154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6" t="s">
        <v>353</v>
      </c>
    </row>
    <row r="5" spans="1:30" s="47" customFormat="1">
      <c r="A5" s="153"/>
      <c r="B5" s="154"/>
      <c r="C5" s="298" t="s">
        <v>0</v>
      </c>
      <c r="D5" s="299"/>
      <c r="E5" s="299"/>
      <c r="F5" s="299"/>
      <c r="G5" s="299"/>
      <c r="H5" s="299"/>
      <c r="I5" s="299"/>
      <c r="J5" s="300"/>
      <c r="K5" s="300"/>
      <c r="L5" s="301"/>
      <c r="M5" s="305" t="s">
        <v>332</v>
      </c>
      <c r="N5" s="306"/>
    </row>
    <row r="6" spans="1:30" s="47" customFormat="1" ht="13.8" thickBot="1">
      <c r="A6" s="153" t="s">
        <v>330</v>
      </c>
      <c r="B6" s="154"/>
      <c r="C6" s="302"/>
      <c r="D6" s="303"/>
      <c r="E6" s="303"/>
      <c r="F6" s="303"/>
      <c r="G6" s="303"/>
      <c r="H6" s="303"/>
      <c r="I6" s="303"/>
      <c r="J6" s="303"/>
      <c r="K6" s="303"/>
      <c r="L6" s="304"/>
      <c r="M6" s="307"/>
      <c r="N6" s="308"/>
    </row>
    <row r="7" spans="1:30" s="47" customFormat="1">
      <c r="A7" s="157"/>
      <c r="B7" s="158"/>
      <c r="C7" s="159" t="s">
        <v>348</v>
      </c>
      <c r="D7" s="160"/>
      <c r="E7" s="160"/>
      <c r="F7" s="161"/>
      <c r="G7" s="161"/>
      <c r="H7" s="162"/>
      <c r="I7" s="161"/>
      <c r="J7" s="162"/>
      <c r="K7" s="162"/>
      <c r="L7" s="163"/>
      <c r="M7" s="164"/>
      <c r="N7" s="165"/>
      <c r="AD7" s="219"/>
    </row>
    <row r="8" spans="1:30" s="47" customFormat="1">
      <c r="A8" s="1" t="s">
        <v>245</v>
      </c>
      <c r="B8" s="2"/>
      <c r="C8" s="166"/>
      <c r="D8" s="167" t="s">
        <v>246</v>
      </c>
      <c r="E8" s="167"/>
      <c r="F8" s="168"/>
      <c r="G8" s="168"/>
      <c r="H8" s="155"/>
      <c r="I8" s="168"/>
      <c r="J8" s="155"/>
      <c r="K8" s="155"/>
      <c r="L8" s="169"/>
      <c r="M8" s="170">
        <v>103973764</v>
      </c>
      <c r="N8" s="171"/>
      <c r="Q8" s="47">
        <f>IF(AND(Q9="-",Q14="-"),"-",SUM(Q9,Q14))</f>
        <v>103973764168</v>
      </c>
      <c r="AD8" s="219"/>
    </row>
    <row r="9" spans="1:30" s="47" customFormat="1">
      <c r="A9" s="1" t="s">
        <v>247</v>
      </c>
      <c r="B9" s="2"/>
      <c r="C9" s="166"/>
      <c r="D9" s="167"/>
      <c r="E9" s="167" t="s">
        <v>248</v>
      </c>
      <c r="F9" s="168"/>
      <c r="G9" s="168"/>
      <c r="H9" s="168"/>
      <c r="I9" s="168"/>
      <c r="J9" s="155"/>
      <c r="K9" s="155"/>
      <c r="L9" s="169"/>
      <c r="M9" s="170">
        <v>44241830</v>
      </c>
      <c r="N9" s="171"/>
      <c r="Q9" s="47">
        <f>IF(COUNTIF(Q10:Q13,"-")=COUNTA(Q10:Q13),"-",SUM(Q10:Q13))</f>
        <v>44241829694</v>
      </c>
      <c r="AD9" s="219"/>
    </row>
    <row r="10" spans="1:30" s="47" customFormat="1">
      <c r="A10" s="1" t="s">
        <v>249</v>
      </c>
      <c r="B10" s="2"/>
      <c r="C10" s="166"/>
      <c r="D10" s="167"/>
      <c r="E10" s="167"/>
      <c r="F10" s="168" t="s">
        <v>250</v>
      </c>
      <c r="G10" s="168"/>
      <c r="H10" s="168"/>
      <c r="I10" s="168"/>
      <c r="J10" s="155"/>
      <c r="K10" s="155"/>
      <c r="L10" s="169"/>
      <c r="M10" s="170">
        <v>16634205</v>
      </c>
      <c r="N10" s="171"/>
      <c r="Q10" s="47">
        <v>16634205055</v>
      </c>
      <c r="AD10" s="219"/>
    </row>
    <row r="11" spans="1:30" s="47" customFormat="1">
      <c r="A11" s="1" t="s">
        <v>251</v>
      </c>
      <c r="B11" s="2"/>
      <c r="C11" s="166"/>
      <c r="D11" s="167"/>
      <c r="E11" s="167"/>
      <c r="F11" s="168" t="s">
        <v>252</v>
      </c>
      <c r="G11" s="168"/>
      <c r="H11" s="168"/>
      <c r="I11" s="168"/>
      <c r="J11" s="155"/>
      <c r="K11" s="155"/>
      <c r="L11" s="169"/>
      <c r="M11" s="170">
        <v>16679569</v>
      </c>
      <c r="N11" s="171"/>
      <c r="Q11" s="47">
        <v>16679568597</v>
      </c>
      <c r="AD11" s="219"/>
    </row>
    <row r="12" spans="1:30" s="47" customFormat="1">
      <c r="A12" s="1" t="s">
        <v>253</v>
      </c>
      <c r="B12" s="2"/>
      <c r="C12" s="172"/>
      <c r="D12" s="155"/>
      <c r="E12" s="155"/>
      <c r="F12" s="155" t="s">
        <v>254</v>
      </c>
      <c r="G12" s="155"/>
      <c r="H12" s="155"/>
      <c r="I12" s="155"/>
      <c r="J12" s="155"/>
      <c r="K12" s="155"/>
      <c r="L12" s="169"/>
      <c r="M12" s="170">
        <v>1753949</v>
      </c>
      <c r="N12" s="171"/>
      <c r="Q12" s="47">
        <v>1753948833</v>
      </c>
      <c r="AD12" s="219"/>
    </row>
    <row r="13" spans="1:30" s="47" customFormat="1">
      <c r="A13" s="1" t="s">
        <v>255</v>
      </c>
      <c r="B13" s="2"/>
      <c r="C13" s="173"/>
      <c r="D13" s="174"/>
      <c r="E13" s="155"/>
      <c r="F13" s="174" t="s">
        <v>256</v>
      </c>
      <c r="G13" s="174"/>
      <c r="H13" s="174"/>
      <c r="I13" s="174"/>
      <c r="J13" s="155"/>
      <c r="K13" s="155"/>
      <c r="L13" s="169"/>
      <c r="M13" s="170">
        <v>9174107</v>
      </c>
      <c r="N13" s="171"/>
      <c r="Q13" s="47">
        <v>9174107209</v>
      </c>
      <c r="AD13" s="219"/>
    </row>
    <row r="14" spans="1:30" s="47" customFormat="1">
      <c r="A14" s="1" t="s">
        <v>257</v>
      </c>
      <c r="B14" s="2"/>
      <c r="C14" s="172"/>
      <c r="D14" s="174"/>
      <c r="E14" s="155" t="s">
        <v>258</v>
      </c>
      <c r="F14" s="174"/>
      <c r="G14" s="174"/>
      <c r="H14" s="174"/>
      <c r="I14" s="174"/>
      <c r="J14" s="155"/>
      <c r="K14" s="155"/>
      <c r="L14" s="169"/>
      <c r="M14" s="170">
        <v>59731934</v>
      </c>
      <c r="N14" s="171"/>
      <c r="Q14" s="47">
        <f>IF(COUNTIF(Q15:Q18,"-")=COUNTA(Q15:Q18),"-",SUM(Q15:Q18))</f>
        <v>59731934474</v>
      </c>
      <c r="AD14" s="219"/>
    </row>
    <row r="15" spans="1:30" s="47" customFormat="1">
      <c r="A15" s="1" t="s">
        <v>259</v>
      </c>
      <c r="B15" s="2"/>
      <c r="C15" s="172"/>
      <c r="D15" s="174"/>
      <c r="E15" s="174"/>
      <c r="F15" s="155" t="s">
        <v>260</v>
      </c>
      <c r="G15" s="174"/>
      <c r="H15" s="174"/>
      <c r="I15" s="174"/>
      <c r="J15" s="155"/>
      <c r="K15" s="155"/>
      <c r="L15" s="169"/>
      <c r="M15" s="170">
        <v>45151531</v>
      </c>
      <c r="N15" s="171"/>
      <c r="Q15" s="47">
        <v>45151531075</v>
      </c>
      <c r="AD15" s="219"/>
    </row>
    <row r="16" spans="1:30" s="47" customFormat="1">
      <c r="A16" s="1" t="s">
        <v>261</v>
      </c>
      <c r="B16" s="2"/>
      <c r="C16" s="172"/>
      <c r="D16" s="174"/>
      <c r="E16" s="174"/>
      <c r="F16" s="155" t="s">
        <v>262</v>
      </c>
      <c r="G16" s="174"/>
      <c r="H16" s="174"/>
      <c r="I16" s="174"/>
      <c r="J16" s="155"/>
      <c r="K16" s="155"/>
      <c r="L16" s="169"/>
      <c r="M16" s="170">
        <v>14557874</v>
      </c>
      <c r="N16" s="171"/>
      <c r="Q16" s="47">
        <v>14557874200</v>
      </c>
      <c r="AD16" s="219"/>
    </row>
    <row r="17" spans="1:30" s="47" customFormat="1">
      <c r="A17" s="1" t="s">
        <v>263</v>
      </c>
      <c r="B17" s="2"/>
      <c r="C17" s="172"/>
      <c r="D17" s="155"/>
      <c r="E17" s="174"/>
      <c r="F17" s="155" t="s">
        <v>264</v>
      </c>
      <c r="G17" s="174"/>
      <c r="H17" s="174"/>
      <c r="I17" s="174"/>
      <c r="J17" s="155"/>
      <c r="K17" s="155"/>
      <c r="L17" s="169"/>
      <c r="M17" s="226">
        <v>0</v>
      </c>
      <c r="N17" s="175"/>
      <c r="Q17" s="47">
        <v>0</v>
      </c>
      <c r="AD17" s="219"/>
    </row>
    <row r="18" spans="1:30" s="47" customFormat="1">
      <c r="A18" s="1" t="s">
        <v>265</v>
      </c>
      <c r="B18" s="2"/>
      <c r="C18" s="172"/>
      <c r="D18" s="155"/>
      <c r="E18" s="176"/>
      <c r="F18" s="174" t="s">
        <v>256</v>
      </c>
      <c r="G18" s="155"/>
      <c r="H18" s="174"/>
      <c r="I18" s="174"/>
      <c r="J18" s="155"/>
      <c r="K18" s="155"/>
      <c r="L18" s="169"/>
      <c r="M18" s="170">
        <v>22529</v>
      </c>
      <c r="N18" s="171"/>
      <c r="Q18" s="47">
        <v>22529199</v>
      </c>
      <c r="AD18" s="219"/>
    </row>
    <row r="19" spans="1:30" s="47" customFormat="1">
      <c r="A19" s="1" t="s">
        <v>266</v>
      </c>
      <c r="B19" s="2"/>
      <c r="C19" s="172"/>
      <c r="D19" s="155" t="s">
        <v>267</v>
      </c>
      <c r="E19" s="176"/>
      <c r="F19" s="174"/>
      <c r="G19" s="174"/>
      <c r="H19" s="174"/>
      <c r="I19" s="174"/>
      <c r="J19" s="155"/>
      <c r="K19" s="155"/>
      <c r="L19" s="169"/>
      <c r="M19" s="170">
        <v>113012241</v>
      </c>
      <c r="N19" s="171" t="s">
        <v>357</v>
      </c>
      <c r="Q19" s="47">
        <f>IF(COUNTIF(Q20:Q23,"-")=COUNTA(Q20:Q23),"-",SUM(Q20:Q23))</f>
        <v>113012241128</v>
      </c>
      <c r="AD19" s="219"/>
    </row>
    <row r="20" spans="1:30" s="47" customFormat="1">
      <c r="A20" s="1" t="s">
        <v>268</v>
      </c>
      <c r="B20" s="2"/>
      <c r="C20" s="172"/>
      <c r="D20" s="155"/>
      <c r="E20" s="176" t="s">
        <v>269</v>
      </c>
      <c r="F20" s="174"/>
      <c r="G20" s="174"/>
      <c r="H20" s="174"/>
      <c r="I20" s="174"/>
      <c r="J20" s="155"/>
      <c r="K20" s="155"/>
      <c r="L20" s="169"/>
      <c r="M20" s="170">
        <v>62126372</v>
      </c>
      <c r="N20" s="171"/>
      <c r="Q20" s="47">
        <v>62126371752</v>
      </c>
      <c r="AD20" s="219"/>
    </row>
    <row r="21" spans="1:30" s="47" customFormat="1">
      <c r="A21" s="1" t="s">
        <v>270</v>
      </c>
      <c r="B21" s="2"/>
      <c r="C21" s="172"/>
      <c r="D21" s="155"/>
      <c r="E21" s="176" t="s">
        <v>271</v>
      </c>
      <c r="F21" s="174"/>
      <c r="G21" s="174"/>
      <c r="H21" s="174"/>
      <c r="I21" s="174"/>
      <c r="J21" s="155"/>
      <c r="K21" s="155"/>
      <c r="L21" s="169"/>
      <c r="M21" s="170">
        <v>24594049</v>
      </c>
      <c r="N21" s="171"/>
      <c r="Q21" s="47">
        <v>24594048677</v>
      </c>
      <c r="AD21" s="219"/>
    </row>
    <row r="22" spans="1:30" s="47" customFormat="1">
      <c r="A22" s="1" t="s">
        <v>272</v>
      </c>
      <c r="B22" s="2"/>
      <c r="C22" s="172"/>
      <c r="D22" s="155"/>
      <c r="E22" s="176" t="s">
        <v>273</v>
      </c>
      <c r="F22" s="174"/>
      <c r="G22" s="174"/>
      <c r="H22" s="174"/>
      <c r="I22" s="174"/>
      <c r="J22" s="155"/>
      <c r="K22" s="155"/>
      <c r="L22" s="169"/>
      <c r="M22" s="170">
        <v>15131067</v>
      </c>
      <c r="N22" s="171"/>
      <c r="Q22" s="47">
        <v>15131066867</v>
      </c>
      <c r="AD22" s="219"/>
    </row>
    <row r="23" spans="1:30" s="47" customFormat="1">
      <c r="A23" s="1" t="s">
        <v>274</v>
      </c>
      <c r="B23" s="2"/>
      <c r="C23" s="172"/>
      <c r="D23" s="155"/>
      <c r="E23" s="176" t="s">
        <v>275</v>
      </c>
      <c r="F23" s="174"/>
      <c r="G23" s="174"/>
      <c r="H23" s="174"/>
      <c r="I23" s="176"/>
      <c r="J23" s="155"/>
      <c r="K23" s="155"/>
      <c r="L23" s="169"/>
      <c r="M23" s="170">
        <v>11160754</v>
      </c>
      <c r="N23" s="171"/>
      <c r="Q23" s="47">
        <v>11160753832</v>
      </c>
      <c r="AD23" s="219"/>
    </row>
    <row r="24" spans="1:30" s="47" customFormat="1">
      <c r="A24" s="1" t="s">
        <v>276</v>
      </c>
      <c r="B24" s="2"/>
      <c r="C24" s="172"/>
      <c r="D24" s="155" t="s">
        <v>277</v>
      </c>
      <c r="E24" s="176"/>
      <c r="F24" s="174"/>
      <c r="G24" s="174"/>
      <c r="H24" s="174"/>
      <c r="I24" s="176"/>
      <c r="J24" s="155"/>
      <c r="K24" s="155"/>
      <c r="L24" s="169"/>
      <c r="M24" s="226">
        <v>0</v>
      </c>
      <c r="N24" s="171"/>
      <c r="Q24" s="47">
        <f>IF(COUNTIF(Q25:Q26,"-")=COUNTA(Q25:Q26),"-",SUM(Q25:Q26))</f>
        <v>0</v>
      </c>
      <c r="AD24" s="219"/>
    </row>
    <row r="25" spans="1:30" s="47" customFormat="1">
      <c r="A25" s="1" t="s">
        <v>278</v>
      </c>
      <c r="B25" s="2"/>
      <c r="C25" s="172"/>
      <c r="D25" s="155"/>
      <c r="E25" s="176" t="s">
        <v>279</v>
      </c>
      <c r="F25" s="174"/>
      <c r="G25" s="174"/>
      <c r="H25" s="174"/>
      <c r="I25" s="174"/>
      <c r="J25" s="155"/>
      <c r="K25" s="155"/>
      <c r="L25" s="169"/>
      <c r="M25" s="226">
        <v>0</v>
      </c>
      <c r="N25" s="171"/>
      <c r="Q25" s="47">
        <v>0</v>
      </c>
      <c r="AD25" s="219"/>
    </row>
    <row r="26" spans="1:30" s="47" customFormat="1">
      <c r="A26" s="1" t="s">
        <v>280</v>
      </c>
      <c r="B26" s="2"/>
      <c r="C26" s="172"/>
      <c r="D26" s="155"/>
      <c r="E26" s="176" t="s">
        <v>256</v>
      </c>
      <c r="F26" s="174"/>
      <c r="G26" s="174"/>
      <c r="H26" s="174"/>
      <c r="I26" s="174"/>
      <c r="J26" s="155"/>
      <c r="K26" s="155"/>
      <c r="L26" s="169"/>
      <c r="M26" s="226">
        <v>0</v>
      </c>
      <c r="N26" s="171"/>
      <c r="Q26" s="47">
        <v>0</v>
      </c>
      <c r="AD26" s="219"/>
    </row>
    <row r="27" spans="1:30" s="47" customFormat="1">
      <c r="A27" s="1" t="s">
        <v>281</v>
      </c>
      <c r="B27" s="2"/>
      <c r="C27" s="172"/>
      <c r="D27" s="155" t="s">
        <v>282</v>
      </c>
      <c r="E27" s="176"/>
      <c r="F27" s="174"/>
      <c r="G27" s="174"/>
      <c r="H27" s="174"/>
      <c r="I27" s="174"/>
      <c r="J27" s="155"/>
      <c r="K27" s="155"/>
      <c r="L27" s="169"/>
      <c r="M27" s="170">
        <v>38352</v>
      </c>
      <c r="N27" s="171"/>
      <c r="Q27" s="47">
        <v>38351730</v>
      </c>
      <c r="AD27" s="219"/>
    </row>
    <row r="28" spans="1:30" s="47" customFormat="1">
      <c r="A28" s="1" t="s">
        <v>243</v>
      </c>
      <c r="B28" s="2"/>
      <c r="C28" s="177" t="s">
        <v>244</v>
      </c>
      <c r="D28" s="178"/>
      <c r="E28" s="179"/>
      <c r="F28" s="180"/>
      <c r="G28" s="180"/>
      <c r="H28" s="180"/>
      <c r="I28" s="180"/>
      <c r="J28" s="178"/>
      <c r="K28" s="178"/>
      <c r="L28" s="181"/>
      <c r="M28" s="182">
        <v>9076829</v>
      </c>
      <c r="N28" s="183"/>
      <c r="Q28" s="47">
        <f>IF(COUNTIF(Q8:Q27,"-")=COUNTA(Q8:Q27),"-",SUM(Q19,Q27)-SUM(Q8,Q24))</f>
        <v>9076828690</v>
      </c>
      <c r="AD28" s="219"/>
    </row>
    <row r="29" spans="1:30" s="47" customFormat="1">
      <c r="A29" s="1"/>
      <c r="B29" s="2"/>
      <c r="C29" s="172" t="s">
        <v>349</v>
      </c>
      <c r="D29" s="155"/>
      <c r="E29" s="176"/>
      <c r="F29" s="174"/>
      <c r="G29" s="174"/>
      <c r="H29" s="174"/>
      <c r="I29" s="176"/>
      <c r="J29" s="155"/>
      <c r="K29" s="155"/>
      <c r="L29" s="169"/>
      <c r="M29" s="184"/>
      <c r="N29" s="185"/>
      <c r="AD29" s="219"/>
    </row>
    <row r="30" spans="1:30" s="47" customFormat="1">
      <c r="A30" s="1" t="s">
        <v>285</v>
      </c>
      <c r="B30" s="2"/>
      <c r="C30" s="172"/>
      <c r="D30" s="155" t="s">
        <v>286</v>
      </c>
      <c r="E30" s="176"/>
      <c r="F30" s="174"/>
      <c r="G30" s="174"/>
      <c r="H30" s="174"/>
      <c r="I30" s="174"/>
      <c r="J30" s="155"/>
      <c r="K30" s="155"/>
      <c r="L30" s="169"/>
      <c r="M30" s="170">
        <v>8981541</v>
      </c>
      <c r="N30" s="171"/>
      <c r="Q30" s="47">
        <f>IF(COUNTIF(Q31:Q35,"-")=COUNTA(Q31:Q35),"-",SUM(Q31:Q35))</f>
        <v>8981540770</v>
      </c>
      <c r="AD30" s="219"/>
    </row>
    <row r="31" spans="1:30" s="47" customFormat="1">
      <c r="A31" s="1" t="s">
        <v>287</v>
      </c>
      <c r="B31" s="2"/>
      <c r="C31" s="172"/>
      <c r="D31" s="155"/>
      <c r="E31" s="176" t="s">
        <v>288</v>
      </c>
      <c r="F31" s="174"/>
      <c r="G31" s="174"/>
      <c r="H31" s="174"/>
      <c r="I31" s="174"/>
      <c r="J31" s="155"/>
      <c r="K31" s="155"/>
      <c r="L31" s="169"/>
      <c r="M31" s="170">
        <v>7961283</v>
      </c>
      <c r="N31" s="171"/>
      <c r="Q31" s="47">
        <v>7961282754</v>
      </c>
      <c r="AD31" s="219"/>
    </row>
    <row r="32" spans="1:30" s="47" customFormat="1">
      <c r="A32" s="1" t="s">
        <v>289</v>
      </c>
      <c r="B32" s="2"/>
      <c r="C32" s="172"/>
      <c r="D32" s="155"/>
      <c r="E32" s="176" t="s">
        <v>290</v>
      </c>
      <c r="F32" s="174"/>
      <c r="G32" s="174"/>
      <c r="H32" s="174"/>
      <c r="I32" s="174"/>
      <c r="J32" s="155"/>
      <c r="K32" s="155"/>
      <c r="L32" s="169"/>
      <c r="M32" s="170">
        <v>954087</v>
      </c>
      <c r="N32" s="171"/>
      <c r="Q32" s="47">
        <v>954087016</v>
      </c>
      <c r="AD32" s="219"/>
    </row>
    <row r="33" spans="1:30" s="47" customFormat="1">
      <c r="A33" s="1" t="s">
        <v>291</v>
      </c>
      <c r="B33" s="2"/>
      <c r="C33" s="172"/>
      <c r="D33" s="155"/>
      <c r="E33" s="176" t="s">
        <v>292</v>
      </c>
      <c r="F33" s="174"/>
      <c r="G33" s="174"/>
      <c r="H33" s="174"/>
      <c r="I33" s="174"/>
      <c r="J33" s="155"/>
      <c r="K33" s="155"/>
      <c r="L33" s="169"/>
      <c r="M33" s="226">
        <v>0</v>
      </c>
      <c r="N33" s="171"/>
      <c r="Q33" s="47">
        <v>0</v>
      </c>
      <c r="AD33" s="219"/>
    </row>
    <row r="34" spans="1:30" s="47" customFormat="1">
      <c r="A34" s="1" t="s">
        <v>293</v>
      </c>
      <c r="B34" s="2"/>
      <c r="C34" s="172"/>
      <c r="D34" s="155"/>
      <c r="E34" s="176" t="s">
        <v>294</v>
      </c>
      <c r="F34" s="174"/>
      <c r="G34" s="174"/>
      <c r="H34" s="174"/>
      <c r="I34" s="174"/>
      <c r="J34" s="155"/>
      <c r="K34" s="155"/>
      <c r="L34" s="169"/>
      <c r="M34" s="170">
        <v>66171</v>
      </c>
      <c r="N34" s="171"/>
      <c r="Q34" s="47">
        <v>66171000</v>
      </c>
      <c r="AD34" s="219"/>
    </row>
    <row r="35" spans="1:30" s="47" customFormat="1">
      <c r="A35" s="1" t="s">
        <v>295</v>
      </c>
      <c r="B35" s="2"/>
      <c r="C35" s="172"/>
      <c r="D35" s="155"/>
      <c r="E35" s="176" t="s">
        <v>256</v>
      </c>
      <c r="F35" s="174"/>
      <c r="G35" s="174"/>
      <c r="H35" s="174"/>
      <c r="I35" s="174"/>
      <c r="J35" s="155"/>
      <c r="K35" s="155"/>
      <c r="L35" s="169"/>
      <c r="M35" s="226">
        <v>0</v>
      </c>
      <c r="N35" s="171"/>
      <c r="Q35" s="47">
        <v>0</v>
      </c>
      <c r="AD35" s="219"/>
    </row>
    <row r="36" spans="1:30" s="47" customFormat="1">
      <c r="A36" s="1" t="s">
        <v>296</v>
      </c>
      <c r="B36" s="2"/>
      <c r="C36" s="172"/>
      <c r="D36" s="155" t="s">
        <v>297</v>
      </c>
      <c r="E36" s="176"/>
      <c r="F36" s="174"/>
      <c r="G36" s="174"/>
      <c r="H36" s="174"/>
      <c r="I36" s="176"/>
      <c r="J36" s="155"/>
      <c r="K36" s="155"/>
      <c r="L36" s="169"/>
      <c r="M36" s="170">
        <v>4386134</v>
      </c>
      <c r="N36" s="171" t="s">
        <v>357</v>
      </c>
      <c r="Q36" s="47">
        <f>IF(COUNTIF(Q37:Q41,"-")=COUNTA(Q37:Q41),"-",SUM(Q37:Q41))</f>
        <v>4386133561</v>
      </c>
      <c r="AD36" s="219"/>
    </row>
    <row r="37" spans="1:30" s="47" customFormat="1">
      <c r="A37" s="1" t="s">
        <v>298</v>
      </c>
      <c r="B37" s="2"/>
      <c r="C37" s="172"/>
      <c r="D37" s="155"/>
      <c r="E37" s="176" t="s">
        <v>271</v>
      </c>
      <c r="F37" s="174"/>
      <c r="G37" s="174"/>
      <c r="H37" s="174"/>
      <c r="I37" s="176"/>
      <c r="J37" s="155"/>
      <c r="K37" s="155"/>
      <c r="L37" s="169"/>
      <c r="M37" s="170">
        <v>3018677</v>
      </c>
      <c r="N37" s="171"/>
      <c r="Q37" s="47">
        <v>3018676508</v>
      </c>
      <c r="AD37" s="219"/>
    </row>
    <row r="38" spans="1:30" s="47" customFormat="1">
      <c r="A38" s="1" t="s">
        <v>299</v>
      </c>
      <c r="B38" s="2"/>
      <c r="C38" s="172"/>
      <c r="D38" s="155"/>
      <c r="E38" s="176" t="s">
        <v>300</v>
      </c>
      <c r="F38" s="174"/>
      <c r="G38" s="174"/>
      <c r="H38" s="174"/>
      <c r="I38" s="176"/>
      <c r="J38" s="155"/>
      <c r="K38" s="155"/>
      <c r="L38" s="169"/>
      <c r="M38" s="170">
        <v>1226711</v>
      </c>
      <c r="N38" s="171"/>
      <c r="Q38" s="47">
        <v>1226710632</v>
      </c>
      <c r="AD38" s="219"/>
    </row>
    <row r="39" spans="1:30" s="47" customFormat="1">
      <c r="A39" s="1" t="s">
        <v>301</v>
      </c>
      <c r="B39" s="2"/>
      <c r="C39" s="172"/>
      <c r="D39" s="155"/>
      <c r="E39" s="176" t="s">
        <v>302</v>
      </c>
      <c r="F39" s="174"/>
      <c r="G39" s="155"/>
      <c r="H39" s="174"/>
      <c r="I39" s="174"/>
      <c r="J39" s="155"/>
      <c r="K39" s="155"/>
      <c r="L39" s="169"/>
      <c r="M39" s="170">
        <v>36824</v>
      </c>
      <c r="N39" s="171"/>
      <c r="Q39" s="47">
        <v>36823751</v>
      </c>
      <c r="AD39" s="219"/>
    </row>
    <row r="40" spans="1:30" s="47" customFormat="1">
      <c r="A40" s="1" t="s">
        <v>303</v>
      </c>
      <c r="B40" s="2"/>
      <c r="C40" s="172"/>
      <c r="D40" s="155"/>
      <c r="E40" s="176" t="s">
        <v>304</v>
      </c>
      <c r="F40" s="174"/>
      <c r="G40" s="155"/>
      <c r="H40" s="174"/>
      <c r="I40" s="174"/>
      <c r="J40" s="155"/>
      <c r="K40" s="155"/>
      <c r="L40" s="169"/>
      <c r="M40" s="170">
        <v>91310</v>
      </c>
      <c r="N40" s="171"/>
      <c r="Q40" s="47">
        <v>91309670</v>
      </c>
      <c r="AD40" s="219"/>
    </row>
    <row r="41" spans="1:30" s="47" customFormat="1">
      <c r="A41" s="1" t="s">
        <v>305</v>
      </c>
      <c r="B41" s="2"/>
      <c r="C41" s="172"/>
      <c r="D41" s="155"/>
      <c r="E41" s="176" t="s">
        <v>275</v>
      </c>
      <c r="F41" s="174"/>
      <c r="G41" s="174"/>
      <c r="H41" s="174"/>
      <c r="I41" s="174"/>
      <c r="J41" s="155"/>
      <c r="K41" s="155"/>
      <c r="L41" s="169"/>
      <c r="M41" s="170">
        <v>12613</v>
      </c>
      <c r="N41" s="171"/>
      <c r="Q41" s="47">
        <v>12613000</v>
      </c>
      <c r="AD41" s="219"/>
    </row>
    <row r="42" spans="1:30" s="47" customFormat="1">
      <c r="A42" s="1" t="s">
        <v>283</v>
      </c>
      <c r="B42" s="2"/>
      <c r="C42" s="177" t="s">
        <v>284</v>
      </c>
      <c r="D42" s="178"/>
      <c r="E42" s="179"/>
      <c r="F42" s="180"/>
      <c r="G42" s="180"/>
      <c r="H42" s="180"/>
      <c r="I42" s="180"/>
      <c r="J42" s="178"/>
      <c r="K42" s="178"/>
      <c r="L42" s="181"/>
      <c r="M42" s="182">
        <v>-4595407</v>
      </c>
      <c r="N42" s="183"/>
      <c r="Q42" s="47">
        <f>IF(AND(Q30="-",Q36="-"),"-",SUM(Q36)-SUM(Q30))</f>
        <v>-4595407209</v>
      </c>
      <c r="AD42" s="219"/>
    </row>
    <row r="43" spans="1:30" s="47" customFormat="1">
      <c r="A43" s="1"/>
      <c r="B43" s="2"/>
      <c r="C43" s="172" t="s">
        <v>350</v>
      </c>
      <c r="D43" s="155"/>
      <c r="E43" s="176"/>
      <c r="F43" s="174"/>
      <c r="G43" s="174"/>
      <c r="H43" s="174"/>
      <c r="I43" s="174"/>
      <c r="J43" s="155"/>
      <c r="K43" s="155"/>
      <c r="L43" s="169"/>
      <c r="M43" s="184"/>
      <c r="N43" s="185"/>
      <c r="AD43" s="219"/>
    </row>
    <row r="44" spans="1:30" s="47" customFormat="1">
      <c r="A44" s="1" t="s">
        <v>308</v>
      </c>
      <c r="B44" s="2"/>
      <c r="C44" s="172"/>
      <c r="D44" s="155" t="s">
        <v>309</v>
      </c>
      <c r="E44" s="176"/>
      <c r="F44" s="174"/>
      <c r="G44" s="174"/>
      <c r="H44" s="174"/>
      <c r="I44" s="174"/>
      <c r="J44" s="155"/>
      <c r="K44" s="155"/>
      <c r="L44" s="169"/>
      <c r="M44" s="170">
        <v>8285543</v>
      </c>
      <c r="N44" s="171"/>
      <c r="Q44" s="47">
        <f>IF(COUNTIF(Q45:Q46,"-")=COUNTA(Q45:Q46),"-",SUM(Q45:Q46))</f>
        <v>8285543097</v>
      </c>
      <c r="AD44" s="219"/>
    </row>
    <row r="45" spans="1:30" s="47" customFormat="1">
      <c r="A45" s="1" t="s">
        <v>310</v>
      </c>
      <c r="B45" s="2"/>
      <c r="C45" s="172"/>
      <c r="D45" s="155"/>
      <c r="E45" s="176" t="s">
        <v>351</v>
      </c>
      <c r="F45" s="174"/>
      <c r="G45" s="174"/>
      <c r="H45" s="174"/>
      <c r="I45" s="174"/>
      <c r="J45" s="155"/>
      <c r="K45" s="155"/>
      <c r="L45" s="169"/>
      <c r="M45" s="170">
        <v>8243569</v>
      </c>
      <c r="N45" s="171"/>
      <c r="Q45" s="47">
        <v>8243568897</v>
      </c>
      <c r="AD45" s="219"/>
    </row>
    <row r="46" spans="1:30" s="47" customFormat="1">
      <c r="A46" s="1" t="s">
        <v>311</v>
      </c>
      <c r="B46" s="2"/>
      <c r="C46" s="172"/>
      <c r="D46" s="155"/>
      <c r="E46" s="176" t="s">
        <v>256</v>
      </c>
      <c r="F46" s="174"/>
      <c r="G46" s="174"/>
      <c r="H46" s="174"/>
      <c r="I46" s="174"/>
      <c r="J46" s="155"/>
      <c r="K46" s="155"/>
      <c r="L46" s="169"/>
      <c r="M46" s="170">
        <v>41974</v>
      </c>
      <c r="N46" s="171"/>
      <c r="Q46" s="47">
        <v>41974200</v>
      </c>
      <c r="AD46" s="219"/>
    </row>
    <row r="47" spans="1:30" s="47" customFormat="1">
      <c r="A47" s="1" t="s">
        <v>312</v>
      </c>
      <c r="B47" s="2"/>
      <c r="C47" s="172"/>
      <c r="D47" s="155" t="s">
        <v>313</v>
      </c>
      <c r="E47" s="176"/>
      <c r="F47" s="174"/>
      <c r="G47" s="174"/>
      <c r="H47" s="174"/>
      <c r="I47" s="174"/>
      <c r="J47" s="155"/>
      <c r="K47" s="155"/>
      <c r="L47" s="169"/>
      <c r="M47" s="170">
        <v>5610200</v>
      </c>
      <c r="N47" s="171"/>
      <c r="Q47" s="47">
        <f>IF(COUNTIF(Q48:Q49,"-")=COUNTA(Q48:Q49),"-",SUM(Q48:Q49))</f>
        <v>5610200000</v>
      </c>
      <c r="AD47" s="219"/>
    </row>
    <row r="48" spans="1:30" s="47" customFormat="1">
      <c r="A48" s="1" t="s">
        <v>314</v>
      </c>
      <c r="B48" s="2"/>
      <c r="C48" s="172"/>
      <c r="D48" s="155"/>
      <c r="E48" s="176" t="s">
        <v>352</v>
      </c>
      <c r="F48" s="174"/>
      <c r="G48" s="174"/>
      <c r="H48" s="174"/>
      <c r="I48" s="168"/>
      <c r="J48" s="155"/>
      <c r="K48" s="155"/>
      <c r="L48" s="169"/>
      <c r="M48" s="170">
        <v>5610200</v>
      </c>
      <c r="N48" s="171"/>
      <c r="Q48" s="47">
        <v>5610200000</v>
      </c>
      <c r="AD48" s="219"/>
    </row>
    <row r="49" spans="1:30" s="47" customFormat="1">
      <c r="A49" s="1" t="s">
        <v>315</v>
      </c>
      <c r="B49" s="2"/>
      <c r="C49" s="172"/>
      <c r="D49" s="155"/>
      <c r="E49" s="176" t="s">
        <v>275</v>
      </c>
      <c r="F49" s="174"/>
      <c r="G49" s="174"/>
      <c r="H49" s="174"/>
      <c r="I49" s="186"/>
      <c r="J49" s="155"/>
      <c r="K49" s="155"/>
      <c r="L49" s="169"/>
      <c r="M49" s="226">
        <v>0</v>
      </c>
      <c r="N49" s="171"/>
      <c r="Q49" s="47">
        <v>0</v>
      </c>
      <c r="AD49" s="219"/>
    </row>
    <row r="50" spans="1:30" s="47" customFormat="1">
      <c r="A50" s="1" t="s">
        <v>306</v>
      </c>
      <c r="B50" s="2"/>
      <c r="C50" s="177" t="s">
        <v>307</v>
      </c>
      <c r="D50" s="178"/>
      <c r="E50" s="179"/>
      <c r="F50" s="180"/>
      <c r="G50" s="180"/>
      <c r="H50" s="180"/>
      <c r="I50" s="187"/>
      <c r="J50" s="178"/>
      <c r="K50" s="178"/>
      <c r="L50" s="181"/>
      <c r="M50" s="182">
        <v>-2675343</v>
      </c>
      <c r="N50" s="183"/>
      <c r="Q50" s="47">
        <f>IF(AND(Q44="-",Q47="-"),"-",SUM(Q47)-SUM(Q44))</f>
        <v>-2675343097</v>
      </c>
      <c r="AD50" s="219"/>
    </row>
    <row r="51" spans="1:30" s="47" customFormat="1">
      <c r="A51" s="1" t="s">
        <v>316</v>
      </c>
      <c r="B51" s="2"/>
      <c r="C51" s="309" t="s">
        <v>317</v>
      </c>
      <c r="D51" s="310"/>
      <c r="E51" s="310"/>
      <c r="F51" s="310"/>
      <c r="G51" s="310"/>
      <c r="H51" s="310"/>
      <c r="I51" s="310"/>
      <c r="J51" s="310"/>
      <c r="K51" s="310"/>
      <c r="L51" s="311"/>
      <c r="M51" s="182">
        <v>1806078</v>
      </c>
      <c r="N51" s="183" t="s">
        <v>357</v>
      </c>
      <c r="Q51" s="47">
        <f>IF(AND(Q28="-",Q42="-",Q50="-"),"-",SUM(Q28,Q42,Q50))</f>
        <v>1806078384</v>
      </c>
      <c r="AD51" s="219"/>
    </row>
    <row r="52" spans="1:30" s="47" customFormat="1" ht="13.8" thickBot="1">
      <c r="A52" s="1" t="s">
        <v>318</v>
      </c>
      <c r="B52" s="2"/>
      <c r="C52" s="287" t="s">
        <v>319</v>
      </c>
      <c r="D52" s="288"/>
      <c r="E52" s="288"/>
      <c r="F52" s="288"/>
      <c r="G52" s="288"/>
      <c r="H52" s="288"/>
      <c r="I52" s="288"/>
      <c r="J52" s="288"/>
      <c r="K52" s="288"/>
      <c r="L52" s="289"/>
      <c r="M52" s="182">
        <v>7641234</v>
      </c>
      <c r="N52" s="183"/>
      <c r="Q52" s="47">
        <v>7641234161</v>
      </c>
      <c r="AD52" s="219"/>
    </row>
    <row r="53" spans="1:30" s="47" customFormat="1" ht="13.8" hidden="1" thickBot="1">
      <c r="A53" s="1">
        <v>4435000</v>
      </c>
      <c r="B53" s="2"/>
      <c r="C53" s="290" t="s">
        <v>237</v>
      </c>
      <c r="D53" s="291"/>
      <c r="E53" s="291"/>
      <c r="F53" s="291"/>
      <c r="G53" s="291"/>
      <c r="H53" s="291"/>
      <c r="I53" s="291"/>
      <c r="J53" s="291"/>
      <c r="K53" s="291"/>
      <c r="L53" s="292"/>
      <c r="M53" s="188" t="s">
        <v>11</v>
      </c>
      <c r="N53" s="183"/>
      <c r="Q53" s="47" t="s">
        <v>11</v>
      </c>
      <c r="AD53" s="219"/>
    </row>
    <row r="54" spans="1:30" s="47" customFormat="1" ht="13.8" thickBot="1">
      <c r="A54" s="1" t="s">
        <v>320</v>
      </c>
      <c r="B54" s="2"/>
      <c r="C54" s="293" t="s">
        <v>321</v>
      </c>
      <c r="D54" s="294"/>
      <c r="E54" s="294"/>
      <c r="F54" s="294"/>
      <c r="G54" s="294"/>
      <c r="H54" s="294"/>
      <c r="I54" s="294"/>
      <c r="J54" s="294"/>
      <c r="K54" s="294"/>
      <c r="L54" s="295"/>
      <c r="M54" s="189">
        <v>9447313</v>
      </c>
      <c r="N54" s="190" t="s">
        <v>357</v>
      </c>
      <c r="Q54" s="47">
        <f>IF(COUNTIF(Q51:Q53,"-")=COUNTA(Q51:Q53),"-",SUM(Q51:Q53))</f>
        <v>9447312545</v>
      </c>
      <c r="AD54" s="219"/>
    </row>
    <row r="55" spans="1:30" s="47" customFormat="1" ht="13.8" thickBot="1">
      <c r="A55" s="1"/>
      <c r="B55" s="2"/>
      <c r="C55" s="191"/>
      <c r="D55" s="191"/>
      <c r="E55" s="191"/>
      <c r="F55" s="191"/>
      <c r="G55" s="191"/>
      <c r="H55" s="191"/>
      <c r="I55" s="191"/>
      <c r="J55" s="191"/>
      <c r="K55" s="191"/>
      <c r="L55" s="191"/>
      <c r="M55" s="192"/>
      <c r="N55" s="193"/>
      <c r="AD55" s="219"/>
    </row>
    <row r="56" spans="1:30" s="47" customFormat="1">
      <c r="A56" s="1" t="s">
        <v>322</v>
      </c>
      <c r="B56" s="2"/>
      <c r="C56" s="194" t="s">
        <v>323</v>
      </c>
      <c r="D56" s="195"/>
      <c r="E56" s="195"/>
      <c r="F56" s="195"/>
      <c r="G56" s="195"/>
      <c r="H56" s="195"/>
      <c r="I56" s="195"/>
      <c r="J56" s="195"/>
      <c r="K56" s="195"/>
      <c r="L56" s="195"/>
      <c r="M56" s="196">
        <v>411720</v>
      </c>
      <c r="N56" s="197"/>
      <c r="Q56" s="47">
        <v>411719824</v>
      </c>
      <c r="AD56" s="219"/>
    </row>
    <row r="57" spans="1:30" s="47" customFormat="1">
      <c r="A57" s="1" t="s">
        <v>324</v>
      </c>
      <c r="B57" s="2"/>
      <c r="C57" s="198" t="s">
        <v>325</v>
      </c>
      <c r="D57" s="199"/>
      <c r="E57" s="199"/>
      <c r="F57" s="199"/>
      <c r="G57" s="199"/>
      <c r="H57" s="199"/>
      <c r="I57" s="199"/>
      <c r="J57" s="199"/>
      <c r="K57" s="199"/>
      <c r="L57" s="199"/>
      <c r="M57" s="182">
        <v>-249083</v>
      </c>
      <c r="N57" s="183"/>
      <c r="Q57" s="47">
        <v>-249083387</v>
      </c>
      <c r="AD57" s="219"/>
    </row>
    <row r="58" spans="1:30" s="47" customFormat="1" ht="13.8" thickBot="1">
      <c r="A58" s="1" t="s">
        <v>326</v>
      </c>
      <c r="B58" s="2"/>
      <c r="C58" s="200" t="s">
        <v>327</v>
      </c>
      <c r="D58" s="201"/>
      <c r="E58" s="201"/>
      <c r="F58" s="201"/>
      <c r="G58" s="201"/>
      <c r="H58" s="201"/>
      <c r="I58" s="201"/>
      <c r="J58" s="201"/>
      <c r="K58" s="201"/>
      <c r="L58" s="201"/>
      <c r="M58" s="202">
        <v>162636</v>
      </c>
      <c r="N58" s="203" t="s">
        <v>357</v>
      </c>
      <c r="Q58" s="47">
        <f>IF(COUNTIF(Q56:Q57,"-")=COUNTA(Q56:Q57),"-",SUM(Q56:Q57))</f>
        <v>162636437</v>
      </c>
      <c r="AD58" s="219"/>
    </row>
    <row r="59" spans="1:30" s="47" customFormat="1" ht="13.8" thickBot="1">
      <c r="A59" s="1" t="s">
        <v>328</v>
      </c>
      <c r="B59" s="2"/>
      <c r="C59" s="204" t="s">
        <v>329</v>
      </c>
      <c r="D59" s="205"/>
      <c r="E59" s="206"/>
      <c r="F59" s="207"/>
      <c r="G59" s="207"/>
      <c r="H59" s="207"/>
      <c r="I59" s="207"/>
      <c r="J59" s="205"/>
      <c r="K59" s="205"/>
      <c r="L59" s="205"/>
      <c r="M59" s="189">
        <v>9609949</v>
      </c>
      <c r="N59" s="190"/>
      <c r="Q59" s="47">
        <f>IF(AND(Q54="-",Q58="-"),"-",SUM(Q54,Q58))</f>
        <v>9609948982</v>
      </c>
      <c r="AD59" s="219"/>
    </row>
    <row r="60" spans="1:30" s="47" customFormat="1" ht="6.75" customHeight="1">
      <c r="A60" s="1"/>
      <c r="B60" s="2"/>
      <c r="C60" s="154"/>
      <c r="D60" s="154"/>
      <c r="E60" s="208"/>
      <c r="F60" s="209"/>
      <c r="G60" s="209"/>
      <c r="H60" s="209"/>
      <c r="I60" s="210"/>
      <c r="J60" s="211"/>
      <c r="K60" s="211"/>
      <c r="L60" s="211"/>
      <c r="M60" s="2"/>
      <c r="N60" s="2"/>
    </row>
    <row r="61" spans="1:30" s="47" customFormat="1">
      <c r="A61" s="1"/>
      <c r="B61" s="2"/>
      <c r="C61" s="154"/>
      <c r="D61" s="212" t="s">
        <v>343</v>
      </c>
      <c r="E61" s="208"/>
      <c r="F61" s="209"/>
      <c r="G61" s="209"/>
      <c r="H61" s="209"/>
      <c r="I61" s="213"/>
      <c r="J61" s="211"/>
      <c r="K61" s="211"/>
      <c r="L61" s="211"/>
      <c r="M61" s="2"/>
      <c r="N61" s="2"/>
    </row>
  </sheetData>
  <mergeCells count="9">
    <mergeCell ref="C52:L52"/>
    <mergeCell ref="C53:L53"/>
    <mergeCell ref="C54:L54"/>
    <mergeCell ref="C1:N1"/>
    <mergeCell ref="C2:N2"/>
    <mergeCell ref="C3:N3"/>
    <mergeCell ref="C5:L6"/>
    <mergeCell ref="M5:N6"/>
    <mergeCell ref="C51:L51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50A37-976E-4ECE-BEF8-21A054E10AE1}">
  <dimension ref="A1:P21"/>
  <sheetViews>
    <sheetView view="pageBreakPreview" zoomScaleNormal="100" zoomScaleSheetLayoutView="100" workbookViewId="0">
      <selection activeCell="I13" sqref="I13:J13"/>
    </sheetView>
  </sheetViews>
  <sheetFormatPr defaultColWidth="9.88671875" defaultRowHeight="14.4"/>
  <cols>
    <col min="1" max="1" width="4.109375" style="313" customWidth="1"/>
    <col min="2" max="2" width="18.5546875" style="313" customWidth="1"/>
    <col min="3" max="16" width="10.44140625" style="313" customWidth="1"/>
    <col min="17" max="16384" width="9.88671875" style="313"/>
  </cols>
  <sheetData>
    <row r="1" spans="1:16">
      <c r="A1" s="312"/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</row>
    <row r="2" spans="1:16" ht="20.25" customHeight="1">
      <c r="A2" s="314" t="s">
        <v>365</v>
      </c>
      <c r="B2" s="315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7" t="s">
        <v>366</v>
      </c>
    </row>
    <row r="3" spans="1:16" ht="37.5" customHeight="1">
      <c r="A3" s="318" t="s">
        <v>367</v>
      </c>
      <c r="B3" s="318"/>
      <c r="C3" s="319" t="s">
        <v>368</v>
      </c>
      <c r="D3" s="320"/>
      <c r="E3" s="319" t="s">
        <v>369</v>
      </c>
      <c r="F3" s="320"/>
      <c r="G3" s="319" t="s">
        <v>370</v>
      </c>
      <c r="H3" s="320"/>
      <c r="I3" s="319" t="s">
        <v>371</v>
      </c>
      <c r="J3" s="320"/>
      <c r="K3" s="319" t="s">
        <v>372</v>
      </c>
      <c r="L3" s="320"/>
      <c r="M3" s="320" t="s">
        <v>373</v>
      </c>
      <c r="N3" s="318"/>
      <c r="O3" s="320" t="s">
        <v>374</v>
      </c>
      <c r="P3" s="318"/>
    </row>
    <row r="4" spans="1:16" ht="14.1" customHeight="1">
      <c r="A4" s="321" t="s">
        <v>375</v>
      </c>
      <c r="B4" s="321"/>
      <c r="C4" s="322">
        <v>198610814701</v>
      </c>
      <c r="D4" s="323"/>
      <c r="E4" s="322">
        <v>2386012343</v>
      </c>
      <c r="F4" s="323"/>
      <c r="G4" s="322">
        <v>2189709122</v>
      </c>
      <c r="H4" s="323"/>
      <c r="I4" s="322">
        <v>198807117922</v>
      </c>
      <c r="J4" s="323"/>
      <c r="K4" s="322">
        <v>81421563882</v>
      </c>
      <c r="L4" s="323"/>
      <c r="M4" s="322">
        <v>2920893949</v>
      </c>
      <c r="N4" s="323"/>
      <c r="O4" s="322">
        <v>117385554040</v>
      </c>
      <c r="P4" s="323"/>
    </row>
    <row r="5" spans="1:16" ht="14.1" customHeight="1">
      <c r="A5" s="321" t="s">
        <v>376</v>
      </c>
      <c r="B5" s="321"/>
      <c r="C5" s="322">
        <v>62665632148</v>
      </c>
      <c r="D5" s="323"/>
      <c r="E5" s="322">
        <v>99460975</v>
      </c>
      <c r="F5" s="323"/>
      <c r="G5" s="322">
        <v>478005271</v>
      </c>
      <c r="H5" s="323"/>
      <c r="I5" s="322">
        <v>62287087852</v>
      </c>
      <c r="J5" s="323"/>
      <c r="K5" s="322">
        <v>0</v>
      </c>
      <c r="L5" s="323"/>
      <c r="M5" s="322">
        <v>0</v>
      </c>
      <c r="N5" s="323"/>
      <c r="O5" s="322">
        <v>62287087852</v>
      </c>
      <c r="P5" s="323"/>
    </row>
    <row r="6" spans="1:16" ht="14.1" customHeight="1">
      <c r="A6" s="324" t="s">
        <v>377</v>
      </c>
      <c r="B6" s="324"/>
      <c r="C6" s="322">
        <v>1370058445</v>
      </c>
      <c r="D6" s="323"/>
      <c r="E6" s="322">
        <v>0</v>
      </c>
      <c r="F6" s="323"/>
      <c r="G6" s="322">
        <v>0</v>
      </c>
      <c r="H6" s="323"/>
      <c r="I6" s="322">
        <v>1370058445</v>
      </c>
      <c r="J6" s="323"/>
      <c r="K6" s="322">
        <v>0</v>
      </c>
      <c r="L6" s="323"/>
      <c r="M6" s="322">
        <v>0</v>
      </c>
      <c r="N6" s="323"/>
      <c r="O6" s="322">
        <v>1370058445</v>
      </c>
      <c r="P6" s="323"/>
    </row>
    <row r="7" spans="1:16" ht="14.1" customHeight="1">
      <c r="A7" s="324" t="s">
        <v>378</v>
      </c>
      <c r="B7" s="324"/>
      <c r="C7" s="322">
        <v>121486968236</v>
      </c>
      <c r="D7" s="323"/>
      <c r="E7" s="322">
        <v>1749632956</v>
      </c>
      <c r="F7" s="323"/>
      <c r="G7" s="322">
        <v>1199491201</v>
      </c>
      <c r="H7" s="323"/>
      <c r="I7" s="322">
        <v>122037109991</v>
      </c>
      <c r="J7" s="323"/>
      <c r="K7" s="322">
        <v>74199788144</v>
      </c>
      <c r="L7" s="323"/>
      <c r="M7" s="322">
        <v>2572763046</v>
      </c>
      <c r="N7" s="323"/>
      <c r="O7" s="322">
        <v>47837321847</v>
      </c>
      <c r="P7" s="323"/>
    </row>
    <row r="8" spans="1:16" ht="14.1" customHeight="1">
      <c r="A8" s="321" t="s">
        <v>379</v>
      </c>
      <c r="B8" s="321"/>
      <c r="C8" s="322">
        <v>12575943222</v>
      </c>
      <c r="D8" s="323"/>
      <c r="E8" s="322">
        <v>532918412</v>
      </c>
      <c r="F8" s="323"/>
      <c r="G8" s="322">
        <v>0</v>
      </c>
      <c r="H8" s="323"/>
      <c r="I8" s="322">
        <v>13108861634</v>
      </c>
      <c r="J8" s="323"/>
      <c r="K8" s="322">
        <v>7221775738</v>
      </c>
      <c r="L8" s="323"/>
      <c r="M8" s="322">
        <v>348130903</v>
      </c>
      <c r="N8" s="323"/>
      <c r="O8" s="322">
        <v>5887085896</v>
      </c>
      <c r="P8" s="323"/>
    </row>
    <row r="9" spans="1:16" ht="14.1" customHeight="1">
      <c r="A9" s="324" t="s">
        <v>380</v>
      </c>
      <c r="B9" s="324"/>
      <c r="C9" s="322">
        <v>508612650</v>
      </c>
      <c r="D9" s="323"/>
      <c r="E9" s="322">
        <v>0</v>
      </c>
      <c r="F9" s="323"/>
      <c r="G9" s="322">
        <v>508612650</v>
      </c>
      <c r="H9" s="323"/>
      <c r="I9" s="322">
        <v>0</v>
      </c>
      <c r="J9" s="323"/>
      <c r="K9" s="322">
        <v>0</v>
      </c>
      <c r="L9" s="323"/>
      <c r="M9" s="322">
        <v>0</v>
      </c>
      <c r="N9" s="323"/>
      <c r="O9" s="322">
        <v>0</v>
      </c>
      <c r="P9" s="323"/>
    </row>
    <row r="10" spans="1:16" ht="14.1" customHeight="1">
      <c r="A10" s="321" t="s">
        <v>381</v>
      </c>
      <c r="B10" s="321"/>
      <c r="C10" s="322">
        <v>0</v>
      </c>
      <c r="D10" s="323"/>
      <c r="E10" s="322">
        <v>0</v>
      </c>
      <c r="F10" s="323"/>
      <c r="G10" s="322">
        <v>0</v>
      </c>
      <c r="H10" s="323"/>
      <c r="I10" s="322">
        <v>0</v>
      </c>
      <c r="J10" s="323"/>
      <c r="K10" s="322">
        <v>0</v>
      </c>
      <c r="L10" s="323"/>
      <c r="M10" s="322">
        <v>0</v>
      </c>
      <c r="N10" s="323"/>
      <c r="O10" s="322">
        <v>0</v>
      </c>
      <c r="P10" s="323"/>
    </row>
    <row r="11" spans="1:16" ht="14.1" customHeight="1">
      <c r="A11" s="324" t="s">
        <v>382</v>
      </c>
      <c r="B11" s="324"/>
      <c r="C11" s="322">
        <v>0</v>
      </c>
      <c r="D11" s="323"/>
      <c r="E11" s="322">
        <v>0</v>
      </c>
      <c r="F11" s="323"/>
      <c r="G11" s="322">
        <v>0</v>
      </c>
      <c r="H11" s="323"/>
      <c r="I11" s="322">
        <v>0</v>
      </c>
      <c r="J11" s="323"/>
      <c r="K11" s="322">
        <v>0</v>
      </c>
      <c r="L11" s="323"/>
      <c r="M11" s="322">
        <v>0</v>
      </c>
      <c r="N11" s="323"/>
      <c r="O11" s="322">
        <v>0</v>
      </c>
      <c r="P11" s="323"/>
    </row>
    <row r="12" spans="1:16" ht="14.1" customHeight="1">
      <c r="A12" s="324" t="s">
        <v>383</v>
      </c>
      <c r="B12" s="324"/>
      <c r="C12" s="322">
        <v>0</v>
      </c>
      <c r="D12" s="323"/>
      <c r="E12" s="322">
        <v>0</v>
      </c>
      <c r="F12" s="323"/>
      <c r="G12" s="322">
        <v>0</v>
      </c>
      <c r="H12" s="323"/>
      <c r="I12" s="322">
        <v>0</v>
      </c>
      <c r="J12" s="323"/>
      <c r="K12" s="322">
        <v>0</v>
      </c>
      <c r="L12" s="323"/>
      <c r="M12" s="322">
        <v>0</v>
      </c>
      <c r="N12" s="323"/>
      <c r="O12" s="322">
        <v>0</v>
      </c>
      <c r="P12" s="323"/>
    </row>
    <row r="13" spans="1:16" ht="14.1" customHeight="1">
      <c r="A13" s="324" t="s">
        <v>384</v>
      </c>
      <c r="B13" s="324"/>
      <c r="C13" s="322">
        <v>3600000</v>
      </c>
      <c r="D13" s="323"/>
      <c r="E13" s="322">
        <v>4000000</v>
      </c>
      <c r="F13" s="323"/>
      <c r="G13" s="322">
        <v>3600000</v>
      </c>
      <c r="H13" s="323"/>
      <c r="I13" s="322">
        <v>4000000</v>
      </c>
      <c r="J13" s="323"/>
      <c r="K13" s="322">
        <v>0</v>
      </c>
      <c r="L13" s="323"/>
      <c r="M13" s="322">
        <v>0</v>
      </c>
      <c r="N13" s="323"/>
      <c r="O13" s="322">
        <v>4000000</v>
      </c>
      <c r="P13" s="323"/>
    </row>
    <row r="14" spans="1:16" ht="14.1" customHeight="1">
      <c r="A14" s="325" t="s">
        <v>385</v>
      </c>
      <c r="B14" s="325"/>
      <c r="C14" s="322">
        <v>288869332091</v>
      </c>
      <c r="D14" s="323"/>
      <c r="E14" s="322">
        <v>5434996549</v>
      </c>
      <c r="F14" s="323"/>
      <c r="G14" s="322">
        <v>494536185</v>
      </c>
      <c r="H14" s="323"/>
      <c r="I14" s="322">
        <v>293809792455</v>
      </c>
      <c r="J14" s="323"/>
      <c r="K14" s="322">
        <v>127442392938</v>
      </c>
      <c r="L14" s="323"/>
      <c r="M14" s="322">
        <v>4712722463</v>
      </c>
      <c r="N14" s="323"/>
      <c r="O14" s="322">
        <v>166367399517</v>
      </c>
      <c r="P14" s="323"/>
    </row>
    <row r="15" spans="1:16" ht="14.1" customHeight="1">
      <c r="A15" s="321" t="s">
        <v>386</v>
      </c>
      <c r="B15" s="321"/>
      <c r="C15" s="322">
        <v>34198663086</v>
      </c>
      <c r="D15" s="323"/>
      <c r="E15" s="322">
        <v>186900149</v>
      </c>
      <c r="F15" s="323"/>
      <c r="G15" s="322">
        <v>11</v>
      </c>
      <c r="H15" s="323"/>
      <c r="I15" s="322">
        <v>34385563224</v>
      </c>
      <c r="J15" s="323"/>
      <c r="K15" s="322">
        <v>0</v>
      </c>
      <c r="L15" s="323"/>
      <c r="M15" s="322">
        <v>0</v>
      </c>
      <c r="N15" s="323"/>
      <c r="O15" s="322">
        <v>34385563224</v>
      </c>
      <c r="P15" s="323"/>
    </row>
    <row r="16" spans="1:16" ht="14.1" customHeight="1">
      <c r="A16" s="324" t="s">
        <v>378</v>
      </c>
      <c r="B16" s="324"/>
      <c r="C16" s="322">
        <v>10050460531</v>
      </c>
      <c r="D16" s="323"/>
      <c r="E16" s="322">
        <v>49923245</v>
      </c>
      <c r="F16" s="323"/>
      <c r="G16" s="322">
        <v>9228000</v>
      </c>
      <c r="H16" s="323"/>
      <c r="I16" s="322">
        <v>10091155776</v>
      </c>
      <c r="J16" s="323"/>
      <c r="K16" s="322">
        <v>6503183895</v>
      </c>
      <c r="L16" s="323"/>
      <c r="M16" s="322">
        <v>232401371</v>
      </c>
      <c r="N16" s="323"/>
      <c r="O16" s="322">
        <v>3587971881</v>
      </c>
      <c r="P16" s="323"/>
    </row>
    <row r="17" spans="1:16" ht="14.1" customHeight="1">
      <c r="A17" s="321" t="s">
        <v>379</v>
      </c>
      <c r="B17" s="321"/>
      <c r="C17" s="322">
        <v>240838331467</v>
      </c>
      <c r="D17" s="323"/>
      <c r="E17" s="322">
        <v>3773150898</v>
      </c>
      <c r="F17" s="323"/>
      <c r="G17" s="322">
        <v>82398759</v>
      </c>
      <c r="H17" s="323"/>
      <c r="I17" s="322">
        <v>244529083606</v>
      </c>
      <c r="J17" s="323"/>
      <c r="K17" s="322">
        <v>119529410846</v>
      </c>
      <c r="L17" s="323"/>
      <c r="M17" s="322">
        <v>4349271144</v>
      </c>
      <c r="N17" s="323"/>
      <c r="O17" s="322">
        <v>124999672760</v>
      </c>
      <c r="P17" s="323"/>
    </row>
    <row r="18" spans="1:16" ht="14.1" customHeight="1">
      <c r="A18" s="321" t="s">
        <v>383</v>
      </c>
      <c r="B18" s="321"/>
      <c r="C18" s="322">
        <v>2611345398</v>
      </c>
      <c r="D18" s="323"/>
      <c r="E18" s="322">
        <v>252703410</v>
      </c>
      <c r="F18" s="323"/>
      <c r="G18" s="322">
        <v>2456249</v>
      </c>
      <c r="H18" s="323"/>
      <c r="I18" s="322">
        <v>2861592559</v>
      </c>
      <c r="J18" s="323"/>
      <c r="K18" s="322">
        <v>1409798197</v>
      </c>
      <c r="L18" s="323"/>
      <c r="M18" s="322">
        <v>131049948</v>
      </c>
      <c r="N18" s="323"/>
      <c r="O18" s="322">
        <v>1451794362</v>
      </c>
      <c r="P18" s="323"/>
    </row>
    <row r="19" spans="1:16" ht="14.1" customHeight="1">
      <c r="A19" s="324" t="s">
        <v>384</v>
      </c>
      <c r="B19" s="324"/>
      <c r="C19" s="322">
        <v>1170531609</v>
      </c>
      <c r="D19" s="323"/>
      <c r="E19" s="322">
        <v>1172318847</v>
      </c>
      <c r="F19" s="323"/>
      <c r="G19" s="322">
        <v>400453166</v>
      </c>
      <c r="H19" s="323"/>
      <c r="I19" s="322">
        <v>1942397290</v>
      </c>
      <c r="J19" s="323"/>
      <c r="K19" s="322">
        <v>0</v>
      </c>
      <c r="L19" s="323"/>
      <c r="M19" s="322">
        <v>0</v>
      </c>
      <c r="N19" s="323"/>
      <c r="O19" s="322">
        <v>1942397290</v>
      </c>
      <c r="P19" s="323"/>
    </row>
    <row r="20" spans="1:16" ht="14.1" customHeight="1">
      <c r="A20" s="321" t="s">
        <v>387</v>
      </c>
      <c r="B20" s="321"/>
      <c r="C20" s="322">
        <v>6709058001</v>
      </c>
      <c r="D20" s="323"/>
      <c r="E20" s="322">
        <v>330362663</v>
      </c>
      <c r="F20" s="323"/>
      <c r="G20" s="322">
        <v>511491459</v>
      </c>
      <c r="H20" s="323"/>
      <c r="I20" s="322">
        <v>6527929205</v>
      </c>
      <c r="J20" s="323"/>
      <c r="K20" s="322">
        <v>5172941540</v>
      </c>
      <c r="L20" s="323"/>
      <c r="M20" s="322">
        <v>312285162</v>
      </c>
      <c r="N20" s="323"/>
      <c r="O20" s="322">
        <v>1354987665</v>
      </c>
      <c r="P20" s="323"/>
    </row>
    <row r="21" spans="1:16" ht="14.1" customHeight="1">
      <c r="A21" s="326" t="s">
        <v>344</v>
      </c>
      <c r="B21" s="327"/>
      <c r="C21" s="322">
        <v>494189204793</v>
      </c>
      <c r="D21" s="323"/>
      <c r="E21" s="322">
        <v>8151371555</v>
      </c>
      <c r="F21" s="323"/>
      <c r="G21" s="322">
        <v>3195736766</v>
      </c>
      <c r="H21" s="323"/>
      <c r="I21" s="322">
        <v>499144839582</v>
      </c>
      <c r="J21" s="323"/>
      <c r="K21" s="322">
        <v>214036898360</v>
      </c>
      <c r="L21" s="323"/>
      <c r="M21" s="322">
        <v>7945901574</v>
      </c>
      <c r="N21" s="323"/>
      <c r="O21" s="322">
        <v>285107941222</v>
      </c>
      <c r="P21" s="323"/>
    </row>
  </sheetData>
  <mergeCells count="152">
    <mergeCell ref="M21:N21"/>
    <mergeCell ref="O21:P21"/>
    <mergeCell ref="A21:B21"/>
    <mergeCell ref="C21:D21"/>
    <mergeCell ref="E21:F21"/>
    <mergeCell ref="G21:H21"/>
    <mergeCell ref="I21:J21"/>
    <mergeCell ref="K21:L21"/>
    <mergeCell ref="M19:N19"/>
    <mergeCell ref="O19:P19"/>
    <mergeCell ref="A20:B20"/>
    <mergeCell ref="C20:D20"/>
    <mergeCell ref="E20:F20"/>
    <mergeCell ref="G20:H20"/>
    <mergeCell ref="I20:J20"/>
    <mergeCell ref="K20:L20"/>
    <mergeCell ref="M20:N20"/>
    <mergeCell ref="O20:P20"/>
    <mergeCell ref="A19:B19"/>
    <mergeCell ref="C19:D19"/>
    <mergeCell ref="E19:F19"/>
    <mergeCell ref="G19:H19"/>
    <mergeCell ref="I19:J19"/>
    <mergeCell ref="K19:L19"/>
    <mergeCell ref="M17:N17"/>
    <mergeCell ref="O17:P17"/>
    <mergeCell ref="A18:B18"/>
    <mergeCell ref="C18:D18"/>
    <mergeCell ref="E18:F18"/>
    <mergeCell ref="G18:H18"/>
    <mergeCell ref="I18:J18"/>
    <mergeCell ref="K18:L18"/>
    <mergeCell ref="M18:N18"/>
    <mergeCell ref="O18:P18"/>
    <mergeCell ref="A17:B17"/>
    <mergeCell ref="C17:D17"/>
    <mergeCell ref="E17:F17"/>
    <mergeCell ref="G17:H17"/>
    <mergeCell ref="I17:J17"/>
    <mergeCell ref="K17:L17"/>
    <mergeCell ref="M15:N15"/>
    <mergeCell ref="O15:P15"/>
    <mergeCell ref="A16:B16"/>
    <mergeCell ref="C16:D16"/>
    <mergeCell ref="E16:F16"/>
    <mergeCell ref="G16:H16"/>
    <mergeCell ref="I16:J16"/>
    <mergeCell ref="K16:L16"/>
    <mergeCell ref="M16:N16"/>
    <mergeCell ref="O16:P16"/>
    <mergeCell ref="A15:B15"/>
    <mergeCell ref="C15:D15"/>
    <mergeCell ref="E15:F15"/>
    <mergeCell ref="G15:H15"/>
    <mergeCell ref="I15:J15"/>
    <mergeCell ref="K15:L15"/>
    <mergeCell ref="M13:N13"/>
    <mergeCell ref="O13:P13"/>
    <mergeCell ref="A14:B14"/>
    <mergeCell ref="C14:D14"/>
    <mergeCell ref="E14:F14"/>
    <mergeCell ref="G14:H14"/>
    <mergeCell ref="I14:J14"/>
    <mergeCell ref="K14:L14"/>
    <mergeCell ref="M14:N14"/>
    <mergeCell ref="O14:P14"/>
    <mergeCell ref="A13:B13"/>
    <mergeCell ref="C13:D13"/>
    <mergeCell ref="E13:F13"/>
    <mergeCell ref="G13:H13"/>
    <mergeCell ref="I13:J13"/>
    <mergeCell ref="K13:L13"/>
    <mergeCell ref="M11:N11"/>
    <mergeCell ref="O11:P11"/>
    <mergeCell ref="A12:B12"/>
    <mergeCell ref="C12:D12"/>
    <mergeCell ref="E12:F12"/>
    <mergeCell ref="G12:H12"/>
    <mergeCell ref="I12:J12"/>
    <mergeCell ref="K12:L12"/>
    <mergeCell ref="M12:N12"/>
    <mergeCell ref="O12:P12"/>
    <mergeCell ref="A11:B11"/>
    <mergeCell ref="C11:D11"/>
    <mergeCell ref="E11:F11"/>
    <mergeCell ref="G11:H11"/>
    <mergeCell ref="I11:J11"/>
    <mergeCell ref="K11:L11"/>
    <mergeCell ref="M9:N9"/>
    <mergeCell ref="O9:P9"/>
    <mergeCell ref="A10:B10"/>
    <mergeCell ref="C10:D10"/>
    <mergeCell ref="E10:F10"/>
    <mergeCell ref="G10:H10"/>
    <mergeCell ref="I10:J10"/>
    <mergeCell ref="K10:L10"/>
    <mergeCell ref="M10:N10"/>
    <mergeCell ref="O10:P10"/>
    <mergeCell ref="A9:B9"/>
    <mergeCell ref="C9:D9"/>
    <mergeCell ref="E9:F9"/>
    <mergeCell ref="G9:H9"/>
    <mergeCell ref="I9:J9"/>
    <mergeCell ref="K9:L9"/>
    <mergeCell ref="M7:N7"/>
    <mergeCell ref="O7:P7"/>
    <mergeCell ref="A8:B8"/>
    <mergeCell ref="C8:D8"/>
    <mergeCell ref="E8:F8"/>
    <mergeCell ref="G8:H8"/>
    <mergeCell ref="I8:J8"/>
    <mergeCell ref="K8:L8"/>
    <mergeCell ref="M8:N8"/>
    <mergeCell ref="O8:P8"/>
    <mergeCell ref="A7:B7"/>
    <mergeCell ref="C7:D7"/>
    <mergeCell ref="E7:F7"/>
    <mergeCell ref="G7:H7"/>
    <mergeCell ref="I7:J7"/>
    <mergeCell ref="K7:L7"/>
    <mergeCell ref="M5:N5"/>
    <mergeCell ref="O5:P5"/>
    <mergeCell ref="A6:B6"/>
    <mergeCell ref="C6:D6"/>
    <mergeCell ref="E6:F6"/>
    <mergeCell ref="G6:H6"/>
    <mergeCell ref="I6:J6"/>
    <mergeCell ref="K6:L6"/>
    <mergeCell ref="M6:N6"/>
    <mergeCell ref="O6:P6"/>
    <mergeCell ref="A5:B5"/>
    <mergeCell ref="C5:D5"/>
    <mergeCell ref="E5:F5"/>
    <mergeCell ref="G5:H5"/>
    <mergeCell ref="I5:J5"/>
    <mergeCell ref="K5:L5"/>
    <mergeCell ref="M3:N3"/>
    <mergeCell ref="O3:P3"/>
    <mergeCell ref="A4:B4"/>
    <mergeCell ref="C4:D4"/>
    <mergeCell ref="E4:F4"/>
    <mergeCell ref="G4:H4"/>
    <mergeCell ref="I4:J4"/>
    <mergeCell ref="K4:L4"/>
    <mergeCell ref="M4:N4"/>
    <mergeCell ref="O4:P4"/>
    <mergeCell ref="A3:B3"/>
    <mergeCell ref="C3:D3"/>
    <mergeCell ref="E3:F3"/>
    <mergeCell ref="G3:H3"/>
    <mergeCell ref="I3:J3"/>
    <mergeCell ref="K3:L3"/>
  </mergeCells>
  <phoneticPr fontId="11"/>
  <pageMargins left="0.7" right="0.7" top="0.75" bottom="0.75" header="0.3" footer="0.3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F57D2-130C-412D-9116-5CA04A759702}">
  <sheetPr>
    <pageSetUpPr fitToPage="1"/>
  </sheetPr>
  <dimension ref="A1:R27"/>
  <sheetViews>
    <sheetView showGridLines="0"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12" sqref="E12:F12"/>
    </sheetView>
  </sheetViews>
  <sheetFormatPr defaultColWidth="9.88671875" defaultRowHeight="14.4"/>
  <cols>
    <col min="1" max="1" width="4.109375" style="329" customWidth="1"/>
    <col min="2" max="2" width="18.5546875" style="329" customWidth="1"/>
    <col min="3" max="18" width="10.5546875" style="329" customWidth="1"/>
    <col min="19" max="16384" width="9.88671875" style="329"/>
  </cols>
  <sheetData>
    <row r="1" spans="1:18">
      <c r="A1" s="328"/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</row>
    <row r="2" spans="1:18" ht="20.25" customHeight="1">
      <c r="A2" s="330" t="s">
        <v>388</v>
      </c>
      <c r="B2" s="331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28"/>
      <c r="O2" s="328"/>
      <c r="P2" s="328"/>
      <c r="Q2" s="328"/>
      <c r="R2" s="333" t="s">
        <v>366</v>
      </c>
    </row>
    <row r="3" spans="1:18" ht="12.9" customHeight="1">
      <c r="A3" s="318" t="s">
        <v>367</v>
      </c>
      <c r="B3" s="318"/>
      <c r="C3" s="318" t="s">
        <v>389</v>
      </c>
      <c r="D3" s="318"/>
      <c r="E3" s="318" t="s">
        <v>390</v>
      </c>
      <c r="F3" s="318"/>
      <c r="G3" s="318" t="s">
        <v>391</v>
      </c>
      <c r="H3" s="318"/>
      <c r="I3" s="318" t="s">
        <v>392</v>
      </c>
      <c r="J3" s="318"/>
      <c r="K3" s="318" t="s">
        <v>393</v>
      </c>
      <c r="L3" s="318"/>
      <c r="M3" s="318" t="s">
        <v>394</v>
      </c>
      <c r="N3" s="318"/>
      <c r="O3" s="318" t="s">
        <v>395</v>
      </c>
      <c r="P3" s="318"/>
      <c r="Q3" s="318" t="s">
        <v>344</v>
      </c>
      <c r="R3" s="318"/>
    </row>
    <row r="4" spans="1:18" ht="12.9" customHeight="1">
      <c r="A4" s="318"/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</row>
    <row r="5" spans="1:18" ht="14.1" customHeight="1">
      <c r="A5" s="334" t="s">
        <v>375</v>
      </c>
      <c r="B5" s="335"/>
      <c r="C5" s="322">
        <v>9356645414</v>
      </c>
      <c r="D5" s="323"/>
      <c r="E5" s="322">
        <v>46887676659</v>
      </c>
      <c r="F5" s="323"/>
      <c r="G5" s="322">
        <v>7455635731</v>
      </c>
      <c r="H5" s="323"/>
      <c r="I5" s="322">
        <v>24834614853</v>
      </c>
      <c r="J5" s="323"/>
      <c r="K5" s="322">
        <v>9409908206</v>
      </c>
      <c r="L5" s="323"/>
      <c r="M5" s="322">
        <v>4557358141</v>
      </c>
      <c r="N5" s="323"/>
      <c r="O5" s="322">
        <v>14883715036</v>
      </c>
      <c r="P5" s="323"/>
      <c r="Q5" s="322">
        <v>117385554040</v>
      </c>
      <c r="R5" s="323"/>
    </row>
    <row r="6" spans="1:18" ht="14.1" customHeight="1">
      <c r="A6" s="324" t="s">
        <v>386</v>
      </c>
      <c r="B6" s="324"/>
      <c r="C6" s="322">
        <v>6188915971</v>
      </c>
      <c r="D6" s="323"/>
      <c r="E6" s="322">
        <v>22820826957</v>
      </c>
      <c r="F6" s="323"/>
      <c r="G6" s="322">
        <v>2377490073</v>
      </c>
      <c r="H6" s="323"/>
      <c r="I6" s="322">
        <v>11261223675</v>
      </c>
      <c r="J6" s="323"/>
      <c r="K6" s="322">
        <v>6075109100</v>
      </c>
      <c r="L6" s="323"/>
      <c r="M6" s="322">
        <v>503642702</v>
      </c>
      <c r="N6" s="323"/>
      <c r="O6" s="322">
        <v>13059879374</v>
      </c>
      <c r="P6" s="323"/>
      <c r="Q6" s="322">
        <v>62287087852</v>
      </c>
      <c r="R6" s="323"/>
    </row>
    <row r="7" spans="1:18" ht="14.1" customHeight="1">
      <c r="A7" s="324" t="s">
        <v>377</v>
      </c>
      <c r="B7" s="324"/>
      <c r="C7" s="322">
        <v>0</v>
      </c>
      <c r="D7" s="323"/>
      <c r="E7" s="322">
        <v>0</v>
      </c>
      <c r="F7" s="323"/>
      <c r="G7" s="322">
        <v>0</v>
      </c>
      <c r="H7" s="323"/>
      <c r="I7" s="322">
        <v>0</v>
      </c>
      <c r="J7" s="323"/>
      <c r="K7" s="322">
        <v>1370058445</v>
      </c>
      <c r="L7" s="323"/>
      <c r="M7" s="322">
        <v>0</v>
      </c>
      <c r="N7" s="323"/>
      <c r="O7" s="322">
        <v>0</v>
      </c>
      <c r="P7" s="323"/>
      <c r="Q7" s="322">
        <v>1370058445</v>
      </c>
      <c r="R7" s="323"/>
    </row>
    <row r="8" spans="1:18" ht="14.1" customHeight="1">
      <c r="A8" s="321" t="s">
        <v>378</v>
      </c>
      <c r="B8" s="321"/>
      <c r="C8" s="322">
        <v>2936552270</v>
      </c>
      <c r="D8" s="323"/>
      <c r="E8" s="322">
        <v>22997976699</v>
      </c>
      <c r="F8" s="323"/>
      <c r="G8" s="322">
        <v>4874907571</v>
      </c>
      <c r="H8" s="323"/>
      <c r="I8" s="322">
        <v>12934270646</v>
      </c>
      <c r="J8" s="323"/>
      <c r="K8" s="322">
        <v>1944213550</v>
      </c>
      <c r="L8" s="323"/>
      <c r="M8" s="322">
        <v>326645449</v>
      </c>
      <c r="N8" s="323"/>
      <c r="O8" s="322">
        <v>1822755662</v>
      </c>
      <c r="P8" s="323"/>
      <c r="Q8" s="322">
        <v>47837321847</v>
      </c>
      <c r="R8" s="323"/>
    </row>
    <row r="9" spans="1:18" ht="14.1" customHeight="1">
      <c r="A9" s="324" t="s">
        <v>379</v>
      </c>
      <c r="B9" s="324"/>
      <c r="C9" s="322">
        <v>231177173</v>
      </c>
      <c r="D9" s="323"/>
      <c r="E9" s="322">
        <v>1068873003</v>
      </c>
      <c r="F9" s="323"/>
      <c r="G9" s="322">
        <v>203238087</v>
      </c>
      <c r="H9" s="323"/>
      <c r="I9" s="322">
        <v>635120532</v>
      </c>
      <c r="J9" s="323"/>
      <c r="K9" s="322">
        <v>20527111</v>
      </c>
      <c r="L9" s="323"/>
      <c r="M9" s="322">
        <v>3727069990</v>
      </c>
      <c r="N9" s="323"/>
      <c r="O9" s="322">
        <v>1080000</v>
      </c>
      <c r="P9" s="323"/>
      <c r="Q9" s="322">
        <v>5887085896</v>
      </c>
      <c r="R9" s="323"/>
    </row>
    <row r="10" spans="1:18" ht="14.1" customHeight="1">
      <c r="A10" s="324" t="s">
        <v>380</v>
      </c>
      <c r="B10" s="324"/>
      <c r="C10" s="322">
        <v>0</v>
      </c>
      <c r="D10" s="323"/>
      <c r="E10" s="322">
        <v>0</v>
      </c>
      <c r="F10" s="323"/>
      <c r="G10" s="322">
        <v>0</v>
      </c>
      <c r="H10" s="323"/>
      <c r="I10" s="322">
        <v>0</v>
      </c>
      <c r="J10" s="323"/>
      <c r="K10" s="322">
        <v>0</v>
      </c>
      <c r="L10" s="323"/>
      <c r="M10" s="322">
        <v>0</v>
      </c>
      <c r="N10" s="323"/>
      <c r="O10" s="322">
        <v>0</v>
      </c>
      <c r="P10" s="323"/>
      <c r="Q10" s="322">
        <v>0</v>
      </c>
      <c r="R10" s="323"/>
    </row>
    <row r="11" spans="1:18" ht="14.1" customHeight="1">
      <c r="A11" s="321" t="s">
        <v>381</v>
      </c>
      <c r="B11" s="321"/>
      <c r="C11" s="322">
        <v>0</v>
      </c>
      <c r="D11" s="323"/>
      <c r="E11" s="322">
        <v>0</v>
      </c>
      <c r="F11" s="323"/>
      <c r="G11" s="322">
        <v>0</v>
      </c>
      <c r="H11" s="323"/>
      <c r="I11" s="322">
        <v>0</v>
      </c>
      <c r="J11" s="323"/>
      <c r="K11" s="322">
        <v>0</v>
      </c>
      <c r="L11" s="323"/>
      <c r="M11" s="322">
        <v>0</v>
      </c>
      <c r="N11" s="323"/>
      <c r="O11" s="322">
        <v>0</v>
      </c>
      <c r="P11" s="323"/>
      <c r="Q11" s="322">
        <v>0</v>
      </c>
      <c r="R11" s="323"/>
    </row>
    <row r="12" spans="1:18" ht="14.1" customHeight="1">
      <c r="A12" s="324" t="s">
        <v>382</v>
      </c>
      <c r="B12" s="324"/>
      <c r="C12" s="322">
        <v>0</v>
      </c>
      <c r="D12" s="323"/>
      <c r="E12" s="322">
        <v>0</v>
      </c>
      <c r="F12" s="323"/>
      <c r="G12" s="322">
        <v>0</v>
      </c>
      <c r="H12" s="323"/>
      <c r="I12" s="322">
        <v>0</v>
      </c>
      <c r="J12" s="323"/>
      <c r="K12" s="322">
        <v>0</v>
      </c>
      <c r="L12" s="323"/>
      <c r="M12" s="322">
        <v>0</v>
      </c>
      <c r="N12" s="323"/>
      <c r="O12" s="322">
        <v>0</v>
      </c>
      <c r="P12" s="323"/>
      <c r="Q12" s="322">
        <v>0</v>
      </c>
      <c r="R12" s="323"/>
    </row>
    <row r="13" spans="1:18" ht="14.1" customHeight="1">
      <c r="A13" s="324" t="s">
        <v>383</v>
      </c>
      <c r="B13" s="324"/>
      <c r="C13" s="322">
        <v>0</v>
      </c>
      <c r="D13" s="323"/>
      <c r="E13" s="322">
        <v>0</v>
      </c>
      <c r="F13" s="323"/>
      <c r="G13" s="322">
        <v>0</v>
      </c>
      <c r="H13" s="323"/>
      <c r="I13" s="322">
        <v>0</v>
      </c>
      <c r="J13" s="323"/>
      <c r="K13" s="322">
        <v>0</v>
      </c>
      <c r="L13" s="323"/>
      <c r="M13" s="322">
        <v>0</v>
      </c>
      <c r="N13" s="323"/>
      <c r="O13" s="322">
        <v>0</v>
      </c>
      <c r="P13" s="323"/>
      <c r="Q13" s="322">
        <v>0</v>
      </c>
      <c r="R13" s="323"/>
    </row>
    <row r="14" spans="1:18" ht="14.1" customHeight="1">
      <c r="A14" s="324" t="s">
        <v>384</v>
      </c>
      <c r="B14" s="324"/>
      <c r="C14" s="322">
        <v>0</v>
      </c>
      <c r="D14" s="323"/>
      <c r="E14" s="322">
        <v>0</v>
      </c>
      <c r="F14" s="323"/>
      <c r="G14" s="322">
        <v>0</v>
      </c>
      <c r="H14" s="323"/>
      <c r="I14" s="322">
        <v>4000000</v>
      </c>
      <c r="J14" s="323"/>
      <c r="K14" s="322">
        <v>0</v>
      </c>
      <c r="L14" s="323"/>
      <c r="M14" s="322">
        <v>0</v>
      </c>
      <c r="N14" s="323"/>
      <c r="O14" s="322">
        <v>0</v>
      </c>
      <c r="P14" s="323"/>
      <c r="Q14" s="322">
        <v>4000000</v>
      </c>
      <c r="R14" s="323"/>
    </row>
    <row r="15" spans="1:18" ht="14.1" customHeight="1">
      <c r="A15" s="336" t="s">
        <v>385</v>
      </c>
      <c r="B15" s="337"/>
      <c r="C15" s="322">
        <v>160601752613</v>
      </c>
      <c r="D15" s="323"/>
      <c r="E15" s="322">
        <v>632473339</v>
      </c>
      <c r="F15" s="323"/>
      <c r="G15" s="322">
        <v>0</v>
      </c>
      <c r="H15" s="323"/>
      <c r="I15" s="322">
        <v>60963402</v>
      </c>
      <c r="J15" s="323"/>
      <c r="K15" s="322">
        <v>5067883683</v>
      </c>
      <c r="L15" s="323"/>
      <c r="M15" s="322">
        <v>147960</v>
      </c>
      <c r="N15" s="323"/>
      <c r="O15" s="322">
        <v>4178520</v>
      </c>
      <c r="P15" s="323"/>
      <c r="Q15" s="322">
        <v>166367399517</v>
      </c>
      <c r="R15" s="323"/>
    </row>
    <row r="16" spans="1:18" ht="14.1" customHeight="1">
      <c r="A16" s="324" t="s">
        <v>386</v>
      </c>
      <c r="B16" s="324"/>
      <c r="C16" s="322">
        <v>30789499697</v>
      </c>
      <c r="D16" s="323"/>
      <c r="E16" s="322">
        <v>278637072</v>
      </c>
      <c r="F16" s="323"/>
      <c r="G16" s="322">
        <v>0</v>
      </c>
      <c r="H16" s="323"/>
      <c r="I16" s="322">
        <v>13330101</v>
      </c>
      <c r="J16" s="323"/>
      <c r="K16" s="322">
        <v>3304096354</v>
      </c>
      <c r="L16" s="323"/>
      <c r="M16" s="322">
        <v>0</v>
      </c>
      <c r="N16" s="323"/>
      <c r="O16" s="322">
        <v>0</v>
      </c>
      <c r="P16" s="323"/>
      <c r="Q16" s="322">
        <v>34385563224</v>
      </c>
      <c r="R16" s="323"/>
    </row>
    <row r="17" spans="1:18" ht="14.1" customHeight="1">
      <c r="A17" s="324" t="s">
        <v>378</v>
      </c>
      <c r="B17" s="324"/>
      <c r="C17" s="322">
        <v>2567752028</v>
      </c>
      <c r="D17" s="323"/>
      <c r="E17" s="322">
        <v>250870971</v>
      </c>
      <c r="F17" s="323"/>
      <c r="G17" s="322">
        <v>0</v>
      </c>
      <c r="H17" s="323"/>
      <c r="I17" s="322">
        <v>47633301</v>
      </c>
      <c r="J17" s="323"/>
      <c r="K17" s="322">
        <v>721567621</v>
      </c>
      <c r="L17" s="323"/>
      <c r="M17" s="322">
        <v>147960</v>
      </c>
      <c r="N17" s="323"/>
      <c r="O17" s="322">
        <v>0</v>
      </c>
      <c r="P17" s="323"/>
      <c r="Q17" s="322">
        <v>3587971881</v>
      </c>
      <c r="R17" s="323"/>
    </row>
    <row r="18" spans="1:18" ht="14.1" customHeight="1">
      <c r="A18" s="321" t="s">
        <v>379</v>
      </c>
      <c r="B18" s="321"/>
      <c r="C18" s="322">
        <v>123947928532</v>
      </c>
      <c r="D18" s="323"/>
      <c r="E18" s="322">
        <v>5346000</v>
      </c>
      <c r="F18" s="323"/>
      <c r="G18" s="322">
        <v>0</v>
      </c>
      <c r="H18" s="323"/>
      <c r="I18" s="322">
        <v>0</v>
      </c>
      <c r="J18" s="323"/>
      <c r="K18" s="322">
        <v>1042219708</v>
      </c>
      <c r="L18" s="323"/>
      <c r="M18" s="322">
        <v>0</v>
      </c>
      <c r="N18" s="323"/>
      <c r="O18" s="322">
        <v>4178520</v>
      </c>
      <c r="P18" s="323"/>
      <c r="Q18" s="322">
        <v>124999672760</v>
      </c>
      <c r="R18" s="323"/>
    </row>
    <row r="19" spans="1:18" ht="14.1" customHeight="1">
      <c r="A19" s="324" t="s">
        <v>383</v>
      </c>
      <c r="B19" s="324"/>
      <c r="C19" s="322">
        <v>1451794362</v>
      </c>
      <c r="D19" s="323"/>
      <c r="E19" s="322">
        <v>0</v>
      </c>
      <c r="F19" s="323"/>
      <c r="G19" s="322">
        <v>0</v>
      </c>
      <c r="H19" s="323"/>
      <c r="I19" s="322">
        <v>0</v>
      </c>
      <c r="J19" s="323"/>
      <c r="K19" s="322">
        <v>0</v>
      </c>
      <c r="L19" s="323"/>
      <c r="M19" s="322">
        <v>0</v>
      </c>
      <c r="N19" s="323"/>
      <c r="O19" s="322">
        <v>0</v>
      </c>
      <c r="P19" s="323"/>
      <c r="Q19" s="322">
        <v>1451794362</v>
      </c>
      <c r="R19" s="323"/>
    </row>
    <row r="20" spans="1:18" ht="14.1" customHeight="1">
      <c r="A20" s="321" t="s">
        <v>384</v>
      </c>
      <c r="B20" s="321"/>
      <c r="C20" s="322">
        <v>1844777994</v>
      </c>
      <c r="D20" s="323"/>
      <c r="E20" s="322">
        <v>97619296</v>
      </c>
      <c r="F20" s="323"/>
      <c r="G20" s="322">
        <v>0</v>
      </c>
      <c r="H20" s="323"/>
      <c r="I20" s="322">
        <v>0</v>
      </c>
      <c r="J20" s="323"/>
      <c r="K20" s="322">
        <v>0</v>
      </c>
      <c r="L20" s="323"/>
      <c r="M20" s="322">
        <v>0</v>
      </c>
      <c r="N20" s="323"/>
      <c r="O20" s="322">
        <v>0</v>
      </c>
      <c r="P20" s="323"/>
      <c r="Q20" s="322">
        <v>1942397290</v>
      </c>
      <c r="R20" s="323"/>
    </row>
    <row r="21" spans="1:18" ht="14.1" customHeight="1">
      <c r="A21" s="338" t="s">
        <v>387</v>
      </c>
      <c r="B21" s="339"/>
      <c r="C21" s="322">
        <v>4826865</v>
      </c>
      <c r="D21" s="323"/>
      <c r="E21" s="322">
        <v>21015489</v>
      </c>
      <c r="F21" s="323"/>
      <c r="G21" s="322">
        <v>9733149</v>
      </c>
      <c r="H21" s="323"/>
      <c r="I21" s="322">
        <v>1165279979</v>
      </c>
      <c r="J21" s="323"/>
      <c r="K21" s="322">
        <v>1000048</v>
      </c>
      <c r="L21" s="323"/>
      <c r="M21" s="322">
        <v>78587775</v>
      </c>
      <c r="N21" s="323"/>
      <c r="O21" s="322">
        <v>74544360</v>
      </c>
      <c r="P21" s="323"/>
      <c r="Q21" s="322">
        <v>1354987665</v>
      </c>
      <c r="R21" s="323"/>
    </row>
    <row r="22" spans="1:18" ht="13.5" customHeight="1">
      <c r="A22" s="340" t="s">
        <v>344</v>
      </c>
      <c r="B22" s="340"/>
      <c r="C22" s="322">
        <v>169963224892</v>
      </c>
      <c r="D22" s="323"/>
      <c r="E22" s="322">
        <v>47541165487</v>
      </c>
      <c r="F22" s="323"/>
      <c r="G22" s="322">
        <v>7465368880</v>
      </c>
      <c r="H22" s="323"/>
      <c r="I22" s="322">
        <v>26060858234</v>
      </c>
      <c r="J22" s="323"/>
      <c r="K22" s="322">
        <v>14478791937</v>
      </c>
      <c r="L22" s="323"/>
      <c r="M22" s="322">
        <v>4636093876</v>
      </c>
      <c r="N22" s="323"/>
      <c r="O22" s="322">
        <v>14962437916</v>
      </c>
      <c r="P22" s="323"/>
      <c r="Q22" s="322">
        <v>285107941222</v>
      </c>
      <c r="R22" s="323"/>
    </row>
    <row r="23" spans="1:18" ht="13.5" customHeight="1"/>
    <row r="24" spans="1:18" ht="13.5" customHeight="1"/>
    <row r="25" spans="1:18" ht="13.5" customHeight="1"/>
    <row r="26" spans="1:18" ht="13.5" customHeight="1"/>
    <row r="27" spans="1:18" ht="13.5" customHeight="1"/>
  </sheetData>
  <mergeCells count="171">
    <mergeCell ref="Q22:R22"/>
    <mergeCell ref="O21:P21"/>
    <mergeCell ref="Q21:R21"/>
    <mergeCell ref="A22:B22"/>
    <mergeCell ref="C22:D22"/>
    <mergeCell ref="E22:F22"/>
    <mergeCell ref="G22:H22"/>
    <mergeCell ref="I22:J22"/>
    <mergeCell ref="K22:L22"/>
    <mergeCell ref="M22:N22"/>
    <mergeCell ref="O22:P22"/>
    <mergeCell ref="M20:N20"/>
    <mergeCell ref="O20:P20"/>
    <mergeCell ref="Q20:R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Q18:R18"/>
    <mergeCell ref="A19:B19"/>
    <mergeCell ref="C19:D19"/>
    <mergeCell ref="E19:F19"/>
    <mergeCell ref="G19:H19"/>
    <mergeCell ref="I19:J19"/>
    <mergeCell ref="K19:L19"/>
    <mergeCell ref="M19:N19"/>
    <mergeCell ref="O19:P19"/>
    <mergeCell ref="Q19:R19"/>
    <mergeCell ref="O17:P17"/>
    <mergeCell ref="Q17:R17"/>
    <mergeCell ref="A18:B18"/>
    <mergeCell ref="C18:D18"/>
    <mergeCell ref="E18:F18"/>
    <mergeCell ref="G18:H18"/>
    <mergeCell ref="I18:J18"/>
    <mergeCell ref="K18:L18"/>
    <mergeCell ref="M18:N18"/>
    <mergeCell ref="O18:P18"/>
    <mergeCell ref="M16:N16"/>
    <mergeCell ref="O16:P16"/>
    <mergeCell ref="Q16:R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Q14:R14"/>
    <mergeCell ref="A15:B15"/>
    <mergeCell ref="C15:D15"/>
    <mergeCell ref="E15:F15"/>
    <mergeCell ref="G15:H15"/>
    <mergeCell ref="I15:J15"/>
    <mergeCell ref="K15:L15"/>
    <mergeCell ref="M15:N15"/>
    <mergeCell ref="O15:P15"/>
    <mergeCell ref="Q15:R15"/>
    <mergeCell ref="O13:P13"/>
    <mergeCell ref="Q13:R13"/>
    <mergeCell ref="A14:B14"/>
    <mergeCell ref="C14:D14"/>
    <mergeCell ref="E14:F14"/>
    <mergeCell ref="G14:H14"/>
    <mergeCell ref="I14:J14"/>
    <mergeCell ref="K14:L14"/>
    <mergeCell ref="M14:N14"/>
    <mergeCell ref="O14:P14"/>
    <mergeCell ref="M12:N12"/>
    <mergeCell ref="O12:P12"/>
    <mergeCell ref="Q12:R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Q10:R10"/>
    <mergeCell ref="A11:B11"/>
    <mergeCell ref="C11:D11"/>
    <mergeCell ref="E11:F11"/>
    <mergeCell ref="G11:H11"/>
    <mergeCell ref="I11:J11"/>
    <mergeCell ref="K11:L11"/>
    <mergeCell ref="M11:N11"/>
    <mergeCell ref="O11:P11"/>
    <mergeCell ref="Q11:R11"/>
    <mergeCell ref="O9:P9"/>
    <mergeCell ref="Q9:R9"/>
    <mergeCell ref="A10:B10"/>
    <mergeCell ref="C10:D10"/>
    <mergeCell ref="E10:F10"/>
    <mergeCell ref="G10:H10"/>
    <mergeCell ref="I10:J10"/>
    <mergeCell ref="K10:L10"/>
    <mergeCell ref="M10:N10"/>
    <mergeCell ref="O10:P10"/>
    <mergeCell ref="M8:N8"/>
    <mergeCell ref="O8:P8"/>
    <mergeCell ref="Q8:R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Q6:R6"/>
    <mergeCell ref="A7:B7"/>
    <mergeCell ref="C7:D7"/>
    <mergeCell ref="E7:F7"/>
    <mergeCell ref="G7:H7"/>
    <mergeCell ref="I7:J7"/>
    <mergeCell ref="K7:L7"/>
    <mergeCell ref="M7:N7"/>
    <mergeCell ref="O7:P7"/>
    <mergeCell ref="Q7:R7"/>
    <mergeCell ref="O5:P5"/>
    <mergeCell ref="Q5:R5"/>
    <mergeCell ref="A6:B6"/>
    <mergeCell ref="C6:D6"/>
    <mergeCell ref="E6:F6"/>
    <mergeCell ref="G6:H6"/>
    <mergeCell ref="I6:J6"/>
    <mergeCell ref="K6:L6"/>
    <mergeCell ref="M6:N6"/>
    <mergeCell ref="O6:P6"/>
    <mergeCell ref="M3:N4"/>
    <mergeCell ref="O3:P4"/>
    <mergeCell ref="Q3:R4"/>
    <mergeCell ref="A5:B5"/>
    <mergeCell ref="C5:D5"/>
    <mergeCell ref="E5:F5"/>
    <mergeCell ref="G5:H5"/>
    <mergeCell ref="I5:J5"/>
    <mergeCell ref="K5:L5"/>
    <mergeCell ref="M5:N5"/>
    <mergeCell ref="A3:B4"/>
    <mergeCell ref="C3:D4"/>
    <mergeCell ref="E3:F4"/>
    <mergeCell ref="G3:H4"/>
    <mergeCell ref="I3:J4"/>
    <mergeCell ref="K3:L4"/>
  </mergeCells>
  <phoneticPr fontId="11"/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全体貸借対照表</vt:lpstr>
      <vt:lpstr>全体行政コスト計算書</vt:lpstr>
      <vt:lpstr>全体純資産変動計算書</vt:lpstr>
      <vt:lpstr>全体資金収支計算書</vt:lpstr>
      <vt:lpstr>固定資産増減表</vt:lpstr>
      <vt:lpstr>行政目的別固定資産明細</vt:lpstr>
      <vt:lpstr>固定資産増減表!Print_Area</vt:lpstr>
      <vt:lpstr>行政目的別固定資産明細!Print_Area</vt:lpstr>
      <vt:lpstr>全体行政コスト計算書!Print_Area</vt:lpstr>
      <vt:lpstr>全体資金収支計算書!Print_Area</vt:lpstr>
      <vt:lpstr>全体純資産変動計算書!Print_Area</vt:lpstr>
      <vt:lpstr>全体貸借対照表!Print_Area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太田陽</cp:lastModifiedBy>
  <dcterms:created xsi:type="dcterms:W3CDTF">2018-08-02T02:21:12Z</dcterms:created>
  <dcterms:modified xsi:type="dcterms:W3CDTF">2018-08-02T04:40:39Z</dcterms:modified>
</cp:coreProperties>
</file>