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陽\Desktop\【突貫工事】財務4表\"/>
    </mc:Choice>
  </mc:AlternateContent>
  <xr:revisionPtr revIDLastSave="0" documentId="13_ncr:1_{32CD9D62-C389-4C9D-8AD9-CC2E61F2B037}" xr6:coauthVersionLast="34" xr6:coauthVersionMax="34" xr10:uidLastSave="{00000000-0000-0000-0000-000000000000}"/>
  <bookViews>
    <workbookView xWindow="0" yWindow="0" windowWidth="20496" windowHeight="7656" xr2:uid="{00000000-000D-0000-FFFF-FFFF00000000}"/>
  </bookViews>
  <sheets>
    <sheet name="貸借対照表" sheetId="5" r:id="rId1"/>
    <sheet name="行政コスト計算書" sheetId="6" r:id="rId2"/>
    <sheet name="純資産変動計算書" sheetId="7" r:id="rId3"/>
    <sheet name="資金収支計算書" sheetId="8" r:id="rId4"/>
    <sheet name="有形固定資産の明細" sheetId="9" r:id="rId5"/>
    <sheet name="有形固定資産の行政目的別明細" sheetId="10" r:id="rId6"/>
  </sheets>
  <externalReferences>
    <externalReference r:id="rId7"/>
    <externalReference r:id="rId8"/>
    <externalReference r:id="rId9"/>
  </externalReferences>
  <definedNames>
    <definedName name="CSV" localSheetId="5">#REF!</definedName>
    <definedName name="CSV" localSheetId="4">#REF!</definedName>
    <definedName name="CSV">#REF!</definedName>
    <definedName name="CSVDATA" localSheetId="5">#REF!</definedName>
    <definedName name="CSVDATA" localSheetId="4">#REF!</definedName>
    <definedName name="CSVDATA">#REF!</definedName>
    <definedName name="DAN_KAIK_END" localSheetId="5">#REF!</definedName>
    <definedName name="DAN_KAIK_END">#REF!</definedName>
    <definedName name="DAN_KAIK_START" localSheetId="5">#REF!</definedName>
    <definedName name="DAN_KAIK_START">#REF!</definedName>
    <definedName name="_xlnm.Print_Area" localSheetId="1">行政コスト計算書!$B$1:$P$42</definedName>
    <definedName name="_xlnm.Print_Area" localSheetId="3">資金収支計算書!$B$1:$O$61</definedName>
    <definedName name="_xlnm.Print_Area" localSheetId="2">純資産変動計算書!$B$1:$Q$24</definedName>
    <definedName name="_xlnm.Print_Area" localSheetId="0">貸借対照表!$C$1:$AB$63</definedName>
    <definedName name="_xlnm.Print_Area" localSheetId="5">有形固定資産の行政目的別明細!$A$1:$R$22</definedName>
    <definedName name="_xlnm.Print_Area" localSheetId="4">有形固定資産の明細!$A$1:$P$21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 localSheetId="5">#REF!</definedName>
    <definedName name="フォーム共通定義_「画面ＩＤ」入力セルの位置_行" localSheetId="4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 localSheetId="5">#REF!</definedName>
    <definedName name="フォーム共通定義_「画面ＩＤ」入力セルの位置_列" localSheetId="4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 localSheetId="5">#REF!</definedName>
    <definedName name="画面イベント定義_「画面ＩＤ」入力セルの位置_行" localSheetId="4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 localSheetId="5">#REF!</definedName>
    <definedName name="画面イベント定義_「画面ＩＤ」入力セルの位置_列" localSheetId="4">#REF!</definedName>
    <definedName name="画面イベント定義_「画面ＩＤ」入力セルの位置_列">#REF!</definedName>
    <definedName name="論理データ型一覧">[1]論理データ型!$A$3:$A$41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0" i="5" l="1"/>
  <c r="AD55" i="5"/>
  <c r="AD51" i="5" s="1"/>
  <c r="AD46" i="5"/>
  <c r="AD39" i="5"/>
  <c r="AD35" i="5"/>
  <c r="AD24" i="5"/>
  <c r="AE12" i="5"/>
  <c r="AD8" i="5"/>
  <c r="AE6" i="5"/>
  <c r="Q58" i="8"/>
  <c r="Q47" i="8"/>
  <c r="Q44" i="8"/>
  <c r="Q50" i="8" s="1"/>
  <c r="Q36" i="8"/>
  <c r="Q42" i="8" s="1"/>
  <c r="Q30" i="8"/>
  <c r="Q24" i="8"/>
  <c r="Q19" i="8"/>
  <c r="Q14" i="8"/>
  <c r="Q9" i="8"/>
  <c r="U22" i="7"/>
  <c r="U20" i="7"/>
  <c r="U19" i="7"/>
  <c r="U18" i="7"/>
  <c r="W13" i="7"/>
  <c r="V13" i="7"/>
  <c r="V21" i="7" s="1"/>
  <c r="U11" i="7"/>
  <c r="U10" i="7"/>
  <c r="W9" i="7"/>
  <c r="U9" i="7" s="1"/>
  <c r="U8" i="7"/>
  <c r="U7" i="7"/>
  <c r="R37" i="6"/>
  <c r="R31" i="6"/>
  <c r="R27" i="6"/>
  <c r="R22" i="6"/>
  <c r="R18" i="6"/>
  <c r="R13" i="6"/>
  <c r="R8" i="6"/>
  <c r="AE21" i="5" l="1"/>
  <c r="AE61" i="5" s="1"/>
  <c r="AD38" i="5"/>
  <c r="AD7" i="5"/>
  <c r="Q8" i="8"/>
  <c r="Q28" i="8" s="1"/>
  <c r="Q51" i="8" s="1"/>
  <c r="Q54" i="8" s="1"/>
  <c r="Q59" i="8" s="1"/>
  <c r="W12" i="7"/>
  <c r="R7" i="6"/>
  <c r="R6" i="6" s="1"/>
  <c r="R30" i="6" s="1"/>
  <c r="R40" i="6" s="1"/>
  <c r="AD6" i="5" l="1"/>
  <c r="AD61" i="5" s="1"/>
  <c r="U12" i="7"/>
  <c r="W21" i="7"/>
  <c r="U21" i="7" s="1"/>
</calcChain>
</file>

<file path=xl/sharedStrings.xml><?xml version="1.0" encoding="utf-8"?>
<sst xmlns="http://schemas.openxmlformats.org/spreadsheetml/2006/main" count="603" uniqueCount="378">
  <si>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</si>
  <si>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</si>
  <si>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</si>
  <si>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</si>
  <si>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</si>
  <si>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</si>
  <si>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</si>
  <si>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</si>
  <si>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</si>
  <si>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</si>
  <si>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</si>
  <si>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</si>
  <si>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</si>
  <si>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</si>
  <si>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</si>
  <si>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</si>
  <si>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</si>
  <si>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</si>
  <si>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</si>
  <si>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</si>
  <si>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</si>
  <si>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</si>
  <si>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</si>
  <si>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</si>
  <si>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</si>
  <si>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</si>
  <si>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</si>
  <si>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</si>
  <si>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</si>
  <si>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</si>
  <si>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</si>
  <si>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</si>
  <si>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</si>
  <si>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</si>
  <si>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</si>
  <si>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</si>
  <si>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</si>
  <si>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</si>
  <si>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</si>
  <si>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</si>
  <si>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</si>
  <si>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</si>
  <si>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</si>
  <si>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</si>
  <si>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</si>
  <si>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</si>
  <si>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</si>
  <si>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</si>
  <si>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</si>
  <si>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</si>
  <si>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</si>
  <si>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</si>
  <si>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</si>
  <si>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</si>
  <si>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</si>
  <si>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</si>
  <si>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</si>
  <si>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</si>
  <si>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</si>
  <si>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</si>
  <si>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</si>
  <si>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</si>
  <si>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</si>
  <si>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</si>
  <si>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</si>
  <si>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</si>
  <si>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</si>
  <si>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</si>
  <si>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</si>
  <si>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</si>
  <si>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</si>
  <si>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</si>
  <si>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</si>
  <si>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</si>
  <si>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</si>
  <si>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</si>
  <si>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</si>
  <si>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</si>
  <si>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</si>
  <si>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</si>
  <si>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</si>
  <si>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</si>
  <si>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</si>
  <si>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</si>
  <si>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</si>
  <si>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</si>
  <si>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</si>
  <si>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</si>
  <si>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</si>
  <si>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</si>
  <si>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</si>
  <si>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</si>
  <si>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</si>
  <si>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</si>
  <si>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</si>
  <si>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</si>
  <si>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</si>
  <si>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</si>
  <si>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</si>
  <si>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</si>
  <si>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</si>
  <si>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</si>
  <si>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</si>
  <si>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</si>
  <si>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</si>
  <si>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</si>
  <si>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</si>
  <si>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</si>
  <si>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</si>
  <si>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</si>
  <si>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</si>
  <si>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</si>
  <si>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</si>
  <si>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</si>
  <si>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</si>
  <si>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</si>
  <si>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</si>
  <si>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</si>
  <si>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</si>
  <si>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</si>
  <si>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</si>
  <si>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</si>
  <si>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</si>
  <si>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</si>
  <si>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</si>
  <si>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</si>
  <si>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</si>
  <si>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</si>
  <si>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</si>
  <si>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</si>
  <si>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</si>
  <si>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</si>
  <si>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</si>
  <si>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</si>
  <si>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</si>
  <si>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</si>
  <si>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</si>
  <si>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</si>
  <si>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</si>
  <si>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</si>
  <si>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</si>
  <si>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</si>
  <si>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</si>
  <si>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</si>
  <si>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</si>
  <si>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</si>
  <si>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</si>
  <si>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</si>
  <si>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</si>
  <si>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</si>
  <si>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</si>
  <si>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</si>
  <si>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</si>
  <si>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</si>
  <si>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</si>
  <si>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</si>
  <si>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</si>
  <si>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</si>
  <si>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</si>
  <si>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</si>
  <si>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</si>
  <si>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</si>
  <si>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</si>
  <si>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</si>
  <si>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</si>
  <si>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</si>
  <si>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</si>
  <si>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</si>
  <si>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</si>
  <si>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</si>
  <si>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</si>
  <si>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</si>
  <si>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</si>
  <si>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</si>
  <si>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</si>
  <si>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</si>
  <si>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</si>
  <si>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</si>
  <si>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</si>
  <si>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</si>
  <si>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</si>
  <si>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</si>
  <si>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</si>
  <si>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</si>
  <si>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</si>
  <si>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</si>
  <si>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</si>
  <si>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</si>
  <si>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</si>
  <si>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</si>
  <si>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</si>
  <si>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</si>
  <si>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</si>
  <si>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</si>
  <si>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</si>
  <si>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</si>
  <si>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</si>
  <si>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</si>
  <si>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</si>
  <si>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</si>
  <si>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</si>
  <si>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</si>
  <si>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</si>
  <si>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</si>
  <si>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</si>
  <si>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</si>
  <si>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</si>
  <si>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</si>
  <si>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</si>
  <si>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</si>
  <si>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</si>
  <si>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</si>
  <si>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</si>
  <si>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</si>
  <si>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</si>
  <si>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</si>
  <si>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</si>
  <si>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</si>
  <si>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</si>
  <si>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</si>
  <si>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</si>
  <si>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</si>
  <si>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</si>
  <si>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</si>
  <si>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</si>
  <si>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</si>
  <si>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</si>
  <si>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</si>
  <si>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</si>
  <si>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</si>
  <si>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</si>
  <si>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</si>
  <si>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</si>
  <si>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</si>
  <si>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</si>
  <si>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</si>
  <si>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</si>
  <si>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</si>
  <si>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</si>
  <si>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</si>
  <si>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</si>
  <si>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</si>
  <si>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</si>
  <si>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</si>
  <si>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</si>
  <si>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</si>
  <si>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</si>
  <si>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</si>
  <si>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</si>
  <si>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</si>
  <si>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</si>
  <si>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</si>
  <si>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</si>
  <si>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</si>
  <si>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</si>
  <si>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</si>
  <si>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</si>
  <si>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</si>
  <si>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</si>
  <si>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</si>
  <si>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</si>
  <si>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</si>
  <si>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</si>
  <si>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</si>
  <si>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</si>
  <si>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</si>
  <si>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</si>
  <si>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</si>
  <si>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</si>
  <si>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</si>
  <si>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</si>
  <si>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</si>
  <si>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</si>
  <si>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</si>
  <si>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</si>
  <si>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</si>
  <si>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</si>
  <si>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</si>
  <si>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</si>
  <si>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</si>
  <si>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</si>
  <si>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</si>
  <si>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</si>
  <si>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</si>
  <si>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</si>
  <si>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</si>
  <si>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</si>
  <si>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</si>
  <si>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</si>
  <si>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</si>
  <si>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</si>
  <si>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</si>
  <si>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</si>
  <si>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</si>
  <si>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</si>
  <si>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</si>
  <si>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</si>
  <si>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</si>
  <si>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</si>
  <si>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</si>
  <si>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</si>
  <si>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</si>
  <si>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</si>
  <si>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</si>
  <si>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</si>
  <si>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</si>
  <si>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</si>
  <si>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</si>
  <si>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</si>
  <si>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</si>
  <si>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</si>
  <si>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</si>
  <si>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</si>
  <si>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</si>
  <si>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</si>
  <si>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</si>
  <si>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</si>
  <si>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</si>
  <si>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</si>
  <si>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</si>
  <si>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</si>
  <si>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</si>
  <si>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</si>
  <si>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</si>
  <si>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</si>
  <si>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</si>
  <si>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</si>
  <si>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</si>
  <si>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</si>
  <si>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</si>
  <si>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</si>
  <si>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</si>
  <si>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</si>
  <si>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（単位：千円）</t>
  </si>
  <si>
    <t>行政コスト計算書</t>
  </si>
  <si>
    <t>自　平成２８年４月１日　</t>
    <phoneticPr fontId="11"/>
  </si>
  <si>
    <t>至　平成２９年３月３１日</t>
    <phoneticPr fontId="11"/>
  </si>
  <si>
    <t>-</t>
    <phoneticPr fontId="11"/>
  </si>
  <si>
    <t>-</t>
    <phoneticPr fontId="11"/>
  </si>
  <si>
    <t>※</t>
  </si>
  <si>
    <t>純資産変動計算書</t>
  </si>
  <si>
    <t>至　平成２９年３月３１日</t>
    <phoneticPr fontId="11"/>
  </si>
  <si>
    <t>-</t>
    <phoneticPr fontId="11"/>
  </si>
  <si>
    <t>資金収支計算書</t>
  </si>
  <si>
    <t>自　平成２８年４月１日　</t>
    <phoneticPr fontId="11"/>
  </si>
  <si>
    <t>貸借対照表</t>
  </si>
  <si>
    <t>（平成２９年３月３１日現在）</t>
  </si>
  <si>
    <t>有形固定資産の明細（一般会計等）</t>
    <rPh sb="0" eb="2">
      <t>ユウケイ</t>
    </rPh>
    <rPh sb="2" eb="4">
      <t>コテイ</t>
    </rPh>
    <rPh sb="10" eb="12">
      <t>イッパン</t>
    </rPh>
    <rPh sb="12" eb="14">
      <t>カイケイ</t>
    </rPh>
    <rPh sb="14" eb="15">
      <t>トウ</t>
    </rPh>
    <phoneticPr fontId="2"/>
  </si>
  <si>
    <t>（単位：千円）</t>
    <rPh sb="4" eb="5">
      <t>セン</t>
    </rPh>
    <phoneticPr fontId="2"/>
  </si>
  <si>
    <t>区分</t>
  </si>
  <si>
    <t xml:space="preserve">
前年度末残高
（A）</t>
  </si>
  <si>
    <t xml:space="preserve">
本年度増加額
（B）</t>
  </si>
  <si>
    <t xml:space="preserve">
本年度減少額
（C）</t>
  </si>
  <si>
    <t>本年度末残高
（A)＋（B)-（C)
（D）</t>
  </si>
  <si>
    <t>本年度末
減価償却累計額
（E)</t>
  </si>
  <si>
    <t xml:space="preserve">
本年度償却額
（F)</t>
  </si>
  <si>
    <t>差引本年度末残高
（D)－（E)
（G)</t>
  </si>
  <si>
    <t xml:space="preserve"> 事業用資産</t>
  </si>
  <si>
    <t>　  土地</t>
  </si>
  <si>
    <t>　　立木竹</t>
  </si>
  <si>
    <t>　　建物</t>
  </si>
  <si>
    <t>　　工作物</t>
  </si>
  <si>
    <t>　　船舶</t>
  </si>
  <si>
    <t>　　浮標等</t>
  </si>
  <si>
    <t>　　航空機</t>
  </si>
  <si>
    <t>　　その他</t>
  </si>
  <si>
    <t>　　建設仮勘定</t>
  </si>
  <si>
    <t xml:space="preserve"> インフラ資産</t>
  </si>
  <si>
    <t>　　土地</t>
  </si>
  <si>
    <t xml:space="preserve"> 物品</t>
  </si>
  <si>
    <t>有形固定資産の行政目的別明細（一般会計等）</t>
    <rPh sb="15" eb="17">
      <t>イッパン</t>
    </rPh>
    <rPh sb="17" eb="19">
      <t>カイケイ</t>
    </rPh>
    <rPh sb="19" eb="20">
      <t>トウ</t>
    </rPh>
    <phoneticPr fontId="2"/>
  </si>
  <si>
    <t>生活インフラ・
国土保全</t>
  </si>
  <si>
    <t>教育</t>
  </si>
  <si>
    <t>福祉</t>
  </si>
  <si>
    <t>環境衛生</t>
  </si>
  <si>
    <t>産業振興</t>
  </si>
  <si>
    <t>消防</t>
  </si>
  <si>
    <t>総務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</si>
</sst>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#,##0;&quot;△ &quot;#,##0"/>
    <numFmt numFmtId="177" formatCode="0;&quot;△ &quot;0"/>
    <numFmt numFmtId="178" formatCode="#,##0_ "/>
    <numFmt numFmtId="179" formatCode="#,##0;[Red]#,##0"/>
    <numFmt numFmtId="180" formatCode="#,##0,_ ;&quot;▲&quot;#,##0,;&quot;-&quot;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明朝"/>
      <family val="2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theme="1"/>
      <name val="ＭＳ　Ｐゴシック"/>
      <family val="3"/>
      <charset val="128"/>
    </font>
    <font>
      <sz val="14"/>
      <color theme="1"/>
      <name val="ＭＳ　Ｐゴシック"/>
      <family val="3"/>
      <charset val="128"/>
    </font>
    <font>
      <sz val="9"/>
      <color theme="1"/>
      <name val="ＭＳ　Ｐゴシック"/>
      <family val="3"/>
      <charset val="128"/>
    </font>
    <font>
      <sz val="10"/>
      <name val="ＭＳ　Ｐゴシック"/>
      <family val="3"/>
      <charset val="128"/>
    </font>
    <font>
      <sz val="10"/>
      <color theme="1"/>
      <name val="ＭＳ　Ｐゴシック"/>
      <family val="3"/>
      <charset val="128"/>
    </font>
    <font>
      <sz val="12"/>
      <name val="ＭＳ　Ｐゴシック"/>
      <family val="3"/>
      <charset val="128"/>
    </font>
    <font>
      <sz val="14"/>
      <name val="ＭＳ　Ｐゴシック"/>
      <family val="3"/>
      <charset val="128"/>
    </font>
    <font>
      <sz val="9"/>
      <name val="ＭＳ　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/>
  </cellStyleXfs>
  <cellXfs count="332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3" applyFont="1" applyFill="1" applyAlignment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178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horizontal="right" vertical="center"/>
    </xf>
    <xf numFmtId="178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8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7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8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8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8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4" fillId="2" borderId="0" xfId="0" applyNumberFormat="1" applyFont="1" applyFill="1" applyBorder="1" applyAlignment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1" fillId="0" borderId="19" xfId="5" applyNumberFormat="1" applyFont="1" applyFill="1" applyBorder="1" applyAlignment="1">
      <alignment horizontal="right" vertical="center"/>
    </xf>
    <xf numFmtId="176" fontId="9" fillId="0" borderId="10" xfId="5" applyNumberFormat="1" applyFont="1" applyFill="1" applyBorder="1" applyAlignment="1">
      <alignment horizontal="center" vertical="center"/>
    </xf>
    <xf numFmtId="176" fontId="9" fillId="2" borderId="10" xfId="5" applyNumberFormat="1" applyFont="1" applyFill="1" applyBorder="1" applyAlignment="1">
      <alignment horizontal="center" vertical="center"/>
    </xf>
    <xf numFmtId="176" fontId="9" fillId="2" borderId="18" xfId="5" applyNumberFormat="1" applyFont="1" applyFill="1" applyBorder="1" applyAlignment="1">
      <alignment horizontal="center" vertical="center"/>
    </xf>
    <xf numFmtId="41" fontId="1" fillId="2" borderId="19" xfId="5" applyNumberFormat="1" applyFont="1" applyFill="1" applyBorder="1" applyAlignment="1">
      <alignment horizontal="right"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9" fontId="1" fillId="0" borderId="54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  <xf numFmtId="0" fontId="17" fillId="0" borderId="0" xfId="8" applyFont="1" applyFill="1" applyBorder="1" applyAlignment="1">
      <alignment vertical="center"/>
    </xf>
    <xf numFmtId="0" fontId="17" fillId="0" borderId="0" xfId="8" applyFont="1" applyFill="1" applyAlignment="1">
      <alignment vertical="center"/>
    </xf>
    <xf numFmtId="0" fontId="17" fillId="0" borderId="12" xfId="8" applyFont="1" applyFill="1" applyBorder="1" applyAlignment="1">
      <alignment vertical="center"/>
    </xf>
    <xf numFmtId="0" fontId="18" fillId="0" borderId="12" xfId="8" applyFont="1" applyFill="1" applyBorder="1" applyAlignment="1">
      <alignment vertical="center"/>
    </xf>
    <xf numFmtId="0" fontId="18" fillId="0" borderId="0" xfId="8" applyFont="1" applyFill="1" applyBorder="1" applyAlignment="1">
      <alignment horizontal="center" vertical="center"/>
    </xf>
    <xf numFmtId="0" fontId="19" fillId="0" borderId="0" xfId="8" applyFont="1" applyFill="1" applyBorder="1" applyAlignment="1">
      <alignment horizontal="right" vertical="center"/>
    </xf>
    <xf numFmtId="0" fontId="20" fillId="0" borderId="56" xfId="13" applyFont="1" applyFill="1" applyBorder="1" applyAlignment="1">
      <alignment horizontal="center" vertical="center" wrapText="1"/>
    </xf>
    <xf numFmtId="0" fontId="20" fillId="0" borderId="21" xfId="13" applyFont="1" applyFill="1" applyBorder="1" applyAlignment="1">
      <alignment horizontal="center" vertical="center" wrapText="1"/>
    </xf>
    <xf numFmtId="0" fontId="20" fillId="0" borderId="46" xfId="13" applyFont="1" applyFill="1" applyBorder="1" applyAlignment="1">
      <alignment horizontal="center" vertical="center" wrapText="1"/>
    </xf>
    <xf numFmtId="0" fontId="20" fillId="0" borderId="56" xfId="13" applyFont="1" applyFill="1" applyBorder="1" applyAlignment="1">
      <alignment horizontal="left" vertical="center" wrapText="1"/>
    </xf>
    <xf numFmtId="180" fontId="20" fillId="0" borderId="56" xfId="13" applyNumberFormat="1" applyFont="1" applyFill="1" applyBorder="1" applyAlignment="1">
      <alignment horizontal="right" vertical="center" wrapText="1"/>
    </xf>
    <xf numFmtId="180" fontId="20" fillId="0" borderId="56" xfId="13" applyNumberFormat="1" applyFont="1" applyFill="1" applyBorder="1" applyAlignment="1">
      <alignment vertical="center" wrapText="1"/>
    </xf>
    <xf numFmtId="180" fontId="20" fillId="0" borderId="21" xfId="13" applyNumberFormat="1" applyFont="1" applyFill="1" applyBorder="1" applyAlignment="1">
      <alignment horizontal="right" vertical="center" wrapText="1"/>
    </xf>
    <xf numFmtId="180" fontId="20" fillId="0" borderId="46" xfId="13" applyNumberFormat="1" applyFont="1" applyFill="1" applyBorder="1" applyAlignment="1">
      <alignment horizontal="right" vertical="center" wrapText="1"/>
    </xf>
    <xf numFmtId="0" fontId="20" fillId="0" borderId="56" xfId="13" applyFont="1" applyFill="1" applyBorder="1" applyAlignment="1">
      <alignment horizontal="left" vertical="center"/>
    </xf>
    <xf numFmtId="0" fontId="21" fillId="0" borderId="56" xfId="8" applyFont="1" applyFill="1" applyBorder="1" applyAlignment="1">
      <alignment horizontal="left" vertical="center"/>
    </xf>
    <xf numFmtId="0" fontId="20" fillId="0" borderId="21" xfId="13" applyFont="1" applyFill="1" applyBorder="1" applyAlignment="1">
      <alignment horizontal="center" vertical="center"/>
    </xf>
    <xf numFmtId="0" fontId="20" fillId="0" borderId="46" xfId="13" applyFont="1" applyFill="1" applyBorder="1" applyAlignment="1">
      <alignment horizontal="center" vertical="center"/>
    </xf>
    <xf numFmtId="0" fontId="17" fillId="0" borderId="0" xfId="14" applyFont="1" applyFill="1" applyBorder="1" applyAlignment="1">
      <alignment vertical="center"/>
    </xf>
    <xf numFmtId="0" fontId="17" fillId="0" borderId="0" xfId="14" applyFont="1" applyFill="1" applyAlignment="1">
      <alignment vertical="center"/>
    </xf>
    <xf numFmtId="0" fontId="22" fillId="0" borderId="12" xfId="13" applyFont="1" applyFill="1" applyBorder="1" applyAlignment="1">
      <alignment vertical="center"/>
    </xf>
    <xf numFmtId="0" fontId="23" fillId="0" borderId="12" xfId="13" applyFont="1" applyFill="1" applyBorder="1" applyAlignment="1">
      <alignment vertical="center"/>
    </xf>
    <xf numFmtId="0" fontId="20" fillId="0" borderId="0" xfId="13" applyFont="1" applyFill="1" applyBorder="1">
      <alignment vertical="center"/>
    </xf>
    <xf numFmtId="0" fontId="24" fillId="0" borderId="0" xfId="14" applyFont="1" applyFill="1" applyBorder="1" applyAlignment="1">
      <alignment horizontal="right" vertical="center"/>
    </xf>
    <xf numFmtId="0" fontId="20" fillId="0" borderId="21" xfId="13" applyFont="1" applyFill="1" applyBorder="1" applyAlignment="1">
      <alignment horizontal="left" vertical="center" wrapText="1"/>
    </xf>
    <xf numFmtId="0" fontId="20" fillId="0" borderId="46" xfId="13" applyFont="1" applyFill="1" applyBorder="1" applyAlignment="1">
      <alignment horizontal="left" vertical="center" wrapText="1"/>
    </xf>
    <xf numFmtId="0" fontId="20" fillId="0" borderId="21" xfId="13" applyFont="1" applyFill="1" applyBorder="1" applyAlignment="1">
      <alignment horizontal="left" vertical="center"/>
    </xf>
    <xf numFmtId="0" fontId="20" fillId="0" borderId="46" xfId="13" applyFont="1" applyFill="1" applyBorder="1" applyAlignment="1">
      <alignment horizontal="left" vertical="center"/>
    </xf>
    <xf numFmtId="0" fontId="21" fillId="0" borderId="21" xfId="14" applyFont="1" applyFill="1" applyBorder="1" applyAlignment="1">
      <alignment horizontal="left" vertical="center"/>
    </xf>
    <xf numFmtId="0" fontId="21" fillId="0" borderId="46" xfId="14" applyFont="1" applyFill="1" applyBorder="1" applyAlignment="1">
      <alignment horizontal="left" vertical="center"/>
    </xf>
    <xf numFmtId="0" fontId="20" fillId="0" borderId="56" xfId="13" applyFont="1" applyFill="1" applyBorder="1" applyAlignment="1">
      <alignment horizontal="center" vertical="center"/>
    </xf>
  </cellXfs>
  <cellStyles count="15">
    <cellStyle name="桁区切り" xfId="1" builtinId="6"/>
    <cellStyle name="桁区切り 2" xfId="6" xr:uid="{00000000-0005-0000-0000-000001000000}"/>
    <cellStyle name="標準" xfId="0" builtinId="0"/>
    <cellStyle name="標準 2" xfId="2" xr:uid="{00000000-0005-0000-0000-000003000000}"/>
    <cellStyle name="標準 2 2" xfId="13" xr:uid="{26495CB2-6FFB-4117-883E-E7A12B4D51E0}"/>
    <cellStyle name="標準 2 3" xfId="10" xr:uid="{00000000-0005-0000-0000-000004000000}"/>
    <cellStyle name="標準 4" xfId="11" xr:uid="{00000000-0005-0000-0000-000005000000}"/>
    <cellStyle name="標準 5" xfId="8" xr:uid="{00000000-0005-0000-0000-000006000000}"/>
    <cellStyle name="標準 6" xfId="12" xr:uid="{00000000-0005-0000-0000-000007000000}"/>
    <cellStyle name="標準 7" xfId="4" xr:uid="{00000000-0005-0000-0000-000008000000}"/>
    <cellStyle name="標準 7 2" xfId="14" xr:uid="{AC559BD1-BC57-4E48-8108-F8D5D356C3EE}"/>
    <cellStyle name="標準 8" xfId="3" xr:uid="{00000000-0005-0000-0000-000009000000}"/>
    <cellStyle name="標準 9" xfId="5" xr:uid="{00000000-0005-0000-0000-00000A000000}"/>
    <cellStyle name="標準_03.04.01.財務諸表雛形_様式_桜内案１_コピー03　普通会計４表2006.12.23_仕訳" xfId="7" xr:uid="{00000000-0005-0000-0000-00000B000000}"/>
    <cellStyle name="標準_別冊１　Ｐ2～Ｐ5　普通会計４表20070113_仕訳" xfId="9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38525;\Desktop\&#22266;&#23450;&#36039;&#29987;&#22679;&#28187;&#34920;\&#12304;&#26494;&#38442;&#24066;&#12305;&#22266;&#23450;&#36039;&#29987;&#22679;&#28187;&#34920;_&#19968;&#33324;&#20250;&#35336;&#3156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38525;\Desktop\&#22266;&#23450;&#36039;&#29987;&#22679;&#28187;&#34920;\&#19968;&#33324;&#31561;&#34892;&#25919;&#30446;&#30340;&#2102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有形固定資産の明細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有形固定資産の行政目的別明細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pageSetUpPr fitToPage="1"/>
  </sheetPr>
  <dimension ref="A1:AE72"/>
  <sheetViews>
    <sheetView showGridLines="0" tabSelected="1" topLeftCell="C1" zoomScale="85" zoomScaleNormal="85" zoomScaleSheetLayoutView="85" workbookViewId="0">
      <selection activeCell="P18" sqref="P18"/>
    </sheetView>
  </sheetViews>
  <sheetFormatPr defaultColWidth="9" defaultRowHeight="13.2"/>
  <cols>
    <col min="1" max="2" width="0" style="4" hidden="1" customWidth="1"/>
    <col min="3" max="3" width="0.6640625" style="6" customWidth="1"/>
    <col min="4" max="14" width="2.109375" style="6" customWidth="1"/>
    <col min="15" max="15" width="6" style="6" customWidth="1"/>
    <col min="16" max="16" width="22.33203125" style="6" customWidth="1"/>
    <col min="17" max="17" width="3.33203125" style="6" bestFit="1" customWidth="1"/>
    <col min="18" max="19" width="2.109375" style="6" customWidth="1"/>
    <col min="20" max="24" width="3.88671875" style="6" customWidth="1"/>
    <col min="25" max="25" width="3.109375" style="6" customWidth="1"/>
    <col min="26" max="26" width="24.109375" style="6" bestFit="1" customWidth="1"/>
    <col min="27" max="27" width="3.109375" style="6" customWidth="1"/>
    <col min="28" max="28" width="0.6640625" style="6" customWidth="1"/>
    <col min="29" max="29" width="9" style="6"/>
    <col min="30" max="31" width="0" style="6" hidden="1" customWidth="1"/>
    <col min="32" max="16384" width="9" style="6"/>
  </cols>
  <sheetData>
    <row r="1" spans="1:31" ht="23.25" customHeight="1">
      <c r="C1" s="5"/>
      <c r="D1" s="232" t="s">
        <v>345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</row>
    <row r="2" spans="1:31" ht="21" customHeight="1">
      <c r="D2" s="233" t="s">
        <v>346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</row>
    <row r="3" spans="1:31" s="8" customFormat="1" ht="16.5" customHeight="1" thickBot="1">
      <c r="A3" s="7"/>
      <c r="B3" s="7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1" t="s">
        <v>333</v>
      </c>
      <c r="AB3" s="10"/>
    </row>
    <row r="4" spans="1:31" s="13" customFormat="1" ht="14.25" customHeight="1" thickBot="1">
      <c r="A4" s="12" t="s">
        <v>314</v>
      </c>
      <c r="B4" s="12" t="s">
        <v>315</v>
      </c>
      <c r="D4" s="229" t="s">
        <v>0</v>
      </c>
      <c r="E4" s="230"/>
      <c r="F4" s="230"/>
      <c r="G4" s="230"/>
      <c r="H4" s="230"/>
      <c r="I4" s="230"/>
      <c r="J4" s="230"/>
      <c r="K4" s="234"/>
      <c r="L4" s="234"/>
      <c r="M4" s="234"/>
      <c r="N4" s="234"/>
      <c r="O4" s="234"/>
      <c r="P4" s="235" t="s">
        <v>316</v>
      </c>
      <c r="Q4" s="236"/>
      <c r="R4" s="230" t="s">
        <v>0</v>
      </c>
      <c r="S4" s="230"/>
      <c r="T4" s="230"/>
      <c r="U4" s="230"/>
      <c r="V4" s="230"/>
      <c r="W4" s="230"/>
      <c r="X4" s="230"/>
      <c r="Y4" s="230"/>
      <c r="Z4" s="235" t="s">
        <v>316</v>
      </c>
      <c r="AA4" s="236"/>
    </row>
    <row r="5" spans="1:31" ht="14.7" customHeight="1">
      <c r="D5" s="14" t="s">
        <v>317</v>
      </c>
      <c r="E5" s="15"/>
      <c r="F5" s="16"/>
      <c r="G5" s="17"/>
      <c r="H5" s="17"/>
      <c r="I5" s="17"/>
      <c r="J5" s="17"/>
      <c r="K5" s="15"/>
      <c r="L5" s="15"/>
      <c r="M5" s="15"/>
      <c r="N5" s="15"/>
      <c r="O5" s="15"/>
      <c r="P5" s="214"/>
      <c r="Q5" s="215"/>
      <c r="R5" s="16" t="s">
        <v>318</v>
      </c>
      <c r="S5" s="16"/>
      <c r="T5" s="16"/>
      <c r="U5" s="16"/>
      <c r="V5" s="16"/>
      <c r="W5" s="16"/>
      <c r="X5" s="16"/>
      <c r="Y5" s="15"/>
      <c r="Z5" s="18"/>
      <c r="AA5" s="19"/>
    </row>
    <row r="6" spans="1:31" ht="14.7" customHeight="1">
      <c r="A6" s="4" t="s">
        <v>3</v>
      </c>
      <c r="B6" s="4" t="s">
        <v>100</v>
      </c>
      <c r="D6" s="20"/>
      <c r="E6" s="16" t="s">
        <v>4</v>
      </c>
      <c r="F6" s="16"/>
      <c r="G6" s="16"/>
      <c r="H6" s="16"/>
      <c r="I6" s="16"/>
      <c r="J6" s="16"/>
      <c r="K6" s="15"/>
      <c r="L6" s="15"/>
      <c r="M6" s="15"/>
      <c r="N6" s="15"/>
      <c r="O6" s="15"/>
      <c r="P6" s="21">
        <v>189811856</v>
      </c>
      <c r="Q6" s="216"/>
      <c r="R6" s="16"/>
      <c r="S6" s="16" t="s">
        <v>101</v>
      </c>
      <c r="T6" s="16"/>
      <c r="U6" s="16"/>
      <c r="V6" s="16"/>
      <c r="W6" s="16"/>
      <c r="X6" s="16"/>
      <c r="Y6" s="15"/>
      <c r="Z6" s="21">
        <v>49982586</v>
      </c>
      <c r="AA6" s="22"/>
      <c r="AD6" s="6">
        <f>IF(AND(AD7="-",AD35="-",AD38="-"),"-",SUM(AD7,AD35,AD38))</f>
        <v>189811856265</v>
      </c>
      <c r="AE6" s="6">
        <f>IF(COUNTIF(AE7:AE11,"-")=COUNTA(AE7:AE11),"-",SUM(AE7:AE11))</f>
        <v>49982585839</v>
      </c>
    </row>
    <row r="7" spans="1:31" ht="14.7" customHeight="1">
      <c r="A7" s="4" t="s">
        <v>5</v>
      </c>
      <c r="B7" s="4" t="s">
        <v>102</v>
      </c>
      <c r="D7" s="20"/>
      <c r="E7" s="16"/>
      <c r="F7" s="16" t="s">
        <v>6</v>
      </c>
      <c r="G7" s="16"/>
      <c r="H7" s="16"/>
      <c r="I7" s="16"/>
      <c r="J7" s="16"/>
      <c r="K7" s="15"/>
      <c r="L7" s="15"/>
      <c r="M7" s="15"/>
      <c r="N7" s="15"/>
      <c r="O7" s="15"/>
      <c r="P7" s="21">
        <v>172978389</v>
      </c>
      <c r="Q7" s="216" t="s">
        <v>339</v>
      </c>
      <c r="R7" s="16"/>
      <c r="S7" s="16"/>
      <c r="T7" s="16" t="s">
        <v>319</v>
      </c>
      <c r="U7" s="16"/>
      <c r="V7" s="16"/>
      <c r="W7" s="16"/>
      <c r="X7" s="16"/>
      <c r="Y7" s="15"/>
      <c r="Z7" s="21">
        <v>41151562</v>
      </c>
      <c r="AA7" s="22"/>
      <c r="AD7" s="6">
        <f>IF(AND(AD8="-",AD24="-",COUNTIF(AD33:AD34,"-")=COUNTA(AD33:AD34)),"-",SUM(AD8,AD24,AD33:AD34))</f>
        <v>172978389131</v>
      </c>
      <c r="AE7" s="6">
        <v>41151561839</v>
      </c>
    </row>
    <row r="8" spans="1:31" ht="14.7" customHeight="1">
      <c r="A8" s="4" t="s">
        <v>7</v>
      </c>
      <c r="B8" s="4" t="s">
        <v>103</v>
      </c>
      <c r="D8" s="20"/>
      <c r="E8" s="16"/>
      <c r="F8" s="16"/>
      <c r="G8" s="16" t="s">
        <v>8</v>
      </c>
      <c r="H8" s="16"/>
      <c r="I8" s="16"/>
      <c r="J8" s="16"/>
      <c r="K8" s="15"/>
      <c r="L8" s="15"/>
      <c r="M8" s="15"/>
      <c r="N8" s="15"/>
      <c r="O8" s="15"/>
      <c r="P8" s="21">
        <v>109126726</v>
      </c>
      <c r="Q8" s="216" t="s">
        <v>339</v>
      </c>
      <c r="R8" s="16"/>
      <c r="S8" s="16"/>
      <c r="T8" s="16" t="s">
        <v>104</v>
      </c>
      <c r="U8" s="16"/>
      <c r="V8" s="16"/>
      <c r="W8" s="16"/>
      <c r="X8" s="16"/>
      <c r="Y8" s="15"/>
      <c r="Z8" s="218">
        <v>0</v>
      </c>
      <c r="AA8" s="22"/>
      <c r="AD8" s="6">
        <f>IF(COUNTIF(AD9:AD23,"-")=COUNTA(AD9:AD23),"-",SUM(AD9:AD23))</f>
        <v>109126725537</v>
      </c>
      <c r="AE8" s="6">
        <v>0</v>
      </c>
    </row>
    <row r="9" spans="1:31" ht="14.7" customHeight="1">
      <c r="A9" s="4" t="s">
        <v>9</v>
      </c>
      <c r="B9" s="4" t="s">
        <v>105</v>
      </c>
      <c r="D9" s="20"/>
      <c r="E9" s="16"/>
      <c r="F9" s="16"/>
      <c r="G9" s="16"/>
      <c r="H9" s="16" t="s">
        <v>10</v>
      </c>
      <c r="I9" s="16"/>
      <c r="J9" s="16"/>
      <c r="K9" s="15"/>
      <c r="L9" s="15"/>
      <c r="M9" s="15"/>
      <c r="N9" s="15"/>
      <c r="O9" s="15"/>
      <c r="P9" s="21">
        <v>59855701</v>
      </c>
      <c r="Q9" s="216"/>
      <c r="R9" s="16"/>
      <c r="S9" s="16"/>
      <c r="T9" s="16" t="s">
        <v>106</v>
      </c>
      <c r="U9" s="16"/>
      <c r="V9" s="16"/>
      <c r="W9" s="16"/>
      <c r="X9" s="16"/>
      <c r="Y9" s="15"/>
      <c r="Z9" s="21">
        <v>8831024</v>
      </c>
      <c r="AA9" s="22"/>
      <c r="AD9" s="6">
        <v>59855701354</v>
      </c>
      <c r="AE9" s="6">
        <v>8831024000</v>
      </c>
    </row>
    <row r="10" spans="1:31" ht="14.7" customHeight="1">
      <c r="A10" s="4" t="s">
        <v>12</v>
      </c>
      <c r="B10" s="4" t="s">
        <v>107</v>
      </c>
      <c r="D10" s="20"/>
      <c r="E10" s="16"/>
      <c r="F10" s="16"/>
      <c r="G10" s="16"/>
      <c r="H10" s="16" t="s">
        <v>13</v>
      </c>
      <c r="I10" s="16"/>
      <c r="J10" s="16"/>
      <c r="K10" s="15"/>
      <c r="L10" s="15"/>
      <c r="M10" s="15"/>
      <c r="N10" s="15"/>
      <c r="O10" s="15"/>
      <c r="P10" s="21">
        <v>1370058</v>
      </c>
      <c r="Q10" s="216"/>
      <c r="R10" s="16"/>
      <c r="S10" s="16"/>
      <c r="T10" s="16" t="s">
        <v>108</v>
      </c>
      <c r="U10" s="16"/>
      <c r="V10" s="16"/>
      <c r="W10" s="16"/>
      <c r="X10" s="16"/>
      <c r="Y10" s="15"/>
      <c r="Z10" s="218">
        <v>0</v>
      </c>
      <c r="AA10" s="22"/>
      <c r="AD10" s="6">
        <v>1370058445</v>
      </c>
      <c r="AE10" s="6">
        <v>0</v>
      </c>
    </row>
    <row r="11" spans="1:31" ht="14.7" customHeight="1">
      <c r="A11" s="4" t="s">
        <v>14</v>
      </c>
      <c r="B11" s="4" t="s">
        <v>109</v>
      </c>
      <c r="D11" s="20"/>
      <c r="E11" s="16"/>
      <c r="F11" s="16"/>
      <c r="G11" s="16"/>
      <c r="H11" s="16" t="s">
        <v>15</v>
      </c>
      <c r="I11" s="16"/>
      <c r="J11" s="16"/>
      <c r="K11" s="15"/>
      <c r="L11" s="15"/>
      <c r="M11" s="15"/>
      <c r="N11" s="15"/>
      <c r="O11" s="15"/>
      <c r="P11" s="21">
        <v>108795946</v>
      </c>
      <c r="Q11" s="216"/>
      <c r="R11" s="16"/>
      <c r="S11" s="16"/>
      <c r="T11" s="16" t="s">
        <v>35</v>
      </c>
      <c r="U11" s="16"/>
      <c r="V11" s="16"/>
      <c r="W11" s="16"/>
      <c r="X11" s="16"/>
      <c r="Y11" s="15"/>
      <c r="Z11" s="218">
        <v>0</v>
      </c>
      <c r="AA11" s="22"/>
      <c r="AD11" s="6">
        <v>108795946229</v>
      </c>
      <c r="AE11" s="6">
        <v>0</v>
      </c>
    </row>
    <row r="12" spans="1:31" ht="14.7" customHeight="1">
      <c r="A12" s="4" t="s">
        <v>16</v>
      </c>
      <c r="B12" s="4" t="s">
        <v>110</v>
      </c>
      <c r="D12" s="20"/>
      <c r="E12" s="16"/>
      <c r="F12" s="16"/>
      <c r="G12" s="16"/>
      <c r="H12" s="16" t="s">
        <v>17</v>
      </c>
      <c r="I12" s="16"/>
      <c r="J12" s="16"/>
      <c r="K12" s="15"/>
      <c r="L12" s="15"/>
      <c r="M12" s="15"/>
      <c r="N12" s="15"/>
      <c r="O12" s="15"/>
      <c r="P12" s="21">
        <v>-66218992</v>
      </c>
      <c r="Q12" s="216"/>
      <c r="R12" s="16"/>
      <c r="S12" s="16" t="s">
        <v>111</v>
      </c>
      <c r="T12" s="16"/>
      <c r="U12" s="16"/>
      <c r="V12" s="16"/>
      <c r="W12" s="16"/>
      <c r="X12" s="16"/>
      <c r="Y12" s="15"/>
      <c r="Z12" s="21">
        <v>5360234</v>
      </c>
      <c r="AA12" s="22"/>
      <c r="AD12" s="6">
        <v>-66218991506</v>
      </c>
      <c r="AE12" s="6">
        <f>IF(COUNTIF(AE13:AE20,"-")=COUNTA(AE13:AE20),"-",SUM(AE13:AE20))</f>
        <v>5360234084</v>
      </c>
    </row>
    <row r="13" spans="1:31" ht="14.7" customHeight="1">
      <c r="A13" s="4" t="s">
        <v>18</v>
      </c>
      <c r="B13" s="4" t="s">
        <v>112</v>
      </c>
      <c r="D13" s="20"/>
      <c r="E13" s="16"/>
      <c r="F13" s="16"/>
      <c r="G13" s="16"/>
      <c r="H13" s="16" t="s">
        <v>19</v>
      </c>
      <c r="I13" s="16"/>
      <c r="J13" s="16"/>
      <c r="K13" s="15"/>
      <c r="L13" s="15"/>
      <c r="M13" s="15"/>
      <c r="N13" s="15"/>
      <c r="O13" s="15"/>
      <c r="P13" s="21">
        <v>10496042</v>
      </c>
      <c r="Q13" s="216"/>
      <c r="R13" s="16"/>
      <c r="S13" s="16"/>
      <c r="T13" s="16" t="s">
        <v>320</v>
      </c>
      <c r="U13" s="16"/>
      <c r="V13" s="16"/>
      <c r="W13" s="16"/>
      <c r="X13" s="16"/>
      <c r="Y13" s="15"/>
      <c r="Z13" s="21">
        <v>4479666</v>
      </c>
      <c r="AA13" s="22"/>
      <c r="AD13" s="6">
        <v>10496041730</v>
      </c>
      <c r="AE13" s="6">
        <v>4479666123</v>
      </c>
    </row>
    <row r="14" spans="1:31" ht="14.7" customHeight="1">
      <c r="A14" s="4" t="s">
        <v>20</v>
      </c>
      <c r="B14" s="4" t="s">
        <v>113</v>
      </c>
      <c r="D14" s="20"/>
      <c r="E14" s="16"/>
      <c r="F14" s="16"/>
      <c r="G14" s="16"/>
      <c r="H14" s="16" t="s">
        <v>21</v>
      </c>
      <c r="I14" s="16"/>
      <c r="J14" s="16"/>
      <c r="K14" s="15"/>
      <c r="L14" s="15"/>
      <c r="M14" s="15"/>
      <c r="N14" s="15"/>
      <c r="O14" s="15"/>
      <c r="P14" s="21">
        <v>-5172031</v>
      </c>
      <c r="Q14" s="216"/>
      <c r="R14" s="16"/>
      <c r="S14" s="16"/>
      <c r="T14" s="16" t="s">
        <v>114</v>
      </c>
      <c r="U14" s="16"/>
      <c r="V14" s="16"/>
      <c r="W14" s="16"/>
      <c r="X14" s="16"/>
      <c r="Y14" s="15"/>
      <c r="Z14" s="218">
        <v>0</v>
      </c>
      <c r="AA14" s="22"/>
      <c r="AD14" s="6">
        <v>-5172030715</v>
      </c>
      <c r="AE14" s="6">
        <v>0</v>
      </c>
    </row>
    <row r="15" spans="1:31" ht="14.7" customHeight="1">
      <c r="A15" s="4" t="s">
        <v>22</v>
      </c>
      <c r="B15" s="4" t="s">
        <v>115</v>
      </c>
      <c r="D15" s="20"/>
      <c r="E15" s="16"/>
      <c r="F15" s="16"/>
      <c r="G15" s="16"/>
      <c r="H15" s="16" t="s">
        <v>23</v>
      </c>
      <c r="I15" s="23"/>
      <c r="J15" s="23"/>
      <c r="K15" s="24"/>
      <c r="L15" s="24"/>
      <c r="M15" s="24"/>
      <c r="N15" s="24"/>
      <c r="O15" s="24"/>
      <c r="P15" s="218">
        <v>0</v>
      </c>
      <c r="Q15" s="216"/>
      <c r="R15" s="16"/>
      <c r="S15" s="16"/>
      <c r="T15" s="16" t="s">
        <v>116</v>
      </c>
      <c r="U15" s="16"/>
      <c r="V15" s="16"/>
      <c r="W15" s="16"/>
      <c r="X15" s="16"/>
      <c r="Y15" s="15"/>
      <c r="Z15" s="21">
        <v>25396</v>
      </c>
      <c r="AA15" s="22"/>
      <c r="AD15" s="6">
        <v>0</v>
      </c>
      <c r="AE15" s="6">
        <v>25395737</v>
      </c>
    </row>
    <row r="16" spans="1:31" ht="14.7" customHeight="1">
      <c r="A16" s="4" t="s">
        <v>24</v>
      </c>
      <c r="B16" s="4" t="s">
        <v>117</v>
      </c>
      <c r="D16" s="20"/>
      <c r="E16" s="16"/>
      <c r="F16" s="16"/>
      <c r="G16" s="16"/>
      <c r="H16" s="16" t="s">
        <v>25</v>
      </c>
      <c r="I16" s="23"/>
      <c r="J16" s="23"/>
      <c r="K16" s="24"/>
      <c r="L16" s="24"/>
      <c r="M16" s="24"/>
      <c r="N16" s="24"/>
      <c r="O16" s="24"/>
      <c r="P16" s="218">
        <v>0</v>
      </c>
      <c r="Q16" s="216"/>
      <c r="R16" s="15"/>
      <c r="S16" s="16"/>
      <c r="T16" s="16" t="s">
        <v>118</v>
      </c>
      <c r="U16" s="16"/>
      <c r="V16" s="16"/>
      <c r="W16" s="16"/>
      <c r="X16" s="16"/>
      <c r="Y16" s="15"/>
      <c r="Z16" s="21">
        <v>4854</v>
      </c>
      <c r="AA16" s="22"/>
      <c r="AD16" s="6">
        <v>0</v>
      </c>
      <c r="AE16" s="6">
        <v>4853787</v>
      </c>
    </row>
    <row r="17" spans="1:31" ht="14.7" customHeight="1">
      <c r="A17" s="4" t="s">
        <v>26</v>
      </c>
      <c r="B17" s="4" t="s">
        <v>119</v>
      </c>
      <c r="D17" s="20"/>
      <c r="E17" s="16"/>
      <c r="F17" s="16"/>
      <c r="G17" s="16"/>
      <c r="H17" s="16" t="s">
        <v>27</v>
      </c>
      <c r="I17" s="23"/>
      <c r="J17" s="23"/>
      <c r="K17" s="24"/>
      <c r="L17" s="24"/>
      <c r="M17" s="24"/>
      <c r="N17" s="24"/>
      <c r="O17" s="24"/>
      <c r="P17" s="218">
        <v>0</v>
      </c>
      <c r="Q17" s="216"/>
      <c r="R17" s="15"/>
      <c r="S17" s="16"/>
      <c r="T17" s="16" t="s">
        <v>120</v>
      </c>
      <c r="U17" s="16"/>
      <c r="V17" s="16"/>
      <c r="W17" s="16"/>
      <c r="X17" s="16"/>
      <c r="Y17" s="15"/>
      <c r="Z17" s="218">
        <v>0</v>
      </c>
      <c r="AA17" s="22"/>
      <c r="AD17" s="6">
        <v>0</v>
      </c>
      <c r="AE17" s="6">
        <v>0</v>
      </c>
    </row>
    <row r="18" spans="1:31" ht="14.7" customHeight="1">
      <c r="A18" s="4" t="s">
        <v>28</v>
      </c>
      <c r="B18" s="4" t="s">
        <v>121</v>
      </c>
      <c r="D18" s="20"/>
      <c r="E18" s="16"/>
      <c r="F18" s="16"/>
      <c r="G18" s="16"/>
      <c r="H18" s="16" t="s">
        <v>29</v>
      </c>
      <c r="I18" s="23"/>
      <c r="J18" s="23"/>
      <c r="K18" s="24"/>
      <c r="L18" s="24"/>
      <c r="M18" s="24"/>
      <c r="N18" s="24"/>
      <c r="O18" s="24"/>
      <c r="P18" s="218">
        <v>0</v>
      </c>
      <c r="Q18" s="216"/>
      <c r="R18" s="16"/>
      <c r="S18" s="16"/>
      <c r="T18" s="16" t="s">
        <v>122</v>
      </c>
      <c r="U18" s="16"/>
      <c r="V18" s="16"/>
      <c r="W18" s="16"/>
      <c r="X18" s="16"/>
      <c r="Y18" s="15"/>
      <c r="Z18" s="21">
        <v>687682</v>
      </c>
      <c r="AA18" s="22"/>
      <c r="AD18" s="6">
        <v>0</v>
      </c>
      <c r="AE18" s="6">
        <v>687682000</v>
      </c>
    </row>
    <row r="19" spans="1:31" ht="14.7" customHeight="1">
      <c r="A19" s="4" t="s">
        <v>30</v>
      </c>
      <c r="B19" s="4" t="s">
        <v>123</v>
      </c>
      <c r="D19" s="20"/>
      <c r="E19" s="16"/>
      <c r="F19" s="16"/>
      <c r="G19" s="16"/>
      <c r="H19" s="16" t="s">
        <v>31</v>
      </c>
      <c r="I19" s="23"/>
      <c r="J19" s="23"/>
      <c r="K19" s="24"/>
      <c r="L19" s="24"/>
      <c r="M19" s="24"/>
      <c r="N19" s="24"/>
      <c r="O19" s="24"/>
      <c r="P19" s="218">
        <v>0</v>
      </c>
      <c r="Q19" s="216"/>
      <c r="R19" s="16"/>
      <c r="S19" s="16"/>
      <c r="T19" s="16" t="s">
        <v>124</v>
      </c>
      <c r="U19" s="16"/>
      <c r="V19" s="16"/>
      <c r="W19" s="16"/>
      <c r="X19" s="16"/>
      <c r="Y19" s="15"/>
      <c r="Z19" s="21">
        <v>162636</v>
      </c>
      <c r="AA19" s="22"/>
      <c r="AD19" s="6">
        <v>0</v>
      </c>
      <c r="AE19" s="6">
        <v>162636437</v>
      </c>
    </row>
    <row r="20" spans="1:31" ht="14.7" customHeight="1">
      <c r="A20" s="4" t="s">
        <v>32</v>
      </c>
      <c r="B20" s="4" t="s">
        <v>125</v>
      </c>
      <c r="D20" s="20"/>
      <c r="E20" s="16"/>
      <c r="F20" s="16"/>
      <c r="G20" s="16"/>
      <c r="H20" s="16" t="s">
        <v>33</v>
      </c>
      <c r="I20" s="23"/>
      <c r="J20" s="23"/>
      <c r="K20" s="24"/>
      <c r="L20" s="24"/>
      <c r="M20" s="24"/>
      <c r="N20" s="24"/>
      <c r="O20" s="24"/>
      <c r="P20" s="218">
        <v>0</v>
      </c>
      <c r="Q20" s="216"/>
      <c r="R20" s="16"/>
      <c r="S20" s="16"/>
      <c r="T20" s="16" t="s">
        <v>35</v>
      </c>
      <c r="U20" s="16"/>
      <c r="V20" s="16"/>
      <c r="W20" s="16"/>
      <c r="X20" s="16"/>
      <c r="Y20" s="15"/>
      <c r="Z20" s="218">
        <v>0</v>
      </c>
      <c r="AA20" s="22"/>
      <c r="AD20" s="6">
        <v>0</v>
      </c>
      <c r="AE20" s="6">
        <v>0</v>
      </c>
    </row>
    <row r="21" spans="1:31" ht="14.7" customHeight="1">
      <c r="A21" s="4" t="s">
        <v>34</v>
      </c>
      <c r="B21" s="4" t="s">
        <v>98</v>
      </c>
      <c r="D21" s="20"/>
      <c r="E21" s="16"/>
      <c r="F21" s="16"/>
      <c r="G21" s="16"/>
      <c r="H21" s="16" t="s">
        <v>35</v>
      </c>
      <c r="I21" s="16"/>
      <c r="J21" s="16"/>
      <c r="K21" s="15"/>
      <c r="L21" s="15"/>
      <c r="M21" s="15"/>
      <c r="N21" s="15"/>
      <c r="O21" s="15"/>
      <c r="P21" s="218">
        <v>0</v>
      </c>
      <c r="Q21" s="216"/>
      <c r="R21" s="219" t="s">
        <v>99</v>
      </c>
      <c r="S21" s="220"/>
      <c r="T21" s="220"/>
      <c r="U21" s="220"/>
      <c r="V21" s="220"/>
      <c r="W21" s="220"/>
      <c r="X21" s="220"/>
      <c r="Y21" s="220"/>
      <c r="Z21" s="25">
        <v>55342820</v>
      </c>
      <c r="AA21" s="26"/>
      <c r="AD21" s="6">
        <v>0</v>
      </c>
      <c r="AE21" s="6">
        <f>IF(AND(AE6="-",AE12="-"),"-",SUM(AE6,AE12))</f>
        <v>55342819923</v>
      </c>
    </row>
    <row r="22" spans="1:31" ht="14.7" customHeight="1">
      <c r="A22" s="4" t="s">
        <v>36</v>
      </c>
      <c r="D22" s="20"/>
      <c r="E22" s="16"/>
      <c r="F22" s="16"/>
      <c r="G22" s="16"/>
      <c r="H22" s="16" t="s">
        <v>37</v>
      </c>
      <c r="I22" s="16"/>
      <c r="J22" s="16"/>
      <c r="K22" s="15"/>
      <c r="L22" s="15"/>
      <c r="M22" s="15"/>
      <c r="N22" s="15"/>
      <c r="O22" s="15"/>
      <c r="P22" s="218">
        <v>0</v>
      </c>
      <c r="Q22" s="216"/>
      <c r="R22" s="16" t="s">
        <v>321</v>
      </c>
      <c r="S22" s="27"/>
      <c r="T22" s="27"/>
      <c r="U22" s="27"/>
      <c r="V22" s="27"/>
      <c r="W22" s="27"/>
      <c r="X22" s="27"/>
      <c r="Y22" s="27"/>
      <c r="Z22" s="28"/>
      <c r="AA22" s="29"/>
      <c r="AD22" s="6">
        <v>0</v>
      </c>
    </row>
    <row r="23" spans="1:31" ht="14.7" customHeight="1">
      <c r="A23" s="4" t="s">
        <v>38</v>
      </c>
      <c r="B23" s="4" t="s">
        <v>128</v>
      </c>
      <c r="D23" s="20"/>
      <c r="E23" s="16"/>
      <c r="F23" s="16"/>
      <c r="G23" s="16"/>
      <c r="H23" s="16" t="s">
        <v>39</v>
      </c>
      <c r="I23" s="16"/>
      <c r="J23" s="16"/>
      <c r="K23" s="15"/>
      <c r="L23" s="15"/>
      <c r="M23" s="15"/>
      <c r="N23" s="15"/>
      <c r="O23" s="15"/>
      <c r="P23" s="218">
        <v>0</v>
      </c>
      <c r="Q23" s="216"/>
      <c r="R23" s="16"/>
      <c r="S23" s="16" t="s">
        <v>129</v>
      </c>
      <c r="T23" s="16"/>
      <c r="U23" s="16"/>
      <c r="V23" s="16"/>
      <c r="W23" s="16"/>
      <c r="X23" s="16"/>
      <c r="Y23" s="15"/>
      <c r="Z23" s="21">
        <v>199685261</v>
      </c>
      <c r="AA23" s="22"/>
      <c r="AD23" s="6">
        <v>0</v>
      </c>
      <c r="AE23" s="6">
        <v>199685260545</v>
      </c>
    </row>
    <row r="24" spans="1:31" ht="14.7" customHeight="1">
      <c r="A24" s="4" t="s">
        <v>40</v>
      </c>
      <c r="B24" s="4" t="s">
        <v>130</v>
      </c>
      <c r="D24" s="20"/>
      <c r="E24" s="16"/>
      <c r="F24" s="16"/>
      <c r="G24" s="16" t="s">
        <v>41</v>
      </c>
      <c r="H24" s="16"/>
      <c r="I24" s="16"/>
      <c r="J24" s="16"/>
      <c r="K24" s="15"/>
      <c r="L24" s="15"/>
      <c r="M24" s="15"/>
      <c r="N24" s="15"/>
      <c r="O24" s="15"/>
      <c r="P24" s="21">
        <v>63612648</v>
      </c>
      <c r="Q24" s="216" t="s">
        <v>339</v>
      </c>
      <c r="R24" s="16"/>
      <c r="S24" s="15" t="s">
        <v>131</v>
      </c>
      <c r="T24" s="16"/>
      <c r="U24" s="16"/>
      <c r="V24" s="16"/>
      <c r="W24" s="16"/>
      <c r="X24" s="16"/>
      <c r="Y24" s="15"/>
      <c r="Z24" s="21">
        <v>-53026406</v>
      </c>
      <c r="AA24" s="22"/>
      <c r="AD24" s="6">
        <f>IF(COUNTIF(AD25:AD32,"-")=COUNTA(AD25:AD32),"-",SUM(AD25:AD32))</f>
        <v>63612647927</v>
      </c>
      <c r="AE24" s="6">
        <v>-53026405792</v>
      </c>
    </row>
    <row r="25" spans="1:31" ht="14.7" customHeight="1">
      <c r="A25" s="4" t="s">
        <v>42</v>
      </c>
      <c r="D25" s="20"/>
      <c r="E25" s="16"/>
      <c r="F25" s="16"/>
      <c r="G25" s="16"/>
      <c r="H25" s="16" t="s">
        <v>10</v>
      </c>
      <c r="I25" s="16"/>
      <c r="J25" s="16"/>
      <c r="K25" s="15"/>
      <c r="L25" s="15"/>
      <c r="M25" s="15"/>
      <c r="N25" s="15"/>
      <c r="O25" s="15"/>
      <c r="P25" s="21">
        <v>33627581</v>
      </c>
      <c r="Q25" s="216"/>
      <c r="R25" s="20"/>
      <c r="S25" s="16"/>
      <c r="T25" s="16"/>
      <c r="U25" s="16"/>
      <c r="V25" s="16"/>
      <c r="W25" s="16"/>
      <c r="X25" s="16"/>
      <c r="Y25" s="15"/>
      <c r="Z25" s="21"/>
      <c r="AA25" s="30"/>
      <c r="AD25" s="6">
        <v>33627580830</v>
      </c>
    </row>
    <row r="26" spans="1:31" ht="14.7" customHeight="1">
      <c r="A26" s="4" t="s">
        <v>43</v>
      </c>
      <c r="D26" s="20"/>
      <c r="E26" s="16"/>
      <c r="F26" s="16"/>
      <c r="G26" s="16"/>
      <c r="H26" s="16" t="s">
        <v>15</v>
      </c>
      <c r="I26" s="16"/>
      <c r="J26" s="16"/>
      <c r="K26" s="15"/>
      <c r="L26" s="15"/>
      <c r="M26" s="15"/>
      <c r="N26" s="15"/>
      <c r="O26" s="15"/>
      <c r="P26" s="21">
        <v>8986646</v>
      </c>
      <c r="Q26" s="216"/>
      <c r="R26" s="221"/>
      <c r="S26" s="222"/>
      <c r="T26" s="222"/>
      <c r="U26" s="222"/>
      <c r="V26" s="222"/>
      <c r="W26" s="222"/>
      <c r="X26" s="222"/>
      <c r="Y26" s="222"/>
      <c r="Z26" s="21"/>
      <c r="AA26" s="22"/>
      <c r="AD26" s="6">
        <v>8986645779</v>
      </c>
    </row>
    <row r="27" spans="1:31" ht="14.7" customHeight="1">
      <c r="A27" s="4" t="s">
        <v>44</v>
      </c>
      <c r="D27" s="20"/>
      <c r="E27" s="16"/>
      <c r="F27" s="16"/>
      <c r="G27" s="16"/>
      <c r="H27" s="16" t="s">
        <v>17</v>
      </c>
      <c r="I27" s="16"/>
      <c r="J27" s="16"/>
      <c r="K27" s="15"/>
      <c r="L27" s="15"/>
      <c r="M27" s="15"/>
      <c r="N27" s="15"/>
      <c r="O27" s="15"/>
      <c r="P27" s="21">
        <v>-5921366</v>
      </c>
      <c r="Q27" s="216"/>
      <c r="R27" s="16"/>
      <c r="S27" s="27"/>
      <c r="T27" s="27"/>
      <c r="U27" s="27"/>
      <c r="V27" s="27"/>
      <c r="W27" s="27"/>
      <c r="X27" s="27"/>
      <c r="Y27" s="27"/>
      <c r="Z27" s="28"/>
      <c r="AA27" s="31"/>
      <c r="AD27" s="6">
        <v>-5921366392</v>
      </c>
    </row>
    <row r="28" spans="1:31" ht="14.7" customHeight="1">
      <c r="A28" s="4" t="s">
        <v>45</v>
      </c>
      <c r="D28" s="20"/>
      <c r="E28" s="16"/>
      <c r="F28" s="16"/>
      <c r="G28" s="16"/>
      <c r="H28" s="16" t="s">
        <v>19</v>
      </c>
      <c r="I28" s="16"/>
      <c r="J28" s="16"/>
      <c r="K28" s="15"/>
      <c r="L28" s="15"/>
      <c r="M28" s="15"/>
      <c r="N28" s="15"/>
      <c r="O28" s="15"/>
      <c r="P28" s="21">
        <v>108899693</v>
      </c>
      <c r="Q28" s="216"/>
      <c r="R28" s="16"/>
      <c r="S28" s="16"/>
      <c r="T28" s="16"/>
      <c r="U28" s="16"/>
      <c r="V28" s="16"/>
      <c r="W28" s="16"/>
      <c r="X28" s="16"/>
      <c r="Y28" s="15"/>
      <c r="Z28" s="21"/>
      <c r="AA28" s="30"/>
      <c r="AD28" s="6">
        <v>108899692543</v>
      </c>
    </row>
    <row r="29" spans="1:31" ht="14.7" customHeight="1">
      <c r="A29" s="4" t="s">
        <v>46</v>
      </c>
      <c r="D29" s="20"/>
      <c r="E29" s="16"/>
      <c r="F29" s="16"/>
      <c r="G29" s="16"/>
      <c r="H29" s="16" t="s">
        <v>21</v>
      </c>
      <c r="I29" s="16"/>
      <c r="J29" s="16"/>
      <c r="K29" s="15"/>
      <c r="L29" s="15"/>
      <c r="M29" s="15"/>
      <c r="N29" s="15"/>
      <c r="O29" s="15"/>
      <c r="P29" s="21">
        <v>-82113914</v>
      </c>
      <c r="Q29" s="216"/>
      <c r="R29" s="14"/>
      <c r="S29" s="15"/>
      <c r="T29" s="15"/>
      <c r="U29" s="15"/>
      <c r="V29" s="15"/>
      <c r="W29" s="15"/>
      <c r="X29" s="15"/>
      <c r="Y29" s="32"/>
      <c r="Z29" s="21"/>
      <c r="AA29" s="30"/>
      <c r="AD29" s="6">
        <v>-82113914129</v>
      </c>
    </row>
    <row r="30" spans="1:31" ht="14.7" customHeight="1">
      <c r="A30" s="4" t="s">
        <v>47</v>
      </c>
      <c r="D30" s="20"/>
      <c r="E30" s="16"/>
      <c r="F30" s="16"/>
      <c r="G30" s="16"/>
      <c r="H30" s="16" t="s">
        <v>35</v>
      </c>
      <c r="I30" s="16"/>
      <c r="J30" s="16"/>
      <c r="K30" s="15"/>
      <c r="L30" s="15"/>
      <c r="M30" s="15"/>
      <c r="N30" s="15"/>
      <c r="O30" s="15"/>
      <c r="P30" s="218">
        <v>0</v>
      </c>
      <c r="Q30" s="216"/>
      <c r="R30" s="15"/>
      <c r="S30" s="15"/>
      <c r="T30" s="15"/>
      <c r="U30" s="15"/>
      <c r="V30" s="15"/>
      <c r="W30" s="15"/>
      <c r="X30" s="15"/>
      <c r="Y30" s="15"/>
      <c r="Z30" s="21"/>
      <c r="AA30" s="30"/>
      <c r="AD30" s="6">
        <v>0</v>
      </c>
    </row>
    <row r="31" spans="1:31" ht="14.7" customHeight="1">
      <c r="A31" s="4" t="s">
        <v>48</v>
      </c>
      <c r="D31" s="20"/>
      <c r="E31" s="16"/>
      <c r="F31" s="16"/>
      <c r="G31" s="16"/>
      <c r="H31" s="16" t="s">
        <v>37</v>
      </c>
      <c r="I31" s="16"/>
      <c r="J31" s="16"/>
      <c r="K31" s="15"/>
      <c r="L31" s="15"/>
      <c r="M31" s="15"/>
      <c r="N31" s="15"/>
      <c r="O31" s="15"/>
      <c r="P31" s="218">
        <v>0</v>
      </c>
      <c r="Q31" s="216"/>
      <c r="R31" s="33"/>
      <c r="S31" s="33"/>
      <c r="T31" s="33"/>
      <c r="U31" s="33"/>
      <c r="V31" s="33"/>
      <c r="W31" s="33"/>
      <c r="X31" s="33"/>
      <c r="Y31" s="33"/>
      <c r="Z31" s="18"/>
      <c r="AA31" s="34"/>
      <c r="AD31" s="6">
        <v>0</v>
      </c>
    </row>
    <row r="32" spans="1:31" ht="14.7" customHeight="1">
      <c r="A32" s="4" t="s">
        <v>49</v>
      </c>
      <c r="D32" s="20"/>
      <c r="E32" s="16"/>
      <c r="F32" s="16"/>
      <c r="G32" s="16"/>
      <c r="H32" s="16" t="s">
        <v>39</v>
      </c>
      <c r="I32" s="16"/>
      <c r="J32" s="16"/>
      <c r="K32" s="15"/>
      <c r="L32" s="15"/>
      <c r="M32" s="15"/>
      <c r="N32" s="15"/>
      <c r="O32" s="15"/>
      <c r="P32" s="21">
        <v>134009</v>
      </c>
      <c r="Q32" s="216"/>
      <c r="R32" s="33"/>
      <c r="S32" s="33"/>
      <c r="T32" s="33"/>
      <c r="U32" s="33"/>
      <c r="V32" s="33"/>
      <c r="W32" s="33"/>
      <c r="X32" s="33"/>
      <c r="Y32" s="33"/>
      <c r="Z32" s="18"/>
      <c r="AA32" s="34"/>
      <c r="AD32" s="6">
        <v>134009296</v>
      </c>
    </row>
    <row r="33" spans="1:30" ht="14.7" customHeight="1">
      <c r="A33" s="4" t="s">
        <v>50</v>
      </c>
      <c r="D33" s="20"/>
      <c r="E33" s="16"/>
      <c r="F33" s="16"/>
      <c r="G33" s="16" t="s">
        <v>51</v>
      </c>
      <c r="H33" s="23"/>
      <c r="I33" s="23"/>
      <c r="J33" s="23"/>
      <c r="K33" s="24"/>
      <c r="L33" s="24"/>
      <c r="M33" s="24"/>
      <c r="N33" s="24"/>
      <c r="O33" s="24"/>
      <c r="P33" s="21">
        <v>1987598</v>
      </c>
      <c r="Q33" s="216"/>
      <c r="R33" s="33"/>
      <c r="S33" s="33"/>
      <c r="T33" s="33"/>
      <c r="U33" s="33"/>
      <c r="V33" s="33"/>
      <c r="W33" s="33"/>
      <c r="X33" s="33"/>
      <c r="Y33" s="33"/>
      <c r="Z33" s="18"/>
      <c r="AA33" s="34"/>
      <c r="AD33" s="6">
        <v>1987598418</v>
      </c>
    </row>
    <row r="34" spans="1:30" ht="14.7" customHeight="1">
      <c r="A34" s="4" t="s">
        <v>52</v>
      </c>
      <c r="D34" s="20"/>
      <c r="E34" s="16"/>
      <c r="F34" s="16"/>
      <c r="G34" s="16" t="s">
        <v>53</v>
      </c>
      <c r="H34" s="23"/>
      <c r="I34" s="23"/>
      <c r="J34" s="23"/>
      <c r="K34" s="24"/>
      <c r="L34" s="24"/>
      <c r="M34" s="24"/>
      <c r="N34" s="24"/>
      <c r="O34" s="24"/>
      <c r="P34" s="21">
        <v>-1748583</v>
      </c>
      <c r="Q34" s="216"/>
      <c r="R34" s="33"/>
      <c r="S34" s="33"/>
      <c r="T34" s="33"/>
      <c r="U34" s="33"/>
      <c r="V34" s="33"/>
      <c r="W34" s="33"/>
      <c r="X34" s="33"/>
      <c r="Y34" s="33"/>
      <c r="Z34" s="18"/>
      <c r="AA34" s="34"/>
      <c r="AD34" s="6">
        <v>-1748582751</v>
      </c>
    </row>
    <row r="35" spans="1:30" ht="14.7" customHeight="1">
      <c r="A35" s="4" t="s">
        <v>54</v>
      </c>
      <c r="D35" s="20"/>
      <c r="E35" s="16"/>
      <c r="F35" s="16" t="s">
        <v>55</v>
      </c>
      <c r="G35" s="16"/>
      <c r="H35" s="23"/>
      <c r="I35" s="23"/>
      <c r="J35" s="23"/>
      <c r="K35" s="24"/>
      <c r="L35" s="24"/>
      <c r="M35" s="24"/>
      <c r="N35" s="24"/>
      <c r="O35" s="24"/>
      <c r="P35" s="21">
        <v>7241</v>
      </c>
      <c r="Q35" s="216"/>
      <c r="R35" s="33"/>
      <c r="S35" s="33"/>
      <c r="T35" s="33"/>
      <c r="U35" s="33"/>
      <c r="V35" s="33"/>
      <c r="W35" s="33"/>
      <c r="X35" s="33"/>
      <c r="Y35" s="33"/>
      <c r="Z35" s="18"/>
      <c r="AA35" s="34"/>
      <c r="AD35" s="6">
        <f>IF(COUNTIF(AD36:AD37,"-")=COUNTA(AD36:AD37),"-",SUM(AD36:AD37))</f>
        <v>7240910</v>
      </c>
    </row>
    <row r="36" spans="1:30" ht="14.7" customHeight="1">
      <c r="A36" s="4" t="s">
        <v>56</v>
      </c>
      <c r="D36" s="20"/>
      <c r="E36" s="16"/>
      <c r="F36" s="16"/>
      <c r="G36" s="16" t="s">
        <v>57</v>
      </c>
      <c r="H36" s="16"/>
      <c r="I36" s="16"/>
      <c r="J36" s="16"/>
      <c r="K36" s="15"/>
      <c r="L36" s="15"/>
      <c r="M36" s="15"/>
      <c r="N36" s="15"/>
      <c r="O36" s="15"/>
      <c r="P36" s="21">
        <v>5441</v>
      </c>
      <c r="Q36" s="216"/>
      <c r="R36" s="33"/>
      <c r="S36" s="33"/>
      <c r="T36" s="33"/>
      <c r="U36" s="33"/>
      <c r="V36" s="33"/>
      <c r="W36" s="33"/>
      <c r="X36" s="33"/>
      <c r="Y36" s="33"/>
      <c r="Z36" s="18"/>
      <c r="AA36" s="34"/>
      <c r="AD36" s="6">
        <v>5441156</v>
      </c>
    </row>
    <row r="37" spans="1:30" ht="14.7" customHeight="1">
      <c r="A37" s="4" t="s">
        <v>58</v>
      </c>
      <c r="D37" s="20"/>
      <c r="E37" s="16"/>
      <c r="F37" s="16"/>
      <c r="G37" s="16" t="s">
        <v>35</v>
      </c>
      <c r="H37" s="16"/>
      <c r="I37" s="16"/>
      <c r="J37" s="16"/>
      <c r="K37" s="15"/>
      <c r="L37" s="15"/>
      <c r="M37" s="15"/>
      <c r="N37" s="15"/>
      <c r="O37" s="15"/>
      <c r="P37" s="21">
        <v>1800</v>
      </c>
      <c r="Q37" s="216"/>
      <c r="R37" s="33"/>
      <c r="S37" s="33"/>
      <c r="T37" s="33"/>
      <c r="U37" s="33"/>
      <c r="V37" s="33"/>
      <c r="W37" s="33"/>
      <c r="X37" s="33"/>
      <c r="Y37" s="33"/>
      <c r="Z37" s="18"/>
      <c r="AA37" s="34"/>
      <c r="AD37" s="6">
        <v>1799754</v>
      </c>
    </row>
    <row r="38" spans="1:30" ht="14.7" customHeight="1">
      <c r="A38" s="4" t="s">
        <v>59</v>
      </c>
      <c r="D38" s="20"/>
      <c r="E38" s="16"/>
      <c r="F38" s="16" t="s">
        <v>60</v>
      </c>
      <c r="G38" s="16"/>
      <c r="H38" s="16"/>
      <c r="I38" s="16"/>
      <c r="J38" s="16"/>
      <c r="K38" s="16"/>
      <c r="L38" s="15"/>
      <c r="M38" s="15"/>
      <c r="N38" s="15"/>
      <c r="O38" s="15"/>
      <c r="P38" s="21">
        <v>16826226</v>
      </c>
      <c r="Q38" s="216" t="s">
        <v>339</v>
      </c>
      <c r="R38" s="33"/>
      <c r="S38" s="33"/>
      <c r="T38" s="33"/>
      <c r="U38" s="33"/>
      <c r="V38" s="33"/>
      <c r="W38" s="33"/>
      <c r="X38" s="33"/>
      <c r="Y38" s="33"/>
      <c r="Z38" s="18"/>
      <c r="AA38" s="34"/>
      <c r="AD38" s="6">
        <f>IF(COUNTIF(AD39:AD50,"-")=COUNTA(AD39:AD50),"-",SUM(AD39,AD43:AD46,AD49:AD50))</f>
        <v>16826226224</v>
      </c>
    </row>
    <row r="39" spans="1:30" ht="14.7" customHeight="1">
      <c r="A39" s="4" t="s">
        <v>61</v>
      </c>
      <c r="D39" s="20"/>
      <c r="E39" s="16"/>
      <c r="F39" s="16"/>
      <c r="G39" s="16" t="s">
        <v>62</v>
      </c>
      <c r="H39" s="16"/>
      <c r="I39" s="16"/>
      <c r="J39" s="16"/>
      <c r="K39" s="16"/>
      <c r="L39" s="15"/>
      <c r="M39" s="15"/>
      <c r="N39" s="15"/>
      <c r="O39" s="15"/>
      <c r="P39" s="21">
        <v>9019523</v>
      </c>
      <c r="Q39" s="216"/>
      <c r="R39" s="33"/>
      <c r="S39" s="33"/>
      <c r="T39" s="33"/>
      <c r="U39" s="33"/>
      <c r="V39" s="33"/>
      <c r="W39" s="33"/>
      <c r="X39" s="33"/>
      <c r="Y39" s="33"/>
      <c r="Z39" s="18"/>
      <c r="AA39" s="34"/>
      <c r="AD39" s="6">
        <f>IF(COUNTIF(AD40:AD42,"-")=COUNTA(AD40:AD42),"-",SUM(AD40:AD42))</f>
        <v>9019523000</v>
      </c>
    </row>
    <row r="40" spans="1:30" ht="14.7" customHeight="1">
      <c r="A40" s="4" t="s">
        <v>63</v>
      </c>
      <c r="D40" s="20"/>
      <c r="E40" s="16"/>
      <c r="F40" s="16"/>
      <c r="G40" s="16"/>
      <c r="H40" s="16" t="s">
        <v>64</v>
      </c>
      <c r="I40" s="16"/>
      <c r="J40" s="16"/>
      <c r="K40" s="16"/>
      <c r="L40" s="15"/>
      <c r="M40" s="15"/>
      <c r="N40" s="15"/>
      <c r="O40" s="15"/>
      <c r="P40" s="218">
        <v>0</v>
      </c>
      <c r="Q40" s="216"/>
      <c r="R40" s="33"/>
      <c r="S40" s="33"/>
      <c r="T40" s="33"/>
      <c r="U40" s="33"/>
      <c r="V40" s="33"/>
      <c r="W40" s="33"/>
      <c r="X40" s="33"/>
      <c r="Y40" s="33"/>
      <c r="Z40" s="18"/>
      <c r="AA40" s="34"/>
      <c r="AD40" s="6">
        <v>0</v>
      </c>
    </row>
    <row r="41" spans="1:30" ht="14.7" customHeight="1">
      <c r="A41" s="4" t="s">
        <v>65</v>
      </c>
      <c r="D41" s="20"/>
      <c r="E41" s="16"/>
      <c r="F41" s="16"/>
      <c r="G41" s="16"/>
      <c r="H41" s="16" t="s">
        <v>66</v>
      </c>
      <c r="I41" s="16"/>
      <c r="J41" s="16"/>
      <c r="K41" s="16"/>
      <c r="L41" s="15"/>
      <c r="M41" s="15"/>
      <c r="N41" s="15"/>
      <c r="O41" s="15"/>
      <c r="P41" s="21">
        <v>9019523</v>
      </c>
      <c r="Q41" s="216"/>
      <c r="R41" s="33"/>
      <c r="S41" s="33"/>
      <c r="T41" s="33"/>
      <c r="U41" s="33"/>
      <c r="V41" s="33"/>
      <c r="W41" s="33"/>
      <c r="X41" s="33"/>
      <c r="Y41" s="33"/>
      <c r="Z41" s="18"/>
      <c r="AA41" s="34"/>
      <c r="AD41" s="6">
        <v>9019523000</v>
      </c>
    </row>
    <row r="42" spans="1:30" ht="14.7" customHeight="1">
      <c r="A42" s="4" t="s">
        <v>67</v>
      </c>
      <c r="D42" s="20"/>
      <c r="E42" s="16"/>
      <c r="F42" s="16"/>
      <c r="G42" s="16"/>
      <c r="H42" s="16" t="s">
        <v>35</v>
      </c>
      <c r="I42" s="16"/>
      <c r="J42" s="16"/>
      <c r="K42" s="16"/>
      <c r="L42" s="15"/>
      <c r="M42" s="15"/>
      <c r="N42" s="15"/>
      <c r="O42" s="15"/>
      <c r="P42" s="218">
        <v>0</v>
      </c>
      <c r="Q42" s="216"/>
      <c r="R42" s="33"/>
      <c r="S42" s="33"/>
      <c r="T42" s="33"/>
      <c r="U42" s="33"/>
      <c r="V42" s="33"/>
      <c r="W42" s="33"/>
      <c r="X42" s="33"/>
      <c r="Y42" s="33"/>
      <c r="Z42" s="18"/>
      <c r="AA42" s="34"/>
      <c r="AD42" s="6">
        <v>0</v>
      </c>
    </row>
    <row r="43" spans="1:30" ht="14.7" customHeight="1">
      <c r="A43" s="4" t="s">
        <v>68</v>
      </c>
      <c r="D43" s="20"/>
      <c r="E43" s="16"/>
      <c r="F43" s="16"/>
      <c r="G43" s="16" t="s">
        <v>69</v>
      </c>
      <c r="H43" s="16"/>
      <c r="I43" s="16"/>
      <c r="J43" s="16"/>
      <c r="K43" s="16"/>
      <c r="L43" s="15"/>
      <c r="M43" s="15"/>
      <c r="N43" s="15"/>
      <c r="O43" s="15"/>
      <c r="P43" s="218">
        <v>0</v>
      </c>
      <c r="Q43" s="216"/>
      <c r="R43" s="33"/>
      <c r="S43" s="33"/>
      <c r="T43" s="33"/>
      <c r="U43" s="33"/>
      <c r="V43" s="33"/>
      <c r="W43" s="33"/>
      <c r="X43" s="33"/>
      <c r="Y43" s="33"/>
      <c r="Z43" s="18"/>
      <c r="AA43" s="34"/>
      <c r="AD43" s="6">
        <v>0</v>
      </c>
    </row>
    <row r="44" spans="1:30" ht="14.7" customHeight="1">
      <c r="A44" s="4" t="s">
        <v>70</v>
      </c>
      <c r="D44" s="20"/>
      <c r="E44" s="16"/>
      <c r="F44" s="16"/>
      <c r="G44" s="16" t="s">
        <v>71</v>
      </c>
      <c r="H44" s="16"/>
      <c r="I44" s="16"/>
      <c r="J44" s="16"/>
      <c r="K44" s="15"/>
      <c r="L44" s="15"/>
      <c r="M44" s="15"/>
      <c r="N44" s="15"/>
      <c r="O44" s="15"/>
      <c r="P44" s="21">
        <v>2146639</v>
      </c>
      <c r="Q44" s="216"/>
      <c r="R44" s="33"/>
      <c r="S44" s="33"/>
      <c r="T44" s="33"/>
      <c r="U44" s="33"/>
      <c r="V44" s="33"/>
      <c r="W44" s="33"/>
      <c r="X44" s="33"/>
      <c r="Y44" s="33"/>
      <c r="Z44" s="18"/>
      <c r="AA44" s="34"/>
      <c r="AD44" s="6">
        <v>2146638927</v>
      </c>
    </row>
    <row r="45" spans="1:30" ht="14.7" customHeight="1">
      <c r="A45" s="4" t="s">
        <v>72</v>
      </c>
      <c r="D45" s="20"/>
      <c r="E45" s="16"/>
      <c r="F45" s="16"/>
      <c r="G45" s="16" t="s">
        <v>73</v>
      </c>
      <c r="H45" s="16"/>
      <c r="I45" s="16"/>
      <c r="J45" s="16"/>
      <c r="K45" s="15"/>
      <c r="L45" s="15"/>
      <c r="M45" s="15"/>
      <c r="N45" s="15"/>
      <c r="O45" s="15"/>
      <c r="P45" s="21">
        <v>39184</v>
      </c>
      <c r="Q45" s="216"/>
      <c r="R45" s="33"/>
      <c r="S45" s="33"/>
      <c r="T45" s="33"/>
      <c r="U45" s="33"/>
      <c r="V45" s="33"/>
      <c r="W45" s="33"/>
      <c r="X45" s="33"/>
      <c r="Y45" s="33"/>
      <c r="Z45" s="18"/>
      <c r="AA45" s="34"/>
      <c r="AD45" s="6">
        <v>39183738</v>
      </c>
    </row>
    <row r="46" spans="1:30" ht="14.7" customHeight="1">
      <c r="A46" s="4" t="s">
        <v>74</v>
      </c>
      <c r="D46" s="20"/>
      <c r="E46" s="16"/>
      <c r="F46" s="16"/>
      <c r="G46" s="16" t="s">
        <v>75</v>
      </c>
      <c r="H46" s="16"/>
      <c r="I46" s="16"/>
      <c r="J46" s="16"/>
      <c r="K46" s="15"/>
      <c r="L46" s="15"/>
      <c r="M46" s="15"/>
      <c r="N46" s="15"/>
      <c r="O46" s="15"/>
      <c r="P46" s="21">
        <v>5692039</v>
      </c>
      <c r="Q46" s="216"/>
      <c r="R46" s="33"/>
      <c r="S46" s="33"/>
      <c r="T46" s="33"/>
      <c r="U46" s="33"/>
      <c r="V46" s="33"/>
      <c r="W46" s="33"/>
      <c r="X46" s="33"/>
      <c r="Y46" s="33"/>
      <c r="Z46" s="18"/>
      <c r="AA46" s="34"/>
      <c r="AD46" s="6">
        <f>IF(COUNTIF(AD47:AD48,"-")=COUNTA(AD47:AD48),"-",SUM(AD47:AD48))</f>
        <v>5692038689</v>
      </c>
    </row>
    <row r="47" spans="1:30" ht="14.7" customHeight="1">
      <c r="A47" s="4" t="s">
        <v>76</v>
      </c>
      <c r="D47" s="20"/>
      <c r="E47" s="16"/>
      <c r="F47" s="16"/>
      <c r="G47" s="16"/>
      <c r="H47" s="16" t="s">
        <v>77</v>
      </c>
      <c r="I47" s="16"/>
      <c r="J47" s="16"/>
      <c r="K47" s="15"/>
      <c r="L47" s="15"/>
      <c r="M47" s="15"/>
      <c r="N47" s="15"/>
      <c r="O47" s="15"/>
      <c r="P47" s="218">
        <v>0</v>
      </c>
      <c r="Q47" s="216"/>
      <c r="R47" s="33"/>
      <c r="S47" s="33"/>
      <c r="T47" s="33"/>
      <c r="U47" s="33"/>
      <c r="V47" s="33"/>
      <c r="W47" s="33"/>
      <c r="X47" s="33"/>
      <c r="Y47" s="33"/>
      <c r="Z47" s="18"/>
      <c r="AA47" s="34"/>
      <c r="AD47" s="6">
        <v>0</v>
      </c>
    </row>
    <row r="48" spans="1:30" ht="14.7" customHeight="1">
      <c r="A48" s="4" t="s">
        <v>78</v>
      </c>
      <c r="D48" s="20"/>
      <c r="E48" s="15"/>
      <c r="F48" s="16"/>
      <c r="G48" s="16"/>
      <c r="H48" s="16" t="s">
        <v>35</v>
      </c>
      <c r="I48" s="16"/>
      <c r="J48" s="16"/>
      <c r="K48" s="15"/>
      <c r="L48" s="15"/>
      <c r="M48" s="15"/>
      <c r="N48" s="15"/>
      <c r="O48" s="15"/>
      <c r="P48" s="21">
        <v>5692039</v>
      </c>
      <c r="Q48" s="216"/>
      <c r="R48" s="33"/>
      <c r="S48" s="33"/>
      <c r="T48" s="33"/>
      <c r="U48" s="33"/>
      <c r="V48" s="33"/>
      <c r="W48" s="33"/>
      <c r="X48" s="33"/>
      <c r="Y48" s="33"/>
      <c r="Z48" s="18"/>
      <c r="AA48" s="34"/>
      <c r="AD48" s="6">
        <v>5692038689</v>
      </c>
    </row>
    <row r="49" spans="1:31" ht="14.7" customHeight="1">
      <c r="A49" s="4" t="s">
        <v>79</v>
      </c>
      <c r="D49" s="20"/>
      <c r="E49" s="15"/>
      <c r="F49" s="16"/>
      <c r="G49" s="16" t="s">
        <v>35</v>
      </c>
      <c r="H49" s="16"/>
      <c r="I49" s="16"/>
      <c r="J49" s="16"/>
      <c r="K49" s="15"/>
      <c r="L49" s="15"/>
      <c r="M49" s="15"/>
      <c r="N49" s="15"/>
      <c r="O49" s="15"/>
      <c r="P49" s="218">
        <v>0</v>
      </c>
      <c r="Q49" s="216"/>
      <c r="R49" s="33"/>
      <c r="S49" s="33"/>
      <c r="T49" s="33"/>
      <c r="U49" s="33"/>
      <c r="V49" s="33"/>
      <c r="W49" s="33"/>
      <c r="X49" s="33"/>
      <c r="Y49" s="33"/>
      <c r="Z49" s="18"/>
      <c r="AA49" s="34"/>
      <c r="AD49" s="6">
        <v>0</v>
      </c>
    </row>
    <row r="50" spans="1:31" ht="14.7" customHeight="1">
      <c r="A50" s="4" t="s">
        <v>80</v>
      </c>
      <c r="D50" s="20"/>
      <c r="E50" s="15"/>
      <c r="F50" s="16"/>
      <c r="G50" s="16" t="s">
        <v>81</v>
      </c>
      <c r="H50" s="16"/>
      <c r="I50" s="16"/>
      <c r="J50" s="16"/>
      <c r="K50" s="15"/>
      <c r="L50" s="15"/>
      <c r="M50" s="15"/>
      <c r="N50" s="15"/>
      <c r="O50" s="15"/>
      <c r="P50" s="21">
        <v>-71158</v>
      </c>
      <c r="Q50" s="216"/>
      <c r="R50" s="33"/>
      <c r="S50" s="33"/>
      <c r="T50" s="33"/>
      <c r="U50" s="33"/>
      <c r="V50" s="33"/>
      <c r="W50" s="33"/>
      <c r="X50" s="33"/>
      <c r="Y50" s="33"/>
      <c r="Z50" s="18"/>
      <c r="AA50" s="34"/>
      <c r="AD50" s="6">
        <v>-71158130</v>
      </c>
    </row>
    <row r="51" spans="1:31" ht="14.7" customHeight="1">
      <c r="A51" s="4" t="s">
        <v>82</v>
      </c>
      <c r="D51" s="20"/>
      <c r="E51" s="15" t="s">
        <v>83</v>
      </c>
      <c r="F51" s="16"/>
      <c r="G51" s="17"/>
      <c r="H51" s="17"/>
      <c r="I51" s="17"/>
      <c r="J51" s="15"/>
      <c r="K51" s="15"/>
      <c r="L51" s="15"/>
      <c r="M51" s="15"/>
      <c r="N51" s="15"/>
      <c r="O51" s="15"/>
      <c r="P51" s="21">
        <v>12189818</v>
      </c>
      <c r="Q51" s="216" t="s">
        <v>339</v>
      </c>
      <c r="R51" s="33"/>
      <c r="S51" s="33"/>
      <c r="T51" s="33"/>
      <c r="U51" s="33"/>
      <c r="V51" s="33"/>
      <c r="W51" s="33"/>
      <c r="X51" s="33"/>
      <c r="Y51" s="33"/>
      <c r="Z51" s="18"/>
      <c r="AA51" s="34"/>
      <c r="AD51" s="6">
        <f>IF(COUNTIF(AD52:AD60,"-")=COUNTA(AD52:AD60),"-",SUM(AD52:AD55,AD58:AD60))</f>
        <v>12189818411</v>
      </c>
    </row>
    <row r="52" spans="1:31" ht="14.7" customHeight="1">
      <c r="A52" s="4" t="s">
        <v>84</v>
      </c>
      <c r="D52" s="20"/>
      <c r="E52" s="15"/>
      <c r="F52" s="16" t="s">
        <v>85</v>
      </c>
      <c r="G52" s="17"/>
      <c r="H52" s="17"/>
      <c r="I52" s="17"/>
      <c r="J52" s="15"/>
      <c r="K52" s="15"/>
      <c r="L52" s="15"/>
      <c r="M52" s="15"/>
      <c r="N52" s="15"/>
      <c r="O52" s="15"/>
      <c r="P52" s="21">
        <v>1840021</v>
      </c>
      <c r="Q52" s="216"/>
      <c r="R52" s="33"/>
      <c r="S52" s="33"/>
      <c r="T52" s="33"/>
      <c r="U52" s="33"/>
      <c r="V52" s="33"/>
      <c r="W52" s="33"/>
      <c r="X52" s="33"/>
      <c r="Y52" s="33"/>
      <c r="Z52" s="18"/>
      <c r="AA52" s="34"/>
      <c r="AD52" s="6">
        <v>1840020764</v>
      </c>
    </row>
    <row r="53" spans="1:31" ht="14.7" customHeight="1">
      <c r="A53" s="4" t="s">
        <v>86</v>
      </c>
      <c r="D53" s="20"/>
      <c r="E53" s="15"/>
      <c r="F53" s="16" t="s">
        <v>87</v>
      </c>
      <c r="G53" s="16"/>
      <c r="H53" s="23"/>
      <c r="I53" s="16"/>
      <c r="J53" s="16"/>
      <c r="K53" s="15"/>
      <c r="L53" s="15"/>
      <c r="M53" s="15"/>
      <c r="N53" s="15"/>
      <c r="O53" s="15"/>
      <c r="P53" s="21">
        <v>455262</v>
      </c>
      <c r="Q53" s="216"/>
      <c r="R53" s="33"/>
      <c r="S53" s="33"/>
      <c r="T53" s="33"/>
      <c r="U53" s="33"/>
      <c r="V53" s="33"/>
      <c r="W53" s="33"/>
      <c r="X53" s="33"/>
      <c r="Y53" s="33"/>
      <c r="Z53" s="18"/>
      <c r="AA53" s="34"/>
      <c r="AD53" s="6">
        <v>455261815</v>
      </c>
    </row>
    <row r="54" spans="1:31" ht="14.7" customHeight="1">
      <c r="A54" s="4">
        <v>1500000</v>
      </c>
      <c r="D54" s="20"/>
      <c r="E54" s="15"/>
      <c r="F54" s="16" t="s">
        <v>88</v>
      </c>
      <c r="G54" s="16"/>
      <c r="H54" s="16"/>
      <c r="I54" s="16"/>
      <c r="J54" s="16"/>
      <c r="K54" s="15"/>
      <c r="L54" s="15"/>
      <c r="M54" s="15"/>
      <c r="N54" s="15"/>
      <c r="O54" s="15"/>
      <c r="P54" s="218">
        <v>0</v>
      </c>
      <c r="Q54" s="216"/>
      <c r="R54" s="33"/>
      <c r="S54" s="33"/>
      <c r="T54" s="33"/>
      <c r="U54" s="33"/>
      <c r="V54" s="33"/>
      <c r="W54" s="33"/>
      <c r="X54" s="33"/>
      <c r="Y54" s="33"/>
      <c r="Z54" s="18"/>
      <c r="AA54" s="34"/>
      <c r="AD54" s="6">
        <v>0</v>
      </c>
    </row>
    <row r="55" spans="1:31" ht="14.7" customHeight="1">
      <c r="A55" s="4" t="s">
        <v>89</v>
      </c>
      <c r="D55" s="20"/>
      <c r="E55" s="16"/>
      <c r="F55" s="16" t="s">
        <v>75</v>
      </c>
      <c r="G55" s="16"/>
      <c r="H55" s="23"/>
      <c r="I55" s="16"/>
      <c r="J55" s="16"/>
      <c r="K55" s="15"/>
      <c r="L55" s="15"/>
      <c r="M55" s="15"/>
      <c r="N55" s="15"/>
      <c r="O55" s="15"/>
      <c r="P55" s="21">
        <v>9873404</v>
      </c>
      <c r="Q55" s="216"/>
      <c r="R55" s="33"/>
      <c r="S55" s="33"/>
      <c r="T55" s="33"/>
      <c r="U55" s="33"/>
      <c r="V55" s="33"/>
      <c r="W55" s="33"/>
      <c r="X55" s="33"/>
      <c r="Y55" s="33"/>
      <c r="Z55" s="18"/>
      <c r="AA55" s="34"/>
      <c r="AD55" s="6">
        <f>IF(COUNTIF(AD56:AD57,"-")=COUNTA(AD56:AD57),"-",SUM(AD56:AD57))</f>
        <v>9873404280</v>
      </c>
    </row>
    <row r="56" spans="1:31" ht="14.7" customHeight="1">
      <c r="A56" s="4" t="s">
        <v>90</v>
      </c>
      <c r="D56" s="20"/>
      <c r="E56" s="16"/>
      <c r="F56" s="16"/>
      <c r="G56" s="16" t="s">
        <v>91</v>
      </c>
      <c r="H56" s="16"/>
      <c r="I56" s="16"/>
      <c r="J56" s="16"/>
      <c r="K56" s="15"/>
      <c r="L56" s="15"/>
      <c r="M56" s="15"/>
      <c r="N56" s="15"/>
      <c r="O56" s="15"/>
      <c r="P56" s="21">
        <v>9782305</v>
      </c>
      <c r="Q56" s="216"/>
      <c r="R56" s="33"/>
      <c r="S56" s="33"/>
      <c r="T56" s="33"/>
      <c r="U56" s="33"/>
      <c r="V56" s="33"/>
      <c r="W56" s="33"/>
      <c r="X56" s="33"/>
      <c r="Y56" s="33"/>
      <c r="Z56" s="18"/>
      <c r="AA56" s="34"/>
      <c r="AD56" s="6">
        <v>9782305326</v>
      </c>
    </row>
    <row r="57" spans="1:31" ht="14.7" customHeight="1">
      <c r="A57" s="4" t="s">
        <v>92</v>
      </c>
      <c r="D57" s="20"/>
      <c r="E57" s="16"/>
      <c r="F57" s="16"/>
      <c r="G57" s="16" t="s">
        <v>77</v>
      </c>
      <c r="H57" s="16"/>
      <c r="I57" s="16"/>
      <c r="J57" s="16"/>
      <c r="K57" s="15"/>
      <c r="L57" s="15"/>
      <c r="M57" s="15"/>
      <c r="N57" s="15"/>
      <c r="O57" s="15"/>
      <c r="P57" s="21">
        <v>91099</v>
      </c>
      <c r="Q57" s="216"/>
      <c r="R57" s="33"/>
      <c r="S57" s="33"/>
      <c r="T57" s="33"/>
      <c r="U57" s="33"/>
      <c r="V57" s="33"/>
      <c r="W57" s="33"/>
      <c r="X57" s="33"/>
      <c r="Y57" s="33"/>
      <c r="Z57" s="18"/>
      <c r="AA57" s="34"/>
      <c r="AD57" s="6">
        <v>91098954</v>
      </c>
    </row>
    <row r="58" spans="1:31" ht="14.7" customHeight="1">
      <c r="A58" s="4" t="s">
        <v>93</v>
      </c>
      <c r="D58" s="20"/>
      <c r="E58" s="16"/>
      <c r="F58" s="16" t="s">
        <v>94</v>
      </c>
      <c r="G58" s="16"/>
      <c r="H58" s="16"/>
      <c r="I58" s="16"/>
      <c r="J58" s="16"/>
      <c r="K58" s="15"/>
      <c r="L58" s="15"/>
      <c r="M58" s="15"/>
      <c r="N58" s="15"/>
      <c r="O58" s="15"/>
      <c r="P58" s="21">
        <v>30811</v>
      </c>
      <c r="Q58" s="216"/>
      <c r="R58" s="33"/>
      <c r="S58" s="33"/>
      <c r="T58" s="33"/>
      <c r="U58" s="33"/>
      <c r="V58" s="33"/>
      <c r="W58" s="33"/>
      <c r="X58" s="33"/>
      <c r="Y58" s="33"/>
      <c r="Z58" s="18"/>
      <c r="AA58" s="34"/>
      <c r="AD58" s="6">
        <v>30810552</v>
      </c>
    </row>
    <row r="59" spans="1:31" ht="14.7" customHeight="1">
      <c r="A59" s="4" t="s">
        <v>95</v>
      </c>
      <c r="D59" s="20"/>
      <c r="E59" s="16"/>
      <c r="F59" s="16" t="s">
        <v>35</v>
      </c>
      <c r="G59" s="16"/>
      <c r="H59" s="23"/>
      <c r="I59" s="16"/>
      <c r="J59" s="16"/>
      <c r="K59" s="15"/>
      <c r="L59" s="15"/>
      <c r="M59" s="15"/>
      <c r="N59" s="15"/>
      <c r="O59" s="15"/>
      <c r="P59" s="218">
        <v>0</v>
      </c>
      <c r="Q59" s="216"/>
      <c r="R59" s="33"/>
      <c r="S59" s="33"/>
      <c r="T59" s="33"/>
      <c r="U59" s="33"/>
      <c r="V59" s="33"/>
      <c r="W59" s="33"/>
      <c r="X59" s="33"/>
      <c r="Y59" s="33"/>
      <c r="Z59" s="18"/>
      <c r="AA59" s="34"/>
      <c r="AD59" s="6">
        <v>0</v>
      </c>
    </row>
    <row r="60" spans="1:31" ht="14.7" customHeight="1" thickBot="1">
      <c r="A60" s="4" t="s">
        <v>96</v>
      </c>
      <c r="B60" s="4" t="s">
        <v>126</v>
      </c>
      <c r="D60" s="20"/>
      <c r="E60" s="16"/>
      <c r="F60" s="33" t="s">
        <v>81</v>
      </c>
      <c r="G60" s="16"/>
      <c r="H60" s="16"/>
      <c r="I60" s="16"/>
      <c r="J60" s="16"/>
      <c r="K60" s="15"/>
      <c r="L60" s="15"/>
      <c r="M60" s="15"/>
      <c r="N60" s="15"/>
      <c r="O60" s="15"/>
      <c r="P60" s="21">
        <v>-9679</v>
      </c>
      <c r="Q60" s="216"/>
      <c r="R60" s="223" t="s">
        <v>127</v>
      </c>
      <c r="S60" s="224"/>
      <c r="T60" s="224"/>
      <c r="U60" s="224"/>
      <c r="V60" s="224"/>
      <c r="W60" s="224"/>
      <c r="X60" s="224"/>
      <c r="Y60" s="225"/>
      <c r="Z60" s="35">
        <v>146658855</v>
      </c>
      <c r="AA60" s="36"/>
      <c r="AD60" s="6">
        <v>-9679000</v>
      </c>
      <c r="AE60" s="6" t="e">
        <f>IF(AND(AE23="-",AE24="-",#REF!="-"),"-",SUM(AE23,AE24,#REF!))</f>
        <v>#REF!</v>
      </c>
    </row>
    <row r="61" spans="1:31" ht="14.7" customHeight="1" thickBot="1">
      <c r="A61" s="4" t="s">
        <v>1</v>
      </c>
      <c r="B61" s="4" t="s">
        <v>97</v>
      </c>
      <c r="D61" s="226" t="s">
        <v>2</v>
      </c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8"/>
      <c r="P61" s="37">
        <v>202001675</v>
      </c>
      <c r="Q61" s="217" t="s">
        <v>339</v>
      </c>
      <c r="R61" s="229" t="s">
        <v>322</v>
      </c>
      <c r="S61" s="230"/>
      <c r="T61" s="230"/>
      <c r="U61" s="230"/>
      <c r="V61" s="230"/>
      <c r="W61" s="230"/>
      <c r="X61" s="230"/>
      <c r="Y61" s="231"/>
      <c r="Z61" s="37">
        <v>202001675</v>
      </c>
      <c r="AA61" s="38"/>
      <c r="AD61" s="6" t="e">
        <f>IF(AND(AD6="-",AD51="-",#REF!="-"),"-",SUM(AD6,AD51,#REF!))</f>
        <v>#REF!</v>
      </c>
      <c r="AE61" s="6" t="e">
        <f>IF(AND(AE21="-",AE60="-"),"-",SUM(AE21,AE60))</f>
        <v>#REF!</v>
      </c>
    </row>
    <row r="62" spans="1:31" ht="14.7" customHeight="1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Z62" s="15"/>
      <c r="AA62" s="15"/>
    </row>
    <row r="63" spans="1:31" ht="14.7" customHeight="1">
      <c r="D63" s="40"/>
      <c r="E63" s="41" t="s">
        <v>323</v>
      </c>
      <c r="F63" s="40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Z63" s="39"/>
      <c r="AA63" s="39"/>
    </row>
    <row r="64" spans="1:31" ht="14.7" customHeight="1"/>
    <row r="65" ht="14.7" customHeight="1"/>
    <row r="66" ht="14.7" customHeight="1"/>
    <row r="67" ht="14.7" customHeight="1"/>
    <row r="68" ht="14.7" customHeight="1"/>
    <row r="69" ht="16.5" customHeight="1"/>
    <row r="70" ht="14.7" customHeight="1"/>
    <row r="71" ht="9.75" customHeight="1"/>
    <row r="72" ht="14.7" customHeight="1"/>
  </sheetData>
  <mergeCells count="11">
    <mergeCell ref="D1:AA1"/>
    <mergeCell ref="D2:AA2"/>
    <mergeCell ref="D4:O4"/>
    <mergeCell ref="P4:Q4"/>
    <mergeCell ref="R4:Y4"/>
    <mergeCell ref="Z4:AA4"/>
    <mergeCell ref="R21:Y21"/>
    <mergeCell ref="R26:Y26"/>
    <mergeCell ref="R60:Y60"/>
    <mergeCell ref="D61:O61"/>
    <mergeCell ref="R61:Y61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>
    <pageSetUpPr fitToPage="1"/>
  </sheetPr>
  <dimension ref="A1:R42"/>
  <sheetViews>
    <sheetView topLeftCell="B13" zoomScale="85" zoomScaleNormal="85" zoomScaleSheetLayoutView="100" workbookViewId="0">
      <selection activeCell="N17" sqref="N17"/>
    </sheetView>
  </sheetViews>
  <sheetFormatPr defaultColWidth="9" defaultRowHeight="13.2"/>
  <cols>
    <col min="1" max="1" width="0" style="43" hidden="1" customWidth="1"/>
    <col min="2" max="2" width="0.6640625" style="3" customWidth="1"/>
    <col min="3" max="3" width="1.21875" style="72" customWidth="1"/>
    <col min="4" max="12" width="2.109375" style="72" customWidth="1"/>
    <col min="13" max="13" width="18.33203125" style="72" customWidth="1"/>
    <col min="14" max="14" width="21.6640625" style="72" bestFit="1" customWidth="1"/>
    <col min="15" max="15" width="2.44140625" style="72" customWidth="1"/>
    <col min="16" max="16" width="0.6640625" style="72" customWidth="1"/>
    <col min="17" max="17" width="9" style="3"/>
    <col min="18" max="18" width="0" style="3" hidden="1" customWidth="1"/>
    <col min="19" max="16384" width="9" style="3"/>
  </cols>
  <sheetData>
    <row r="1" spans="1:18" ht="23.4">
      <c r="C1" s="237" t="s">
        <v>334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44"/>
    </row>
    <row r="2" spans="1:18" ht="16.2">
      <c r="C2" s="238" t="s">
        <v>335</v>
      </c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44"/>
    </row>
    <row r="3" spans="1:18" ht="16.2">
      <c r="C3" s="238" t="s">
        <v>336</v>
      </c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44"/>
    </row>
    <row r="4" spans="1:18" ht="16.8" thickBot="1">
      <c r="C4" s="45"/>
      <c r="D4" s="44"/>
      <c r="E4" s="44"/>
      <c r="F4" s="44"/>
      <c r="G4" s="44"/>
      <c r="H4" s="44"/>
      <c r="I4" s="44"/>
      <c r="J4" s="44"/>
      <c r="K4" s="44"/>
      <c r="L4" s="44"/>
      <c r="M4" s="46"/>
      <c r="N4" s="44"/>
      <c r="O4" s="46" t="s">
        <v>333</v>
      </c>
      <c r="P4" s="44"/>
    </row>
    <row r="5" spans="1:18" ht="16.8" thickBot="1">
      <c r="A5" s="43" t="s">
        <v>314</v>
      </c>
      <c r="C5" s="239" t="s">
        <v>0</v>
      </c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1" t="s">
        <v>316</v>
      </c>
      <c r="O5" s="242"/>
      <c r="P5" s="44"/>
    </row>
    <row r="6" spans="1:18">
      <c r="A6" s="43" t="s">
        <v>135</v>
      </c>
      <c r="C6" s="47"/>
      <c r="D6" s="48" t="s">
        <v>136</v>
      </c>
      <c r="E6" s="48"/>
      <c r="F6" s="49"/>
      <c r="G6" s="48"/>
      <c r="H6" s="48"/>
      <c r="I6" s="48"/>
      <c r="J6" s="48"/>
      <c r="K6" s="49"/>
      <c r="L6" s="49"/>
      <c r="M6" s="49"/>
      <c r="N6" s="50">
        <v>56026359</v>
      </c>
      <c r="O6" s="51"/>
      <c r="P6" s="208"/>
      <c r="R6" s="3">
        <f>IF(AND(R7="-",R22="-"),"-",SUM(R7,R22))</f>
        <v>56026358882</v>
      </c>
    </row>
    <row r="7" spans="1:18">
      <c r="A7" s="43" t="s">
        <v>137</v>
      </c>
      <c r="C7" s="47"/>
      <c r="D7" s="48"/>
      <c r="E7" s="48" t="s">
        <v>138</v>
      </c>
      <c r="F7" s="48"/>
      <c r="G7" s="48"/>
      <c r="H7" s="48"/>
      <c r="I7" s="48"/>
      <c r="J7" s="48"/>
      <c r="K7" s="49"/>
      <c r="L7" s="49"/>
      <c r="M7" s="49"/>
      <c r="N7" s="50">
        <v>25499126</v>
      </c>
      <c r="O7" s="52"/>
      <c r="P7" s="208"/>
      <c r="R7" s="3">
        <f>IF(COUNTIF(R8:R21,"-")=COUNTA(R8:R21),"-",SUM(R8,R13,R18))</f>
        <v>25499126123</v>
      </c>
    </row>
    <row r="8" spans="1:18">
      <c r="A8" s="43" t="s">
        <v>139</v>
      </c>
      <c r="C8" s="47"/>
      <c r="D8" s="48"/>
      <c r="E8" s="48"/>
      <c r="F8" s="48" t="s">
        <v>140</v>
      </c>
      <c r="G8" s="48"/>
      <c r="H8" s="48"/>
      <c r="I8" s="48"/>
      <c r="J8" s="48"/>
      <c r="K8" s="49"/>
      <c r="L8" s="49"/>
      <c r="M8" s="49"/>
      <c r="N8" s="50">
        <v>11570923</v>
      </c>
      <c r="O8" s="52"/>
      <c r="P8" s="208"/>
      <c r="R8" s="3">
        <f>IF(COUNTIF(R9:R12,"-")=COUNTA(R9:R12),"-",SUM(R9:R12))</f>
        <v>11570922702</v>
      </c>
    </row>
    <row r="9" spans="1:18">
      <c r="A9" s="43" t="s">
        <v>141</v>
      </c>
      <c r="C9" s="47"/>
      <c r="D9" s="48"/>
      <c r="E9" s="48"/>
      <c r="F9" s="48"/>
      <c r="G9" s="48" t="s">
        <v>142</v>
      </c>
      <c r="H9" s="48"/>
      <c r="I9" s="48"/>
      <c r="J9" s="48"/>
      <c r="K9" s="49"/>
      <c r="L9" s="49"/>
      <c r="M9" s="49"/>
      <c r="N9" s="50">
        <v>8665128</v>
      </c>
      <c r="O9" s="52"/>
      <c r="P9" s="208"/>
      <c r="R9" s="3">
        <v>8665128051</v>
      </c>
    </row>
    <row r="10" spans="1:18">
      <c r="A10" s="43" t="s">
        <v>143</v>
      </c>
      <c r="C10" s="47"/>
      <c r="D10" s="48"/>
      <c r="E10" s="48"/>
      <c r="F10" s="48"/>
      <c r="G10" s="48" t="s">
        <v>144</v>
      </c>
      <c r="H10" s="48"/>
      <c r="I10" s="48"/>
      <c r="J10" s="48"/>
      <c r="K10" s="49"/>
      <c r="L10" s="49"/>
      <c r="M10" s="49"/>
      <c r="N10" s="50">
        <v>687682</v>
      </c>
      <c r="O10" s="52"/>
      <c r="P10" s="208"/>
      <c r="R10" s="3">
        <v>687682000</v>
      </c>
    </row>
    <row r="11" spans="1:18">
      <c r="A11" s="43" t="s">
        <v>145</v>
      </c>
      <c r="C11" s="47"/>
      <c r="D11" s="48"/>
      <c r="E11" s="48"/>
      <c r="F11" s="48"/>
      <c r="G11" s="48" t="s">
        <v>146</v>
      </c>
      <c r="H11" s="48"/>
      <c r="I11" s="48"/>
      <c r="J11" s="48"/>
      <c r="K11" s="49"/>
      <c r="L11" s="49"/>
      <c r="M11" s="49"/>
      <c r="N11" s="50">
        <v>62794</v>
      </c>
      <c r="O11" s="52"/>
      <c r="P11" s="208"/>
      <c r="R11" s="3">
        <v>62794000</v>
      </c>
    </row>
    <row r="12" spans="1:18">
      <c r="A12" s="43" t="s">
        <v>147</v>
      </c>
      <c r="C12" s="47"/>
      <c r="D12" s="48"/>
      <c r="E12" s="48"/>
      <c r="F12" s="48"/>
      <c r="G12" s="48" t="s">
        <v>35</v>
      </c>
      <c r="H12" s="48"/>
      <c r="I12" s="48"/>
      <c r="J12" s="48"/>
      <c r="K12" s="49"/>
      <c r="L12" s="49"/>
      <c r="M12" s="49"/>
      <c r="N12" s="50">
        <v>2155319</v>
      </c>
      <c r="O12" s="52"/>
      <c r="P12" s="208"/>
      <c r="R12" s="3">
        <v>2155318651</v>
      </c>
    </row>
    <row r="13" spans="1:18">
      <c r="A13" s="43" t="s">
        <v>148</v>
      </c>
      <c r="C13" s="47"/>
      <c r="D13" s="48"/>
      <c r="E13" s="48"/>
      <c r="F13" s="48" t="s">
        <v>149</v>
      </c>
      <c r="G13" s="48"/>
      <c r="H13" s="48"/>
      <c r="I13" s="48"/>
      <c r="J13" s="48"/>
      <c r="K13" s="49"/>
      <c r="L13" s="49"/>
      <c r="M13" s="49"/>
      <c r="N13" s="50">
        <v>13192594</v>
      </c>
      <c r="O13" s="52" t="s">
        <v>339</v>
      </c>
      <c r="P13" s="208"/>
      <c r="R13" s="3">
        <f>IF(COUNTIF(R14:R17,"-")=COUNTA(R14:R17),"-",SUM(R14:R17))</f>
        <v>13192593505</v>
      </c>
    </row>
    <row r="14" spans="1:18">
      <c r="A14" s="43" t="s">
        <v>150</v>
      </c>
      <c r="C14" s="47"/>
      <c r="D14" s="48"/>
      <c r="E14" s="48"/>
      <c r="F14" s="48"/>
      <c r="G14" s="48" t="s">
        <v>151</v>
      </c>
      <c r="H14" s="48"/>
      <c r="I14" s="48"/>
      <c r="J14" s="48"/>
      <c r="K14" s="49"/>
      <c r="L14" s="49"/>
      <c r="M14" s="49"/>
      <c r="N14" s="50">
        <v>8395350</v>
      </c>
      <c r="O14" s="52"/>
      <c r="P14" s="208"/>
      <c r="R14" s="3">
        <v>8395350481</v>
      </c>
    </row>
    <row r="15" spans="1:18">
      <c r="A15" s="43" t="s">
        <v>152</v>
      </c>
      <c r="C15" s="47"/>
      <c r="D15" s="48"/>
      <c r="E15" s="48"/>
      <c r="F15" s="48"/>
      <c r="G15" s="48" t="s">
        <v>153</v>
      </c>
      <c r="H15" s="48"/>
      <c r="I15" s="48"/>
      <c r="J15" s="48"/>
      <c r="K15" s="49"/>
      <c r="L15" s="49"/>
      <c r="M15" s="49"/>
      <c r="N15" s="50">
        <v>358737</v>
      </c>
      <c r="O15" s="52"/>
      <c r="P15" s="208"/>
      <c r="R15" s="3">
        <v>358736904</v>
      </c>
    </row>
    <row r="16" spans="1:18">
      <c r="A16" s="43" t="s">
        <v>154</v>
      </c>
      <c r="C16" s="47"/>
      <c r="D16" s="48"/>
      <c r="E16" s="48"/>
      <c r="F16" s="48"/>
      <c r="G16" s="48" t="s">
        <v>155</v>
      </c>
      <c r="H16" s="48"/>
      <c r="I16" s="48"/>
      <c r="J16" s="48"/>
      <c r="K16" s="49"/>
      <c r="L16" s="49"/>
      <c r="M16" s="49"/>
      <c r="N16" s="50">
        <v>4428338</v>
      </c>
      <c r="O16" s="52"/>
      <c r="P16" s="208"/>
      <c r="R16" s="3">
        <v>4428338194</v>
      </c>
    </row>
    <row r="17" spans="1:18">
      <c r="A17" s="43" t="s">
        <v>156</v>
      </c>
      <c r="C17" s="47"/>
      <c r="D17" s="48"/>
      <c r="E17" s="48"/>
      <c r="F17" s="48"/>
      <c r="G17" s="48" t="s">
        <v>35</v>
      </c>
      <c r="H17" s="48"/>
      <c r="I17" s="48"/>
      <c r="J17" s="48"/>
      <c r="K17" s="49"/>
      <c r="L17" s="49"/>
      <c r="M17" s="49"/>
      <c r="N17" s="50">
        <v>10168</v>
      </c>
      <c r="O17" s="52"/>
      <c r="P17" s="208"/>
      <c r="R17" s="3">
        <v>10167926</v>
      </c>
    </row>
    <row r="18" spans="1:18">
      <c r="A18" s="43" t="s">
        <v>157</v>
      </c>
      <c r="C18" s="47"/>
      <c r="D18" s="48"/>
      <c r="E18" s="48"/>
      <c r="F18" s="48" t="s">
        <v>158</v>
      </c>
      <c r="G18" s="48"/>
      <c r="H18" s="48"/>
      <c r="I18" s="48"/>
      <c r="J18" s="48"/>
      <c r="K18" s="49"/>
      <c r="L18" s="49"/>
      <c r="M18" s="49"/>
      <c r="N18" s="50">
        <v>735610</v>
      </c>
      <c r="O18" s="52"/>
      <c r="P18" s="208"/>
      <c r="R18" s="3">
        <f>IF(COUNTIF(R19:R21,"-")=COUNTA(R19:R21),"-",SUM(R19:R21))</f>
        <v>735609916</v>
      </c>
    </row>
    <row r="19" spans="1:18">
      <c r="A19" s="43" t="s">
        <v>159</v>
      </c>
      <c r="C19" s="47"/>
      <c r="D19" s="48"/>
      <c r="E19" s="48"/>
      <c r="F19" s="49"/>
      <c r="G19" s="49" t="s">
        <v>160</v>
      </c>
      <c r="H19" s="49"/>
      <c r="I19" s="48"/>
      <c r="J19" s="48"/>
      <c r="K19" s="49"/>
      <c r="L19" s="49"/>
      <c r="M19" s="49"/>
      <c r="N19" s="50">
        <v>449750</v>
      </c>
      <c r="O19" s="52"/>
      <c r="P19" s="208"/>
      <c r="R19" s="3">
        <v>449749690</v>
      </c>
    </row>
    <row r="20" spans="1:18">
      <c r="A20" s="43" t="s">
        <v>161</v>
      </c>
      <c r="C20" s="47"/>
      <c r="D20" s="48"/>
      <c r="E20" s="48"/>
      <c r="F20" s="49"/>
      <c r="G20" s="48" t="s">
        <v>162</v>
      </c>
      <c r="H20" s="48"/>
      <c r="I20" s="48"/>
      <c r="J20" s="48"/>
      <c r="K20" s="49"/>
      <c r="L20" s="49"/>
      <c r="M20" s="49"/>
      <c r="N20" s="50">
        <v>79265</v>
      </c>
      <c r="O20" s="52"/>
      <c r="P20" s="208"/>
      <c r="R20" s="3">
        <v>79264881</v>
      </c>
    </row>
    <row r="21" spans="1:18">
      <c r="A21" s="43" t="s">
        <v>163</v>
      </c>
      <c r="C21" s="47"/>
      <c r="D21" s="48"/>
      <c r="E21" s="48"/>
      <c r="F21" s="49"/>
      <c r="G21" s="48" t="s">
        <v>35</v>
      </c>
      <c r="H21" s="48"/>
      <c r="I21" s="48"/>
      <c r="J21" s="48"/>
      <c r="K21" s="49"/>
      <c r="L21" s="49"/>
      <c r="M21" s="49"/>
      <c r="N21" s="50">
        <v>206595</v>
      </c>
      <c r="O21" s="52"/>
      <c r="P21" s="208"/>
      <c r="R21" s="3">
        <v>206595345</v>
      </c>
    </row>
    <row r="22" spans="1:18">
      <c r="A22" s="43" t="s">
        <v>164</v>
      </c>
      <c r="C22" s="47"/>
      <c r="D22" s="48"/>
      <c r="E22" s="49" t="s">
        <v>165</v>
      </c>
      <c r="F22" s="49"/>
      <c r="G22" s="48"/>
      <c r="H22" s="48"/>
      <c r="I22" s="48"/>
      <c r="J22" s="48"/>
      <c r="K22" s="49"/>
      <c r="L22" s="49"/>
      <c r="M22" s="49"/>
      <c r="N22" s="50">
        <v>30527233</v>
      </c>
      <c r="O22" s="52"/>
      <c r="P22" s="208"/>
      <c r="R22" s="3">
        <f>IF(COUNTIF(R23:R26,"-")=COUNTA(R23:R26),"-",SUM(R23:R26))</f>
        <v>30527232759</v>
      </c>
    </row>
    <row r="23" spans="1:18">
      <c r="A23" s="43" t="s">
        <v>166</v>
      </c>
      <c r="C23" s="47"/>
      <c r="D23" s="48"/>
      <c r="E23" s="48"/>
      <c r="F23" s="48" t="s">
        <v>167</v>
      </c>
      <c r="G23" s="48"/>
      <c r="H23" s="48"/>
      <c r="I23" s="48"/>
      <c r="J23" s="48"/>
      <c r="K23" s="49"/>
      <c r="L23" s="49"/>
      <c r="M23" s="49"/>
      <c r="N23" s="50">
        <v>5368218</v>
      </c>
      <c r="O23" s="52"/>
      <c r="P23" s="208"/>
      <c r="R23" s="3">
        <v>5368218196</v>
      </c>
    </row>
    <row r="24" spans="1:18">
      <c r="A24" s="43" t="s">
        <v>168</v>
      </c>
      <c r="C24" s="47"/>
      <c r="D24" s="48"/>
      <c r="E24" s="48"/>
      <c r="F24" s="48" t="s">
        <v>169</v>
      </c>
      <c r="G24" s="48"/>
      <c r="H24" s="48"/>
      <c r="I24" s="48"/>
      <c r="J24" s="48"/>
      <c r="K24" s="49"/>
      <c r="L24" s="49"/>
      <c r="M24" s="49"/>
      <c r="N24" s="50">
        <v>14556928</v>
      </c>
      <c r="O24" s="52"/>
      <c r="P24" s="208"/>
      <c r="R24" s="3">
        <v>14556927674</v>
      </c>
    </row>
    <row r="25" spans="1:18">
      <c r="A25" s="43" t="s">
        <v>170</v>
      </c>
      <c r="C25" s="47"/>
      <c r="D25" s="48"/>
      <c r="E25" s="48"/>
      <c r="F25" s="48" t="s">
        <v>171</v>
      </c>
      <c r="G25" s="48"/>
      <c r="H25" s="48"/>
      <c r="I25" s="48"/>
      <c r="J25" s="48"/>
      <c r="K25" s="49"/>
      <c r="L25" s="49"/>
      <c r="M25" s="49"/>
      <c r="N25" s="50">
        <v>10583473</v>
      </c>
      <c r="O25" s="52"/>
      <c r="P25" s="208"/>
      <c r="R25" s="3">
        <v>10583472690</v>
      </c>
    </row>
    <row r="26" spans="1:18">
      <c r="A26" s="43" t="s">
        <v>172</v>
      </c>
      <c r="C26" s="47"/>
      <c r="D26" s="48"/>
      <c r="E26" s="48"/>
      <c r="F26" s="48" t="s">
        <v>35</v>
      </c>
      <c r="G26" s="48"/>
      <c r="H26" s="48"/>
      <c r="I26" s="48"/>
      <c r="J26" s="48"/>
      <c r="K26" s="49"/>
      <c r="L26" s="49"/>
      <c r="M26" s="49"/>
      <c r="N26" s="50">
        <v>18614</v>
      </c>
      <c r="O26" s="52"/>
      <c r="P26" s="208"/>
      <c r="R26" s="3">
        <v>18614199</v>
      </c>
    </row>
    <row r="27" spans="1:18">
      <c r="A27" s="43" t="s">
        <v>173</v>
      </c>
      <c r="C27" s="47"/>
      <c r="D27" s="48" t="s">
        <v>174</v>
      </c>
      <c r="E27" s="48"/>
      <c r="F27" s="48"/>
      <c r="G27" s="48"/>
      <c r="H27" s="48"/>
      <c r="I27" s="48"/>
      <c r="J27" s="48"/>
      <c r="K27" s="49"/>
      <c r="L27" s="49"/>
      <c r="M27" s="49"/>
      <c r="N27" s="50">
        <v>1941283</v>
      </c>
      <c r="O27" s="52"/>
      <c r="P27" s="208"/>
      <c r="R27" s="3">
        <f>IF(COUNTIF(R28:R29,"-")=COUNTA(R28:R29),"-",SUM(R28:R29))</f>
        <v>1941283028</v>
      </c>
    </row>
    <row r="28" spans="1:18">
      <c r="A28" s="43" t="s">
        <v>175</v>
      </c>
      <c r="C28" s="47"/>
      <c r="D28" s="48"/>
      <c r="E28" s="48" t="s">
        <v>176</v>
      </c>
      <c r="F28" s="48"/>
      <c r="G28" s="48"/>
      <c r="H28" s="48"/>
      <c r="I28" s="48"/>
      <c r="J28" s="48"/>
      <c r="K28" s="53"/>
      <c r="L28" s="53"/>
      <c r="M28" s="53"/>
      <c r="N28" s="50">
        <v>901411</v>
      </c>
      <c r="O28" s="52"/>
      <c r="P28" s="208"/>
      <c r="R28" s="3">
        <v>901410850</v>
      </c>
    </row>
    <row r="29" spans="1:18">
      <c r="A29" s="43" t="s">
        <v>177</v>
      </c>
      <c r="C29" s="47"/>
      <c r="D29" s="48"/>
      <c r="E29" s="48" t="s">
        <v>35</v>
      </c>
      <c r="F29" s="48"/>
      <c r="G29" s="49"/>
      <c r="H29" s="48"/>
      <c r="I29" s="48"/>
      <c r="J29" s="48"/>
      <c r="K29" s="53"/>
      <c r="L29" s="53"/>
      <c r="M29" s="53"/>
      <c r="N29" s="50">
        <v>1039872</v>
      </c>
      <c r="O29" s="52"/>
      <c r="P29" s="208"/>
      <c r="R29" s="3">
        <v>1039872178</v>
      </c>
    </row>
    <row r="30" spans="1:18">
      <c r="A30" s="43" t="s">
        <v>133</v>
      </c>
      <c r="C30" s="54" t="s">
        <v>134</v>
      </c>
      <c r="D30" s="55"/>
      <c r="E30" s="55"/>
      <c r="F30" s="55"/>
      <c r="G30" s="55"/>
      <c r="H30" s="55"/>
      <c r="I30" s="55"/>
      <c r="J30" s="55"/>
      <c r="K30" s="56"/>
      <c r="L30" s="56"/>
      <c r="M30" s="56"/>
      <c r="N30" s="57">
        <v>-54085076</v>
      </c>
      <c r="O30" s="58"/>
      <c r="P30" s="208"/>
      <c r="R30" s="3">
        <f>IF(COUNTIF(R6:R27,"-")=COUNTA(R6:R27),"-",SUM(R27)-SUM(R6))</f>
        <v>-54085075854</v>
      </c>
    </row>
    <row r="31" spans="1:18">
      <c r="A31" s="43" t="s">
        <v>180</v>
      </c>
      <c r="C31" s="47"/>
      <c r="D31" s="48" t="s">
        <v>181</v>
      </c>
      <c r="E31" s="48"/>
      <c r="F31" s="49"/>
      <c r="G31" s="48"/>
      <c r="H31" s="48"/>
      <c r="I31" s="48"/>
      <c r="J31" s="48"/>
      <c r="K31" s="49"/>
      <c r="L31" s="49"/>
      <c r="M31" s="49"/>
      <c r="N31" s="50">
        <v>694223</v>
      </c>
      <c r="O31" s="51"/>
      <c r="P31" s="208"/>
      <c r="R31" s="3">
        <f>IF(COUNTIF(R32:R36,"-")=COUNTA(R32:R36),"-",SUM(R32:R36))</f>
        <v>694223097</v>
      </c>
    </row>
    <row r="32" spans="1:18">
      <c r="A32" s="43" t="s">
        <v>182</v>
      </c>
      <c r="C32" s="47"/>
      <c r="D32" s="48"/>
      <c r="E32" s="49" t="s">
        <v>183</v>
      </c>
      <c r="F32" s="49"/>
      <c r="G32" s="48"/>
      <c r="H32" s="48"/>
      <c r="I32" s="48"/>
      <c r="J32" s="48"/>
      <c r="K32" s="49"/>
      <c r="L32" s="49"/>
      <c r="M32" s="49"/>
      <c r="N32" s="50" t="s">
        <v>337</v>
      </c>
      <c r="O32" s="52"/>
      <c r="P32" s="208"/>
      <c r="R32" s="3" t="s">
        <v>11</v>
      </c>
    </row>
    <row r="33" spans="1:18">
      <c r="A33" s="43" t="s">
        <v>184</v>
      </c>
      <c r="C33" s="47"/>
      <c r="D33" s="48"/>
      <c r="E33" s="49" t="s">
        <v>185</v>
      </c>
      <c r="F33" s="49"/>
      <c r="G33" s="48"/>
      <c r="H33" s="48"/>
      <c r="I33" s="48"/>
      <c r="J33" s="48"/>
      <c r="K33" s="49"/>
      <c r="L33" s="49"/>
      <c r="M33" s="49"/>
      <c r="N33" s="50">
        <v>678586</v>
      </c>
      <c r="O33" s="52"/>
      <c r="P33" s="208"/>
      <c r="R33" s="3">
        <v>678586097</v>
      </c>
    </row>
    <row r="34" spans="1:18">
      <c r="A34" s="43" t="s">
        <v>186</v>
      </c>
      <c r="C34" s="47"/>
      <c r="D34" s="48"/>
      <c r="E34" s="49" t="s">
        <v>187</v>
      </c>
      <c r="F34" s="49"/>
      <c r="G34" s="48"/>
      <c r="H34" s="49"/>
      <c r="I34" s="48"/>
      <c r="J34" s="48"/>
      <c r="K34" s="49"/>
      <c r="L34" s="49"/>
      <c r="M34" s="49"/>
      <c r="N34" s="50" t="s">
        <v>338</v>
      </c>
      <c r="O34" s="52"/>
      <c r="P34" s="208"/>
      <c r="R34" s="3" t="s">
        <v>11</v>
      </c>
    </row>
    <row r="35" spans="1:18">
      <c r="A35" s="43" t="s">
        <v>188</v>
      </c>
      <c r="C35" s="47"/>
      <c r="D35" s="48"/>
      <c r="E35" s="48" t="s">
        <v>189</v>
      </c>
      <c r="F35" s="48"/>
      <c r="G35" s="48"/>
      <c r="H35" s="48"/>
      <c r="I35" s="48"/>
      <c r="J35" s="48"/>
      <c r="K35" s="49"/>
      <c r="L35" s="49"/>
      <c r="M35" s="49"/>
      <c r="N35" s="50" t="s">
        <v>338</v>
      </c>
      <c r="O35" s="52"/>
      <c r="P35" s="208"/>
      <c r="R35" s="3" t="s">
        <v>11</v>
      </c>
    </row>
    <row r="36" spans="1:18">
      <c r="A36" s="43" t="s">
        <v>190</v>
      </c>
      <c r="C36" s="47"/>
      <c r="D36" s="48"/>
      <c r="E36" s="48" t="s">
        <v>35</v>
      </c>
      <c r="F36" s="48"/>
      <c r="G36" s="48"/>
      <c r="H36" s="48"/>
      <c r="I36" s="48"/>
      <c r="J36" s="48"/>
      <c r="K36" s="49"/>
      <c r="L36" s="49"/>
      <c r="M36" s="49"/>
      <c r="N36" s="50">
        <v>15637</v>
      </c>
      <c r="O36" s="52"/>
      <c r="P36" s="208"/>
      <c r="R36" s="3">
        <v>15637000</v>
      </c>
    </row>
    <row r="37" spans="1:18">
      <c r="A37" s="43" t="s">
        <v>191</v>
      </c>
      <c r="C37" s="47"/>
      <c r="D37" s="48" t="s">
        <v>192</v>
      </c>
      <c r="E37" s="48"/>
      <c r="F37" s="48"/>
      <c r="G37" s="48"/>
      <c r="H37" s="48"/>
      <c r="I37" s="48"/>
      <c r="J37" s="48"/>
      <c r="K37" s="53"/>
      <c r="L37" s="53"/>
      <c r="M37" s="53"/>
      <c r="N37" s="50">
        <v>72517</v>
      </c>
      <c r="O37" s="51"/>
      <c r="P37" s="208"/>
      <c r="R37" s="3">
        <f>IF(COUNTIF(R38:R39,"-")=COUNTA(R38:R39),"-",SUM(R38:R39))</f>
        <v>72516599</v>
      </c>
    </row>
    <row r="38" spans="1:18">
      <c r="A38" s="43" t="s">
        <v>193</v>
      </c>
      <c r="C38" s="47"/>
      <c r="D38" s="48"/>
      <c r="E38" s="48" t="s">
        <v>194</v>
      </c>
      <c r="F38" s="48"/>
      <c r="G38" s="48"/>
      <c r="H38" s="48"/>
      <c r="I38" s="48"/>
      <c r="J38" s="48"/>
      <c r="K38" s="53"/>
      <c r="L38" s="53"/>
      <c r="M38" s="53"/>
      <c r="N38" s="50">
        <v>72517</v>
      </c>
      <c r="O38" s="52"/>
      <c r="P38" s="208"/>
      <c r="R38" s="3">
        <v>72516599</v>
      </c>
    </row>
    <row r="39" spans="1:18" ht="13.8" thickBot="1">
      <c r="A39" s="43" t="s">
        <v>195</v>
      </c>
      <c r="C39" s="47"/>
      <c r="D39" s="48"/>
      <c r="E39" s="48" t="s">
        <v>35</v>
      </c>
      <c r="F39" s="48"/>
      <c r="G39" s="48"/>
      <c r="H39" s="48"/>
      <c r="I39" s="48"/>
      <c r="J39" s="48"/>
      <c r="K39" s="53"/>
      <c r="L39" s="53"/>
      <c r="M39" s="53"/>
      <c r="N39" s="50" t="s">
        <v>338</v>
      </c>
      <c r="O39" s="52"/>
      <c r="P39" s="208"/>
      <c r="R39" s="3" t="s">
        <v>11</v>
      </c>
    </row>
    <row r="40" spans="1:18" ht="13.8" thickBot="1">
      <c r="A40" s="43" t="s">
        <v>178</v>
      </c>
      <c r="C40" s="59" t="s">
        <v>179</v>
      </c>
      <c r="D40" s="60"/>
      <c r="E40" s="60"/>
      <c r="F40" s="60"/>
      <c r="G40" s="60"/>
      <c r="H40" s="60"/>
      <c r="I40" s="60"/>
      <c r="J40" s="60"/>
      <c r="K40" s="61"/>
      <c r="L40" s="61"/>
      <c r="M40" s="61"/>
      <c r="N40" s="62">
        <v>-54706782</v>
      </c>
      <c r="O40" s="63"/>
      <c r="P40" s="208"/>
      <c r="R40" s="3">
        <f>IF(COUNTIF(R30:R39,"-")=COUNTA(R30:R39),"-",SUM(R30,R37)-SUM(R31))</f>
        <v>-54706782352</v>
      </c>
    </row>
    <row r="41" spans="1:18" s="65" customFormat="1" ht="3.75" customHeight="1">
      <c r="A41" s="64"/>
      <c r="C41" s="66"/>
      <c r="D41" s="66"/>
      <c r="E41" s="67"/>
      <c r="F41" s="67"/>
      <c r="G41" s="67"/>
      <c r="H41" s="67"/>
      <c r="I41" s="67"/>
      <c r="J41" s="68"/>
      <c r="K41" s="68"/>
      <c r="L41" s="68"/>
    </row>
    <row r="42" spans="1:18" s="65" customFormat="1" ht="15.6" customHeight="1">
      <c r="A42" s="64"/>
      <c r="C42" s="69"/>
      <c r="D42" s="69" t="s">
        <v>323</v>
      </c>
      <c r="E42" s="70"/>
      <c r="F42" s="70"/>
      <c r="G42" s="70"/>
      <c r="H42" s="70"/>
      <c r="I42" s="70"/>
      <c r="J42" s="71"/>
      <c r="K42" s="71"/>
      <c r="L42" s="71"/>
    </row>
  </sheetData>
  <mergeCells count="5">
    <mergeCell ref="C1:O1"/>
    <mergeCell ref="C2:O2"/>
    <mergeCell ref="C3:O3"/>
    <mergeCell ref="C5:M5"/>
    <mergeCell ref="N5:O5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X24"/>
  <sheetViews>
    <sheetView showGridLines="0" topLeftCell="B1" zoomScale="85" zoomScaleNormal="85" zoomScaleSheetLayoutView="100" workbookViewId="0">
      <selection activeCell="K15" sqref="K15:L15"/>
    </sheetView>
  </sheetViews>
  <sheetFormatPr defaultColWidth="9" defaultRowHeight="13.2"/>
  <cols>
    <col min="1" max="1" width="0" style="73" hidden="1" customWidth="1"/>
    <col min="2" max="2" width="1.109375" style="75" customWidth="1"/>
    <col min="3" max="3" width="1.6640625" style="75" customWidth="1"/>
    <col min="4" max="9" width="2" style="75" customWidth="1"/>
    <col min="10" max="10" width="15.33203125" style="75" customWidth="1"/>
    <col min="11" max="11" width="21.6640625" style="75" bestFit="1" customWidth="1"/>
    <col min="12" max="12" width="3" style="75" bestFit="1" customWidth="1"/>
    <col min="13" max="13" width="21.6640625" style="75" bestFit="1" customWidth="1"/>
    <col min="14" max="14" width="3" style="75" bestFit="1" customWidth="1"/>
    <col min="15" max="15" width="21.6640625" style="75" bestFit="1" customWidth="1"/>
    <col min="16" max="16" width="3" style="75" bestFit="1" customWidth="1"/>
    <col min="17" max="17" width="21.6640625" style="75" hidden="1" customWidth="1"/>
    <col min="18" max="18" width="3" style="75" hidden="1" customWidth="1"/>
    <col min="19" max="19" width="1" style="75" customWidth="1"/>
    <col min="20" max="20" width="9" style="75"/>
    <col min="21" max="24" width="0" style="75" hidden="1" customWidth="1"/>
    <col min="25" max="16384" width="9" style="75"/>
  </cols>
  <sheetData>
    <row r="1" spans="1:24" ht="23.4">
      <c r="B1" s="74"/>
      <c r="C1" s="261" t="s">
        <v>340</v>
      </c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</row>
    <row r="2" spans="1:24" ht="16.2">
      <c r="B2" s="76"/>
      <c r="C2" s="262" t="s">
        <v>335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</row>
    <row r="3" spans="1:24" ht="16.2">
      <c r="B3" s="76"/>
      <c r="C3" s="262" t="s">
        <v>341</v>
      </c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4" spans="1:24" ht="15.75" customHeight="1" thickBot="1">
      <c r="B4" s="77"/>
      <c r="C4" s="78"/>
      <c r="D4" s="78"/>
      <c r="E4" s="78"/>
      <c r="F4" s="78"/>
      <c r="G4" s="78"/>
      <c r="H4" s="78"/>
      <c r="I4" s="78"/>
      <c r="J4" s="79"/>
      <c r="K4" s="78"/>
      <c r="L4" s="79"/>
      <c r="M4" s="78"/>
      <c r="N4" s="78"/>
      <c r="O4" s="78"/>
      <c r="P4" s="209" t="s">
        <v>333</v>
      </c>
      <c r="Q4" s="78"/>
      <c r="R4" s="79"/>
    </row>
    <row r="5" spans="1:24" ht="12.75" customHeight="1">
      <c r="B5" s="80"/>
      <c r="C5" s="263" t="s">
        <v>0</v>
      </c>
      <c r="D5" s="264"/>
      <c r="E5" s="264"/>
      <c r="F5" s="264"/>
      <c r="G5" s="264"/>
      <c r="H5" s="264"/>
      <c r="I5" s="264"/>
      <c r="J5" s="265"/>
      <c r="K5" s="269" t="s">
        <v>324</v>
      </c>
      <c r="L5" s="264"/>
      <c r="M5" s="81"/>
      <c r="N5" s="81"/>
      <c r="O5" s="81"/>
      <c r="P5" s="82"/>
      <c r="Q5" s="81"/>
      <c r="R5" s="82"/>
    </row>
    <row r="6" spans="1:24" ht="29.25" customHeight="1" thickBot="1">
      <c r="A6" s="73" t="s">
        <v>314</v>
      </c>
      <c r="B6" s="80"/>
      <c r="C6" s="266"/>
      <c r="D6" s="267"/>
      <c r="E6" s="267"/>
      <c r="F6" s="267"/>
      <c r="G6" s="267"/>
      <c r="H6" s="267"/>
      <c r="I6" s="267"/>
      <c r="J6" s="268"/>
      <c r="K6" s="270"/>
      <c r="L6" s="267"/>
      <c r="M6" s="271" t="s">
        <v>325</v>
      </c>
      <c r="N6" s="272"/>
      <c r="O6" s="271" t="s">
        <v>326</v>
      </c>
      <c r="P6" s="273"/>
      <c r="Q6" s="274" t="s">
        <v>132</v>
      </c>
      <c r="R6" s="275"/>
    </row>
    <row r="7" spans="1:24" ht="15.9" customHeight="1">
      <c r="A7" s="73" t="s">
        <v>196</v>
      </c>
      <c r="B7" s="83"/>
      <c r="C7" s="84" t="s">
        <v>197</v>
      </c>
      <c r="D7" s="85"/>
      <c r="E7" s="85"/>
      <c r="F7" s="85"/>
      <c r="G7" s="85"/>
      <c r="H7" s="85"/>
      <c r="I7" s="85"/>
      <c r="J7" s="86"/>
      <c r="K7" s="87">
        <v>146688526</v>
      </c>
      <c r="L7" s="88"/>
      <c r="M7" s="87">
        <v>201496669</v>
      </c>
      <c r="N7" s="89"/>
      <c r="O7" s="87">
        <v>-54808143</v>
      </c>
      <c r="P7" s="91"/>
      <c r="Q7" s="90" t="s">
        <v>338</v>
      </c>
      <c r="R7" s="91"/>
      <c r="U7" s="212">
        <f t="shared" ref="U7:U12" si="0">IF(COUNTIF(V7:X7,"-")=COUNTA(V7:X7),"-",SUM(V7:X7))</f>
        <v>146688526128</v>
      </c>
      <c r="V7" s="212">
        <v>201496669424</v>
      </c>
      <c r="W7" s="212">
        <v>-54808143296</v>
      </c>
      <c r="X7" s="212" t="s">
        <v>11</v>
      </c>
    </row>
    <row r="8" spans="1:24" ht="15.9" customHeight="1">
      <c r="A8" s="73" t="s">
        <v>198</v>
      </c>
      <c r="B8" s="83"/>
      <c r="C8" s="20"/>
      <c r="D8" s="16" t="s">
        <v>199</v>
      </c>
      <c r="E8" s="16"/>
      <c r="F8" s="16"/>
      <c r="G8" s="16"/>
      <c r="H8" s="16"/>
      <c r="I8" s="16"/>
      <c r="J8" s="92"/>
      <c r="K8" s="93">
        <v>-54706782</v>
      </c>
      <c r="L8" s="94"/>
      <c r="M8" s="254"/>
      <c r="N8" s="255"/>
      <c r="O8" s="93">
        <v>-54706782</v>
      </c>
      <c r="P8" s="99"/>
      <c r="Q8" s="96" t="s">
        <v>338</v>
      </c>
      <c r="R8" s="97"/>
      <c r="U8" s="212">
        <f t="shared" si="0"/>
        <v>-54706782352</v>
      </c>
      <c r="V8" s="212" t="s">
        <v>11</v>
      </c>
      <c r="W8" s="212">
        <v>-54706782352</v>
      </c>
      <c r="X8" s="212" t="s">
        <v>11</v>
      </c>
    </row>
    <row r="9" spans="1:24" ht="15.9" customHeight="1">
      <c r="A9" s="73" t="s">
        <v>200</v>
      </c>
      <c r="B9" s="80"/>
      <c r="C9" s="98"/>
      <c r="D9" s="92" t="s">
        <v>201</v>
      </c>
      <c r="E9" s="92"/>
      <c r="F9" s="92"/>
      <c r="G9" s="92"/>
      <c r="H9" s="92"/>
      <c r="I9" s="92"/>
      <c r="J9" s="92"/>
      <c r="K9" s="93">
        <v>54510740</v>
      </c>
      <c r="L9" s="94"/>
      <c r="M9" s="249"/>
      <c r="N9" s="256"/>
      <c r="O9" s="93">
        <v>54510740</v>
      </c>
      <c r="P9" s="99"/>
      <c r="Q9" s="96" t="s">
        <v>11</v>
      </c>
      <c r="R9" s="99"/>
      <c r="U9" s="212">
        <f t="shared" si="0"/>
        <v>54510740409</v>
      </c>
      <c r="V9" s="212" t="s">
        <v>11</v>
      </c>
      <c r="W9" s="212">
        <f>IF(COUNTIF(W10:W11,"-")=COUNTA(W10:W11),"-",SUM(W10:W11))</f>
        <v>54510740409</v>
      </c>
      <c r="X9" s="212" t="s">
        <v>11</v>
      </c>
    </row>
    <row r="10" spans="1:24" ht="15.9" customHeight="1">
      <c r="A10" s="73" t="s">
        <v>202</v>
      </c>
      <c r="B10" s="80"/>
      <c r="C10" s="100"/>
      <c r="D10" s="92"/>
      <c r="E10" s="101" t="s">
        <v>203</v>
      </c>
      <c r="F10" s="101"/>
      <c r="G10" s="101"/>
      <c r="H10" s="101"/>
      <c r="I10" s="101"/>
      <c r="J10" s="92"/>
      <c r="K10" s="93">
        <v>40619054</v>
      </c>
      <c r="L10" s="94"/>
      <c r="M10" s="249"/>
      <c r="N10" s="256"/>
      <c r="O10" s="93">
        <v>40619054</v>
      </c>
      <c r="P10" s="99"/>
      <c r="Q10" s="96" t="s">
        <v>338</v>
      </c>
      <c r="R10" s="99"/>
      <c r="U10" s="212">
        <f t="shared" si="0"/>
        <v>40619054136</v>
      </c>
      <c r="V10" s="212" t="s">
        <v>11</v>
      </c>
      <c r="W10" s="212">
        <v>40619054136</v>
      </c>
      <c r="X10" s="212" t="s">
        <v>11</v>
      </c>
    </row>
    <row r="11" spans="1:24" ht="15.9" customHeight="1">
      <c r="A11" s="73" t="s">
        <v>204</v>
      </c>
      <c r="B11" s="80"/>
      <c r="C11" s="102"/>
      <c r="D11" s="103"/>
      <c r="E11" s="103" t="s">
        <v>205</v>
      </c>
      <c r="F11" s="103"/>
      <c r="G11" s="103"/>
      <c r="H11" s="103"/>
      <c r="I11" s="103"/>
      <c r="J11" s="104"/>
      <c r="K11" s="105">
        <v>13891686</v>
      </c>
      <c r="L11" s="106"/>
      <c r="M11" s="257"/>
      <c r="N11" s="258"/>
      <c r="O11" s="105">
        <v>13891686</v>
      </c>
      <c r="P11" s="109"/>
      <c r="Q11" s="108" t="s">
        <v>338</v>
      </c>
      <c r="R11" s="109"/>
      <c r="U11" s="212">
        <f t="shared" si="0"/>
        <v>13891686273</v>
      </c>
      <c r="V11" s="212" t="s">
        <v>11</v>
      </c>
      <c r="W11" s="212">
        <v>13891686273</v>
      </c>
      <c r="X11" s="212" t="s">
        <v>11</v>
      </c>
    </row>
    <row r="12" spans="1:24" ht="15.9" customHeight="1">
      <c r="A12" s="73" t="s">
        <v>206</v>
      </c>
      <c r="B12" s="80"/>
      <c r="C12" s="110"/>
      <c r="D12" s="111" t="s">
        <v>207</v>
      </c>
      <c r="E12" s="112"/>
      <c r="F12" s="111"/>
      <c r="G12" s="111"/>
      <c r="H12" s="111"/>
      <c r="I12" s="111"/>
      <c r="J12" s="113"/>
      <c r="K12" s="114">
        <v>-196042</v>
      </c>
      <c r="L12" s="115"/>
      <c r="M12" s="259"/>
      <c r="N12" s="260"/>
      <c r="O12" s="114">
        <v>-196042</v>
      </c>
      <c r="P12" s="117"/>
      <c r="Q12" s="116" t="s">
        <v>11</v>
      </c>
      <c r="R12" s="117"/>
      <c r="U12" s="212">
        <f t="shared" si="0"/>
        <v>-196041943</v>
      </c>
      <c r="V12" s="212" t="s">
        <v>11</v>
      </c>
      <c r="W12" s="212">
        <f>IF(COUNTIF(W8:W9,"-")=COUNTA(W8:W9),"-",SUM(W8:W9))</f>
        <v>-196041943</v>
      </c>
      <c r="X12" s="212" t="s">
        <v>11</v>
      </c>
    </row>
    <row r="13" spans="1:24" ht="15.9" customHeight="1">
      <c r="A13" s="73" t="s">
        <v>208</v>
      </c>
      <c r="B13" s="80"/>
      <c r="C13" s="20"/>
      <c r="D13" s="118" t="s">
        <v>327</v>
      </c>
      <c r="E13" s="118"/>
      <c r="F13" s="118"/>
      <c r="G13" s="101"/>
      <c r="H13" s="101"/>
      <c r="I13" s="101"/>
      <c r="J13" s="92"/>
      <c r="K13" s="245"/>
      <c r="L13" s="246"/>
      <c r="M13" s="93">
        <v>-1977779</v>
      </c>
      <c r="N13" s="95" t="s">
        <v>339</v>
      </c>
      <c r="O13" s="93">
        <v>1977779</v>
      </c>
      <c r="P13" s="99" t="s">
        <v>339</v>
      </c>
      <c r="Q13" s="252" t="s">
        <v>11</v>
      </c>
      <c r="R13" s="253"/>
      <c r="U13" s="212">
        <v>0</v>
      </c>
      <c r="V13" s="212">
        <f>IF(COUNTA(V14:V17)=COUNTIF(V14:V17,"-"),"-",SUM(V14,V16,V15,V17))</f>
        <v>-1977779447</v>
      </c>
      <c r="W13" s="212">
        <f>IF(COUNTA(W14:W17)=COUNTIF(W14:W17,"-"),"-",SUM(W14,W16,W15,W17))</f>
        <v>1977779447</v>
      </c>
      <c r="X13" s="212" t="s">
        <v>11</v>
      </c>
    </row>
    <row r="14" spans="1:24" ht="15.9" customHeight="1">
      <c r="A14" s="73" t="s">
        <v>209</v>
      </c>
      <c r="B14" s="80"/>
      <c r="C14" s="20"/>
      <c r="D14" s="118"/>
      <c r="E14" s="118" t="s">
        <v>210</v>
      </c>
      <c r="F14" s="101"/>
      <c r="G14" s="101"/>
      <c r="H14" s="101"/>
      <c r="I14" s="101"/>
      <c r="J14" s="92"/>
      <c r="K14" s="245"/>
      <c r="L14" s="246"/>
      <c r="M14" s="93">
        <v>5457052</v>
      </c>
      <c r="N14" s="95"/>
      <c r="O14" s="93">
        <v>-5457052</v>
      </c>
      <c r="P14" s="99"/>
      <c r="Q14" s="247" t="s">
        <v>11</v>
      </c>
      <c r="R14" s="248"/>
      <c r="U14" s="212">
        <v>0</v>
      </c>
      <c r="V14" s="212">
        <v>5457052272</v>
      </c>
      <c r="W14" s="212">
        <v>-5457052272</v>
      </c>
      <c r="X14" s="212" t="s">
        <v>11</v>
      </c>
    </row>
    <row r="15" spans="1:24" ht="15.9" customHeight="1">
      <c r="A15" s="73" t="s">
        <v>211</v>
      </c>
      <c r="B15" s="80"/>
      <c r="C15" s="20"/>
      <c r="D15" s="118"/>
      <c r="E15" s="118" t="s">
        <v>212</v>
      </c>
      <c r="F15" s="118"/>
      <c r="G15" s="101"/>
      <c r="H15" s="101"/>
      <c r="I15" s="101"/>
      <c r="J15" s="92"/>
      <c r="K15" s="245"/>
      <c r="L15" s="246"/>
      <c r="M15" s="93">
        <v>-7020519</v>
      </c>
      <c r="N15" s="95"/>
      <c r="O15" s="93">
        <v>7020519</v>
      </c>
      <c r="P15" s="99"/>
      <c r="Q15" s="247" t="s">
        <v>11</v>
      </c>
      <c r="R15" s="248"/>
      <c r="U15" s="212">
        <v>0</v>
      </c>
      <c r="V15" s="212">
        <v>-7020518690</v>
      </c>
      <c r="W15" s="212">
        <v>7020518690</v>
      </c>
      <c r="X15" s="212" t="s">
        <v>11</v>
      </c>
    </row>
    <row r="16" spans="1:24" ht="15.9" customHeight="1">
      <c r="A16" s="73" t="s">
        <v>213</v>
      </c>
      <c r="B16" s="80"/>
      <c r="C16" s="20"/>
      <c r="D16" s="118"/>
      <c r="E16" s="118" t="s">
        <v>214</v>
      </c>
      <c r="F16" s="118"/>
      <c r="G16" s="101"/>
      <c r="H16" s="101"/>
      <c r="I16" s="101"/>
      <c r="J16" s="92"/>
      <c r="K16" s="245"/>
      <c r="L16" s="246"/>
      <c r="M16" s="93">
        <v>1041714</v>
      </c>
      <c r="N16" s="95"/>
      <c r="O16" s="93">
        <v>-1041714</v>
      </c>
      <c r="P16" s="99"/>
      <c r="Q16" s="247" t="s">
        <v>11</v>
      </c>
      <c r="R16" s="248"/>
      <c r="U16" s="212">
        <v>0</v>
      </c>
      <c r="V16" s="212">
        <v>1041713729</v>
      </c>
      <c r="W16" s="212">
        <v>-1041713729</v>
      </c>
      <c r="X16" s="212" t="s">
        <v>11</v>
      </c>
    </row>
    <row r="17" spans="1:24" ht="15.9" customHeight="1">
      <c r="A17" s="73" t="s">
        <v>215</v>
      </c>
      <c r="B17" s="80"/>
      <c r="C17" s="20"/>
      <c r="D17" s="118"/>
      <c r="E17" s="118" t="s">
        <v>216</v>
      </c>
      <c r="F17" s="118"/>
      <c r="G17" s="101"/>
      <c r="H17" s="17"/>
      <c r="I17" s="101"/>
      <c r="J17" s="92"/>
      <c r="K17" s="245"/>
      <c r="L17" s="246"/>
      <c r="M17" s="93">
        <v>-1456027</v>
      </c>
      <c r="N17" s="95"/>
      <c r="O17" s="93">
        <v>1456027</v>
      </c>
      <c r="P17" s="99"/>
      <c r="Q17" s="247" t="s">
        <v>11</v>
      </c>
      <c r="R17" s="248"/>
      <c r="U17" s="212">
        <v>0</v>
      </c>
      <c r="V17" s="212">
        <v>-1456026758</v>
      </c>
      <c r="W17" s="212">
        <v>1456026758</v>
      </c>
      <c r="X17" s="212" t="s">
        <v>11</v>
      </c>
    </row>
    <row r="18" spans="1:24" ht="15.9" customHeight="1">
      <c r="A18" s="73" t="s">
        <v>217</v>
      </c>
      <c r="B18" s="80"/>
      <c r="C18" s="20"/>
      <c r="D18" s="118" t="s">
        <v>218</v>
      </c>
      <c r="E18" s="101"/>
      <c r="F18" s="101"/>
      <c r="G18" s="101"/>
      <c r="H18" s="101"/>
      <c r="I18" s="101"/>
      <c r="J18" s="92"/>
      <c r="K18" s="93" t="s">
        <v>11</v>
      </c>
      <c r="L18" s="94"/>
      <c r="M18" s="93" t="s">
        <v>342</v>
      </c>
      <c r="N18" s="95"/>
      <c r="O18" s="249"/>
      <c r="P18" s="250"/>
      <c r="Q18" s="251" t="s">
        <v>11</v>
      </c>
      <c r="R18" s="250"/>
      <c r="U18" s="212" t="str">
        <f>IF(COUNTIF(V18:X18,"-")=COUNTA(V18:X18),"-",SUM(V18:X18))</f>
        <v>-</v>
      </c>
      <c r="V18" s="212" t="s">
        <v>338</v>
      </c>
      <c r="W18" s="212" t="s">
        <v>11</v>
      </c>
      <c r="X18" s="212" t="s">
        <v>11</v>
      </c>
    </row>
    <row r="19" spans="1:24" ht="15.9" customHeight="1">
      <c r="A19" s="73" t="s">
        <v>219</v>
      </c>
      <c r="B19" s="80"/>
      <c r="C19" s="20"/>
      <c r="D19" s="118" t="s">
        <v>220</v>
      </c>
      <c r="E19" s="118"/>
      <c r="F19" s="101"/>
      <c r="G19" s="101"/>
      <c r="H19" s="101"/>
      <c r="I19" s="101"/>
      <c r="J19" s="92"/>
      <c r="K19" s="93">
        <v>166371</v>
      </c>
      <c r="L19" s="94"/>
      <c r="M19" s="93">
        <v>166371</v>
      </c>
      <c r="N19" s="95"/>
      <c r="O19" s="249"/>
      <c r="P19" s="250"/>
      <c r="Q19" s="251" t="s">
        <v>11</v>
      </c>
      <c r="R19" s="250"/>
      <c r="U19" s="212">
        <f>IF(COUNTIF(V19:X19,"-")=COUNTA(V19:X19),"-",SUM(V19:X19))</f>
        <v>166370568</v>
      </c>
      <c r="V19" s="212">
        <v>166370568</v>
      </c>
      <c r="W19" s="212" t="s">
        <v>11</v>
      </c>
      <c r="X19" s="212" t="s">
        <v>11</v>
      </c>
    </row>
    <row r="20" spans="1:24" ht="15.9" customHeight="1">
      <c r="A20" s="73" t="s">
        <v>222</v>
      </c>
      <c r="B20" s="80"/>
      <c r="C20" s="102"/>
      <c r="D20" s="103" t="s">
        <v>35</v>
      </c>
      <c r="E20" s="103"/>
      <c r="F20" s="103"/>
      <c r="G20" s="119"/>
      <c r="H20" s="119"/>
      <c r="I20" s="119"/>
      <c r="J20" s="104"/>
      <c r="K20" s="105" t="s">
        <v>11</v>
      </c>
      <c r="L20" s="106"/>
      <c r="M20" s="105" t="s">
        <v>338</v>
      </c>
      <c r="N20" s="107"/>
      <c r="O20" s="105" t="s">
        <v>337</v>
      </c>
      <c r="P20" s="109"/>
      <c r="Q20" s="243" t="s">
        <v>11</v>
      </c>
      <c r="R20" s="244"/>
      <c r="S20" s="120"/>
      <c r="U20" s="212" t="str">
        <f>IF(COUNTIF(V20:X20,"-")=COUNTA(V20:X20),"-",SUM(V20:X20))</f>
        <v>-</v>
      </c>
      <c r="V20" s="212" t="s">
        <v>338</v>
      </c>
      <c r="W20" s="212" t="s">
        <v>338</v>
      </c>
      <c r="X20" s="212" t="s">
        <v>11</v>
      </c>
    </row>
    <row r="21" spans="1:24" ht="15.9" customHeight="1" thickBot="1">
      <c r="A21" s="73" t="s">
        <v>223</v>
      </c>
      <c r="B21" s="80"/>
      <c r="C21" s="121"/>
      <c r="D21" s="122" t="s">
        <v>224</v>
      </c>
      <c r="E21" s="122"/>
      <c r="F21" s="123"/>
      <c r="G21" s="123"/>
      <c r="H21" s="124"/>
      <c r="I21" s="123"/>
      <c r="J21" s="125"/>
      <c r="K21" s="126">
        <v>-29671</v>
      </c>
      <c r="L21" s="127"/>
      <c r="M21" s="126">
        <v>-1811409</v>
      </c>
      <c r="N21" s="128" t="s">
        <v>339</v>
      </c>
      <c r="O21" s="126">
        <v>1781738</v>
      </c>
      <c r="P21" s="210" t="s">
        <v>339</v>
      </c>
      <c r="Q21" s="129" t="s">
        <v>11</v>
      </c>
      <c r="R21" s="130"/>
      <c r="S21" s="120"/>
      <c r="U21" s="212">
        <f>IF(COUNTIF(V21:X21,"-")=COUNTA(V21:X21),"-",SUM(V21:X21))</f>
        <v>-29671375</v>
      </c>
      <c r="V21" s="212">
        <f>IF(AND(V13="-",COUNTIF(V18:V19,"-")=COUNTA(V18:V19),V20="-"),"-",SUM(V13,V18:V19,V20))</f>
        <v>-1811408879</v>
      </c>
      <c r="W21" s="212">
        <f>IF(AND(W12="-",W13="-",COUNTIF(W18:W19,"-")=COUNTA(W18:W19),W20="-"),"-",SUM(W12,W13,W18:W19,W20))</f>
        <v>1781737504</v>
      </c>
      <c r="X21" s="212" t="s">
        <v>11</v>
      </c>
    </row>
    <row r="22" spans="1:24" ht="15.9" customHeight="1" thickBot="1">
      <c r="A22" s="73" t="s">
        <v>225</v>
      </c>
      <c r="B22" s="80"/>
      <c r="C22" s="131" t="s">
        <v>226</v>
      </c>
      <c r="D22" s="132"/>
      <c r="E22" s="132"/>
      <c r="F22" s="132"/>
      <c r="G22" s="133"/>
      <c r="H22" s="133"/>
      <c r="I22" s="133"/>
      <c r="J22" s="134"/>
      <c r="K22" s="135">
        <v>146658855</v>
      </c>
      <c r="L22" s="136"/>
      <c r="M22" s="135">
        <v>199685261</v>
      </c>
      <c r="N22" s="137" t="s">
        <v>339</v>
      </c>
      <c r="O22" s="135">
        <v>-53026406</v>
      </c>
      <c r="P22" s="211" t="s">
        <v>339</v>
      </c>
      <c r="Q22" s="138" t="s">
        <v>11</v>
      </c>
      <c r="R22" s="139"/>
      <c r="S22" s="120"/>
      <c r="U22" s="212">
        <f>IF(COUNTIF(V22:X22,"-")=COUNTA(V22:X22),"-",SUM(V22:X22))</f>
        <v>146658854753</v>
      </c>
      <c r="V22" s="212">
        <v>199685260545</v>
      </c>
      <c r="W22" s="212">
        <v>-53026405792</v>
      </c>
      <c r="X22" s="212" t="s">
        <v>11</v>
      </c>
    </row>
    <row r="23" spans="1:24" ht="6.75" customHeight="1">
      <c r="B23" s="80"/>
      <c r="C23" s="140"/>
      <c r="D23" s="141"/>
      <c r="E23" s="141"/>
      <c r="F23" s="141"/>
      <c r="G23" s="141"/>
      <c r="H23" s="141"/>
      <c r="I23" s="141"/>
      <c r="J23" s="141"/>
      <c r="K23" s="80"/>
      <c r="L23" s="80"/>
      <c r="M23" s="80"/>
      <c r="N23" s="80"/>
      <c r="O23" s="80"/>
      <c r="P23" s="80"/>
      <c r="Q23" s="80"/>
      <c r="R23" s="16"/>
      <c r="S23" s="120"/>
    </row>
    <row r="24" spans="1:24" ht="15.6" customHeight="1">
      <c r="B24" s="80"/>
      <c r="C24" s="142"/>
      <c r="D24" s="143" t="s">
        <v>323</v>
      </c>
      <c r="F24" s="144"/>
      <c r="G24" s="145"/>
      <c r="H24" s="144"/>
      <c r="I24" s="144"/>
      <c r="J24" s="142"/>
      <c r="K24" s="80"/>
      <c r="L24" s="80"/>
      <c r="M24" s="80"/>
      <c r="N24" s="80"/>
      <c r="O24" s="80"/>
      <c r="P24" s="80"/>
      <c r="Q24" s="80"/>
      <c r="R24" s="16"/>
      <c r="S24" s="120"/>
    </row>
  </sheetData>
  <mergeCells count="28">
    <mergeCell ref="C1:R1"/>
    <mergeCell ref="C2:R2"/>
    <mergeCell ref="C3:R3"/>
    <mergeCell ref="C5:J6"/>
    <mergeCell ref="K5:L6"/>
    <mergeCell ref="M6:N6"/>
    <mergeCell ref="O6:P6"/>
    <mergeCell ref="Q6:R6"/>
    <mergeCell ref="K16:L16"/>
    <mergeCell ref="Q16:R16"/>
    <mergeCell ref="M8:N8"/>
    <mergeCell ref="M9:N9"/>
    <mergeCell ref="M10:N10"/>
    <mergeCell ref="M11:N11"/>
    <mergeCell ref="M12:N12"/>
    <mergeCell ref="K13:L13"/>
    <mergeCell ref="Q13:R13"/>
    <mergeCell ref="K14:L14"/>
    <mergeCell ref="Q14:R14"/>
    <mergeCell ref="K15:L15"/>
    <mergeCell ref="Q15:R15"/>
    <mergeCell ref="Q20:R20"/>
    <mergeCell ref="K17:L17"/>
    <mergeCell ref="Q17:R17"/>
    <mergeCell ref="O18:P18"/>
    <mergeCell ref="Q18:R18"/>
    <mergeCell ref="O19:P19"/>
    <mergeCell ref="Q19:R19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pageSetUpPr fitToPage="1"/>
  </sheetPr>
  <dimension ref="A1:Q61"/>
  <sheetViews>
    <sheetView topLeftCell="B1" zoomScale="85" zoomScaleNormal="85" workbookViewId="0">
      <selection activeCell="P21" sqref="P21"/>
    </sheetView>
  </sheetViews>
  <sheetFormatPr defaultColWidth="9" defaultRowHeight="13.2"/>
  <cols>
    <col min="1" max="1" width="0" style="1" hidden="1" customWidth="1"/>
    <col min="2" max="2" width="0.77734375" style="2" customWidth="1"/>
    <col min="3" max="11" width="2.109375" style="2" customWidth="1"/>
    <col min="12" max="12" width="13.21875" style="2" customWidth="1"/>
    <col min="13" max="13" width="21.6640625" style="2" bestFit="1" customWidth="1"/>
    <col min="14" max="14" width="3" style="2" customWidth="1"/>
    <col min="15" max="15" width="0.77734375" style="42" customWidth="1"/>
    <col min="16" max="16" width="9" style="3"/>
    <col min="17" max="17" width="0" style="3" hidden="1" customWidth="1"/>
    <col min="18" max="16384" width="9" style="3"/>
  </cols>
  <sheetData>
    <row r="1" spans="1:17" s="42" customFormat="1" ht="23.4">
      <c r="A1" s="1"/>
      <c r="B1" s="146"/>
      <c r="C1" s="285" t="s">
        <v>343</v>
      </c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</row>
    <row r="2" spans="1:17" s="42" customFormat="1" ht="14.4">
      <c r="A2" s="147"/>
      <c r="B2" s="148"/>
      <c r="C2" s="286" t="s">
        <v>344</v>
      </c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</row>
    <row r="3" spans="1:17" s="42" customFormat="1" ht="14.4">
      <c r="A3" s="147"/>
      <c r="B3" s="148"/>
      <c r="C3" s="286" t="s">
        <v>336</v>
      </c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</row>
    <row r="4" spans="1:17" s="42" customFormat="1" ht="13.8" thickBot="1">
      <c r="A4" s="147"/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50" t="s">
        <v>333</v>
      </c>
    </row>
    <row r="5" spans="1:17" s="42" customFormat="1">
      <c r="A5" s="147"/>
      <c r="B5" s="148"/>
      <c r="C5" s="287" t="s">
        <v>0</v>
      </c>
      <c r="D5" s="288"/>
      <c r="E5" s="288"/>
      <c r="F5" s="288"/>
      <c r="G5" s="288"/>
      <c r="H5" s="288"/>
      <c r="I5" s="288"/>
      <c r="J5" s="289"/>
      <c r="K5" s="289"/>
      <c r="L5" s="290"/>
      <c r="M5" s="294" t="s">
        <v>316</v>
      </c>
      <c r="N5" s="295"/>
    </row>
    <row r="6" spans="1:17" s="42" customFormat="1" ht="13.8" thickBot="1">
      <c r="A6" s="147" t="s">
        <v>314</v>
      </c>
      <c r="B6" s="148"/>
      <c r="C6" s="291"/>
      <c r="D6" s="292"/>
      <c r="E6" s="292"/>
      <c r="F6" s="292"/>
      <c r="G6" s="292"/>
      <c r="H6" s="292"/>
      <c r="I6" s="292"/>
      <c r="J6" s="292"/>
      <c r="K6" s="292"/>
      <c r="L6" s="293"/>
      <c r="M6" s="296"/>
      <c r="N6" s="297"/>
    </row>
    <row r="7" spans="1:17" s="42" customFormat="1">
      <c r="A7" s="151"/>
      <c r="B7" s="152"/>
      <c r="C7" s="153" t="s">
        <v>328</v>
      </c>
      <c r="D7" s="154"/>
      <c r="E7" s="154"/>
      <c r="F7" s="155"/>
      <c r="G7" s="155"/>
      <c r="H7" s="156"/>
      <c r="I7" s="155"/>
      <c r="J7" s="156"/>
      <c r="K7" s="156"/>
      <c r="L7" s="157"/>
      <c r="M7" s="158"/>
      <c r="N7" s="159"/>
      <c r="P7" s="213"/>
    </row>
    <row r="8" spans="1:17" s="42" customFormat="1">
      <c r="A8" s="1" t="s">
        <v>229</v>
      </c>
      <c r="B8" s="2"/>
      <c r="C8" s="160"/>
      <c r="D8" s="161" t="s">
        <v>230</v>
      </c>
      <c r="E8" s="161"/>
      <c r="F8" s="162"/>
      <c r="G8" s="162"/>
      <c r="H8" s="149"/>
      <c r="I8" s="162"/>
      <c r="J8" s="149"/>
      <c r="K8" s="149"/>
      <c r="L8" s="163"/>
      <c r="M8" s="164">
        <v>51401342</v>
      </c>
      <c r="N8" s="165" t="s">
        <v>339</v>
      </c>
      <c r="P8" s="213"/>
      <c r="Q8" s="42">
        <f>IF(AND(Q9="-",Q14="-"),"-",SUM(Q9,Q14))</f>
        <v>51401341689</v>
      </c>
    </row>
    <row r="9" spans="1:17" s="42" customFormat="1">
      <c r="A9" s="1" t="s">
        <v>231</v>
      </c>
      <c r="B9" s="2"/>
      <c r="C9" s="160"/>
      <c r="D9" s="161"/>
      <c r="E9" s="161" t="s">
        <v>232</v>
      </c>
      <c r="F9" s="162"/>
      <c r="G9" s="162"/>
      <c r="H9" s="162"/>
      <c r="I9" s="162"/>
      <c r="J9" s="149"/>
      <c r="K9" s="149"/>
      <c r="L9" s="163"/>
      <c r="M9" s="164">
        <v>20874109</v>
      </c>
      <c r="N9" s="165" t="s">
        <v>339</v>
      </c>
      <c r="P9" s="213"/>
      <c r="Q9" s="42">
        <f>IF(COUNTIF(Q10:Q13,"-")=COUNTA(Q10:Q13),"-",SUM(Q10:Q13))</f>
        <v>20874108930</v>
      </c>
    </row>
    <row r="10" spans="1:17" s="42" customFormat="1">
      <c r="A10" s="1" t="s">
        <v>233</v>
      </c>
      <c r="B10" s="2"/>
      <c r="C10" s="160"/>
      <c r="D10" s="161"/>
      <c r="E10" s="161"/>
      <c r="F10" s="162" t="s">
        <v>234</v>
      </c>
      <c r="G10" s="162"/>
      <c r="H10" s="162"/>
      <c r="I10" s="162"/>
      <c r="J10" s="149"/>
      <c r="K10" s="149"/>
      <c r="L10" s="163"/>
      <c r="M10" s="164">
        <v>11489408</v>
      </c>
      <c r="N10" s="165"/>
      <c r="P10" s="213"/>
      <c r="Q10" s="42">
        <v>11489407702</v>
      </c>
    </row>
    <row r="11" spans="1:17" s="42" customFormat="1">
      <c r="A11" s="1" t="s">
        <v>235</v>
      </c>
      <c r="B11" s="2"/>
      <c r="C11" s="160"/>
      <c r="D11" s="161"/>
      <c r="E11" s="161"/>
      <c r="F11" s="162" t="s">
        <v>236</v>
      </c>
      <c r="G11" s="162"/>
      <c r="H11" s="162"/>
      <c r="I11" s="162"/>
      <c r="J11" s="149"/>
      <c r="K11" s="149"/>
      <c r="L11" s="163"/>
      <c r="M11" s="164">
        <v>8768783</v>
      </c>
      <c r="N11" s="165"/>
      <c r="P11" s="213"/>
      <c r="Q11" s="42">
        <v>8768782723</v>
      </c>
    </row>
    <row r="12" spans="1:17" s="42" customFormat="1">
      <c r="A12" s="1" t="s">
        <v>237</v>
      </c>
      <c r="B12" s="2"/>
      <c r="C12" s="166"/>
      <c r="D12" s="149"/>
      <c r="E12" s="149"/>
      <c r="F12" s="149" t="s">
        <v>238</v>
      </c>
      <c r="G12" s="149"/>
      <c r="H12" s="149"/>
      <c r="I12" s="149"/>
      <c r="J12" s="149"/>
      <c r="K12" s="149"/>
      <c r="L12" s="163"/>
      <c r="M12" s="164">
        <v>449750</v>
      </c>
      <c r="N12" s="165"/>
      <c r="P12" s="213"/>
      <c r="Q12" s="42">
        <v>449749690</v>
      </c>
    </row>
    <row r="13" spans="1:17" s="42" customFormat="1">
      <c r="A13" s="1" t="s">
        <v>239</v>
      </c>
      <c r="B13" s="2"/>
      <c r="C13" s="167"/>
      <c r="D13" s="168"/>
      <c r="E13" s="149"/>
      <c r="F13" s="168" t="s">
        <v>240</v>
      </c>
      <c r="G13" s="168"/>
      <c r="H13" s="168"/>
      <c r="I13" s="168"/>
      <c r="J13" s="149"/>
      <c r="K13" s="149"/>
      <c r="L13" s="163"/>
      <c r="M13" s="164">
        <v>166169</v>
      </c>
      <c r="N13" s="165"/>
      <c r="P13" s="213"/>
      <c r="Q13" s="42">
        <v>166168815</v>
      </c>
    </row>
    <row r="14" spans="1:17" s="42" customFormat="1">
      <c r="A14" s="1" t="s">
        <v>241</v>
      </c>
      <c r="B14" s="2"/>
      <c r="C14" s="166"/>
      <c r="D14" s="168"/>
      <c r="E14" s="149" t="s">
        <v>242</v>
      </c>
      <c r="F14" s="168"/>
      <c r="G14" s="168"/>
      <c r="H14" s="168"/>
      <c r="I14" s="168"/>
      <c r="J14" s="149"/>
      <c r="K14" s="149"/>
      <c r="L14" s="163"/>
      <c r="M14" s="164">
        <v>30527233</v>
      </c>
      <c r="N14" s="165"/>
      <c r="P14" s="213"/>
      <c r="Q14" s="42">
        <f>IF(COUNTIF(Q15:Q18,"-")=COUNTA(Q15:Q18),"-",SUM(Q15:Q18))</f>
        <v>30527232759</v>
      </c>
    </row>
    <row r="15" spans="1:17" s="42" customFormat="1">
      <c r="A15" s="1" t="s">
        <v>243</v>
      </c>
      <c r="B15" s="2"/>
      <c r="C15" s="166"/>
      <c r="D15" s="168"/>
      <c r="E15" s="168"/>
      <c r="F15" s="149" t="s">
        <v>244</v>
      </c>
      <c r="G15" s="168"/>
      <c r="H15" s="168"/>
      <c r="I15" s="168"/>
      <c r="J15" s="149"/>
      <c r="K15" s="149"/>
      <c r="L15" s="163"/>
      <c r="M15" s="164">
        <v>5368218</v>
      </c>
      <c r="N15" s="165"/>
      <c r="P15" s="213"/>
      <c r="Q15" s="42">
        <v>5368218196</v>
      </c>
    </row>
    <row r="16" spans="1:17" s="42" customFormat="1">
      <c r="A16" s="1" t="s">
        <v>245</v>
      </c>
      <c r="B16" s="2"/>
      <c r="C16" s="166"/>
      <c r="D16" s="168"/>
      <c r="E16" s="168"/>
      <c r="F16" s="149" t="s">
        <v>246</v>
      </c>
      <c r="G16" s="168"/>
      <c r="H16" s="168"/>
      <c r="I16" s="168"/>
      <c r="J16" s="149"/>
      <c r="K16" s="149"/>
      <c r="L16" s="163"/>
      <c r="M16" s="164">
        <v>14556928</v>
      </c>
      <c r="N16" s="165"/>
      <c r="P16" s="213"/>
      <c r="Q16" s="42">
        <v>14556927674</v>
      </c>
    </row>
    <row r="17" spans="1:17" s="42" customFormat="1">
      <c r="A17" s="1" t="s">
        <v>247</v>
      </c>
      <c r="B17" s="2"/>
      <c r="C17" s="166"/>
      <c r="D17" s="149"/>
      <c r="E17" s="168"/>
      <c r="F17" s="149" t="s">
        <v>248</v>
      </c>
      <c r="G17" s="168"/>
      <c r="H17" s="168"/>
      <c r="I17" s="168"/>
      <c r="J17" s="149"/>
      <c r="K17" s="149"/>
      <c r="L17" s="163"/>
      <c r="M17" s="164">
        <v>10583473</v>
      </c>
      <c r="N17" s="169"/>
      <c r="P17" s="213"/>
      <c r="Q17" s="42">
        <v>10583472690</v>
      </c>
    </row>
    <row r="18" spans="1:17" s="42" customFormat="1">
      <c r="A18" s="1" t="s">
        <v>249</v>
      </c>
      <c r="B18" s="2"/>
      <c r="C18" s="166"/>
      <c r="D18" s="149"/>
      <c r="E18" s="170"/>
      <c r="F18" s="168" t="s">
        <v>240</v>
      </c>
      <c r="G18" s="149"/>
      <c r="H18" s="168"/>
      <c r="I18" s="168"/>
      <c r="J18" s="149"/>
      <c r="K18" s="149"/>
      <c r="L18" s="163"/>
      <c r="M18" s="164">
        <v>18614</v>
      </c>
      <c r="N18" s="165"/>
      <c r="P18" s="213"/>
      <c r="Q18" s="42">
        <v>18614199</v>
      </c>
    </row>
    <row r="19" spans="1:17" s="42" customFormat="1">
      <c r="A19" s="1" t="s">
        <v>250</v>
      </c>
      <c r="B19" s="2"/>
      <c r="C19" s="166"/>
      <c r="D19" s="149" t="s">
        <v>251</v>
      </c>
      <c r="E19" s="170"/>
      <c r="F19" s="168"/>
      <c r="G19" s="168"/>
      <c r="H19" s="168"/>
      <c r="I19" s="168"/>
      <c r="J19" s="149"/>
      <c r="K19" s="149"/>
      <c r="L19" s="163"/>
      <c r="M19" s="164">
        <v>55577151</v>
      </c>
      <c r="N19" s="165"/>
      <c r="P19" s="213"/>
      <c r="Q19" s="42">
        <f>IF(COUNTIF(Q20:Q23,"-")=COUNTA(Q20:Q23),"-",SUM(Q20:Q23))</f>
        <v>55577151053</v>
      </c>
    </row>
    <row r="20" spans="1:17" s="42" customFormat="1">
      <c r="A20" s="1" t="s">
        <v>252</v>
      </c>
      <c r="B20" s="2"/>
      <c r="C20" s="166"/>
      <c r="D20" s="149"/>
      <c r="E20" s="170" t="s">
        <v>253</v>
      </c>
      <c r="F20" s="168"/>
      <c r="G20" s="168"/>
      <c r="H20" s="168"/>
      <c r="I20" s="168"/>
      <c r="J20" s="149"/>
      <c r="K20" s="149"/>
      <c r="L20" s="163"/>
      <c r="M20" s="164">
        <v>40608235</v>
      </c>
      <c r="N20" s="165"/>
      <c r="P20" s="213"/>
      <c r="Q20" s="42">
        <v>40608234819</v>
      </c>
    </row>
    <row r="21" spans="1:17" s="42" customFormat="1">
      <c r="A21" s="1" t="s">
        <v>254</v>
      </c>
      <c r="B21" s="2"/>
      <c r="C21" s="166"/>
      <c r="D21" s="149"/>
      <c r="E21" s="170" t="s">
        <v>255</v>
      </c>
      <c r="F21" s="168"/>
      <c r="G21" s="168"/>
      <c r="H21" s="168"/>
      <c r="I21" s="168"/>
      <c r="J21" s="149"/>
      <c r="K21" s="149"/>
      <c r="L21" s="163"/>
      <c r="M21" s="164">
        <v>13065784</v>
      </c>
      <c r="N21" s="165"/>
      <c r="P21" s="213"/>
      <c r="Q21" s="42">
        <v>13065784273</v>
      </c>
    </row>
    <row r="22" spans="1:17" s="42" customFormat="1">
      <c r="A22" s="1" t="s">
        <v>256</v>
      </c>
      <c r="B22" s="2"/>
      <c r="C22" s="166"/>
      <c r="D22" s="149"/>
      <c r="E22" s="170" t="s">
        <v>257</v>
      </c>
      <c r="F22" s="168"/>
      <c r="G22" s="168"/>
      <c r="H22" s="168"/>
      <c r="I22" s="168"/>
      <c r="J22" s="149"/>
      <c r="K22" s="149"/>
      <c r="L22" s="163"/>
      <c r="M22" s="164">
        <v>912713</v>
      </c>
      <c r="N22" s="165"/>
      <c r="P22" s="213"/>
      <c r="Q22" s="42">
        <v>912713438</v>
      </c>
    </row>
    <row r="23" spans="1:17" s="42" customFormat="1">
      <c r="A23" s="1" t="s">
        <v>258</v>
      </c>
      <c r="B23" s="2"/>
      <c r="C23" s="166"/>
      <c r="D23" s="149"/>
      <c r="E23" s="170" t="s">
        <v>259</v>
      </c>
      <c r="F23" s="168"/>
      <c r="G23" s="168"/>
      <c r="H23" s="168"/>
      <c r="I23" s="170"/>
      <c r="J23" s="149"/>
      <c r="K23" s="149"/>
      <c r="L23" s="163"/>
      <c r="M23" s="164">
        <v>990419</v>
      </c>
      <c r="N23" s="165"/>
      <c r="P23" s="213"/>
      <c r="Q23" s="42">
        <v>990418523</v>
      </c>
    </row>
    <row r="24" spans="1:17" s="42" customFormat="1">
      <c r="A24" s="1" t="s">
        <v>260</v>
      </c>
      <c r="B24" s="2"/>
      <c r="C24" s="166"/>
      <c r="D24" s="149" t="s">
        <v>261</v>
      </c>
      <c r="E24" s="170"/>
      <c r="F24" s="168"/>
      <c r="G24" s="168"/>
      <c r="H24" s="168"/>
      <c r="I24" s="170"/>
      <c r="J24" s="149"/>
      <c r="K24" s="149"/>
      <c r="L24" s="163"/>
      <c r="M24" s="164" t="s">
        <v>11</v>
      </c>
      <c r="N24" s="165"/>
      <c r="P24" s="213"/>
      <c r="Q24" s="42" t="str">
        <f>IF(COUNTIF(Q25:Q26,"-")=COUNTA(Q25:Q26),"-",SUM(Q25:Q26))</f>
        <v>-</v>
      </c>
    </row>
    <row r="25" spans="1:17" s="42" customFormat="1">
      <c r="A25" s="1" t="s">
        <v>262</v>
      </c>
      <c r="B25" s="2"/>
      <c r="C25" s="166"/>
      <c r="D25" s="149"/>
      <c r="E25" s="170" t="s">
        <v>263</v>
      </c>
      <c r="F25" s="168"/>
      <c r="G25" s="168"/>
      <c r="H25" s="168"/>
      <c r="I25" s="168"/>
      <c r="J25" s="149"/>
      <c r="K25" s="149"/>
      <c r="L25" s="163"/>
      <c r="M25" s="164" t="s">
        <v>338</v>
      </c>
      <c r="N25" s="165"/>
      <c r="P25" s="213"/>
      <c r="Q25" s="42" t="s">
        <v>11</v>
      </c>
    </row>
    <row r="26" spans="1:17" s="42" customFormat="1">
      <c r="A26" s="1" t="s">
        <v>264</v>
      </c>
      <c r="B26" s="2"/>
      <c r="C26" s="166"/>
      <c r="D26" s="149"/>
      <c r="E26" s="170" t="s">
        <v>240</v>
      </c>
      <c r="F26" s="168"/>
      <c r="G26" s="168"/>
      <c r="H26" s="168"/>
      <c r="I26" s="168"/>
      <c r="J26" s="149"/>
      <c r="K26" s="149"/>
      <c r="L26" s="163"/>
      <c r="M26" s="164" t="s">
        <v>342</v>
      </c>
      <c r="N26" s="165"/>
      <c r="P26" s="213"/>
      <c r="Q26" s="42" t="s">
        <v>11</v>
      </c>
    </row>
    <row r="27" spans="1:17" s="42" customFormat="1">
      <c r="A27" s="1" t="s">
        <v>265</v>
      </c>
      <c r="B27" s="2"/>
      <c r="C27" s="166"/>
      <c r="D27" s="149" t="s">
        <v>266</v>
      </c>
      <c r="E27" s="170"/>
      <c r="F27" s="168"/>
      <c r="G27" s="168"/>
      <c r="H27" s="168"/>
      <c r="I27" s="168"/>
      <c r="J27" s="149"/>
      <c r="K27" s="149"/>
      <c r="L27" s="163"/>
      <c r="M27" s="164" t="s">
        <v>337</v>
      </c>
      <c r="N27" s="165"/>
      <c r="P27" s="213"/>
      <c r="Q27" s="42" t="s">
        <v>11</v>
      </c>
    </row>
    <row r="28" spans="1:17" s="42" customFormat="1">
      <c r="A28" s="1" t="s">
        <v>227</v>
      </c>
      <c r="B28" s="2"/>
      <c r="C28" s="171" t="s">
        <v>228</v>
      </c>
      <c r="D28" s="172"/>
      <c r="E28" s="173"/>
      <c r="F28" s="174"/>
      <c r="G28" s="174"/>
      <c r="H28" s="174"/>
      <c r="I28" s="174"/>
      <c r="J28" s="172"/>
      <c r="K28" s="172"/>
      <c r="L28" s="175"/>
      <c r="M28" s="176">
        <v>4175809</v>
      </c>
      <c r="N28" s="177"/>
      <c r="P28" s="213"/>
      <c r="Q28" s="42">
        <f>IF(COUNTIF(Q8:Q27,"-")=COUNTA(Q8:Q27),"-",SUM(Q19,Q27)-SUM(Q8,Q24))</f>
        <v>4175809364</v>
      </c>
    </row>
    <row r="29" spans="1:17" s="42" customFormat="1">
      <c r="A29" s="1"/>
      <c r="B29" s="2"/>
      <c r="C29" s="166" t="s">
        <v>329</v>
      </c>
      <c r="D29" s="149"/>
      <c r="E29" s="170"/>
      <c r="F29" s="168"/>
      <c r="G29" s="168"/>
      <c r="H29" s="168"/>
      <c r="I29" s="170"/>
      <c r="J29" s="149"/>
      <c r="K29" s="149"/>
      <c r="L29" s="163"/>
      <c r="M29" s="178"/>
      <c r="N29" s="179"/>
      <c r="P29" s="213"/>
    </row>
    <row r="30" spans="1:17" s="42" customFormat="1">
      <c r="A30" s="1" t="s">
        <v>269</v>
      </c>
      <c r="B30" s="2"/>
      <c r="C30" s="166"/>
      <c r="D30" s="149" t="s">
        <v>270</v>
      </c>
      <c r="E30" s="170"/>
      <c r="F30" s="168"/>
      <c r="G30" s="168"/>
      <c r="H30" s="168"/>
      <c r="I30" s="168"/>
      <c r="J30" s="149"/>
      <c r="K30" s="149"/>
      <c r="L30" s="163"/>
      <c r="M30" s="164">
        <v>4357917</v>
      </c>
      <c r="N30" s="165"/>
      <c r="P30" s="213"/>
      <c r="Q30" s="42">
        <f>IF(COUNTIF(Q31:Q35,"-")=COUNTA(Q31:Q35),"-",SUM(Q31:Q35))</f>
        <v>4357916736</v>
      </c>
    </row>
    <row r="31" spans="1:17" s="42" customFormat="1">
      <c r="A31" s="1" t="s">
        <v>271</v>
      </c>
      <c r="B31" s="2"/>
      <c r="C31" s="166"/>
      <c r="D31" s="149"/>
      <c r="E31" s="170" t="s">
        <v>272</v>
      </c>
      <c r="F31" s="168"/>
      <c r="G31" s="168"/>
      <c r="H31" s="168"/>
      <c r="I31" s="168"/>
      <c r="J31" s="149"/>
      <c r="K31" s="149"/>
      <c r="L31" s="163"/>
      <c r="M31" s="164">
        <v>3393479</v>
      </c>
      <c r="N31" s="165"/>
      <c r="P31" s="213"/>
      <c r="Q31" s="42">
        <v>3393478766</v>
      </c>
    </row>
    <row r="32" spans="1:17" s="42" customFormat="1">
      <c r="A32" s="1" t="s">
        <v>273</v>
      </c>
      <c r="B32" s="2"/>
      <c r="C32" s="166"/>
      <c r="D32" s="149"/>
      <c r="E32" s="170" t="s">
        <v>274</v>
      </c>
      <c r="F32" s="168"/>
      <c r="G32" s="168"/>
      <c r="H32" s="168"/>
      <c r="I32" s="168"/>
      <c r="J32" s="149"/>
      <c r="K32" s="149"/>
      <c r="L32" s="163"/>
      <c r="M32" s="164">
        <v>894577</v>
      </c>
      <c r="N32" s="165"/>
      <c r="P32" s="213"/>
      <c r="Q32" s="42">
        <v>894576970</v>
      </c>
    </row>
    <row r="33" spans="1:17" s="42" customFormat="1">
      <c r="A33" s="1" t="s">
        <v>275</v>
      </c>
      <c r="B33" s="2"/>
      <c r="C33" s="166"/>
      <c r="D33" s="149"/>
      <c r="E33" s="170" t="s">
        <v>276</v>
      </c>
      <c r="F33" s="168"/>
      <c r="G33" s="168"/>
      <c r="H33" s="168"/>
      <c r="I33" s="168"/>
      <c r="J33" s="149"/>
      <c r="K33" s="149"/>
      <c r="L33" s="163"/>
      <c r="M33" s="164">
        <v>61861</v>
      </c>
      <c r="N33" s="165"/>
      <c r="P33" s="213"/>
      <c r="Q33" s="42">
        <v>61861000</v>
      </c>
    </row>
    <row r="34" spans="1:17" s="42" customFormat="1">
      <c r="A34" s="1" t="s">
        <v>277</v>
      </c>
      <c r="B34" s="2"/>
      <c r="C34" s="166"/>
      <c r="D34" s="149"/>
      <c r="E34" s="170" t="s">
        <v>278</v>
      </c>
      <c r="F34" s="168"/>
      <c r="G34" s="168"/>
      <c r="H34" s="168"/>
      <c r="I34" s="168"/>
      <c r="J34" s="149"/>
      <c r="K34" s="149"/>
      <c r="L34" s="163"/>
      <c r="M34" s="164">
        <v>8000</v>
      </c>
      <c r="N34" s="165"/>
      <c r="P34" s="213"/>
      <c r="Q34" s="42">
        <v>8000000</v>
      </c>
    </row>
    <row r="35" spans="1:17" s="42" customFormat="1">
      <c r="A35" s="1" t="s">
        <v>279</v>
      </c>
      <c r="B35" s="2"/>
      <c r="C35" s="166"/>
      <c r="D35" s="149"/>
      <c r="E35" s="170" t="s">
        <v>240</v>
      </c>
      <c r="F35" s="168"/>
      <c r="G35" s="168"/>
      <c r="H35" s="168"/>
      <c r="I35" s="168"/>
      <c r="J35" s="149"/>
      <c r="K35" s="149"/>
      <c r="L35" s="163"/>
      <c r="M35" s="164" t="s">
        <v>338</v>
      </c>
      <c r="N35" s="165"/>
      <c r="P35" s="213"/>
      <c r="Q35" s="42" t="s">
        <v>11</v>
      </c>
    </row>
    <row r="36" spans="1:17" s="42" customFormat="1">
      <c r="A36" s="1" t="s">
        <v>280</v>
      </c>
      <c r="B36" s="2"/>
      <c r="C36" s="166"/>
      <c r="D36" s="149" t="s">
        <v>281</v>
      </c>
      <c r="E36" s="170"/>
      <c r="F36" s="168"/>
      <c r="G36" s="168"/>
      <c r="H36" s="168"/>
      <c r="I36" s="170"/>
      <c r="J36" s="149"/>
      <c r="K36" s="149"/>
      <c r="L36" s="163"/>
      <c r="M36" s="164">
        <v>2006088</v>
      </c>
      <c r="N36" s="165" t="s">
        <v>339</v>
      </c>
      <c r="P36" s="213"/>
      <c r="Q36" s="42">
        <f>IF(COUNTIF(Q37:Q41,"-")=COUNTA(Q37:Q41),"-",SUM(Q37:Q41))</f>
        <v>2006088293</v>
      </c>
    </row>
    <row r="37" spans="1:17" s="42" customFormat="1">
      <c r="A37" s="1" t="s">
        <v>282</v>
      </c>
      <c r="B37" s="2"/>
      <c r="C37" s="166"/>
      <c r="D37" s="149"/>
      <c r="E37" s="170" t="s">
        <v>255</v>
      </c>
      <c r="F37" s="168"/>
      <c r="G37" s="168"/>
      <c r="H37" s="168"/>
      <c r="I37" s="170"/>
      <c r="J37" s="149"/>
      <c r="K37" s="149"/>
      <c r="L37" s="163"/>
      <c r="M37" s="164">
        <v>825902</v>
      </c>
      <c r="N37" s="165"/>
      <c r="P37" s="213"/>
      <c r="Q37" s="42">
        <v>825902000</v>
      </c>
    </row>
    <row r="38" spans="1:17" s="42" customFormat="1">
      <c r="A38" s="1" t="s">
        <v>283</v>
      </c>
      <c r="B38" s="2"/>
      <c r="C38" s="166"/>
      <c r="D38" s="149"/>
      <c r="E38" s="170" t="s">
        <v>284</v>
      </c>
      <c r="F38" s="168"/>
      <c r="G38" s="168"/>
      <c r="H38" s="168"/>
      <c r="I38" s="170"/>
      <c r="J38" s="149"/>
      <c r="K38" s="149"/>
      <c r="L38" s="163"/>
      <c r="M38" s="164">
        <v>1065500</v>
      </c>
      <c r="N38" s="165"/>
      <c r="P38" s="213"/>
      <c r="Q38" s="42">
        <v>1065499872</v>
      </c>
    </row>
    <row r="39" spans="1:17" s="42" customFormat="1">
      <c r="A39" s="1" t="s">
        <v>285</v>
      </c>
      <c r="B39" s="2"/>
      <c r="C39" s="166"/>
      <c r="D39" s="149"/>
      <c r="E39" s="170" t="s">
        <v>286</v>
      </c>
      <c r="F39" s="168"/>
      <c r="G39" s="149"/>
      <c r="H39" s="168"/>
      <c r="I39" s="168"/>
      <c r="J39" s="149"/>
      <c r="K39" s="149"/>
      <c r="L39" s="163"/>
      <c r="M39" s="164">
        <v>23374</v>
      </c>
      <c r="N39" s="165"/>
      <c r="P39" s="213"/>
      <c r="Q39" s="42">
        <v>23373751</v>
      </c>
    </row>
    <row r="40" spans="1:17" s="42" customFormat="1">
      <c r="A40" s="1" t="s">
        <v>287</v>
      </c>
      <c r="B40" s="2"/>
      <c r="C40" s="166"/>
      <c r="D40" s="149"/>
      <c r="E40" s="170" t="s">
        <v>288</v>
      </c>
      <c r="F40" s="168"/>
      <c r="G40" s="149"/>
      <c r="H40" s="168"/>
      <c r="I40" s="168"/>
      <c r="J40" s="149"/>
      <c r="K40" s="149"/>
      <c r="L40" s="163"/>
      <c r="M40" s="164">
        <v>91310</v>
      </c>
      <c r="N40" s="165"/>
      <c r="P40" s="213"/>
      <c r="Q40" s="42">
        <v>91309670</v>
      </c>
    </row>
    <row r="41" spans="1:17" s="42" customFormat="1">
      <c r="A41" s="1" t="s">
        <v>289</v>
      </c>
      <c r="B41" s="2"/>
      <c r="C41" s="166"/>
      <c r="D41" s="149"/>
      <c r="E41" s="170" t="s">
        <v>259</v>
      </c>
      <c r="F41" s="168"/>
      <c r="G41" s="168"/>
      <c r="H41" s="168"/>
      <c r="I41" s="168"/>
      <c r="J41" s="149"/>
      <c r="K41" s="149"/>
      <c r="L41" s="163"/>
      <c r="M41" s="164">
        <v>3</v>
      </c>
      <c r="N41" s="165"/>
      <c r="P41" s="213"/>
      <c r="Q41" s="42">
        <v>3000</v>
      </c>
    </row>
    <row r="42" spans="1:17" s="42" customFormat="1">
      <c r="A42" s="1" t="s">
        <v>267</v>
      </c>
      <c r="B42" s="2"/>
      <c r="C42" s="171" t="s">
        <v>268</v>
      </c>
      <c r="D42" s="172"/>
      <c r="E42" s="173"/>
      <c r="F42" s="174"/>
      <c r="G42" s="174"/>
      <c r="H42" s="174"/>
      <c r="I42" s="174"/>
      <c r="J42" s="172"/>
      <c r="K42" s="172"/>
      <c r="L42" s="175"/>
      <c r="M42" s="176">
        <v>-2351828</v>
      </c>
      <c r="N42" s="177" t="s">
        <v>339</v>
      </c>
      <c r="P42" s="213"/>
      <c r="Q42" s="42">
        <f>IF(AND(Q30="-",Q36="-"),"-",SUM(Q36)-SUM(Q30))</f>
        <v>-2351828443</v>
      </c>
    </row>
    <row r="43" spans="1:17" s="42" customFormat="1">
      <c r="A43" s="1"/>
      <c r="B43" s="2"/>
      <c r="C43" s="166" t="s">
        <v>330</v>
      </c>
      <c r="D43" s="149"/>
      <c r="E43" s="170"/>
      <c r="F43" s="168"/>
      <c r="G43" s="168"/>
      <c r="H43" s="168"/>
      <c r="I43" s="168"/>
      <c r="J43" s="149"/>
      <c r="K43" s="149"/>
      <c r="L43" s="163"/>
      <c r="M43" s="178"/>
      <c r="N43" s="179"/>
      <c r="P43" s="213"/>
    </row>
    <row r="44" spans="1:17" s="42" customFormat="1">
      <c r="A44" s="1" t="s">
        <v>292</v>
      </c>
      <c r="B44" s="2"/>
      <c r="C44" s="166"/>
      <c r="D44" s="149" t="s">
        <v>293</v>
      </c>
      <c r="E44" s="170"/>
      <c r="F44" s="168"/>
      <c r="G44" s="168"/>
      <c r="H44" s="168"/>
      <c r="I44" s="168"/>
      <c r="J44" s="149"/>
      <c r="K44" s="149"/>
      <c r="L44" s="163"/>
      <c r="M44" s="164">
        <v>4500649</v>
      </c>
      <c r="N44" s="165"/>
      <c r="P44" s="213"/>
      <c r="Q44" s="42">
        <f>IF(COUNTIF(Q45:Q46,"-")=COUNTA(Q45:Q46),"-",SUM(Q45:Q46))</f>
        <v>4500649246</v>
      </c>
    </row>
    <row r="45" spans="1:17" s="42" customFormat="1">
      <c r="A45" s="1" t="s">
        <v>294</v>
      </c>
      <c r="B45" s="2"/>
      <c r="C45" s="166"/>
      <c r="D45" s="149"/>
      <c r="E45" s="170" t="s">
        <v>331</v>
      </c>
      <c r="F45" s="168"/>
      <c r="G45" s="168"/>
      <c r="H45" s="168"/>
      <c r="I45" s="168"/>
      <c r="J45" s="149"/>
      <c r="K45" s="149"/>
      <c r="L45" s="163"/>
      <c r="M45" s="164">
        <v>4500649</v>
      </c>
      <c r="N45" s="165"/>
      <c r="P45" s="213"/>
      <c r="Q45" s="42">
        <v>4500649246</v>
      </c>
    </row>
    <row r="46" spans="1:17" s="42" customFormat="1">
      <c r="A46" s="1" t="s">
        <v>295</v>
      </c>
      <c r="B46" s="2"/>
      <c r="C46" s="166"/>
      <c r="D46" s="149"/>
      <c r="E46" s="170" t="s">
        <v>240</v>
      </c>
      <c r="F46" s="168"/>
      <c r="G46" s="168"/>
      <c r="H46" s="168"/>
      <c r="I46" s="168"/>
      <c r="J46" s="149"/>
      <c r="K46" s="149"/>
      <c r="L46" s="163"/>
      <c r="M46" s="164" t="s">
        <v>338</v>
      </c>
      <c r="N46" s="165"/>
      <c r="P46" s="213"/>
      <c r="Q46" s="42" t="s">
        <v>11</v>
      </c>
    </row>
    <row r="47" spans="1:17" s="42" customFormat="1">
      <c r="A47" s="1" t="s">
        <v>296</v>
      </c>
      <c r="B47" s="2"/>
      <c r="C47" s="166"/>
      <c r="D47" s="149" t="s">
        <v>297</v>
      </c>
      <c r="E47" s="170"/>
      <c r="F47" s="168"/>
      <c r="G47" s="168"/>
      <c r="H47" s="168"/>
      <c r="I47" s="168"/>
      <c r="J47" s="149"/>
      <c r="K47" s="149"/>
      <c r="L47" s="163"/>
      <c r="M47" s="164">
        <v>2998400</v>
      </c>
      <c r="N47" s="165"/>
      <c r="P47" s="213"/>
      <c r="Q47" s="42">
        <f>IF(COUNTIF(Q48:Q49,"-")=COUNTA(Q48:Q49),"-",SUM(Q48:Q49))</f>
        <v>2998400000</v>
      </c>
    </row>
    <row r="48" spans="1:17" s="42" customFormat="1">
      <c r="A48" s="1" t="s">
        <v>298</v>
      </c>
      <c r="B48" s="2"/>
      <c r="C48" s="166"/>
      <c r="D48" s="149"/>
      <c r="E48" s="170" t="s">
        <v>332</v>
      </c>
      <c r="F48" s="168"/>
      <c r="G48" s="168"/>
      <c r="H48" s="168"/>
      <c r="I48" s="162"/>
      <c r="J48" s="149"/>
      <c r="K48" s="149"/>
      <c r="L48" s="163"/>
      <c r="M48" s="164">
        <v>2998400</v>
      </c>
      <c r="N48" s="165"/>
      <c r="P48" s="213"/>
      <c r="Q48" s="42">
        <v>2998400000</v>
      </c>
    </row>
    <row r="49" spans="1:17" s="42" customFormat="1">
      <c r="A49" s="1" t="s">
        <v>299</v>
      </c>
      <c r="B49" s="2"/>
      <c r="C49" s="166"/>
      <c r="D49" s="149"/>
      <c r="E49" s="170" t="s">
        <v>259</v>
      </c>
      <c r="F49" s="168"/>
      <c r="G49" s="168"/>
      <c r="H49" s="168"/>
      <c r="I49" s="180"/>
      <c r="J49" s="149"/>
      <c r="K49" s="149"/>
      <c r="L49" s="163"/>
      <c r="M49" s="164" t="s">
        <v>337</v>
      </c>
      <c r="N49" s="165"/>
      <c r="P49" s="213"/>
      <c r="Q49" s="42" t="s">
        <v>11</v>
      </c>
    </row>
    <row r="50" spans="1:17" s="42" customFormat="1">
      <c r="A50" s="1" t="s">
        <v>290</v>
      </c>
      <c r="B50" s="2"/>
      <c r="C50" s="171" t="s">
        <v>291</v>
      </c>
      <c r="D50" s="172"/>
      <c r="E50" s="173"/>
      <c r="F50" s="174"/>
      <c r="G50" s="174"/>
      <c r="H50" s="174"/>
      <c r="I50" s="181"/>
      <c r="J50" s="172"/>
      <c r="K50" s="172"/>
      <c r="L50" s="175"/>
      <c r="M50" s="176">
        <v>-1502249</v>
      </c>
      <c r="N50" s="177"/>
      <c r="P50" s="213"/>
      <c r="Q50" s="42">
        <f>IF(AND(Q44="-",Q47="-"),"-",SUM(Q47)-SUM(Q44))</f>
        <v>-1502249246</v>
      </c>
    </row>
    <row r="51" spans="1:17" s="42" customFormat="1">
      <c r="A51" s="1" t="s">
        <v>300</v>
      </c>
      <c r="B51" s="2"/>
      <c r="C51" s="298" t="s">
        <v>301</v>
      </c>
      <c r="D51" s="299"/>
      <c r="E51" s="299"/>
      <c r="F51" s="299"/>
      <c r="G51" s="299"/>
      <c r="H51" s="299"/>
      <c r="I51" s="299"/>
      <c r="J51" s="299"/>
      <c r="K51" s="299"/>
      <c r="L51" s="300"/>
      <c r="M51" s="176">
        <v>321732</v>
      </c>
      <c r="N51" s="177"/>
      <c r="P51" s="213"/>
      <c r="Q51" s="42">
        <f>IF(AND(Q28="-",Q42="-",Q50="-"),"-",SUM(Q28,Q42,Q50))</f>
        <v>321731675</v>
      </c>
    </row>
    <row r="52" spans="1:17" s="42" customFormat="1" ht="13.8" thickBot="1">
      <c r="A52" s="1" t="s">
        <v>302</v>
      </c>
      <c r="B52" s="2"/>
      <c r="C52" s="276" t="s">
        <v>303</v>
      </c>
      <c r="D52" s="277"/>
      <c r="E52" s="277"/>
      <c r="F52" s="277"/>
      <c r="G52" s="277"/>
      <c r="H52" s="277"/>
      <c r="I52" s="277"/>
      <c r="J52" s="277"/>
      <c r="K52" s="277"/>
      <c r="L52" s="278"/>
      <c r="M52" s="176">
        <v>1355653</v>
      </c>
      <c r="N52" s="177"/>
      <c r="P52" s="213"/>
      <c r="Q52" s="42">
        <v>1355652652</v>
      </c>
    </row>
    <row r="53" spans="1:17" s="42" customFormat="1" ht="13.8" hidden="1" thickBot="1">
      <c r="A53" s="1">
        <v>4435000</v>
      </c>
      <c r="B53" s="2"/>
      <c r="C53" s="279" t="s">
        <v>221</v>
      </c>
      <c r="D53" s="280"/>
      <c r="E53" s="280"/>
      <c r="F53" s="280"/>
      <c r="G53" s="280"/>
      <c r="H53" s="280"/>
      <c r="I53" s="280"/>
      <c r="J53" s="280"/>
      <c r="K53" s="280"/>
      <c r="L53" s="281"/>
      <c r="M53" s="182" t="s">
        <v>337</v>
      </c>
      <c r="N53" s="177"/>
      <c r="P53" s="213"/>
      <c r="Q53" s="42" t="s">
        <v>338</v>
      </c>
    </row>
    <row r="54" spans="1:17" s="42" customFormat="1" ht="13.8" thickBot="1">
      <c r="A54" s="1" t="s">
        <v>304</v>
      </c>
      <c r="B54" s="2"/>
      <c r="C54" s="282" t="s">
        <v>305</v>
      </c>
      <c r="D54" s="283"/>
      <c r="E54" s="283"/>
      <c r="F54" s="283"/>
      <c r="G54" s="283"/>
      <c r="H54" s="283"/>
      <c r="I54" s="283"/>
      <c r="J54" s="283"/>
      <c r="K54" s="283"/>
      <c r="L54" s="284"/>
      <c r="M54" s="183">
        <v>1677384</v>
      </c>
      <c r="N54" s="184" t="s">
        <v>339</v>
      </c>
      <c r="P54" s="213"/>
      <c r="Q54" s="42">
        <f>IF(COUNTIF(Q51:Q53,"-")=COUNTA(Q51:Q53),"-",SUM(Q51:Q53))</f>
        <v>1677384327</v>
      </c>
    </row>
    <row r="55" spans="1:17" s="42" customFormat="1" ht="13.8" thickBot="1">
      <c r="A55" s="1"/>
      <c r="B55" s="2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6"/>
      <c r="N55" s="187"/>
      <c r="P55" s="213"/>
    </row>
    <row r="56" spans="1:17" s="42" customFormat="1">
      <c r="A56" s="1" t="s">
        <v>306</v>
      </c>
      <c r="B56" s="2"/>
      <c r="C56" s="188" t="s">
        <v>307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90">
        <v>411720</v>
      </c>
      <c r="N56" s="191"/>
      <c r="P56" s="213"/>
      <c r="Q56" s="42">
        <v>411719824</v>
      </c>
    </row>
    <row r="57" spans="1:17" s="42" customFormat="1">
      <c r="A57" s="1" t="s">
        <v>308</v>
      </c>
      <c r="B57" s="2"/>
      <c r="C57" s="192" t="s">
        <v>309</v>
      </c>
      <c r="D57" s="193"/>
      <c r="E57" s="193"/>
      <c r="F57" s="193"/>
      <c r="G57" s="193"/>
      <c r="H57" s="193"/>
      <c r="I57" s="193"/>
      <c r="J57" s="193"/>
      <c r="K57" s="193"/>
      <c r="L57" s="193"/>
      <c r="M57" s="176">
        <v>-249083</v>
      </c>
      <c r="N57" s="177"/>
      <c r="P57" s="213"/>
      <c r="Q57" s="42">
        <v>-249083387</v>
      </c>
    </row>
    <row r="58" spans="1:17" s="42" customFormat="1" ht="13.8" thickBot="1">
      <c r="A58" s="1" t="s">
        <v>310</v>
      </c>
      <c r="B58" s="2"/>
      <c r="C58" s="194" t="s">
        <v>311</v>
      </c>
      <c r="D58" s="195"/>
      <c r="E58" s="195"/>
      <c r="F58" s="195"/>
      <c r="G58" s="195"/>
      <c r="H58" s="195"/>
      <c r="I58" s="195"/>
      <c r="J58" s="195"/>
      <c r="K58" s="195"/>
      <c r="L58" s="195"/>
      <c r="M58" s="196">
        <v>162636</v>
      </c>
      <c r="N58" s="197" t="s">
        <v>339</v>
      </c>
      <c r="P58" s="213"/>
      <c r="Q58" s="42">
        <f>IF(COUNTIF(Q56:Q57,"-")=COUNTA(Q56:Q57),"-",SUM(Q56:Q57))</f>
        <v>162636437</v>
      </c>
    </row>
    <row r="59" spans="1:17" s="42" customFormat="1" ht="13.8" thickBot="1">
      <c r="A59" s="1" t="s">
        <v>312</v>
      </c>
      <c r="B59" s="2"/>
      <c r="C59" s="198" t="s">
        <v>313</v>
      </c>
      <c r="D59" s="199"/>
      <c r="E59" s="200"/>
      <c r="F59" s="201"/>
      <c r="G59" s="201"/>
      <c r="H59" s="201"/>
      <c r="I59" s="201"/>
      <c r="J59" s="199"/>
      <c r="K59" s="199"/>
      <c r="L59" s="199"/>
      <c r="M59" s="183">
        <v>1840021</v>
      </c>
      <c r="N59" s="184" t="s">
        <v>339</v>
      </c>
      <c r="P59" s="213"/>
      <c r="Q59" s="42">
        <f>IF(AND(Q54="-",Q58="-"),"-",SUM(Q54,Q58))</f>
        <v>1840020764</v>
      </c>
    </row>
    <row r="60" spans="1:17" s="42" customFormat="1" ht="6.75" customHeight="1">
      <c r="A60" s="1"/>
      <c r="B60" s="2"/>
      <c r="C60" s="148"/>
      <c r="D60" s="148"/>
      <c r="E60" s="202"/>
      <c r="F60" s="203"/>
      <c r="G60" s="203"/>
      <c r="H60" s="203"/>
      <c r="I60" s="204"/>
      <c r="J60" s="205"/>
      <c r="K60" s="205"/>
      <c r="L60" s="205"/>
      <c r="M60" s="2"/>
      <c r="N60" s="2"/>
    </row>
    <row r="61" spans="1:17" s="42" customFormat="1">
      <c r="A61" s="1"/>
      <c r="B61" s="2"/>
      <c r="C61" s="148"/>
      <c r="D61" s="206" t="s">
        <v>323</v>
      </c>
      <c r="E61" s="202"/>
      <c r="F61" s="203"/>
      <c r="G61" s="203"/>
      <c r="H61" s="203"/>
      <c r="I61" s="207"/>
      <c r="J61" s="205"/>
      <c r="K61" s="205"/>
      <c r="L61" s="205"/>
      <c r="M61" s="2"/>
      <c r="N61" s="2"/>
    </row>
  </sheetData>
  <mergeCells count="9">
    <mergeCell ref="C52:L52"/>
    <mergeCell ref="C53:L53"/>
    <mergeCell ref="C54:L54"/>
    <mergeCell ref="C1:N1"/>
    <mergeCell ref="C2:N2"/>
    <mergeCell ref="C3:N3"/>
    <mergeCell ref="C5:L6"/>
    <mergeCell ref="M5:N6"/>
    <mergeCell ref="C51:L51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570CF-08AB-4A11-ADAC-BF139AE90D01}">
  <sheetPr>
    <pageSetUpPr fitToPage="1"/>
  </sheetPr>
  <dimension ref="A1:P21"/>
  <sheetViews>
    <sheetView showGridLines="0" view="pageBreakPreview" zoomScaleNormal="115" zoomScaleSheetLayoutView="100" workbookViewId="0">
      <pane xSplit="2" ySplit="3" topLeftCell="C4" activePane="bottomRight" state="frozen"/>
      <selection pane="topRight" activeCell="C1" sqref="C1"/>
      <selection pane="bottomLeft" activeCell="A9" sqref="A9"/>
      <selection pane="bottomRight" activeCell="E9" sqref="E9:F9"/>
    </sheetView>
  </sheetViews>
  <sheetFormatPr defaultColWidth="9.88671875" defaultRowHeight="14.4"/>
  <cols>
    <col min="1" max="1" width="4.109375" style="302" customWidth="1"/>
    <col min="2" max="2" width="18.5546875" style="302" customWidth="1"/>
    <col min="3" max="16" width="10.44140625" style="302" customWidth="1"/>
    <col min="17" max="16384" width="9.88671875" style="302"/>
  </cols>
  <sheetData>
    <row r="1" spans="1:16">
      <c r="A1" s="301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6" ht="20.25" customHeight="1">
      <c r="A2" s="303" t="s">
        <v>347</v>
      </c>
      <c r="B2" s="304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6" t="s">
        <v>348</v>
      </c>
    </row>
    <row r="3" spans="1:16" ht="37.5" customHeight="1">
      <c r="A3" s="307" t="s">
        <v>349</v>
      </c>
      <c r="B3" s="307"/>
      <c r="C3" s="307" t="s">
        <v>350</v>
      </c>
      <c r="D3" s="307"/>
      <c r="E3" s="307" t="s">
        <v>351</v>
      </c>
      <c r="F3" s="307"/>
      <c r="G3" s="307" t="s">
        <v>352</v>
      </c>
      <c r="H3" s="307"/>
      <c r="I3" s="308" t="s">
        <v>353</v>
      </c>
      <c r="J3" s="309"/>
      <c r="K3" s="308" t="s">
        <v>354</v>
      </c>
      <c r="L3" s="309"/>
      <c r="M3" s="309" t="s">
        <v>355</v>
      </c>
      <c r="N3" s="307"/>
      <c r="O3" s="309" t="s">
        <v>356</v>
      </c>
      <c r="P3" s="307"/>
    </row>
    <row r="4" spans="1:16" ht="14.1" customHeight="1">
      <c r="A4" s="310" t="s">
        <v>357</v>
      </c>
      <c r="B4" s="310"/>
      <c r="C4" s="311">
        <v>180399440997</v>
      </c>
      <c r="D4" s="311"/>
      <c r="E4" s="311">
        <v>2290246583</v>
      </c>
      <c r="F4" s="311"/>
      <c r="G4" s="311">
        <v>2171939822</v>
      </c>
      <c r="H4" s="311"/>
      <c r="I4" s="311">
        <v>180517747758</v>
      </c>
      <c r="J4" s="311"/>
      <c r="K4" s="311">
        <v>71391022221</v>
      </c>
      <c r="L4" s="311"/>
      <c r="M4" s="311">
        <v>2551998777</v>
      </c>
      <c r="N4" s="311"/>
      <c r="O4" s="311">
        <v>109126725537</v>
      </c>
      <c r="P4" s="311"/>
    </row>
    <row r="5" spans="1:16" ht="14.1" customHeight="1">
      <c r="A5" s="310" t="s">
        <v>358</v>
      </c>
      <c r="B5" s="310"/>
      <c r="C5" s="311">
        <v>60234245650</v>
      </c>
      <c r="D5" s="311"/>
      <c r="E5" s="312">
        <v>99460975</v>
      </c>
      <c r="F5" s="312"/>
      <c r="G5" s="311">
        <v>478005271</v>
      </c>
      <c r="H5" s="311"/>
      <c r="I5" s="313">
        <v>59855701354</v>
      </c>
      <c r="J5" s="314"/>
      <c r="K5" s="313">
        <v>0</v>
      </c>
      <c r="L5" s="314"/>
      <c r="M5" s="313">
        <v>0</v>
      </c>
      <c r="N5" s="314"/>
      <c r="O5" s="313">
        <v>59855701354</v>
      </c>
      <c r="P5" s="314"/>
    </row>
    <row r="6" spans="1:16" ht="14.1" customHeight="1">
      <c r="A6" s="315" t="s">
        <v>359</v>
      </c>
      <c r="B6" s="315"/>
      <c r="C6" s="311">
        <v>1370058445</v>
      </c>
      <c r="D6" s="311"/>
      <c r="E6" s="312">
        <v>0</v>
      </c>
      <c r="F6" s="312"/>
      <c r="G6" s="311">
        <v>0</v>
      </c>
      <c r="H6" s="311"/>
      <c r="I6" s="313">
        <v>1370058445</v>
      </c>
      <c r="J6" s="314"/>
      <c r="K6" s="313">
        <v>0</v>
      </c>
      <c r="L6" s="314"/>
      <c r="M6" s="313">
        <v>0</v>
      </c>
      <c r="N6" s="314"/>
      <c r="O6" s="313">
        <v>1370058445</v>
      </c>
      <c r="P6" s="314"/>
    </row>
    <row r="7" spans="1:16" ht="14.1" customHeight="1">
      <c r="A7" s="315" t="s">
        <v>360</v>
      </c>
      <c r="B7" s="315"/>
      <c r="C7" s="311">
        <v>108271285174</v>
      </c>
      <c r="D7" s="311"/>
      <c r="E7" s="312">
        <v>1706382956</v>
      </c>
      <c r="F7" s="312"/>
      <c r="G7" s="311">
        <v>1181721901</v>
      </c>
      <c r="H7" s="311"/>
      <c r="I7" s="313">
        <v>108795946229</v>
      </c>
      <c r="J7" s="314"/>
      <c r="K7" s="313">
        <v>66218991506</v>
      </c>
      <c r="L7" s="314"/>
      <c r="M7" s="313">
        <v>2303214165</v>
      </c>
      <c r="N7" s="314"/>
      <c r="O7" s="313">
        <v>42576954723</v>
      </c>
      <c r="P7" s="314"/>
    </row>
    <row r="8" spans="1:16" ht="14.1" customHeight="1">
      <c r="A8" s="310" t="s">
        <v>361</v>
      </c>
      <c r="B8" s="310"/>
      <c r="C8" s="311">
        <v>10011639078</v>
      </c>
      <c r="D8" s="311"/>
      <c r="E8" s="312">
        <v>484402652</v>
      </c>
      <c r="F8" s="312"/>
      <c r="G8" s="311">
        <v>0</v>
      </c>
      <c r="H8" s="311"/>
      <c r="I8" s="313">
        <v>10496041730</v>
      </c>
      <c r="J8" s="314"/>
      <c r="K8" s="313">
        <v>5172030715</v>
      </c>
      <c r="L8" s="314"/>
      <c r="M8" s="313">
        <v>248784612</v>
      </c>
      <c r="N8" s="314"/>
      <c r="O8" s="313">
        <v>5324011015</v>
      </c>
      <c r="P8" s="314"/>
    </row>
    <row r="9" spans="1:16" ht="14.1" customHeight="1">
      <c r="A9" s="315" t="s">
        <v>362</v>
      </c>
      <c r="B9" s="315"/>
      <c r="C9" s="311">
        <v>508612650</v>
      </c>
      <c r="D9" s="311"/>
      <c r="E9" s="312">
        <v>0</v>
      </c>
      <c r="F9" s="312"/>
      <c r="G9" s="311">
        <v>508612650</v>
      </c>
      <c r="H9" s="311"/>
      <c r="I9" s="313">
        <v>0</v>
      </c>
      <c r="J9" s="314"/>
      <c r="K9" s="313">
        <v>0</v>
      </c>
      <c r="L9" s="314"/>
      <c r="M9" s="313">
        <v>0</v>
      </c>
      <c r="N9" s="314"/>
      <c r="O9" s="313">
        <v>0</v>
      </c>
      <c r="P9" s="314"/>
    </row>
    <row r="10" spans="1:16" ht="14.1" customHeight="1">
      <c r="A10" s="310" t="s">
        <v>363</v>
      </c>
      <c r="B10" s="310"/>
      <c r="C10" s="311">
        <v>0</v>
      </c>
      <c r="D10" s="311"/>
      <c r="E10" s="312">
        <v>0</v>
      </c>
      <c r="F10" s="312"/>
      <c r="G10" s="311">
        <v>0</v>
      </c>
      <c r="H10" s="311"/>
      <c r="I10" s="313">
        <v>0</v>
      </c>
      <c r="J10" s="314"/>
      <c r="K10" s="313">
        <v>0</v>
      </c>
      <c r="L10" s="314"/>
      <c r="M10" s="313">
        <v>0</v>
      </c>
      <c r="N10" s="314"/>
      <c r="O10" s="313">
        <v>0</v>
      </c>
      <c r="P10" s="314"/>
    </row>
    <row r="11" spans="1:16" ht="14.1" customHeight="1">
      <c r="A11" s="315" t="s">
        <v>364</v>
      </c>
      <c r="B11" s="315"/>
      <c r="C11" s="311">
        <v>0</v>
      </c>
      <c r="D11" s="311"/>
      <c r="E11" s="312">
        <v>0</v>
      </c>
      <c r="F11" s="312"/>
      <c r="G11" s="311">
        <v>0</v>
      </c>
      <c r="H11" s="311"/>
      <c r="I11" s="313">
        <v>0</v>
      </c>
      <c r="J11" s="314"/>
      <c r="K11" s="313">
        <v>0</v>
      </c>
      <c r="L11" s="314"/>
      <c r="M11" s="313">
        <v>0</v>
      </c>
      <c r="N11" s="314"/>
      <c r="O11" s="313">
        <v>0</v>
      </c>
      <c r="P11" s="314"/>
    </row>
    <row r="12" spans="1:16" ht="14.1" customHeight="1">
      <c r="A12" s="315" t="s">
        <v>365</v>
      </c>
      <c r="B12" s="315"/>
      <c r="C12" s="311">
        <v>0</v>
      </c>
      <c r="D12" s="311"/>
      <c r="E12" s="312">
        <v>0</v>
      </c>
      <c r="F12" s="312"/>
      <c r="G12" s="311">
        <v>0</v>
      </c>
      <c r="H12" s="311"/>
      <c r="I12" s="313">
        <v>0</v>
      </c>
      <c r="J12" s="314"/>
      <c r="K12" s="313">
        <v>0</v>
      </c>
      <c r="L12" s="314"/>
      <c r="M12" s="313">
        <v>0</v>
      </c>
      <c r="N12" s="314"/>
      <c r="O12" s="313">
        <v>0</v>
      </c>
      <c r="P12" s="314"/>
    </row>
    <row r="13" spans="1:16" ht="14.1" customHeight="1">
      <c r="A13" s="315" t="s">
        <v>366</v>
      </c>
      <c r="B13" s="315"/>
      <c r="C13" s="311">
        <v>3600000</v>
      </c>
      <c r="D13" s="311"/>
      <c r="E13" s="312">
        <v>0</v>
      </c>
      <c r="F13" s="312"/>
      <c r="G13" s="311">
        <v>3600000</v>
      </c>
      <c r="H13" s="311"/>
      <c r="I13" s="313">
        <v>0</v>
      </c>
      <c r="J13" s="314"/>
      <c r="K13" s="313">
        <v>0</v>
      </c>
      <c r="L13" s="314"/>
      <c r="M13" s="313">
        <v>0</v>
      </c>
      <c r="N13" s="314"/>
      <c r="O13" s="313">
        <v>0</v>
      </c>
      <c r="P13" s="314"/>
    </row>
    <row r="14" spans="1:16" ht="14.1" customHeight="1">
      <c r="A14" s="316" t="s">
        <v>367</v>
      </c>
      <c r="B14" s="316"/>
      <c r="C14" s="311">
        <v>150414601197</v>
      </c>
      <c r="D14" s="311"/>
      <c r="E14" s="311">
        <v>1266074342</v>
      </c>
      <c r="F14" s="311"/>
      <c r="G14" s="311">
        <v>32747091</v>
      </c>
      <c r="H14" s="311"/>
      <c r="I14" s="311">
        <v>151647928448</v>
      </c>
      <c r="J14" s="311"/>
      <c r="K14" s="311">
        <v>88035280521</v>
      </c>
      <c r="L14" s="311"/>
      <c r="M14" s="311">
        <v>1800853305</v>
      </c>
      <c r="N14" s="311"/>
      <c r="O14" s="311">
        <v>63612647927</v>
      </c>
      <c r="P14" s="311"/>
    </row>
    <row r="15" spans="1:16" ht="14.1" customHeight="1">
      <c r="A15" s="310" t="s">
        <v>368</v>
      </c>
      <c r="B15" s="310"/>
      <c r="C15" s="311">
        <v>33446114075</v>
      </c>
      <c r="D15" s="311"/>
      <c r="E15" s="312">
        <v>181466766</v>
      </c>
      <c r="F15" s="312"/>
      <c r="G15" s="311">
        <v>11</v>
      </c>
      <c r="H15" s="311"/>
      <c r="I15" s="313">
        <v>33627580830</v>
      </c>
      <c r="J15" s="314"/>
      <c r="K15" s="313">
        <v>0</v>
      </c>
      <c r="L15" s="314"/>
      <c r="M15" s="313">
        <v>0</v>
      </c>
      <c r="N15" s="314"/>
      <c r="O15" s="313">
        <v>33627580830</v>
      </c>
      <c r="P15" s="314"/>
    </row>
    <row r="16" spans="1:16" ht="14.1" customHeight="1">
      <c r="A16" s="315" t="s">
        <v>360</v>
      </c>
      <c r="B16" s="315"/>
      <c r="C16" s="311">
        <v>8950892139</v>
      </c>
      <c r="D16" s="311"/>
      <c r="E16" s="312">
        <v>37781640</v>
      </c>
      <c r="F16" s="312"/>
      <c r="G16" s="311">
        <v>2028000</v>
      </c>
      <c r="H16" s="311"/>
      <c r="I16" s="313">
        <v>8986645779</v>
      </c>
      <c r="J16" s="314"/>
      <c r="K16" s="313">
        <v>5921366392</v>
      </c>
      <c r="L16" s="314"/>
      <c r="M16" s="313">
        <v>209385492</v>
      </c>
      <c r="N16" s="314"/>
      <c r="O16" s="313">
        <v>3065279387</v>
      </c>
      <c r="P16" s="314"/>
    </row>
    <row r="17" spans="1:16" ht="14.1" customHeight="1">
      <c r="A17" s="310" t="s">
        <v>361</v>
      </c>
      <c r="B17" s="310"/>
      <c r="C17" s="311">
        <v>107986875903</v>
      </c>
      <c r="D17" s="311"/>
      <c r="E17" s="312">
        <v>912816640</v>
      </c>
      <c r="F17" s="312"/>
      <c r="G17" s="311">
        <v>0</v>
      </c>
      <c r="H17" s="311"/>
      <c r="I17" s="313">
        <v>108899692543</v>
      </c>
      <c r="J17" s="314"/>
      <c r="K17" s="313">
        <v>82113914129</v>
      </c>
      <c r="L17" s="314"/>
      <c r="M17" s="313">
        <v>1591467813</v>
      </c>
      <c r="N17" s="314"/>
      <c r="O17" s="313">
        <v>26785778414</v>
      </c>
      <c r="P17" s="314"/>
    </row>
    <row r="18" spans="1:16" ht="14.1" customHeight="1">
      <c r="A18" s="310" t="s">
        <v>365</v>
      </c>
      <c r="B18" s="310"/>
      <c r="C18" s="311">
        <v>0</v>
      </c>
      <c r="D18" s="311"/>
      <c r="E18" s="312">
        <v>0</v>
      </c>
      <c r="F18" s="312"/>
      <c r="G18" s="311">
        <v>0</v>
      </c>
      <c r="H18" s="311"/>
      <c r="I18" s="313">
        <v>0</v>
      </c>
      <c r="J18" s="314"/>
      <c r="K18" s="313">
        <v>0</v>
      </c>
      <c r="L18" s="314"/>
      <c r="M18" s="313">
        <v>0</v>
      </c>
      <c r="N18" s="314"/>
      <c r="O18" s="313">
        <v>0</v>
      </c>
      <c r="P18" s="314"/>
    </row>
    <row r="19" spans="1:16" ht="14.1" customHeight="1">
      <c r="A19" s="315" t="s">
        <v>366</v>
      </c>
      <c r="B19" s="315"/>
      <c r="C19" s="311">
        <v>30719080</v>
      </c>
      <c r="D19" s="311"/>
      <c r="E19" s="312">
        <v>134009296</v>
      </c>
      <c r="F19" s="312"/>
      <c r="G19" s="311">
        <v>30719080</v>
      </c>
      <c r="H19" s="311"/>
      <c r="I19" s="313">
        <v>134009296</v>
      </c>
      <c r="J19" s="314"/>
      <c r="K19" s="313">
        <v>0</v>
      </c>
      <c r="L19" s="314"/>
      <c r="M19" s="313">
        <v>0</v>
      </c>
      <c r="N19" s="314"/>
      <c r="O19" s="313">
        <v>134009296</v>
      </c>
      <c r="P19" s="314"/>
    </row>
    <row r="20" spans="1:16" ht="14.1" customHeight="1">
      <c r="A20" s="310" t="s">
        <v>369</v>
      </c>
      <c r="B20" s="310"/>
      <c r="C20" s="311">
        <v>2019493515</v>
      </c>
      <c r="D20" s="311"/>
      <c r="E20" s="312">
        <v>61399520</v>
      </c>
      <c r="F20" s="312"/>
      <c r="G20" s="311">
        <v>93294617</v>
      </c>
      <c r="H20" s="311"/>
      <c r="I20" s="313">
        <v>1987598418</v>
      </c>
      <c r="J20" s="314"/>
      <c r="K20" s="313">
        <v>1748582751</v>
      </c>
      <c r="L20" s="314"/>
      <c r="M20" s="313">
        <v>64664125</v>
      </c>
      <c r="N20" s="314"/>
      <c r="O20" s="313">
        <v>239015667</v>
      </c>
      <c r="P20" s="314"/>
    </row>
    <row r="21" spans="1:16" ht="14.1" customHeight="1">
      <c r="A21" s="317" t="s">
        <v>324</v>
      </c>
      <c r="B21" s="318"/>
      <c r="C21" s="311">
        <v>332833535709</v>
      </c>
      <c r="D21" s="311"/>
      <c r="E21" s="311">
        <v>3617720445</v>
      </c>
      <c r="F21" s="311"/>
      <c r="G21" s="311">
        <v>2297981530</v>
      </c>
      <c r="H21" s="311"/>
      <c r="I21" s="311">
        <v>334153274624</v>
      </c>
      <c r="J21" s="311"/>
      <c r="K21" s="311">
        <v>161174885493</v>
      </c>
      <c r="L21" s="311"/>
      <c r="M21" s="311">
        <v>4417516207</v>
      </c>
      <c r="N21" s="311"/>
      <c r="O21" s="311">
        <v>172978389131</v>
      </c>
      <c r="P21" s="311"/>
    </row>
  </sheetData>
  <mergeCells count="152">
    <mergeCell ref="M21:N21"/>
    <mergeCell ref="O21:P21"/>
    <mergeCell ref="A21:B21"/>
    <mergeCell ref="C21:D21"/>
    <mergeCell ref="E21:F21"/>
    <mergeCell ref="G21:H21"/>
    <mergeCell ref="I21:J21"/>
    <mergeCell ref="K21:L21"/>
    <mergeCell ref="M19:N19"/>
    <mergeCell ref="O19:P19"/>
    <mergeCell ref="A20:B20"/>
    <mergeCell ref="C20:D20"/>
    <mergeCell ref="E20:F20"/>
    <mergeCell ref="G20:H20"/>
    <mergeCell ref="I20:J20"/>
    <mergeCell ref="K20:L20"/>
    <mergeCell ref="M20:N20"/>
    <mergeCell ref="O20:P20"/>
    <mergeCell ref="A19:B19"/>
    <mergeCell ref="C19:D19"/>
    <mergeCell ref="E19:F19"/>
    <mergeCell ref="G19:H19"/>
    <mergeCell ref="I19:J19"/>
    <mergeCell ref="K19:L19"/>
    <mergeCell ref="M17:N17"/>
    <mergeCell ref="O17:P17"/>
    <mergeCell ref="A18:B18"/>
    <mergeCell ref="C18:D18"/>
    <mergeCell ref="E18:F18"/>
    <mergeCell ref="G18:H18"/>
    <mergeCell ref="I18:J18"/>
    <mergeCell ref="K18:L18"/>
    <mergeCell ref="M18:N18"/>
    <mergeCell ref="O18:P18"/>
    <mergeCell ref="A17:B17"/>
    <mergeCell ref="C17:D17"/>
    <mergeCell ref="E17:F17"/>
    <mergeCell ref="G17:H17"/>
    <mergeCell ref="I17:J17"/>
    <mergeCell ref="K17:L17"/>
    <mergeCell ref="M15:N15"/>
    <mergeCell ref="O15:P15"/>
    <mergeCell ref="A16:B16"/>
    <mergeCell ref="C16:D16"/>
    <mergeCell ref="E16:F16"/>
    <mergeCell ref="G16:H16"/>
    <mergeCell ref="I16:J16"/>
    <mergeCell ref="K16:L16"/>
    <mergeCell ref="M16:N16"/>
    <mergeCell ref="O16:P16"/>
    <mergeCell ref="A15:B15"/>
    <mergeCell ref="C15:D15"/>
    <mergeCell ref="E15:F15"/>
    <mergeCell ref="G15:H15"/>
    <mergeCell ref="I15:J15"/>
    <mergeCell ref="K15:L15"/>
    <mergeCell ref="M13:N13"/>
    <mergeCell ref="O13:P13"/>
    <mergeCell ref="A14:B14"/>
    <mergeCell ref="C14:D14"/>
    <mergeCell ref="E14:F14"/>
    <mergeCell ref="G14:H14"/>
    <mergeCell ref="I14:J14"/>
    <mergeCell ref="K14:L14"/>
    <mergeCell ref="M14:N14"/>
    <mergeCell ref="O14:P14"/>
    <mergeCell ref="A13:B13"/>
    <mergeCell ref="C13:D13"/>
    <mergeCell ref="E13:F13"/>
    <mergeCell ref="G13:H13"/>
    <mergeCell ref="I13:J13"/>
    <mergeCell ref="K13:L13"/>
    <mergeCell ref="M11:N11"/>
    <mergeCell ref="O11:P11"/>
    <mergeCell ref="A12:B12"/>
    <mergeCell ref="C12:D12"/>
    <mergeCell ref="E12:F12"/>
    <mergeCell ref="G12:H12"/>
    <mergeCell ref="I12:J12"/>
    <mergeCell ref="K12:L12"/>
    <mergeCell ref="M12:N12"/>
    <mergeCell ref="O12:P12"/>
    <mergeCell ref="A11:B11"/>
    <mergeCell ref="C11:D11"/>
    <mergeCell ref="E11:F11"/>
    <mergeCell ref="G11:H11"/>
    <mergeCell ref="I11:J11"/>
    <mergeCell ref="K11:L11"/>
    <mergeCell ref="M9:N9"/>
    <mergeCell ref="O9:P9"/>
    <mergeCell ref="A10:B10"/>
    <mergeCell ref="C10:D10"/>
    <mergeCell ref="E10:F10"/>
    <mergeCell ref="G10:H10"/>
    <mergeCell ref="I10:J10"/>
    <mergeCell ref="K10:L10"/>
    <mergeCell ref="M10:N10"/>
    <mergeCell ref="O10:P10"/>
    <mergeCell ref="A9:B9"/>
    <mergeCell ref="C9:D9"/>
    <mergeCell ref="E9:F9"/>
    <mergeCell ref="G9:H9"/>
    <mergeCell ref="I9:J9"/>
    <mergeCell ref="K9:L9"/>
    <mergeCell ref="M7:N7"/>
    <mergeCell ref="O7:P7"/>
    <mergeCell ref="A8:B8"/>
    <mergeCell ref="C8:D8"/>
    <mergeCell ref="E8:F8"/>
    <mergeCell ref="G8:H8"/>
    <mergeCell ref="I8:J8"/>
    <mergeCell ref="K8:L8"/>
    <mergeCell ref="M8:N8"/>
    <mergeCell ref="O8:P8"/>
    <mergeCell ref="A7:B7"/>
    <mergeCell ref="C7:D7"/>
    <mergeCell ref="E7:F7"/>
    <mergeCell ref="G7:H7"/>
    <mergeCell ref="I7:J7"/>
    <mergeCell ref="K7:L7"/>
    <mergeCell ref="M5:N5"/>
    <mergeCell ref="O5:P5"/>
    <mergeCell ref="A6:B6"/>
    <mergeCell ref="C6:D6"/>
    <mergeCell ref="E6:F6"/>
    <mergeCell ref="G6:H6"/>
    <mergeCell ref="I6:J6"/>
    <mergeCell ref="K6:L6"/>
    <mergeCell ref="M6:N6"/>
    <mergeCell ref="O6:P6"/>
    <mergeCell ref="A5:B5"/>
    <mergeCell ref="C5:D5"/>
    <mergeCell ref="E5:F5"/>
    <mergeCell ref="G5:H5"/>
    <mergeCell ref="I5:J5"/>
    <mergeCell ref="K5:L5"/>
    <mergeCell ref="M3:N3"/>
    <mergeCell ref="O3:P3"/>
    <mergeCell ref="A4:B4"/>
    <mergeCell ref="C4:D4"/>
    <mergeCell ref="E4:F4"/>
    <mergeCell ref="G4:H4"/>
    <mergeCell ref="I4:J4"/>
    <mergeCell ref="K4:L4"/>
    <mergeCell ref="M4:N4"/>
    <mergeCell ref="O4:P4"/>
    <mergeCell ref="A3:B3"/>
    <mergeCell ref="C3:D3"/>
    <mergeCell ref="E3:F3"/>
    <mergeCell ref="G3:H3"/>
    <mergeCell ref="I3:J3"/>
    <mergeCell ref="K3:L3"/>
  </mergeCells>
  <phoneticPr fontId="11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92DC0-6958-4218-9A0B-807DEB84EE9E}">
  <sheetPr>
    <pageSetUpPr fitToPage="1"/>
  </sheetPr>
  <dimension ref="A1:R26"/>
  <sheetViews>
    <sheetView showGridLines="0" view="pageBreakPreview" zoomScaleNormal="100" zoomScaleSheetLayoutView="100" workbookViewId="0">
      <selection activeCell="I10" sqref="I10:J10"/>
    </sheetView>
  </sheetViews>
  <sheetFormatPr defaultColWidth="9.88671875" defaultRowHeight="14.4"/>
  <cols>
    <col min="1" max="1" width="4.109375" style="320" customWidth="1"/>
    <col min="2" max="2" width="18.5546875" style="320" customWidth="1"/>
    <col min="3" max="18" width="10.5546875" style="320" customWidth="1"/>
    <col min="19" max="16384" width="9.88671875" style="320"/>
  </cols>
  <sheetData>
    <row r="1" spans="1:18">
      <c r="A1" s="319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</row>
    <row r="2" spans="1:18" ht="20.25" customHeight="1">
      <c r="A2" s="321" t="s">
        <v>370</v>
      </c>
      <c r="B2" s="322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19"/>
      <c r="O2" s="319"/>
      <c r="P2" s="319"/>
      <c r="Q2" s="319"/>
      <c r="R2" s="324" t="s">
        <v>348</v>
      </c>
    </row>
    <row r="3" spans="1:18" ht="12.9" customHeight="1">
      <c r="A3" s="307" t="s">
        <v>349</v>
      </c>
      <c r="B3" s="307"/>
      <c r="C3" s="307" t="s">
        <v>371</v>
      </c>
      <c r="D3" s="307"/>
      <c r="E3" s="307" t="s">
        <v>372</v>
      </c>
      <c r="F3" s="307"/>
      <c r="G3" s="307" t="s">
        <v>373</v>
      </c>
      <c r="H3" s="307"/>
      <c r="I3" s="307" t="s">
        <v>374</v>
      </c>
      <c r="J3" s="307"/>
      <c r="K3" s="307" t="s">
        <v>375</v>
      </c>
      <c r="L3" s="307"/>
      <c r="M3" s="307" t="s">
        <v>376</v>
      </c>
      <c r="N3" s="307"/>
      <c r="O3" s="307" t="s">
        <v>377</v>
      </c>
      <c r="P3" s="307"/>
      <c r="Q3" s="307" t="s">
        <v>324</v>
      </c>
      <c r="R3" s="307"/>
    </row>
    <row r="4" spans="1:18" ht="12.9" customHeight="1">
      <c r="A4" s="307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</row>
    <row r="5" spans="1:18" ht="14.1" customHeight="1">
      <c r="A5" s="325" t="s">
        <v>357</v>
      </c>
      <c r="B5" s="326"/>
      <c r="C5" s="313">
        <v>9352496054</v>
      </c>
      <c r="D5" s="314"/>
      <c r="E5" s="313">
        <v>46887676659</v>
      </c>
      <c r="F5" s="314"/>
      <c r="G5" s="313">
        <v>7455635731</v>
      </c>
      <c r="H5" s="314"/>
      <c r="I5" s="313">
        <v>18321648783</v>
      </c>
      <c r="J5" s="314"/>
      <c r="K5" s="313">
        <v>7668195133</v>
      </c>
      <c r="L5" s="314"/>
      <c r="M5" s="313">
        <v>4557358141</v>
      </c>
      <c r="N5" s="314"/>
      <c r="O5" s="313">
        <v>14883715036</v>
      </c>
      <c r="P5" s="314"/>
      <c r="Q5" s="313">
        <v>109126725537</v>
      </c>
      <c r="R5" s="314"/>
    </row>
    <row r="6" spans="1:18" ht="14.1" customHeight="1">
      <c r="A6" s="315" t="s">
        <v>368</v>
      </c>
      <c r="B6" s="315"/>
      <c r="C6" s="313">
        <v>6188915971</v>
      </c>
      <c r="D6" s="314"/>
      <c r="E6" s="313">
        <v>22820826957</v>
      </c>
      <c r="F6" s="314"/>
      <c r="G6" s="313">
        <v>2377490073</v>
      </c>
      <c r="H6" s="314"/>
      <c r="I6" s="313">
        <v>10370177433</v>
      </c>
      <c r="J6" s="314"/>
      <c r="K6" s="313">
        <v>4534768844</v>
      </c>
      <c r="L6" s="314"/>
      <c r="M6" s="313">
        <v>503642702</v>
      </c>
      <c r="N6" s="314"/>
      <c r="O6" s="313">
        <v>13059879374</v>
      </c>
      <c r="P6" s="314"/>
      <c r="Q6" s="313">
        <v>59855701354</v>
      </c>
      <c r="R6" s="314"/>
    </row>
    <row r="7" spans="1:18" ht="14.1" customHeight="1">
      <c r="A7" s="315" t="s">
        <v>359</v>
      </c>
      <c r="B7" s="315"/>
      <c r="C7" s="313" t="s">
        <v>11</v>
      </c>
      <c r="D7" s="314"/>
      <c r="E7" s="313" t="s">
        <v>11</v>
      </c>
      <c r="F7" s="314"/>
      <c r="G7" s="313" t="s">
        <v>11</v>
      </c>
      <c r="H7" s="314"/>
      <c r="I7" s="313" t="s">
        <v>11</v>
      </c>
      <c r="J7" s="314"/>
      <c r="K7" s="313">
        <v>1370058445</v>
      </c>
      <c r="L7" s="314"/>
      <c r="M7" s="313" t="s">
        <v>11</v>
      </c>
      <c r="N7" s="314"/>
      <c r="O7" s="313" t="s">
        <v>11</v>
      </c>
      <c r="P7" s="314"/>
      <c r="Q7" s="313">
        <v>1370058445</v>
      </c>
      <c r="R7" s="314"/>
    </row>
    <row r="8" spans="1:18" ht="14.1" customHeight="1">
      <c r="A8" s="310" t="s">
        <v>360</v>
      </c>
      <c r="B8" s="310"/>
      <c r="C8" s="313">
        <v>2936552270</v>
      </c>
      <c r="D8" s="314"/>
      <c r="E8" s="313">
        <v>22997976699</v>
      </c>
      <c r="F8" s="314"/>
      <c r="G8" s="313">
        <v>4874907571</v>
      </c>
      <c r="H8" s="314"/>
      <c r="I8" s="313">
        <v>7875276339</v>
      </c>
      <c r="J8" s="314"/>
      <c r="K8" s="313">
        <v>1742840733</v>
      </c>
      <c r="L8" s="314"/>
      <c r="M8" s="313">
        <v>326645449</v>
      </c>
      <c r="N8" s="314"/>
      <c r="O8" s="313">
        <v>1822755662</v>
      </c>
      <c r="P8" s="314"/>
      <c r="Q8" s="313">
        <v>42576954723</v>
      </c>
      <c r="R8" s="314"/>
    </row>
    <row r="9" spans="1:18" ht="14.1" customHeight="1">
      <c r="A9" s="315" t="s">
        <v>361</v>
      </c>
      <c r="B9" s="315"/>
      <c r="C9" s="313">
        <v>227027813</v>
      </c>
      <c r="D9" s="314"/>
      <c r="E9" s="313">
        <v>1068873003</v>
      </c>
      <c r="F9" s="314"/>
      <c r="G9" s="313">
        <v>203238087</v>
      </c>
      <c r="H9" s="314"/>
      <c r="I9" s="313">
        <v>76195011</v>
      </c>
      <c r="J9" s="314"/>
      <c r="K9" s="313">
        <v>20527111</v>
      </c>
      <c r="L9" s="314"/>
      <c r="M9" s="313">
        <v>3727069990</v>
      </c>
      <c r="N9" s="314"/>
      <c r="O9" s="313">
        <v>1080000</v>
      </c>
      <c r="P9" s="314"/>
      <c r="Q9" s="313">
        <v>5324011015</v>
      </c>
      <c r="R9" s="314"/>
    </row>
    <row r="10" spans="1:18" ht="14.1" customHeight="1">
      <c r="A10" s="315" t="s">
        <v>362</v>
      </c>
      <c r="B10" s="315"/>
      <c r="C10" s="313" t="s">
        <v>11</v>
      </c>
      <c r="D10" s="314"/>
      <c r="E10" s="313" t="s">
        <v>11</v>
      </c>
      <c r="F10" s="314"/>
      <c r="G10" s="313" t="s">
        <v>11</v>
      </c>
      <c r="H10" s="314"/>
      <c r="I10" s="313" t="s">
        <v>11</v>
      </c>
      <c r="J10" s="314"/>
      <c r="K10" s="313">
        <v>0</v>
      </c>
      <c r="L10" s="314"/>
      <c r="M10" s="313" t="s">
        <v>11</v>
      </c>
      <c r="N10" s="314"/>
      <c r="O10" s="313" t="s">
        <v>11</v>
      </c>
      <c r="P10" s="314"/>
      <c r="Q10" s="313" t="s">
        <v>11</v>
      </c>
      <c r="R10" s="314"/>
    </row>
    <row r="11" spans="1:18" ht="14.1" customHeight="1">
      <c r="A11" s="310" t="s">
        <v>363</v>
      </c>
      <c r="B11" s="310"/>
      <c r="C11" s="313" t="s">
        <v>11</v>
      </c>
      <c r="D11" s="314"/>
      <c r="E11" s="313" t="s">
        <v>11</v>
      </c>
      <c r="F11" s="314"/>
      <c r="G11" s="313" t="s">
        <v>11</v>
      </c>
      <c r="H11" s="314"/>
      <c r="I11" s="313" t="s">
        <v>11</v>
      </c>
      <c r="J11" s="314"/>
      <c r="K11" s="313" t="s">
        <v>11</v>
      </c>
      <c r="L11" s="314"/>
      <c r="M11" s="313" t="s">
        <v>11</v>
      </c>
      <c r="N11" s="314"/>
      <c r="O11" s="313" t="s">
        <v>11</v>
      </c>
      <c r="P11" s="314"/>
      <c r="Q11" s="313" t="s">
        <v>11</v>
      </c>
      <c r="R11" s="314"/>
    </row>
    <row r="12" spans="1:18" ht="14.1" customHeight="1">
      <c r="A12" s="315" t="s">
        <v>364</v>
      </c>
      <c r="B12" s="315"/>
      <c r="C12" s="313" t="s">
        <v>11</v>
      </c>
      <c r="D12" s="314"/>
      <c r="E12" s="313" t="s">
        <v>11</v>
      </c>
      <c r="F12" s="314"/>
      <c r="G12" s="313" t="s">
        <v>11</v>
      </c>
      <c r="H12" s="314"/>
      <c r="I12" s="313" t="s">
        <v>11</v>
      </c>
      <c r="J12" s="314"/>
      <c r="K12" s="313" t="s">
        <v>11</v>
      </c>
      <c r="L12" s="314"/>
      <c r="M12" s="313" t="s">
        <v>11</v>
      </c>
      <c r="N12" s="314"/>
      <c r="O12" s="313" t="s">
        <v>11</v>
      </c>
      <c r="P12" s="314"/>
      <c r="Q12" s="313" t="s">
        <v>11</v>
      </c>
      <c r="R12" s="314"/>
    </row>
    <row r="13" spans="1:18" ht="14.1" customHeight="1">
      <c r="A13" s="315" t="s">
        <v>365</v>
      </c>
      <c r="B13" s="315"/>
      <c r="C13" s="313" t="s">
        <v>11</v>
      </c>
      <c r="D13" s="314"/>
      <c r="E13" s="313" t="s">
        <v>11</v>
      </c>
      <c r="F13" s="314"/>
      <c r="G13" s="313" t="s">
        <v>11</v>
      </c>
      <c r="H13" s="314"/>
      <c r="I13" s="313" t="s">
        <v>11</v>
      </c>
      <c r="J13" s="314"/>
      <c r="K13" s="313" t="s">
        <v>11</v>
      </c>
      <c r="L13" s="314"/>
      <c r="M13" s="313" t="s">
        <v>11</v>
      </c>
      <c r="N13" s="314"/>
      <c r="O13" s="313" t="s">
        <v>11</v>
      </c>
      <c r="P13" s="314"/>
      <c r="Q13" s="313" t="s">
        <v>11</v>
      </c>
      <c r="R13" s="314"/>
    </row>
    <row r="14" spans="1:18" ht="14.1" customHeight="1">
      <c r="A14" s="315" t="s">
        <v>366</v>
      </c>
      <c r="B14" s="315"/>
      <c r="C14" s="313">
        <v>0</v>
      </c>
      <c r="D14" s="314"/>
      <c r="E14" s="313" t="s">
        <v>11</v>
      </c>
      <c r="F14" s="314"/>
      <c r="G14" s="313" t="s">
        <v>11</v>
      </c>
      <c r="H14" s="314"/>
      <c r="I14" s="313" t="s">
        <v>11</v>
      </c>
      <c r="J14" s="314"/>
      <c r="K14" s="313" t="s">
        <v>11</v>
      </c>
      <c r="L14" s="314"/>
      <c r="M14" s="313" t="s">
        <v>11</v>
      </c>
      <c r="N14" s="314"/>
      <c r="O14" s="313" t="s">
        <v>11</v>
      </c>
      <c r="P14" s="314"/>
      <c r="Q14" s="313">
        <v>0</v>
      </c>
      <c r="R14" s="314"/>
    </row>
    <row r="15" spans="1:18" ht="14.1" customHeight="1">
      <c r="A15" s="327" t="s">
        <v>367</v>
      </c>
      <c r="B15" s="328"/>
      <c r="C15" s="313">
        <v>57847001023</v>
      </c>
      <c r="D15" s="314"/>
      <c r="E15" s="313">
        <v>632473339</v>
      </c>
      <c r="F15" s="314"/>
      <c r="G15" s="313">
        <v>0</v>
      </c>
      <c r="H15" s="314"/>
      <c r="I15" s="313">
        <v>60963402</v>
      </c>
      <c r="J15" s="314"/>
      <c r="K15" s="313">
        <v>5067883683</v>
      </c>
      <c r="L15" s="314"/>
      <c r="M15" s="313">
        <v>147960</v>
      </c>
      <c r="N15" s="314"/>
      <c r="O15" s="313">
        <v>4178520</v>
      </c>
      <c r="P15" s="314"/>
      <c r="Q15" s="313">
        <v>63612647927</v>
      </c>
      <c r="R15" s="314"/>
    </row>
    <row r="16" spans="1:18" ht="14.1" customHeight="1">
      <c r="A16" s="315" t="s">
        <v>368</v>
      </c>
      <c r="B16" s="315"/>
      <c r="C16" s="313">
        <v>30031517303</v>
      </c>
      <c r="D16" s="314"/>
      <c r="E16" s="313">
        <v>278637072</v>
      </c>
      <c r="F16" s="314"/>
      <c r="G16" s="313" t="s">
        <v>11</v>
      </c>
      <c r="H16" s="314"/>
      <c r="I16" s="313">
        <v>13330101</v>
      </c>
      <c r="J16" s="314"/>
      <c r="K16" s="313">
        <v>3304096354</v>
      </c>
      <c r="L16" s="314"/>
      <c r="M16" s="313" t="s">
        <v>11</v>
      </c>
      <c r="N16" s="314"/>
      <c r="O16" s="313" t="s">
        <v>11</v>
      </c>
      <c r="P16" s="314"/>
      <c r="Q16" s="313">
        <v>33627580830</v>
      </c>
      <c r="R16" s="314"/>
    </row>
    <row r="17" spans="1:18" ht="14.1" customHeight="1">
      <c r="A17" s="315" t="s">
        <v>360</v>
      </c>
      <c r="B17" s="315"/>
      <c r="C17" s="313">
        <v>2045059534</v>
      </c>
      <c r="D17" s="314"/>
      <c r="E17" s="313">
        <v>250870971</v>
      </c>
      <c r="F17" s="314"/>
      <c r="G17" s="313" t="s">
        <v>11</v>
      </c>
      <c r="H17" s="314"/>
      <c r="I17" s="313">
        <v>47633301</v>
      </c>
      <c r="J17" s="314"/>
      <c r="K17" s="313">
        <v>721567621</v>
      </c>
      <c r="L17" s="314"/>
      <c r="M17" s="313">
        <v>147960</v>
      </c>
      <c r="N17" s="314"/>
      <c r="O17" s="313" t="s">
        <v>11</v>
      </c>
      <c r="P17" s="314"/>
      <c r="Q17" s="313">
        <v>3065279387</v>
      </c>
      <c r="R17" s="314"/>
    </row>
    <row r="18" spans="1:18" ht="14.1" customHeight="1">
      <c r="A18" s="310" t="s">
        <v>361</v>
      </c>
      <c r="B18" s="310"/>
      <c r="C18" s="313">
        <v>25734034186</v>
      </c>
      <c r="D18" s="314"/>
      <c r="E18" s="313">
        <v>5346000</v>
      </c>
      <c r="F18" s="314"/>
      <c r="G18" s="313" t="s">
        <v>11</v>
      </c>
      <c r="H18" s="314"/>
      <c r="I18" s="313" t="s">
        <v>11</v>
      </c>
      <c r="J18" s="314"/>
      <c r="K18" s="313">
        <v>1042219708</v>
      </c>
      <c r="L18" s="314"/>
      <c r="M18" s="313" t="s">
        <v>11</v>
      </c>
      <c r="N18" s="314"/>
      <c r="O18" s="313">
        <v>4178520</v>
      </c>
      <c r="P18" s="314"/>
      <c r="Q18" s="313">
        <v>26785778414</v>
      </c>
      <c r="R18" s="314"/>
    </row>
    <row r="19" spans="1:18" ht="14.1" customHeight="1">
      <c r="A19" s="315" t="s">
        <v>365</v>
      </c>
      <c r="B19" s="315"/>
      <c r="C19" s="313" t="s">
        <v>11</v>
      </c>
      <c r="D19" s="314"/>
      <c r="E19" s="313" t="s">
        <v>11</v>
      </c>
      <c r="F19" s="314"/>
      <c r="G19" s="313" t="s">
        <v>11</v>
      </c>
      <c r="H19" s="314"/>
      <c r="I19" s="313" t="s">
        <v>11</v>
      </c>
      <c r="J19" s="314"/>
      <c r="K19" s="313" t="s">
        <v>11</v>
      </c>
      <c r="L19" s="314"/>
      <c r="M19" s="313" t="s">
        <v>11</v>
      </c>
      <c r="N19" s="314"/>
      <c r="O19" s="313" t="s">
        <v>11</v>
      </c>
      <c r="P19" s="314"/>
      <c r="Q19" s="313">
        <v>0</v>
      </c>
      <c r="R19" s="314"/>
    </row>
    <row r="20" spans="1:18" ht="14.1" customHeight="1">
      <c r="A20" s="310" t="s">
        <v>366</v>
      </c>
      <c r="B20" s="310"/>
      <c r="C20" s="313">
        <v>36390000</v>
      </c>
      <c r="D20" s="314"/>
      <c r="E20" s="313">
        <v>97619296</v>
      </c>
      <c r="F20" s="314"/>
      <c r="G20" s="313" t="s">
        <v>11</v>
      </c>
      <c r="H20" s="314"/>
      <c r="I20" s="313" t="s">
        <v>11</v>
      </c>
      <c r="J20" s="314"/>
      <c r="K20" s="313">
        <v>0</v>
      </c>
      <c r="L20" s="314"/>
      <c r="M20" s="313" t="s">
        <v>11</v>
      </c>
      <c r="N20" s="314"/>
      <c r="O20" s="313" t="s">
        <v>11</v>
      </c>
      <c r="P20" s="314"/>
      <c r="Q20" s="313">
        <v>134009296</v>
      </c>
      <c r="R20" s="314"/>
    </row>
    <row r="21" spans="1:18" ht="14.1" customHeight="1">
      <c r="A21" s="329" t="s">
        <v>369</v>
      </c>
      <c r="B21" s="330"/>
      <c r="C21" s="313" t="s">
        <v>11</v>
      </c>
      <c r="D21" s="314"/>
      <c r="E21" s="313">
        <v>21015489</v>
      </c>
      <c r="F21" s="314"/>
      <c r="G21" s="313">
        <v>9733144</v>
      </c>
      <c r="H21" s="314"/>
      <c r="I21" s="313">
        <v>54223994</v>
      </c>
      <c r="J21" s="314"/>
      <c r="K21" s="313">
        <v>1000044</v>
      </c>
      <c r="L21" s="314"/>
      <c r="M21" s="313">
        <v>78587775</v>
      </c>
      <c r="N21" s="314"/>
      <c r="O21" s="313">
        <v>74455221</v>
      </c>
      <c r="P21" s="314"/>
      <c r="Q21" s="313">
        <v>239015667</v>
      </c>
      <c r="R21" s="314"/>
    </row>
    <row r="22" spans="1:18" ht="13.5" customHeight="1">
      <c r="A22" s="331" t="s">
        <v>324</v>
      </c>
      <c r="B22" s="331"/>
      <c r="C22" s="313">
        <v>67199497077</v>
      </c>
      <c r="D22" s="314"/>
      <c r="E22" s="313">
        <v>47541165487</v>
      </c>
      <c r="F22" s="314"/>
      <c r="G22" s="313">
        <v>7465368875</v>
      </c>
      <c r="H22" s="314"/>
      <c r="I22" s="313">
        <v>18436836179</v>
      </c>
      <c r="J22" s="314"/>
      <c r="K22" s="313">
        <v>12737078860</v>
      </c>
      <c r="L22" s="314"/>
      <c r="M22" s="313">
        <v>4636093876</v>
      </c>
      <c r="N22" s="314"/>
      <c r="O22" s="313">
        <v>14962348777</v>
      </c>
      <c r="P22" s="314"/>
      <c r="Q22" s="313">
        <v>172978389131</v>
      </c>
      <c r="R22" s="314"/>
    </row>
    <row r="23" spans="1:18" ht="13.5" customHeight="1"/>
    <row r="24" spans="1:18" ht="13.5" customHeight="1"/>
    <row r="25" spans="1:18" ht="13.5" customHeight="1"/>
    <row r="26" spans="1:18" ht="13.5" customHeight="1"/>
  </sheetData>
  <mergeCells count="171">
    <mergeCell ref="Q22:R22"/>
    <mergeCell ref="O21:P21"/>
    <mergeCell ref="Q21:R21"/>
    <mergeCell ref="A22:B22"/>
    <mergeCell ref="C22:D22"/>
    <mergeCell ref="E22:F22"/>
    <mergeCell ref="G22:H22"/>
    <mergeCell ref="I22:J22"/>
    <mergeCell ref="K22:L22"/>
    <mergeCell ref="M22:N22"/>
    <mergeCell ref="O22:P22"/>
    <mergeCell ref="M20:N20"/>
    <mergeCell ref="O20:P20"/>
    <mergeCell ref="Q20:R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Q18:R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O17:P17"/>
    <mergeCell ref="Q17:R17"/>
    <mergeCell ref="A18:B18"/>
    <mergeCell ref="C18:D18"/>
    <mergeCell ref="E18:F18"/>
    <mergeCell ref="G18:H18"/>
    <mergeCell ref="I18:J18"/>
    <mergeCell ref="K18:L18"/>
    <mergeCell ref="M18:N18"/>
    <mergeCell ref="O18:P18"/>
    <mergeCell ref="M16:N16"/>
    <mergeCell ref="O16:P16"/>
    <mergeCell ref="Q16:R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Q14:R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O13:P13"/>
    <mergeCell ref="Q13:R13"/>
    <mergeCell ref="A14:B14"/>
    <mergeCell ref="C14:D14"/>
    <mergeCell ref="E14:F14"/>
    <mergeCell ref="G14:H14"/>
    <mergeCell ref="I14:J14"/>
    <mergeCell ref="K14:L14"/>
    <mergeCell ref="M14:N14"/>
    <mergeCell ref="O14:P14"/>
    <mergeCell ref="M12:N12"/>
    <mergeCell ref="O12:P12"/>
    <mergeCell ref="Q12:R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Q10:R10"/>
    <mergeCell ref="A11:B11"/>
    <mergeCell ref="C11:D11"/>
    <mergeCell ref="E11:F11"/>
    <mergeCell ref="G11:H11"/>
    <mergeCell ref="I11:J11"/>
    <mergeCell ref="K11:L11"/>
    <mergeCell ref="M11:N11"/>
    <mergeCell ref="O11:P11"/>
    <mergeCell ref="Q11:R11"/>
    <mergeCell ref="O9:P9"/>
    <mergeCell ref="Q9:R9"/>
    <mergeCell ref="A10:B10"/>
    <mergeCell ref="C10:D10"/>
    <mergeCell ref="E10:F10"/>
    <mergeCell ref="G10:H10"/>
    <mergeCell ref="I10:J10"/>
    <mergeCell ref="K10:L10"/>
    <mergeCell ref="M10:N10"/>
    <mergeCell ref="O10:P10"/>
    <mergeCell ref="M8:N8"/>
    <mergeCell ref="O8:P8"/>
    <mergeCell ref="Q8:R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Q6:R6"/>
    <mergeCell ref="A7:B7"/>
    <mergeCell ref="C7:D7"/>
    <mergeCell ref="E7:F7"/>
    <mergeCell ref="G7:H7"/>
    <mergeCell ref="I7:J7"/>
    <mergeCell ref="K7:L7"/>
    <mergeCell ref="M7:N7"/>
    <mergeCell ref="O7:P7"/>
    <mergeCell ref="Q7:R7"/>
    <mergeCell ref="O5:P5"/>
    <mergeCell ref="Q5:R5"/>
    <mergeCell ref="A6:B6"/>
    <mergeCell ref="C6:D6"/>
    <mergeCell ref="E6:F6"/>
    <mergeCell ref="G6:H6"/>
    <mergeCell ref="I6:J6"/>
    <mergeCell ref="K6:L6"/>
    <mergeCell ref="M6:N6"/>
    <mergeCell ref="O6:P6"/>
    <mergeCell ref="M3:N4"/>
    <mergeCell ref="O3:P4"/>
    <mergeCell ref="Q3:R4"/>
    <mergeCell ref="A5:B5"/>
    <mergeCell ref="C5:D5"/>
    <mergeCell ref="E5:F5"/>
    <mergeCell ref="G5:H5"/>
    <mergeCell ref="I5:J5"/>
    <mergeCell ref="K5:L5"/>
    <mergeCell ref="M5:N5"/>
    <mergeCell ref="A3:B4"/>
    <mergeCell ref="C3:D4"/>
    <mergeCell ref="E3:F4"/>
    <mergeCell ref="G3:H4"/>
    <mergeCell ref="I3:J4"/>
    <mergeCell ref="K3:L4"/>
  </mergeCells>
  <phoneticPr fontId="11"/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貸借対照表</vt:lpstr>
      <vt:lpstr>行政コスト計算書</vt:lpstr>
      <vt:lpstr>純資産変動計算書</vt:lpstr>
      <vt:lpstr>資金収支計算書</vt:lpstr>
      <vt:lpstr>有形固定資産の明細</vt:lpstr>
      <vt:lpstr>有形固定資産の行政目的別明細</vt:lpstr>
      <vt:lpstr>行政コスト計算書!Print_Area</vt:lpstr>
      <vt:lpstr>資金収支計算書!Print_Area</vt:lpstr>
      <vt:lpstr>純資産変動計算書!Print_Area</vt:lpstr>
      <vt:lpstr>貸借対照表!Print_Area</vt:lpstr>
      <vt:lpstr>有形固定資産の行政目的別明細!Print_Area</vt:lpstr>
      <vt:lpstr>有形固定資産の明細!Print_Area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太田陽</cp:lastModifiedBy>
  <dcterms:created xsi:type="dcterms:W3CDTF">2018-08-02T02:26:40Z</dcterms:created>
  <dcterms:modified xsi:type="dcterms:W3CDTF">2018-08-02T04:38:06Z</dcterms:modified>
</cp:coreProperties>
</file>