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520D1F5C-9414-43DF-8145-CA09A4AE34F6}" xr6:coauthVersionLast="47" xr6:coauthVersionMax="47" xr10:uidLastSave="{00000000-0000-0000-0000-000000000000}"/>
  <bookViews>
    <workbookView xWindow="-120" yWindow="-120" windowWidth="29040" windowHeight="15720" tabRatio="891" xr2:uid="{00000000-000D-0000-FFFF-FFFF00000000}"/>
  </bookViews>
  <sheets>
    <sheet name="表紙" sheetId="18" r:id="rId1"/>
    <sheet name="２頁 " sheetId="19" r:id="rId2"/>
    <sheet name="勤務形態一覧表" sheetId="20" r:id="rId3"/>
    <sheet name="記入方法(勤務形態一覧表)" sheetId="21" r:id="rId4"/>
    <sheet name="プルダウン・リスト(勤務形態一覧表)" sheetId="22" r:id="rId5"/>
    <sheet name="自主点検表(居宅)" sheetId="11" r:id="rId6"/>
    <sheet name="加算等自己点検表(居宅)" sheetId="17" r:id="rId7"/>
  </sheets>
  <definedNames>
    <definedName name="_xlnm.Print_Area" localSheetId="6">'加算等自己点検表(居宅)'!$A$1:$V$146</definedName>
    <definedName name="_xlnm.Print_Area" localSheetId="3">'記入方法(勤務形態一覧表)'!$A$1:$O$76</definedName>
    <definedName name="_xlnm.Print_Area" localSheetId="2">勤務形態一覧表!$A$1:$BD$51</definedName>
    <definedName name="_xlnm.Print_Area" localSheetId="5">'自主点検表(居宅)'!$A$1:$X$259</definedName>
    <definedName name="_xlnm.Print_Titles" localSheetId="2">勤務形態一覧表!$1:$13</definedName>
    <definedName name="介護支援専門員">'プルダウン・リスト(勤務形態一覧表)'!$D$16:$D$28</definedName>
    <definedName name="介護予防支援担当職員">'プルダウン・リスト(勤務形態一覧表)'!$E$16:$E$28</definedName>
    <definedName name="管理者">'プルダウン・リスト(勤務形態一覧表)'!$C$16:$C$28</definedName>
    <definedName name="職種">'記入方法(勤務形態一覧表)'!$C$22:$C$23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40" i="11" l="1"/>
  <c r="U18" i="11" l="1"/>
  <c r="W259" i="11"/>
  <c r="S259" i="11" l="1"/>
  <c r="U12" i="11" l="1"/>
  <c r="U159" i="11" l="1"/>
  <c r="L128" i="11"/>
  <c r="U223" i="11"/>
  <c r="U219" i="11"/>
  <c r="U209" i="11"/>
  <c r="U201" i="11"/>
  <c r="U190" i="11"/>
  <c r="U181" i="11"/>
  <c r="U153" i="11"/>
  <c r="U110" i="11"/>
  <c r="L107" i="11"/>
  <c r="L37" i="11"/>
  <c r="L26" i="11"/>
  <c r="L12" i="11"/>
  <c r="L18" i="11"/>
  <c r="U167" i="11" l="1"/>
  <c r="U26" i="11"/>
  <c r="U37" i="11"/>
  <c r="U107" i="11"/>
  <c r="U134" i="11"/>
  <c r="U139" i="11"/>
  <c r="U142" i="11"/>
  <c r="U170" i="11"/>
  <c r="U195" i="11"/>
  <c r="U198" i="11"/>
  <c r="U206" i="11"/>
  <c r="U216" i="11"/>
  <c r="U227" i="11"/>
  <c r="U230" i="11"/>
  <c r="U233" i="11"/>
  <c r="U119" i="11"/>
  <c r="U237" i="11"/>
  <c r="U128" i="11"/>
  <c r="U240" i="11"/>
  <c r="U244" i="11"/>
  <c r="U251" i="11"/>
  <c r="U255" i="11"/>
  <c r="L255" i="11"/>
  <c r="L251" i="11"/>
  <c r="L159" i="11"/>
  <c r="L244" i="11"/>
  <c r="L240" i="11"/>
  <c r="L237" i="11"/>
  <c r="L119" i="11"/>
  <c r="L233" i="11"/>
  <c r="L230" i="11"/>
  <c r="L227" i="11"/>
  <c r="L223" i="11"/>
  <c r="L219" i="11"/>
  <c r="L216" i="11"/>
  <c r="L209" i="11"/>
  <c r="L206" i="11"/>
  <c r="L201" i="11"/>
  <c r="L198" i="11"/>
  <c r="L195" i="11"/>
  <c r="L190" i="11"/>
  <c r="L181" i="11"/>
  <c r="L170" i="11"/>
  <c r="L167" i="11"/>
  <c r="L153" i="11"/>
  <c r="L142" i="11"/>
  <c r="L139" i="11"/>
  <c r="L134" i="11"/>
  <c r="L110" i="11"/>
  <c r="L40" i="11"/>
  <c r="L259" i="11" l="1"/>
  <c r="N259" i="11" s="1"/>
  <c r="U259" i="11"/>
  <c r="B8" i="19"/>
  <c r="AB2" i="20"/>
  <c r="U2" i="20"/>
  <c r="L4" i="19"/>
  <c r="I4" i="19" s="1"/>
  <c r="I3" i="19" s="1"/>
  <c r="L3" i="19"/>
  <c r="F4" i="19" l="1"/>
  <c r="F3" i="19" s="1"/>
  <c r="H45" i="20"/>
  <c r="H44" i="20"/>
  <c r="C44" i="20"/>
  <c r="P40" i="20"/>
  <c r="C50" i="20" s="1"/>
  <c r="L40" i="20"/>
  <c r="C45" i="20" s="1"/>
  <c r="M45" i="20" s="1"/>
  <c r="H50" i="20" s="1"/>
  <c r="J40" i="20"/>
  <c r="G39" i="20"/>
  <c r="E39" i="20"/>
  <c r="G38" i="20"/>
  <c r="E38" i="20"/>
  <c r="G37" i="20"/>
  <c r="E37" i="20"/>
  <c r="G36" i="20"/>
  <c r="E36" i="20"/>
  <c r="AU31" i="20"/>
  <c r="AW31" i="20" s="1"/>
  <c r="AU30" i="20"/>
  <c r="AW30" i="20" s="1"/>
  <c r="AU29" i="20"/>
  <c r="AW29" i="20" s="1"/>
  <c r="AU28" i="20"/>
  <c r="AW28" i="20" s="1"/>
  <c r="AU27" i="20"/>
  <c r="AW27" i="20" s="1"/>
  <c r="AU26" i="20"/>
  <c r="AW26" i="20" s="1"/>
  <c r="AU25" i="20"/>
  <c r="AW25" i="20" s="1"/>
  <c r="AU24" i="20"/>
  <c r="AW24" i="20" s="1"/>
  <c r="AU23" i="20"/>
  <c r="AW23" i="20" s="1"/>
  <c r="AU22" i="20"/>
  <c r="AW22" i="20" s="1"/>
  <c r="AU21" i="20"/>
  <c r="AW21" i="20" s="1"/>
  <c r="AU20" i="20"/>
  <c r="AW20" i="20" s="1"/>
  <c r="AU19" i="20"/>
  <c r="AW19" i="20" s="1"/>
  <c r="AU18" i="20"/>
  <c r="AW18" i="20" s="1"/>
  <c r="AU17" i="20"/>
  <c r="AW17" i="20" s="1"/>
  <c r="AU16" i="20"/>
  <c r="AW16" i="20" s="1"/>
  <c r="AU15" i="20"/>
  <c r="AW15" i="20" s="1"/>
  <c r="B15" i="20"/>
  <c r="B16" i="20" s="1"/>
  <c r="B17" i="20" s="1"/>
  <c r="B18" i="20" s="1"/>
  <c r="B19" i="20" s="1"/>
  <c r="B20" i="20" s="1"/>
  <c r="B21" i="20" s="1"/>
  <c r="B22" i="20" s="1"/>
  <c r="B23" i="20" s="1"/>
  <c r="B24" i="20" s="1"/>
  <c r="B25" i="20" s="1"/>
  <c r="B26" i="20" s="1"/>
  <c r="B27" i="20" s="1"/>
  <c r="B28" i="20" s="1"/>
  <c r="B29" i="20" s="1"/>
  <c r="B30" i="20" s="1"/>
  <c r="B31" i="20" s="1"/>
  <c r="AU14" i="20"/>
  <c r="AW14" i="20" s="1"/>
  <c r="AT11" i="20"/>
  <c r="AT12" i="20" s="1"/>
  <c r="AT13" i="20" s="1"/>
  <c r="AS11" i="20"/>
  <c r="AS12" i="20" s="1"/>
  <c r="AS13" i="20" s="1"/>
  <c r="AR11" i="20"/>
  <c r="AR12" i="20" s="1"/>
  <c r="AR13" i="20" s="1"/>
  <c r="AU9" i="20"/>
  <c r="X2" i="20"/>
  <c r="AM12" i="20" s="1"/>
  <c r="AM13" i="20" s="1"/>
  <c r="E40" i="20" l="1"/>
  <c r="G40" i="20"/>
  <c r="AE11" i="20"/>
  <c r="AN12" i="20"/>
  <c r="AN13" i="20" s="1"/>
  <c r="W11" i="20"/>
  <c r="X12" i="20"/>
  <c r="X13" i="20" s="1"/>
  <c r="AF12" i="20"/>
  <c r="AF13" i="20" s="1"/>
  <c r="AM11" i="20"/>
  <c r="P12" i="20"/>
  <c r="P13" i="20" s="1"/>
  <c r="M50" i="20"/>
  <c r="X11" i="20"/>
  <c r="Q11" i="20"/>
  <c r="Y11" i="20"/>
  <c r="AG11" i="20"/>
  <c r="AO11" i="20"/>
  <c r="R12" i="20"/>
  <c r="R13" i="20" s="1"/>
  <c r="Z12" i="20"/>
  <c r="Z13" i="20" s="1"/>
  <c r="AH12" i="20"/>
  <c r="AH13" i="20" s="1"/>
  <c r="AP12" i="20"/>
  <c r="AP13" i="20" s="1"/>
  <c r="R11" i="20"/>
  <c r="Z11" i="20"/>
  <c r="AH11" i="20"/>
  <c r="AP11" i="20"/>
  <c r="S12" i="20"/>
  <c r="S13" i="20" s="1"/>
  <c r="AA12" i="20"/>
  <c r="AA13" i="20" s="1"/>
  <c r="AI12" i="20"/>
  <c r="AI13" i="20" s="1"/>
  <c r="AQ12" i="20"/>
  <c r="AQ13" i="20" s="1"/>
  <c r="AN11" i="20"/>
  <c r="S11" i="20"/>
  <c r="AA11" i="20"/>
  <c r="AI11" i="20"/>
  <c r="AQ11" i="20"/>
  <c r="T12" i="20"/>
  <c r="T13" i="20" s="1"/>
  <c r="AB12" i="20"/>
  <c r="AB13" i="20" s="1"/>
  <c r="AJ12" i="20"/>
  <c r="AJ13" i="20" s="1"/>
  <c r="P11" i="20"/>
  <c r="Y12" i="20"/>
  <c r="Y13" i="20" s="1"/>
  <c r="T11" i="20"/>
  <c r="AB11" i="20"/>
  <c r="AJ11" i="20"/>
  <c r="U12" i="20"/>
  <c r="U13" i="20" s="1"/>
  <c r="AC12" i="20"/>
  <c r="AC13" i="20" s="1"/>
  <c r="AK12" i="20"/>
  <c r="AK13" i="20" s="1"/>
  <c r="AF11" i="20"/>
  <c r="Q12" i="20"/>
  <c r="Q13" i="20" s="1"/>
  <c r="AG12" i="20"/>
  <c r="AG13" i="20" s="1"/>
  <c r="AO12" i="20"/>
  <c r="AO13" i="20" s="1"/>
  <c r="U11" i="20"/>
  <c r="AC11" i="20"/>
  <c r="AK11" i="20"/>
  <c r="V12" i="20"/>
  <c r="V13" i="20" s="1"/>
  <c r="AD12" i="20"/>
  <c r="AD13" i="20" s="1"/>
  <c r="AL12" i="20"/>
  <c r="AL13" i="20" s="1"/>
  <c r="AZ7" i="20"/>
  <c r="V11" i="20"/>
  <c r="AD11" i="20"/>
  <c r="AL11" i="20"/>
  <c r="W12" i="20"/>
  <c r="W13" i="20" s="1"/>
  <c r="AE12" i="20"/>
  <c r="AE13" i="20" s="1"/>
</calcChain>
</file>

<file path=xl/sharedStrings.xml><?xml version="1.0" encoding="utf-8"?>
<sst xmlns="http://schemas.openxmlformats.org/spreadsheetml/2006/main" count="1203" uniqueCount="781">
  <si>
    <t>チェック項目</t>
    <rPh sb="4" eb="6">
      <t>コウモク</t>
    </rPh>
    <phoneticPr fontId="3"/>
  </si>
  <si>
    <t>【居宅介護支援】</t>
    <rPh sb="1" eb="3">
      <t>キョタク</t>
    </rPh>
    <rPh sb="3" eb="5">
      <t>カイゴ</t>
    </rPh>
    <rPh sb="5" eb="7">
      <t>シエン</t>
    </rPh>
    <phoneticPr fontId="5"/>
  </si>
  <si>
    <t>令和　　　　年　　　　月　　　　日</t>
    <rPh sb="0" eb="2">
      <t>レイワ</t>
    </rPh>
    <rPh sb="6" eb="7">
      <t>ネン</t>
    </rPh>
    <rPh sb="11" eb="12">
      <t>ガツ</t>
    </rPh>
    <rPh sb="16" eb="17">
      <t>ニチ</t>
    </rPh>
    <phoneticPr fontId="5"/>
  </si>
  <si>
    <t>作成者の職氏名</t>
    <rPh sb="0" eb="2">
      <t>サクセイ</t>
    </rPh>
    <rPh sb="2" eb="3">
      <t>シャ</t>
    </rPh>
    <rPh sb="4" eb="5">
      <t>ショク</t>
    </rPh>
    <rPh sb="5" eb="7">
      <t>シメイ</t>
    </rPh>
    <phoneticPr fontId="5"/>
  </si>
  <si>
    <t>＜注＞</t>
    <rPh sb="1" eb="2">
      <t>チュウ</t>
    </rPh>
    <phoneticPr fontId="5"/>
  </si>
  <si>
    <t>事業所の管理者等、事業の運営について責任のある方が記入してください。</t>
    <rPh sb="0" eb="3">
      <t>ジギョウショ</t>
    </rPh>
    <rPh sb="4" eb="7">
      <t>カンリシャ</t>
    </rPh>
    <rPh sb="7" eb="8">
      <t>トウ</t>
    </rPh>
    <rPh sb="9" eb="11">
      <t>ジギョウ</t>
    </rPh>
    <rPh sb="12" eb="14">
      <t>ウンエイ</t>
    </rPh>
    <rPh sb="18" eb="20">
      <t>セキニン</t>
    </rPh>
    <rPh sb="23" eb="24">
      <t>カタ</t>
    </rPh>
    <rPh sb="25" eb="27">
      <t>キニュウ</t>
    </rPh>
    <phoneticPr fontId="5"/>
  </si>
  <si>
    <t>区　　分</t>
  </si>
  <si>
    <t>年</t>
  </si>
  <si>
    <t>月</t>
  </si>
  <si>
    <t>利用者数</t>
  </si>
  <si>
    <t>要支援１</t>
  </si>
  <si>
    <t>要支援２</t>
  </si>
  <si>
    <t>要介護１</t>
  </si>
  <si>
    <t>要介護２</t>
  </si>
  <si>
    <t>要介護３</t>
  </si>
  <si>
    <t>要介護４</t>
  </si>
  <si>
    <t>要介護５</t>
  </si>
  <si>
    <t>申請中</t>
  </si>
  <si>
    <t>合計</t>
  </si>
  <si>
    <t>２　要介護度別利用者数の状況</t>
    <phoneticPr fontId="3"/>
  </si>
  <si>
    <t>電話番号</t>
    <rPh sb="0" eb="2">
      <t>デンワ</t>
    </rPh>
    <rPh sb="2" eb="4">
      <t>バンゴウ</t>
    </rPh>
    <phoneticPr fontId="3"/>
  </si>
  <si>
    <t>・運営規程</t>
    <rPh sb="1" eb="5">
      <t>ウンエイキテイ</t>
    </rPh>
    <phoneticPr fontId="3"/>
  </si>
  <si>
    <t>介護保険サービス事業者等自主点検表</t>
    <rPh sb="11" eb="12">
      <t>トウ</t>
    </rPh>
    <rPh sb="12" eb="17">
      <t>ジシュテンケンヒョウ</t>
    </rPh>
    <phoneticPr fontId="3"/>
  </si>
  <si>
    <t>はい</t>
    <phoneticPr fontId="3"/>
  </si>
  <si>
    <t>広告の内容が虚偽又は誇大なものになっていないか。</t>
    <phoneticPr fontId="3"/>
  </si>
  <si>
    <t>提供した指定居宅介護支援について、利用料の支払を受けた場合は、当該利用料の額等を記載した指定居宅介護支援提供証明書を利用者に対して交付しているか。</t>
    <phoneticPr fontId="3"/>
  </si>
  <si>
    <t>利用者が他の居宅介護支援事業者の利用を希望する場合、要介護認定を受けている利用者が要支援認定を受けた場合その他利用者からの申出があった場合には、当該利用者に対し、直近の居宅サービス計画及びその実施状況に関する書類を交付しているか。</t>
    <phoneticPr fontId="3"/>
  </si>
  <si>
    <t>介護支援専門員の清潔の保持及び健康状態について、必要な管理を行っているか。</t>
    <phoneticPr fontId="3"/>
  </si>
  <si>
    <t>合計</t>
    <rPh sb="0" eb="2">
      <t>ゴウケイ</t>
    </rPh>
    <phoneticPr fontId="8"/>
  </si>
  <si>
    <t>常勤換算方法による人数</t>
    <rPh sb="0" eb="2">
      <t>ジョウキン</t>
    </rPh>
    <rPh sb="2" eb="4">
      <t>カンサン</t>
    </rPh>
    <rPh sb="4" eb="6">
      <t>ホウホウ</t>
    </rPh>
    <rPh sb="9" eb="11">
      <t>ニンズウ</t>
    </rPh>
    <phoneticPr fontId="8"/>
  </si>
  <si>
    <t>常勤の従業者の人数</t>
  </si>
  <si>
    <t>常勤換算方法対象外の</t>
    <rPh sb="0" eb="2">
      <t>ジョウキン</t>
    </rPh>
    <rPh sb="2" eb="4">
      <t>カンサン</t>
    </rPh>
    <rPh sb="4" eb="6">
      <t>ホウホウ</t>
    </rPh>
    <rPh sb="6" eb="9">
      <t>タイショウガイ</t>
    </rPh>
    <phoneticPr fontId="8"/>
  </si>
  <si>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8"/>
  </si>
  <si>
    <t>（小数点第2位以下切り捨て）</t>
    <rPh sb="1" eb="4">
      <t>ショウスウテン</t>
    </rPh>
    <rPh sb="4" eb="5">
      <t>ダイ</t>
    </rPh>
    <rPh sb="6" eb="7">
      <t>イ</t>
    </rPh>
    <rPh sb="7" eb="9">
      <t>イカ</t>
    </rPh>
    <rPh sb="9" eb="10">
      <t>キ</t>
    </rPh>
    <rPh sb="11" eb="12">
      <t>ス</t>
    </rPh>
    <phoneticPr fontId="8"/>
  </si>
  <si>
    <t>常勤換算後の人数</t>
    <rPh sb="0" eb="2">
      <t>ジョウキン</t>
    </rPh>
    <rPh sb="2" eb="4">
      <t>カンサン</t>
    </rPh>
    <rPh sb="4" eb="5">
      <t>ゴ</t>
    </rPh>
    <rPh sb="6" eb="8">
      <t>ニンズウ</t>
    </rPh>
    <phoneticPr fontId="8"/>
  </si>
  <si>
    <t>常勤の従業者が</t>
    <rPh sb="0" eb="2">
      <t>ジョウキン</t>
    </rPh>
    <rPh sb="3" eb="6">
      <t>ジュウギョウシャ</t>
    </rPh>
    <phoneticPr fontId="8"/>
  </si>
  <si>
    <t>常勤換算の</t>
    <rPh sb="0" eb="2">
      <t>ジョウキン</t>
    </rPh>
    <rPh sb="2" eb="4">
      <t>カンサン</t>
    </rPh>
    <phoneticPr fontId="8"/>
  </si>
  <si>
    <t>週</t>
  </si>
  <si>
    <t>基準：</t>
    <rPh sb="0" eb="2">
      <t>キジュン</t>
    </rPh>
    <phoneticPr fontId="8"/>
  </si>
  <si>
    <t>■ 常勤換算方法による人数</t>
    <rPh sb="2" eb="4">
      <t>ジョウキン</t>
    </rPh>
    <rPh sb="4" eb="6">
      <t>カンサン</t>
    </rPh>
    <rPh sb="6" eb="8">
      <t>ホウホウ</t>
    </rPh>
    <rPh sb="11" eb="13">
      <t>ニンズウ</t>
    </rPh>
    <phoneticPr fontId="8"/>
  </si>
  <si>
    <t>D</t>
    <phoneticPr fontId="8"/>
  </si>
  <si>
    <t>非常勤で兼務</t>
    <rPh sb="0" eb="3">
      <t>ヒジョウキン</t>
    </rPh>
    <rPh sb="4" eb="6">
      <t>ケンム</t>
    </rPh>
    <phoneticPr fontId="8"/>
  </si>
  <si>
    <t>C</t>
    <phoneticPr fontId="8"/>
  </si>
  <si>
    <t>非常勤で専従</t>
    <rPh sb="0" eb="3">
      <t>ヒジョウキン</t>
    </rPh>
    <rPh sb="4" eb="6">
      <t>センジュウ</t>
    </rPh>
    <phoneticPr fontId="8"/>
  </si>
  <si>
    <t>B</t>
    <phoneticPr fontId="8"/>
  </si>
  <si>
    <t>常勤で兼務</t>
    <rPh sb="0" eb="2">
      <t>ジョウキン</t>
    </rPh>
    <rPh sb="3" eb="5">
      <t>ケンム</t>
    </rPh>
    <phoneticPr fontId="8"/>
  </si>
  <si>
    <t>A</t>
    <phoneticPr fontId="8"/>
  </si>
  <si>
    <t>常勤で専従</t>
    <rPh sb="0" eb="2">
      <t>ジョウキン</t>
    </rPh>
    <rPh sb="3" eb="5">
      <t>センジュウ</t>
    </rPh>
    <phoneticPr fontId="8"/>
  </si>
  <si>
    <t>常勤の従業者の人数</t>
    <rPh sb="0" eb="2">
      <t>ジョウキン</t>
    </rPh>
    <rPh sb="3" eb="6">
      <t>ジュウギョウシャ</t>
    </rPh>
    <rPh sb="7" eb="9">
      <t>ニンズウ</t>
    </rPh>
    <phoneticPr fontId="8"/>
  </si>
  <si>
    <t>週平均</t>
    <rPh sb="0" eb="3">
      <t>シュウヘイキン</t>
    </rPh>
    <phoneticPr fontId="8"/>
  </si>
  <si>
    <t>当月合計</t>
    <rPh sb="0" eb="2">
      <t>トウゲツ</t>
    </rPh>
    <rPh sb="2" eb="4">
      <t>ゴウケイ</t>
    </rPh>
    <phoneticPr fontId="8"/>
  </si>
  <si>
    <t>区分</t>
    <rPh sb="0" eb="2">
      <t>クブン</t>
    </rPh>
    <phoneticPr fontId="8"/>
  </si>
  <si>
    <t>記号</t>
    <rPh sb="0" eb="2">
      <t>キゴウ</t>
    </rPh>
    <phoneticPr fontId="8"/>
  </si>
  <si>
    <t>常勤換算の対象時間数</t>
    <rPh sb="0" eb="2">
      <t>ジョウキン</t>
    </rPh>
    <rPh sb="2" eb="4">
      <t>カンサン</t>
    </rPh>
    <rPh sb="5" eb="7">
      <t>タイショウ</t>
    </rPh>
    <rPh sb="7" eb="9">
      <t>ジカン</t>
    </rPh>
    <rPh sb="9" eb="10">
      <t>スウ</t>
    </rPh>
    <phoneticPr fontId="8"/>
  </si>
  <si>
    <t>勤務時間数合計</t>
    <rPh sb="0" eb="2">
      <t>キンム</t>
    </rPh>
    <rPh sb="2" eb="5">
      <t>ジカンスウ</t>
    </rPh>
    <rPh sb="5" eb="7">
      <t>ゴウケイ</t>
    </rPh>
    <phoneticPr fontId="8"/>
  </si>
  <si>
    <t>勤務形態</t>
    <rPh sb="0" eb="2">
      <t>キンム</t>
    </rPh>
    <rPh sb="2" eb="4">
      <t>ケイタイ</t>
    </rPh>
    <phoneticPr fontId="8"/>
  </si>
  <si>
    <t>（勤務形態の記号）</t>
    <rPh sb="1" eb="3">
      <t>キンム</t>
    </rPh>
    <rPh sb="3" eb="5">
      <t>ケイタイ</t>
    </rPh>
    <rPh sb="6" eb="8">
      <t>キゴウ</t>
    </rPh>
    <phoneticPr fontId="8"/>
  </si>
  <si>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8"/>
  </si>
  <si>
    <t>5週目</t>
    <rPh sb="1" eb="2">
      <t>シュウ</t>
    </rPh>
    <rPh sb="2" eb="3">
      <t>メ</t>
    </rPh>
    <phoneticPr fontId="8"/>
  </si>
  <si>
    <t>4週目</t>
    <rPh sb="1" eb="2">
      <t>シュウ</t>
    </rPh>
    <rPh sb="2" eb="3">
      <t>メ</t>
    </rPh>
    <phoneticPr fontId="8"/>
  </si>
  <si>
    <t>3週目</t>
    <rPh sb="1" eb="2">
      <t>シュウ</t>
    </rPh>
    <rPh sb="2" eb="3">
      <t>メ</t>
    </rPh>
    <phoneticPr fontId="8"/>
  </si>
  <si>
    <t>2週目</t>
    <rPh sb="1" eb="2">
      <t>シュウ</t>
    </rPh>
    <rPh sb="2" eb="3">
      <t>メ</t>
    </rPh>
    <phoneticPr fontId="8"/>
  </si>
  <si>
    <t>1週目</t>
    <rPh sb="1" eb="2">
      <t>シュウ</t>
    </rPh>
    <rPh sb="2" eb="3">
      <t>メ</t>
    </rPh>
    <phoneticPr fontId="8"/>
  </si>
  <si>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</si>
  <si>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(11)
</t>
    </r>
    <r>
      <rPr>
        <sz val="11"/>
        <rFont val="HGSｺﾞｼｯｸM"/>
        <family val="3"/>
        <charset val="128"/>
      </rPr>
      <t>週平均
勤務時間数</t>
    </r>
    <rPh sb="6" eb="8">
      <t>ヘイキン</t>
    </rPh>
    <rPh sb="9" eb="11">
      <t>キンム</t>
    </rPh>
    <rPh sb="11" eb="13">
      <t>ジカン</t>
    </rPh>
    <rPh sb="13" eb="14">
      <t>スウ</t>
    </rPh>
    <phoneticPr fontId="5"/>
  </si>
  <si>
    <t>(7)
資格</t>
    <rPh sb="4" eb="6">
      <t>シカク</t>
    </rPh>
    <phoneticPr fontId="8"/>
  </si>
  <si>
    <t>No</t>
    <phoneticPr fontId="8"/>
  </si>
  <si>
    <t>日</t>
    <rPh sb="0" eb="1">
      <t>ニチ</t>
    </rPh>
    <phoneticPr fontId="8"/>
  </si>
  <si>
    <t>当月の日数</t>
    <rPh sb="0" eb="2">
      <t>トウゲツ</t>
    </rPh>
    <rPh sb="3" eb="5">
      <t>ニッスウ</t>
    </rPh>
    <phoneticPr fontId="8"/>
  </si>
  <si>
    <t>人</t>
    <rPh sb="0" eb="1">
      <t>ニン</t>
    </rPh>
    <phoneticPr fontId="8"/>
  </si>
  <si>
    <t>(4) 利用者数（新規の場合は推定数）</t>
  </si>
  <si>
    <t>時間/月</t>
    <rPh sb="0" eb="2">
      <t>ジカン</t>
    </rPh>
    <rPh sb="3" eb="4">
      <t>ツキ</t>
    </rPh>
    <phoneticPr fontId="8"/>
  </si>
  <si>
    <t>時間/週</t>
    <rPh sb="0" eb="2">
      <t>ジカン</t>
    </rPh>
    <rPh sb="3" eb="4">
      <t>シュウ</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</si>
  <si>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8"/>
  </si>
  <si>
    <t>予定</t>
  </si>
  <si>
    <t>４週</t>
  </si>
  <si>
    <t>）</t>
    <phoneticPr fontId="8"/>
  </si>
  <si>
    <t>事業所名</t>
    <rPh sb="0" eb="3">
      <t>ジギョウショ</t>
    </rPh>
    <rPh sb="3" eb="4">
      <t>メイ</t>
    </rPh>
    <phoneticPr fontId="8"/>
  </si>
  <si>
    <t>月</t>
    <rPh sb="0" eb="1">
      <t>ゲツ</t>
    </rPh>
    <phoneticPr fontId="8"/>
  </si>
  <si>
    <t>年</t>
    <rPh sb="0" eb="1">
      <t>ネン</t>
    </rPh>
    <phoneticPr fontId="8"/>
  </si>
  <si>
    <t>令和</t>
    <rPh sb="0" eb="2">
      <t>レイワ</t>
    </rPh>
    <phoneticPr fontId="8"/>
  </si>
  <si>
    <t>居宅介護支援</t>
    <rPh sb="0" eb="2">
      <t>キョタク</t>
    </rPh>
    <rPh sb="2" eb="4">
      <t>カイゴ</t>
    </rPh>
    <rPh sb="4" eb="6">
      <t>シエン</t>
    </rPh>
    <phoneticPr fontId="8"/>
  </si>
  <si>
    <t>サービス種別</t>
    <rPh sb="4" eb="6">
      <t>シュベツ</t>
    </rPh>
    <phoneticPr fontId="8"/>
  </si>
  <si>
    <t>従業者の勤務の体制及び勤務形態一覧表</t>
    <phoneticPr fontId="8"/>
  </si>
  <si>
    <t>（参考様式1）</t>
    <rPh sb="1" eb="3">
      <t>サンコウ</t>
    </rPh>
    <rPh sb="3" eb="5">
      <t>ヨウシキ</t>
    </rPh>
    <phoneticPr fontId="5"/>
  </si>
  <si>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8"/>
  </si>
  <si>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8"/>
  </si>
  <si>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8"/>
  </si>
  <si>
    <t>　　　　　常勤の従業者の員数に換算する方法」であるため、常勤の従業者については常勤換算方法によらず、実人数で計算する。</t>
    <phoneticPr fontId="8"/>
  </si>
  <si>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8"/>
  </si>
  <si>
    <t>　　　 その他、特記事項欄としてもご活用ください。</t>
    <rPh sb="6" eb="7">
      <t>タ</t>
    </rPh>
    <rPh sb="8" eb="10">
      <t>トッキ</t>
    </rPh>
    <rPh sb="10" eb="12">
      <t>ジコウ</t>
    </rPh>
    <rPh sb="12" eb="13">
      <t>ラン</t>
    </rPh>
    <rPh sb="18" eb="20">
      <t>カツヨウ</t>
    </rPh>
    <phoneticPr fontId="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</si>
  <si>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8"/>
  </si>
  <si>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8"/>
  </si>
  <si>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</si>
  <si>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8"/>
  </si>
  <si>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8"/>
  </si>
  <si>
    <t>　　  ※ 指定基準の確認に際しては、４週分の入力で差し支えありません。</t>
    <phoneticPr fontId="8"/>
  </si>
  <si>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8"/>
  </si>
  <si>
    <t>　(8) 従業者の氏名を記入してください。</t>
    <rPh sb="5" eb="8">
      <t>ジュウギョウシャ</t>
    </rPh>
    <rPh sb="9" eb="11">
      <t>シメイ</t>
    </rPh>
    <rPh sb="12" eb="14">
      <t>キニュウ</t>
    </rPh>
    <phoneticPr fontId="8"/>
  </si>
  <si>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8"/>
  </si>
  <si>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8"/>
  </si>
  <si>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</si>
  <si>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8"/>
  </si>
  <si>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8"/>
  </si>
  <si>
    <t>（注）常勤・非常勤の区分について</t>
    <rPh sb="1" eb="2">
      <t>チュウ</t>
    </rPh>
    <rPh sb="3" eb="5">
      <t>ジョウキン</t>
    </rPh>
    <rPh sb="6" eb="9">
      <t>ヒジョウキン</t>
    </rPh>
    <rPh sb="10" eb="12">
      <t>クブン</t>
    </rPh>
    <phoneticPr fontId="8"/>
  </si>
  <si>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8"/>
  </si>
  <si>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</si>
  <si>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介護支援専門員</t>
    <rPh sb="0" eb="2">
      <t>カイゴ</t>
    </rPh>
    <rPh sb="2" eb="4">
      <t>シエン</t>
    </rPh>
    <rPh sb="4" eb="7">
      <t>センモンイン</t>
    </rPh>
    <phoneticPr fontId="8"/>
  </si>
  <si>
    <t>管理者</t>
    <rPh sb="0" eb="3">
      <t>カンリシャ</t>
    </rPh>
    <phoneticPr fontId="8"/>
  </si>
  <si>
    <t>職種名</t>
    <rPh sb="0" eb="2">
      <t>ショクシュ</t>
    </rPh>
    <rPh sb="2" eb="3">
      <t>メイ</t>
    </rPh>
    <phoneticPr fontId="8"/>
  </si>
  <si>
    <t xml:space="preserve"> 　　 記入の順序は、職種ごとにまとめてください。</t>
    <rPh sb="4" eb="6">
      <t>キニュウ</t>
    </rPh>
    <rPh sb="7" eb="9">
      <t>ジュンジョ</t>
    </rPh>
    <rPh sb="11" eb="13">
      <t>ショクシュ</t>
    </rPh>
    <phoneticPr fontId="8"/>
  </si>
  <si>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8"/>
  </si>
  <si>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</si>
  <si>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8"/>
  </si>
  <si>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8"/>
  </si>
  <si>
    <t>　(1) 「４週」・「暦月」のいずれかを選択してください。</t>
    <rPh sb="7" eb="8">
      <t>シュウ</t>
    </rPh>
    <rPh sb="11" eb="12">
      <t>レキ</t>
    </rPh>
    <rPh sb="12" eb="13">
      <t>ツキ</t>
    </rPh>
    <rPh sb="20" eb="22">
      <t>センタク</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</si>
  <si>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8"/>
  </si>
  <si>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8"/>
  </si>
  <si>
    <t>・・・プルダウンから選択して入力する必要がある箇所です。</t>
    <rPh sb="10" eb="12">
      <t>センタク</t>
    </rPh>
    <rPh sb="14" eb="16">
      <t>ニュウリョク</t>
    </rPh>
    <rPh sb="18" eb="20">
      <t>ヒツヨウ</t>
    </rPh>
    <rPh sb="23" eb="25">
      <t>カショ</t>
    </rPh>
    <phoneticPr fontId="8"/>
  </si>
  <si>
    <t>下記の記入方法に従って、入力してください。</t>
    <rPh sb="0" eb="2">
      <t>カキ</t>
    </rPh>
    <rPh sb="3" eb="5">
      <t>キニュウ</t>
    </rPh>
    <rPh sb="5" eb="7">
      <t>ホウホウ</t>
    </rPh>
    <rPh sb="8" eb="9">
      <t>シタガ</t>
    </rPh>
    <rPh sb="12" eb="14">
      <t>ニュウリョク</t>
    </rPh>
    <phoneticPr fontId="8"/>
  </si>
  <si>
    <t>・・・直接入力する必要がある箇所です。</t>
    <rPh sb="3" eb="5">
      <t>チョクセツ</t>
    </rPh>
    <rPh sb="5" eb="7">
      <t>ニュウリョク</t>
    </rPh>
    <rPh sb="9" eb="11">
      <t>ヒツヨウ</t>
    </rPh>
    <rPh sb="14" eb="16">
      <t>カショ</t>
    </rPh>
    <phoneticPr fontId="8"/>
  </si>
  <si>
    <t>従業者の勤務の体制及び勤務形態一覧表　記入方法　（居宅介護支援）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キョタク</t>
    </rPh>
    <rPh sb="27" eb="29">
      <t>カイゴ</t>
    </rPh>
    <rPh sb="29" eb="31">
      <t>シエン</t>
    </rPh>
    <phoneticPr fontId="5"/>
  </si>
  <si>
    <t>≪提出不要≫</t>
    <rPh sb="1" eb="3">
      <t>テイシュツ</t>
    </rPh>
    <rPh sb="3" eb="5">
      <t>フヨウ</t>
    </rPh>
    <phoneticPr fontId="8"/>
  </si>
  <si>
    <t>１．サービス種別</t>
    <rPh sb="6" eb="8">
      <t>シュベツ</t>
    </rPh>
    <phoneticPr fontId="8"/>
  </si>
  <si>
    <t>サービス種別名</t>
    <rPh sb="4" eb="6">
      <t>シュベツ</t>
    </rPh>
    <rPh sb="6" eb="7">
      <t>メイ</t>
    </rPh>
    <phoneticPr fontId="8"/>
  </si>
  <si>
    <t>介護予防支援</t>
    <rPh sb="0" eb="2">
      <t>カイゴ</t>
    </rPh>
    <rPh sb="2" eb="4">
      <t>ヨボウ</t>
    </rPh>
    <rPh sb="4" eb="6">
      <t>シエン</t>
    </rPh>
    <phoneticPr fontId="8"/>
  </si>
  <si>
    <t>２．職種名・資格名称</t>
    <rPh sb="2" eb="4">
      <t>ショクシュ</t>
    </rPh>
    <rPh sb="4" eb="5">
      <t>メイ</t>
    </rPh>
    <rPh sb="6" eb="8">
      <t>シカク</t>
    </rPh>
    <rPh sb="8" eb="10">
      <t>メイショウ</t>
    </rPh>
    <phoneticPr fontId="8"/>
  </si>
  <si>
    <t>ー</t>
    <phoneticPr fontId="8"/>
  </si>
  <si>
    <t>資格</t>
    <rPh sb="0" eb="2">
      <t>シカク</t>
    </rPh>
    <phoneticPr fontId="8"/>
  </si>
  <si>
    <t>主任介護支援専門員</t>
    <rPh sb="0" eb="2">
      <t>シュニン</t>
    </rPh>
    <rPh sb="2" eb="4">
      <t>カイゴ</t>
    </rPh>
    <rPh sb="4" eb="6">
      <t>シエン</t>
    </rPh>
    <rPh sb="6" eb="9">
      <t>センモンイン</t>
    </rPh>
    <phoneticPr fontId="8"/>
  </si>
  <si>
    <t>ー</t>
  </si>
  <si>
    <t>【自治体の皆様へ】</t>
    <rPh sb="1" eb="4">
      <t>ジチタイ</t>
    </rPh>
    <rPh sb="5" eb="7">
      <t>ミナサマ</t>
    </rPh>
    <phoneticPr fontId="8"/>
  </si>
  <si>
    <t>※ INDIRECT関数使用のため、以下のとおりセルに「名前の定義」をしています。</t>
    <rPh sb="10" eb="12">
      <t>カンスウ</t>
    </rPh>
    <rPh sb="12" eb="14">
      <t>シヨウ</t>
    </rPh>
    <rPh sb="18" eb="20">
      <t>イカ</t>
    </rPh>
    <rPh sb="28" eb="30">
      <t>ナマエ</t>
    </rPh>
    <rPh sb="31" eb="33">
      <t>テイギ</t>
    </rPh>
    <phoneticPr fontId="8"/>
  </si>
  <si>
    <t>　15行目・・・「職種」</t>
    <rPh sb="3" eb="5">
      <t>ギョウメ</t>
    </rPh>
    <rPh sb="9" eb="11">
      <t>ショクシュ</t>
    </rPh>
    <phoneticPr fontId="8"/>
  </si>
  <si>
    <t>　C列・・・「管理者」</t>
    <rPh sb="2" eb="3">
      <t>レツ</t>
    </rPh>
    <rPh sb="7" eb="10">
      <t>カンリシャ</t>
    </rPh>
    <phoneticPr fontId="8"/>
  </si>
  <si>
    <t>　D列・・・「介護支援専門員」</t>
    <rPh sb="2" eb="3">
      <t>レツ</t>
    </rPh>
    <rPh sb="7" eb="9">
      <t>カイゴ</t>
    </rPh>
    <rPh sb="9" eb="11">
      <t>シエン</t>
    </rPh>
    <rPh sb="11" eb="14">
      <t>センモンイン</t>
    </rPh>
    <phoneticPr fontId="8"/>
  </si>
  <si>
    <t>　E列・・・「介護予防支援担当職員」</t>
    <rPh sb="2" eb="3">
      <t>レツ</t>
    </rPh>
    <rPh sb="7" eb="9">
      <t>カイゴ</t>
    </rPh>
    <rPh sb="9" eb="11">
      <t>ヨボウ</t>
    </rPh>
    <rPh sb="11" eb="13">
      <t>シエン</t>
    </rPh>
    <rPh sb="13" eb="15">
      <t>タントウ</t>
    </rPh>
    <rPh sb="15" eb="17">
      <t>ショクイン</t>
    </rPh>
    <phoneticPr fontId="8"/>
  </si>
  <si>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8"/>
  </si>
  <si>
    <t>　行が足りない場合は、適宜追加してください。</t>
    <rPh sb="1" eb="2">
      <t>ギョウ</t>
    </rPh>
    <rPh sb="3" eb="4">
      <t>タ</t>
    </rPh>
    <rPh sb="7" eb="9">
      <t>バアイ</t>
    </rPh>
    <rPh sb="11" eb="13">
      <t>テキギ</t>
    </rPh>
    <rPh sb="13" eb="15">
      <t>ツイカ</t>
    </rPh>
    <phoneticPr fontId="8"/>
  </si>
  <si>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8"/>
  </si>
  <si>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8"/>
  </si>
  <si>
    <t>　・「数式」タブ　⇒　「名前の定義」を選択</t>
    <rPh sb="3" eb="5">
      <t>スウシキ</t>
    </rPh>
    <rPh sb="12" eb="14">
      <t>ナマエ</t>
    </rPh>
    <rPh sb="15" eb="17">
      <t>テイギ</t>
    </rPh>
    <rPh sb="19" eb="21">
      <t>センタク</t>
    </rPh>
    <phoneticPr fontId="8"/>
  </si>
  <si>
    <t>　・「名前」に職種名を入力</t>
    <rPh sb="3" eb="5">
      <t>ナマエ</t>
    </rPh>
    <rPh sb="7" eb="9">
      <t>ショクシュ</t>
    </rPh>
    <rPh sb="9" eb="10">
      <t>メイ</t>
    </rPh>
    <rPh sb="11" eb="13">
      <t>ニュウリョク</t>
    </rPh>
    <phoneticPr fontId="8"/>
  </si>
  <si>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8"/>
  </si>
  <si>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8"/>
  </si>
  <si>
    <t>１月当たり実利用者数が２０人以下</t>
    <phoneticPr fontId="3"/>
  </si>
  <si>
    <t>特別地域居宅介護支援加算</t>
    <phoneticPr fontId="3"/>
  </si>
  <si>
    <t>特定事業所集中減算</t>
    <phoneticPr fontId="3"/>
  </si>
  <si>
    <t>要支援者が要介護認定を受けた場合に居宅サービス計画を作成</t>
    <phoneticPr fontId="3"/>
  </si>
  <si>
    <t>要介護状態区分が２区分以上変更された場合に居宅サービス計画を作成</t>
    <phoneticPr fontId="3"/>
  </si>
  <si>
    <t>計画的な研修（研修計画の作成及び実施）</t>
    <phoneticPr fontId="3"/>
  </si>
  <si>
    <t>地域包括支援センターから支援が困難な事例を紹介された場合においても、当該支援が困難な事例に係る者に指定居宅介護支援を提供</t>
    <phoneticPr fontId="3"/>
  </si>
  <si>
    <t>介護支援専門員実務研修への協力又は協力体制の確保</t>
    <phoneticPr fontId="3"/>
  </si>
  <si>
    <t>初回加算</t>
    <phoneticPr fontId="3"/>
  </si>
  <si>
    <t>特定事業所医療介護連携加算</t>
    <phoneticPr fontId="3"/>
  </si>
  <si>
    <t>初回加算が算定されていない</t>
    <phoneticPr fontId="3"/>
  </si>
  <si>
    <t>病院等の職員から利用者に係る必要な情報提供をカンファレンスにより１回受けている</t>
    <phoneticPr fontId="3"/>
  </si>
  <si>
    <t>初回加算が算定されていない</t>
    <phoneticPr fontId="3"/>
  </si>
  <si>
    <t>病院等の職員から利用者に係る必要な情報提供をカンファレンス以外の方法により２回以上受けている</t>
    <phoneticPr fontId="3"/>
  </si>
  <si>
    <t>初回加算が算定されていない</t>
    <phoneticPr fontId="3"/>
  </si>
  <si>
    <t>病院等の職員から利用者に係る必要な情報提供を２回以上受けており、うち１回以上はカンファレンスによる</t>
    <phoneticPr fontId="3"/>
  </si>
  <si>
    <t>入院時情報連携加算（Ⅰ）</t>
    <phoneticPr fontId="3"/>
  </si>
  <si>
    <t>入院時情報連携加算（Ⅱ）</t>
    <phoneticPr fontId="3"/>
  </si>
  <si>
    <t>退院・退所加算（Ⅰ）イ</t>
    <phoneticPr fontId="3"/>
  </si>
  <si>
    <t>退院・退所加算（Ⅰ）ロ</t>
    <phoneticPr fontId="3"/>
  </si>
  <si>
    <t>退院・退所加算（Ⅱ）イ</t>
    <phoneticPr fontId="3"/>
  </si>
  <si>
    <t>退院・退所加算（Ⅱ）ロ</t>
    <phoneticPr fontId="3"/>
  </si>
  <si>
    <t>病院等の職員から利用者に係る必要な情報提供を３回以上受けており、うち１回以上はカンファレンスによる</t>
    <phoneticPr fontId="3"/>
  </si>
  <si>
    <t>初回加算が算定されていない</t>
    <phoneticPr fontId="3"/>
  </si>
  <si>
    <t>同席にあたり、利用者の同意を得ているか</t>
    <phoneticPr fontId="3"/>
  </si>
  <si>
    <t>カンファレンスの実施日(指導した日が異なる場合は指導日もあわせて）、カンファレンスに参加した医療関係職種等の氏名及びそのカンファレンスの要点を居宅サービス計画等に記載</t>
    <phoneticPr fontId="3"/>
  </si>
  <si>
    <t>ターミナルケアマネジメントを受けることに同意した利用者について、２４時間連絡できる体制を確保しており、かつ、必要に応じて、指定居宅介護支援を行うことができる体制を整備している</t>
    <phoneticPr fontId="3"/>
  </si>
  <si>
    <t>利用者の死亡日及び死亡日前１４日以内に２日以上居宅を訪問し、利用者の心身等の状況を記録、主治の医師及び居宅サービス計画に位置付けた居宅サービス事業者に提供</t>
    <phoneticPr fontId="3"/>
  </si>
  <si>
    <t>利用者が在宅で死亡、又は死亡診断を目的として医療機関に搬送後24時間以内に死亡が確認</t>
    <phoneticPr fontId="3"/>
  </si>
  <si>
    <t>退院・退所加算Ⅲ</t>
    <phoneticPr fontId="3"/>
  </si>
  <si>
    <t>通院時情報連携加算</t>
    <phoneticPr fontId="3"/>
  </si>
  <si>
    <t>緊急時居宅カンファレンス加算</t>
    <phoneticPr fontId="3"/>
  </si>
  <si>
    <t>ターミナルケアマネジメント加算</t>
    <phoneticPr fontId="3"/>
  </si>
  <si>
    <t>加算等自己点検シート（居宅介護支援）</t>
    <phoneticPr fontId="3"/>
  </si>
  <si>
    <t>点検項目</t>
    <rPh sb="0" eb="2">
      <t>テンケン</t>
    </rPh>
    <rPh sb="2" eb="4">
      <t>コウモク</t>
    </rPh>
    <phoneticPr fontId="3"/>
  </si>
  <si>
    <t>点検事項</t>
    <rPh sb="0" eb="2">
      <t>テンケン</t>
    </rPh>
    <rPh sb="2" eb="4">
      <t>ジコウ</t>
    </rPh>
    <phoneticPr fontId="3"/>
  </si>
  <si>
    <t>介護保険課担当者</t>
    <rPh sb="0" eb="2">
      <t>カイゴ</t>
    </rPh>
    <rPh sb="2" eb="4">
      <t>ホケン</t>
    </rPh>
    <rPh sb="4" eb="5">
      <t>カ</t>
    </rPh>
    <rPh sb="5" eb="8">
      <t>タントウシャ</t>
    </rPh>
    <phoneticPr fontId="5"/>
  </si>
  <si>
    <t>介護保険サービス事業者等状況調査資料</t>
    <rPh sb="0" eb="2">
      <t>カイゴ</t>
    </rPh>
    <rPh sb="2" eb="4">
      <t>ホケン</t>
    </rPh>
    <rPh sb="8" eb="10">
      <t>ジギョウ</t>
    </rPh>
    <rPh sb="10" eb="11">
      <t>シャ</t>
    </rPh>
    <rPh sb="11" eb="12">
      <t>トウ</t>
    </rPh>
    <rPh sb="12" eb="14">
      <t>ジョウキョウ</t>
    </rPh>
    <rPh sb="14" eb="16">
      <t>チョウサ</t>
    </rPh>
    <rPh sb="16" eb="18">
      <t>シリョウ</t>
    </rPh>
    <phoneticPr fontId="5"/>
  </si>
  <si>
    <t>代表者の職氏名</t>
    <rPh sb="0" eb="3">
      <t>ダイヒョウシャ</t>
    </rPh>
    <rPh sb="4" eb="5">
      <t>ショク</t>
    </rPh>
    <rPh sb="5" eb="7">
      <t>シメイ</t>
    </rPh>
    <phoneticPr fontId="3"/>
  </si>
  <si>
    <t>事業所名</t>
    <rPh sb="0" eb="3">
      <t>ジギョウショ</t>
    </rPh>
    <rPh sb="3" eb="4">
      <t>メイ</t>
    </rPh>
    <phoneticPr fontId="3"/>
  </si>
  <si>
    <t>事業所所在地</t>
    <rPh sb="0" eb="3">
      <t>ジギョウショ</t>
    </rPh>
    <rPh sb="3" eb="6">
      <t>ショザイチ</t>
    </rPh>
    <phoneticPr fontId="3"/>
  </si>
  <si>
    <t>（松阪市記入欄）</t>
    <rPh sb="1" eb="4">
      <t>マツサカシ</t>
    </rPh>
    <rPh sb="4" eb="6">
      <t>キニュウ</t>
    </rPh>
    <rPh sb="6" eb="7">
      <t>ラン</t>
    </rPh>
    <phoneticPr fontId="3"/>
  </si>
  <si>
    <t>事業所の担当者</t>
    <rPh sb="0" eb="3">
      <t>ジギョウショ</t>
    </rPh>
    <rPh sb="4" eb="7">
      <t>タントウシャ</t>
    </rPh>
    <phoneticPr fontId="3"/>
  </si>
  <si>
    <t>１　指定居宅介護支援事業の月別利用者数</t>
    <phoneticPr fontId="3"/>
  </si>
  <si>
    <t>法人名</t>
    <rPh sb="0" eb="2">
      <t>ホウジン</t>
    </rPh>
    <rPh sb="2" eb="3">
      <t>メイ</t>
    </rPh>
    <phoneticPr fontId="5"/>
  </si>
  <si>
    <t>職 名</t>
    <rPh sb="0" eb="1">
      <t>ショク</t>
    </rPh>
    <rPh sb="2" eb="3">
      <t>メイ</t>
    </rPh>
    <phoneticPr fontId="5"/>
  </si>
  <si>
    <t>氏 名</t>
    <rPh sb="0" eb="1">
      <t>シ</t>
    </rPh>
    <rPh sb="2" eb="3">
      <t>メイ</t>
    </rPh>
    <phoneticPr fontId="5"/>
  </si>
  <si>
    <t>介護支援専門員に介護支援専門員証を携行させ、初回訪問時及び利用者又はその家族から求められたときは、これを提示すべき旨を指導しているか。</t>
    <phoneticPr fontId="3"/>
  </si>
  <si>
    <t>新規に居宅サービス計画を作成</t>
    <phoneticPr fontId="3"/>
  </si>
  <si>
    <t>運営基準減算に該当していない</t>
    <rPh sb="0" eb="2">
      <t>ウンエイ</t>
    </rPh>
    <rPh sb="2" eb="4">
      <t>キジュン</t>
    </rPh>
    <rPh sb="4" eb="6">
      <t>ゲンサン</t>
    </rPh>
    <rPh sb="7" eb="9">
      <t>ガイトウ</t>
    </rPh>
    <phoneticPr fontId="3"/>
  </si>
  <si>
    <t>算定日が属する月の利用者の総数のうち、要介護３、要介護４又は要介護５である者の割合が40/100以上</t>
    <rPh sb="48" eb="50">
      <t>イジョウ</t>
    </rPh>
    <phoneticPr fontId="3"/>
  </si>
  <si>
    <t>病院又は診療所の求めにより、医師又は看護師等と共に居宅を訪問し、カンファレンスを行い、必要に応じて、利用者に必要な居宅サービス又は地域密着型サービスの利用に関する調整を行う</t>
    <phoneticPr fontId="3"/>
  </si>
  <si>
    <t>（人員に関する基準）</t>
    <rPh sb="1" eb="3">
      <t>ジンイン</t>
    </rPh>
    <rPh sb="4" eb="5">
      <t>カン</t>
    </rPh>
    <rPh sb="7" eb="9">
      <t>キジュン</t>
    </rPh>
    <phoneticPr fontId="3"/>
  </si>
  <si>
    <t>（運営に関する基準）</t>
    <rPh sb="1" eb="3">
      <t>ウンエイ</t>
    </rPh>
    <rPh sb="4" eb="5">
      <t>カン</t>
    </rPh>
    <rPh sb="7" eb="9">
      <t>キジュン</t>
    </rPh>
    <phoneticPr fontId="3"/>
  </si>
  <si>
    <t>（その他）</t>
    <rPh sb="3" eb="4">
      <t>タ</t>
    </rPh>
    <phoneticPr fontId="3"/>
  </si>
  <si>
    <t>（基本方針）</t>
    <rPh sb="1" eb="3">
      <t>キホン</t>
    </rPh>
    <rPh sb="3" eb="5">
      <t>ホウシン</t>
    </rPh>
    <phoneticPr fontId="3"/>
  </si>
  <si>
    <t>（設備に関する基準）</t>
    <rPh sb="1" eb="3">
      <t>セツビ</t>
    </rPh>
    <rPh sb="4" eb="5">
      <t>カン</t>
    </rPh>
    <rPh sb="7" eb="9">
      <t>キジュン</t>
    </rPh>
    <phoneticPr fontId="3"/>
  </si>
  <si>
    <t>3-1</t>
    <phoneticPr fontId="3"/>
  </si>
  <si>
    <t>管理者は、介護支援専門員に居宅サービス計画の作成に関する業務を担当させているか。</t>
    <phoneticPr fontId="3"/>
  </si>
  <si>
    <t>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ているか。　</t>
    <phoneticPr fontId="3"/>
  </si>
  <si>
    <t>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ているか。</t>
    <phoneticPr fontId="3"/>
  </si>
  <si>
    <t>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しているか。</t>
    <phoneticPr fontId="3"/>
  </si>
  <si>
    <t>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ているか。</t>
    <phoneticPr fontId="3"/>
  </si>
  <si>
    <t>介護支援専門員は、居宅サービス計画に位置付けた指定居宅サービス事業者等に対して、個別サービス計画の提出を求めているか。</t>
    <phoneticPr fontId="3"/>
  </si>
  <si>
    <t>介護支援専門員は、居宅サービス計画の作成後、居宅サービス計画の実施状況の把握(利用者についての継続的なアセスメントを含む。以下「モニタリング」という。)を行い、必要に応じて居宅サービス計画の変更、指定居宅サービス事業者等との連絡調整その他の便宜の提供を行っているか。</t>
    <phoneticPr fontId="3"/>
  </si>
  <si>
    <t>介護支援専門員は、指定居宅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若しくは歯科医師又は薬剤師に提供しているか。</t>
    <phoneticPr fontId="3"/>
  </si>
  <si>
    <t>介護支援専門員は、適切な保健医療サービス及び福祉サービスが総合的かつ効率的に提供された場合においても、利用者がその居宅において日常生活を営むことが困難となったと認める場合又は利用者が介護保険施設への入院又は入所を希望する場合には、主治医の意見を参考にする、主治医に意見を求める等をして介護保険施設への紹介その他の便宜の提供を行っているか。</t>
    <phoneticPr fontId="3"/>
  </si>
  <si>
    <t>介護支援専門員は、介護保険施設等から退院又は退所しようとする要介護者から依頼があった場合には、居宅における生活へ円滑に移行できるよう、あらかじめ、居宅サービス計画の作成等の援助を行っているか。</t>
    <phoneticPr fontId="3"/>
  </si>
  <si>
    <t>介護支援専門員は、居宅サービス計画に短期入所生活介護又は短期入所療養介護を位置付ける場合にあっては、利用者の居宅における自立した日常生活の維持に十分に留意するものとし、利用者の心身の状況等を勘案して特に必要と認められる場合を除き、短期入所生活介護及び短期入所療養介護を利用する日数が要介護認定の有効期間のおおむね半数を超えないようにしているか。</t>
    <phoneticPr fontId="3"/>
  </si>
  <si>
    <t>介護支援専門員は、医療サービス以外の指定居宅サービス等を位置付ける場合にあっては、当該指定居宅サービス等に係る主治の医師等の医学的観点からの留意事項が示されているときは、当該留意点を尊重してこれを行っているか。</t>
    <rPh sb="60" eb="61">
      <t>トウ</t>
    </rPh>
    <phoneticPr fontId="3"/>
  </si>
  <si>
    <t>介護支援専門員は、居宅サービス計画に訪問看護、通所リハビリテーション等の医療サービスを位置付ける場合にあっては、当該医療サービスに係る主治の医師等の指示がある場合に限りこれを行っているか。</t>
    <phoneticPr fontId="3"/>
  </si>
  <si>
    <t>介護支援専門員は、利用者が訪問看護、通所リハビリテーション等の医療サービスの利用を希望している場合その他必要な場合には、利用者の同意を得て主治の医師等の意見を求めているか。</t>
    <phoneticPr fontId="3"/>
  </si>
  <si>
    <t>介護支援専門員は、利用者が提示する被保険者証に、認定審査会意見又は居宅サービス若しくは地域密着型サービスの種類についての記載がある場合には、利用者にその趣旨を説明し、理解を得た上で、その内容に沿って居宅サービス計画を作成しているか。</t>
    <phoneticPr fontId="3"/>
  </si>
  <si>
    <t>介護支援専門員は、居宅サービス計画に特定福祉用具販売を位置付ける場合にあっては、その利用の妥当性を検討し、当該計画に特定福祉用具販売が必要な理由を記載しているか。</t>
    <phoneticPr fontId="3"/>
  </si>
  <si>
    <t>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ているか。</t>
    <rPh sb="126" eb="127">
      <t>ウエ</t>
    </rPh>
    <phoneticPr fontId="3"/>
  </si>
  <si>
    <t>1-2</t>
    <phoneticPr fontId="3"/>
  </si>
  <si>
    <t>事業者は、適切なサービスの提供を確保する観点から、職場において行われる性的な言動又は優越的な関係を背景とした言動であって業務上必要かつ相当な範囲を超えたものにより介護支援専門員の就業環境が害されることを防止するための方針の明確化等の必要な措置を講じているか。</t>
    <phoneticPr fontId="3"/>
  </si>
  <si>
    <t>介護支援専門員の資質の向上のために、その研修の機会を確保しているか。</t>
    <phoneticPr fontId="3"/>
  </si>
  <si>
    <t>事業所ごとに、介護支援専門員に指定居宅介護支援の業務を担当させているか。ただし、介護支援専門員の補助の業務についてはこの限りでない。</t>
    <phoneticPr fontId="3"/>
  </si>
  <si>
    <t>介護支援専門員は、要介護認定を受けている利用者が要支援認定を受けた場合、速やかに介護予防サービス計画の作成に着手できるよう、指定介護予防支援事業者と当該利用者に係る必要な情報を提供する等の連携を図っているか。</t>
    <rPh sb="64" eb="66">
      <t>カイゴ</t>
    </rPh>
    <phoneticPr fontId="3"/>
  </si>
  <si>
    <t>自らが居宅サービス計画に位置づけた指定居宅サービス又は指定地域密着型サービスに対する苦情の国民健康保険団体連合会への申立てに関して、利用者に対し必要な援助を行っているか。</t>
    <phoneticPr fontId="3"/>
  </si>
  <si>
    <t>居宅介護支援の事業は、要介護状態となった場合においても、その利用者が可能な限りその居宅において、その有する能力に応じ自立した日常生活を営むことができるよう配慮して行うものとなっているか。</t>
    <phoneticPr fontId="3"/>
  </si>
  <si>
    <t>事業運営に当たっては、市町村、地域包括支援センター、老人介護支援センター、他の指定居宅介護支援事業者、指定介護予防支援事業者、介護保険施設、指定特定相談支援事業者等との連携に努めているか。</t>
    <phoneticPr fontId="3"/>
  </si>
  <si>
    <t>事業を行うために必要な広さの区画を有し、指定居宅介護支援の提供に必要な設備及び備品を備えているか。</t>
    <phoneticPr fontId="3"/>
  </si>
  <si>
    <t>(</t>
    <phoneticPr fontId="8"/>
  </si>
  <si>
    <t>）</t>
    <phoneticPr fontId="8"/>
  </si>
  <si>
    <t>(</t>
    <phoneticPr fontId="8"/>
  </si>
  <si>
    <t>)</t>
    <phoneticPr fontId="8"/>
  </si>
  <si>
    <t>(</t>
    <phoneticPr fontId="8"/>
  </si>
  <si>
    <t>(1)</t>
    <phoneticPr fontId="8"/>
  </si>
  <si>
    <t>(2)</t>
    <phoneticPr fontId="8"/>
  </si>
  <si>
    <t>No</t>
    <phoneticPr fontId="8"/>
  </si>
  <si>
    <t>(5) 
職種</t>
    <phoneticPr fontId="5"/>
  </si>
  <si>
    <t>(6)
勤務
形態</t>
    <phoneticPr fontId="5"/>
  </si>
  <si>
    <t>(8) 氏　名</t>
    <phoneticPr fontId="5"/>
  </si>
  <si>
    <t>(9)</t>
    <phoneticPr fontId="8"/>
  </si>
  <si>
    <t>A</t>
    <phoneticPr fontId="8"/>
  </si>
  <si>
    <t>B</t>
    <phoneticPr fontId="8"/>
  </si>
  <si>
    <t>B</t>
    <phoneticPr fontId="8"/>
  </si>
  <si>
    <t>C</t>
    <phoneticPr fontId="8"/>
  </si>
  <si>
    <t>-</t>
    <phoneticPr fontId="8"/>
  </si>
  <si>
    <t>D</t>
    <phoneticPr fontId="8"/>
  </si>
  <si>
    <t>÷</t>
    <phoneticPr fontId="8"/>
  </si>
  <si>
    <t>＝</t>
    <phoneticPr fontId="8"/>
  </si>
  <si>
    <t>＋</t>
    <phoneticPr fontId="8"/>
  </si>
  <si>
    <t>＝</t>
    <phoneticPr fontId="8"/>
  </si>
  <si>
    <t>　　　　○ 常勤換算方法とは、非常勤の従業者について「事業所の従業者の勤務延時間数を当該事業所において常勤の従業者が勤務すべき時間数で除することにより、</t>
    <phoneticPr fontId="8"/>
  </si>
  <si>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8"/>
  </si>
  <si>
    <t>　　　　　手入力すること。</t>
    <phoneticPr fontId="8"/>
  </si>
  <si>
    <t>ー</t>
    <phoneticPr fontId="8"/>
  </si>
  <si>
    <t>ー</t>
    <phoneticPr fontId="8"/>
  </si>
  <si>
    <t>ー</t>
    <phoneticPr fontId="8"/>
  </si>
  <si>
    <t>ー</t>
    <phoneticPr fontId="8"/>
  </si>
  <si>
    <t>ー</t>
    <phoneticPr fontId="8"/>
  </si>
  <si>
    <t>被保険者の要介護認定に係る申請について、利用申込者の意思を踏まえ、必要な協力を行っているか。</t>
    <phoneticPr fontId="3"/>
  </si>
  <si>
    <t>指定居宅介護支援は、要介護状態の軽減又は悪化の防止に資するように行われるとともに、医療サービスとの連携に十分配慮して行われているか。</t>
    <phoneticPr fontId="3"/>
  </si>
  <si>
    <t>自らその提供する指定居宅介護支援の質の評価を行い、常にその改善を図っているか。</t>
    <phoneticPr fontId="3"/>
  </si>
  <si>
    <t>毎月、市町村又は国民健康保険団体連合会に対し、居宅サービス計画において位置付けられている指定居宅サービス等のうち法定代理受領サービスとして位置付けたものに関する情報を記載した文書（給付管理票）を提出しているか。</t>
    <phoneticPr fontId="3"/>
  </si>
  <si>
    <t>居宅サービス計画に位置付けられている基準該当居宅サービスに係る特例居宅介護サービス費の支給に係る事務に必要な情報を記載した文書を、市町村又は国民健康保険団体連合会に対して提出しているか。</t>
    <phoneticPr fontId="3"/>
  </si>
  <si>
    <t>管理者は、介護支援専門員その他の従業者に、「運営に関する基準」を遵守させるため必要な指揮命令を行っているか。</t>
    <phoneticPr fontId="3"/>
  </si>
  <si>
    <t>事業者及びその従業者は、居宅サービス計画の作成又は変更に関し、利用者に対して特定の居宅サービス事業者等によるサービスを利用させることの対償として、当該居宅サービス事業者等から金品その他の財産上の利益を収受していないか。</t>
    <phoneticPr fontId="3"/>
  </si>
  <si>
    <t>事業所ごとに経理を区分するとともに、指定居宅介護支援の事業の会計とその他の事業の会計を区分しているか。</t>
    <phoneticPr fontId="3"/>
  </si>
  <si>
    <t>(解釈通知)
具体的な会計処理の方法については、「介護保険・高齢者保健福祉事業に係る社会福祉法人会計基準の取り扱いについて」「介護保険の給付対象事業における会計の区分について」「指定介護老人福祉施設等に係る会計処理等の取扱いについて」を参考として適切に行っているか。</t>
    <rPh sb="1" eb="5">
      <t>カイシャクツウチ</t>
    </rPh>
    <phoneticPr fontId="3"/>
  </si>
  <si>
    <t>該当</t>
    <rPh sb="0" eb="2">
      <t>ガイトウ</t>
    </rPh>
    <phoneticPr fontId="3"/>
  </si>
  <si>
    <t>2</t>
    <phoneticPr fontId="3"/>
  </si>
  <si>
    <t>2-1</t>
    <phoneticPr fontId="3"/>
  </si>
  <si>
    <t>2-2</t>
    <phoneticPr fontId="3"/>
  </si>
  <si>
    <t>2-3</t>
    <phoneticPr fontId="3"/>
  </si>
  <si>
    <t>3</t>
    <phoneticPr fontId="3"/>
  </si>
  <si>
    <t>3-1</t>
    <phoneticPr fontId="3"/>
  </si>
  <si>
    <t>3-2</t>
    <phoneticPr fontId="3"/>
  </si>
  <si>
    <t>3-3</t>
    <phoneticPr fontId="3"/>
  </si>
  <si>
    <t>2</t>
    <phoneticPr fontId="3"/>
  </si>
  <si>
    <t>5</t>
    <phoneticPr fontId="3"/>
  </si>
  <si>
    <t>要介護認定を受けている利用者が要介護更新認定を受けた場合</t>
    <phoneticPr fontId="3"/>
  </si>
  <si>
    <t>要介護認定を受けている利用者が要介護状態区分の変更の認定を受けた場合</t>
    <phoneticPr fontId="3"/>
  </si>
  <si>
    <t>居宅サービス計画の新規作成及びその変更に当たって、下記のことについて実施しているか</t>
    <rPh sb="25" eb="27">
      <t>カキ</t>
    </rPh>
    <phoneticPr fontId="3"/>
  </si>
  <si>
    <t>利用者の居宅を訪問し、利用者及びその家族に面接を実施</t>
    <phoneticPr fontId="3"/>
  </si>
  <si>
    <t>やむを得ない事情がない限りサービス担当者会議を行う</t>
    <rPh sb="3" eb="4">
      <t>エ</t>
    </rPh>
    <rPh sb="6" eb="8">
      <t>ジジョウ</t>
    </rPh>
    <rPh sb="11" eb="12">
      <t>カギ</t>
    </rPh>
    <rPh sb="17" eb="20">
      <t>タントウシャ</t>
    </rPh>
    <rPh sb="20" eb="22">
      <t>カイギ</t>
    </rPh>
    <rPh sb="23" eb="24">
      <t>オコナ</t>
    </rPh>
    <phoneticPr fontId="3"/>
  </si>
  <si>
    <t>居宅サービス計画の原案の内容について利用者又はその家族に対して説明し、文書により利用者の同意を得た上で、居宅サービス計画を利用者及び担当者に交付する</t>
    <rPh sb="52" eb="54">
      <t>キョタク</t>
    </rPh>
    <phoneticPr fontId="3"/>
  </si>
  <si>
    <t>下記の場合に、サービス担当者会議等の開催による専門的意見の聴取をしているか</t>
    <rPh sb="0" eb="2">
      <t>カキ</t>
    </rPh>
    <rPh sb="3" eb="5">
      <t>バアイ</t>
    </rPh>
    <phoneticPr fontId="3"/>
  </si>
  <si>
    <t>特段の事情がない限り、モニタリングの結果を記録しているか</t>
    <rPh sb="0" eb="2">
      <t>トクダン</t>
    </rPh>
    <rPh sb="3" eb="5">
      <t>ジジョウ</t>
    </rPh>
    <rPh sb="8" eb="9">
      <t>カギ</t>
    </rPh>
    <phoneticPr fontId="3"/>
  </si>
  <si>
    <t>運営基準減算（50/100）が２月以上継続している</t>
    <phoneticPr fontId="3"/>
  </si>
  <si>
    <t>厚生労働大臣が定める地域(平成24年告示第120号)に所在している</t>
    <rPh sb="13" eb="15">
      <t>ヘイセイ</t>
    </rPh>
    <rPh sb="17" eb="18">
      <t>ネン</t>
    </rPh>
    <rPh sb="18" eb="20">
      <t>コクジ</t>
    </rPh>
    <rPh sb="20" eb="21">
      <t>ダイ</t>
    </rPh>
    <rPh sb="24" eb="25">
      <t>ゴウ</t>
    </rPh>
    <rPh sb="27" eb="29">
      <t>ショザイ</t>
    </rPh>
    <phoneticPr fontId="3"/>
  </si>
  <si>
    <t>厚生労働大臣が定める地域(平成21年告示第83号1)所在している</t>
    <rPh sb="13" eb="15">
      <t>ヘイセイ</t>
    </rPh>
    <rPh sb="17" eb="18">
      <t>ネン</t>
    </rPh>
    <rPh sb="18" eb="20">
      <t>コクジ</t>
    </rPh>
    <rPh sb="20" eb="21">
      <t>ダイ</t>
    </rPh>
    <rPh sb="23" eb="24">
      <t>ゴウ</t>
    </rPh>
    <rPh sb="26" eb="28">
      <t>ショザイ</t>
    </rPh>
    <phoneticPr fontId="3"/>
  </si>
  <si>
    <t>利用者が厚生労働大臣が定める地域(平成21年告示第83号2)に居住している</t>
    <rPh sb="0" eb="3">
      <t>リヨウシャ</t>
    </rPh>
    <rPh sb="31" eb="33">
      <t>キョジュウ</t>
    </rPh>
    <phoneticPr fontId="3"/>
  </si>
  <si>
    <t>1</t>
    <phoneticPr fontId="3"/>
  </si>
  <si>
    <t>2</t>
    <phoneticPr fontId="3"/>
  </si>
  <si>
    <t>1</t>
    <phoneticPr fontId="3"/>
  </si>
  <si>
    <t>2</t>
    <phoneticPr fontId="3"/>
  </si>
  <si>
    <t>1</t>
    <phoneticPr fontId="3"/>
  </si>
  <si>
    <t>1-1</t>
    <phoneticPr fontId="3"/>
  </si>
  <si>
    <t>1-2</t>
    <phoneticPr fontId="3"/>
  </si>
  <si>
    <t>1-3</t>
    <phoneticPr fontId="3"/>
  </si>
  <si>
    <t>1-4</t>
    <phoneticPr fontId="3"/>
  </si>
  <si>
    <t>1</t>
    <phoneticPr fontId="3"/>
  </si>
  <si>
    <t>1-5</t>
    <phoneticPr fontId="3"/>
  </si>
  <si>
    <t>判定期間における居宅サービス計画の総数</t>
    <phoneticPr fontId="3"/>
  </si>
  <si>
    <t>訪問介護サービス等のそれぞれの紹介率最高法人が位置付けられた居宅サービス計画数並びに紹介率最高法人の名称、住所、事業所名及び代表者名</t>
    <rPh sb="8" eb="9">
      <t>トウ</t>
    </rPh>
    <phoneticPr fontId="3"/>
  </si>
  <si>
    <t>算定方法で計算した割合</t>
    <phoneticPr fontId="3"/>
  </si>
  <si>
    <t>算定方法で計算した割合が80％を超えている場合であって正当な理由がある場合においては、その正当な理由</t>
    <phoneticPr fontId="3"/>
  </si>
  <si>
    <t>訪問介護、通所介護、福祉用具貸与又は地域密着型通所介護(訪問介護サービス等)のそれぞれが位置付けられた居宅サービス計画数</t>
    <rPh sb="28" eb="30">
      <t>ホウモン</t>
    </rPh>
    <rPh sb="30" eb="32">
      <t>カイゴ</t>
    </rPh>
    <rPh sb="36" eb="37">
      <t>トウ</t>
    </rPh>
    <phoneticPr fontId="3"/>
  </si>
  <si>
    <t>2</t>
    <phoneticPr fontId="3"/>
  </si>
  <si>
    <t>3</t>
    <phoneticPr fontId="3"/>
  </si>
  <si>
    <t>1</t>
    <phoneticPr fontId="3"/>
  </si>
  <si>
    <t>4</t>
    <phoneticPr fontId="3"/>
  </si>
  <si>
    <t>下記に掲げる事項を記載した書類を作成しているか</t>
    <rPh sb="0" eb="2">
      <t>カキ</t>
    </rPh>
    <phoneticPr fontId="3"/>
  </si>
  <si>
    <t>(1)について算定の結果80%を超えた場合に書類を市に提出し、減算の適用についての通知を受け取っているか</t>
    <rPh sb="7" eb="9">
      <t>サンテイ</t>
    </rPh>
    <rPh sb="10" eb="12">
      <t>ケッカ</t>
    </rPh>
    <rPh sb="16" eb="17">
      <t>コ</t>
    </rPh>
    <rPh sb="19" eb="21">
      <t>バアイ</t>
    </rPh>
    <rPh sb="22" eb="24">
      <t>ショルイ</t>
    </rPh>
    <rPh sb="25" eb="26">
      <t>シ</t>
    </rPh>
    <rPh sb="27" eb="29">
      <t>テイシュツ</t>
    </rPh>
    <rPh sb="31" eb="33">
      <t>ゲンサン</t>
    </rPh>
    <rPh sb="34" eb="36">
      <t>テキヨウ</t>
    </rPh>
    <rPh sb="41" eb="43">
      <t>ツウチ</t>
    </rPh>
    <rPh sb="44" eb="45">
      <t>ウ</t>
    </rPh>
    <rPh sb="46" eb="47">
      <t>ト</t>
    </rPh>
    <phoneticPr fontId="3"/>
  </si>
  <si>
    <t>(1)について算定の結果80%を超えない場合に書類を２年間保存しているか</t>
    <rPh sb="7" eb="9">
      <t>サンテイ</t>
    </rPh>
    <rPh sb="10" eb="12">
      <t>ケッカ</t>
    </rPh>
    <rPh sb="16" eb="17">
      <t>コ</t>
    </rPh>
    <rPh sb="20" eb="22">
      <t>バアイ</t>
    </rPh>
    <rPh sb="23" eb="25">
      <t>ショルイ</t>
    </rPh>
    <rPh sb="27" eb="29">
      <t>ネンカン</t>
    </rPh>
    <rPh sb="29" eb="31">
      <t>ホゾン</t>
    </rPh>
    <phoneticPr fontId="3"/>
  </si>
  <si>
    <t>常勤かつ専従の主任介護支援専門員が２名以上</t>
    <rPh sb="18" eb="21">
      <t>メイイジョウ</t>
    </rPh>
    <phoneticPr fontId="3"/>
  </si>
  <si>
    <t>常勤かつ専従の介護支援専門員が３名以上（主任介護支援専門員２名を除く）</t>
    <rPh sb="16" eb="17">
      <t>メイ</t>
    </rPh>
    <rPh sb="17" eb="19">
      <t>イジョウ</t>
    </rPh>
    <phoneticPr fontId="3"/>
  </si>
  <si>
    <t>24時間連絡体制を確保し、かつ、必要に応じて利用者等の相談に対応する体制を確保している</t>
    <rPh sb="37" eb="39">
      <t>カクホ</t>
    </rPh>
    <phoneticPr fontId="3"/>
  </si>
  <si>
    <t>利用者に関する情報又はサービス提供に当たっての留意事項に係る伝達等を目的とした会議をおおむね週１回以上開催している</t>
    <phoneticPr fontId="3"/>
  </si>
  <si>
    <t>常勤かつ専従の主任介護支援専門員が１名以上</t>
    <rPh sb="18" eb="19">
      <t>メイ</t>
    </rPh>
    <rPh sb="19" eb="21">
      <t>イジョウ</t>
    </rPh>
    <phoneticPr fontId="3"/>
  </si>
  <si>
    <t>常勤かつ専従の介護支援専門員が３名以上（主任介護支援専門員１名を除く）</t>
    <rPh sb="16" eb="19">
      <t>メイイジョウ</t>
    </rPh>
    <rPh sb="30" eb="31">
      <t>メイ</t>
    </rPh>
    <phoneticPr fontId="3"/>
  </si>
  <si>
    <t>利用者に関する情報又はサービス提供に当たっての留意事項に係る伝達等を目的とした会議をおおむね週１回以上開催している</t>
    <phoneticPr fontId="3"/>
  </si>
  <si>
    <t>他の法人が運営する指定居宅介護支援事業者と共同で事例検討会、研修会を実施</t>
    <rPh sb="34" eb="36">
      <t>ジッシ</t>
    </rPh>
    <phoneticPr fontId="3"/>
  </si>
  <si>
    <t>常勤かつ専従の主任介護支援専門員が１名以上</t>
    <rPh sb="18" eb="21">
      <t>メイイジョウ</t>
    </rPh>
    <phoneticPr fontId="3"/>
  </si>
  <si>
    <t>常勤かつ専従の介護支援専門員が２名以上（主任介護支援専門員１名を除く）</t>
    <rPh sb="16" eb="19">
      <t>メイイジョウ</t>
    </rPh>
    <rPh sb="30" eb="31">
      <t>メイ</t>
    </rPh>
    <phoneticPr fontId="3"/>
  </si>
  <si>
    <t>常勤かつ専従の介護支援専門員が１名以上（主任介護支援専門員１名を除く）</t>
    <rPh sb="16" eb="19">
      <t>メイイジョウ</t>
    </rPh>
    <phoneticPr fontId="3"/>
  </si>
  <si>
    <t>常勤換算方法で１以上の介護支援専門員</t>
    <phoneticPr fontId="3"/>
  </si>
  <si>
    <t>24時間連絡体制を確保し、かつ、必要に応じて利用者等の相談に対応する体制を確保している(連携可)</t>
    <rPh sb="37" eb="39">
      <t>カクホ</t>
    </rPh>
    <rPh sb="44" eb="46">
      <t>レンケイ</t>
    </rPh>
    <rPh sb="46" eb="47">
      <t>カ</t>
    </rPh>
    <phoneticPr fontId="3"/>
  </si>
  <si>
    <t>計画的な研修（研修計画の作成及び実施）(連携可)</t>
    <phoneticPr fontId="3"/>
  </si>
  <si>
    <t>介護支援専門員実務研修への協力又は協力体制の確保(連携可)</t>
    <rPh sb="25" eb="27">
      <t>レンケイ</t>
    </rPh>
    <rPh sb="27" eb="28">
      <t>カ</t>
    </rPh>
    <phoneticPr fontId="3"/>
  </si>
  <si>
    <t>他の法人が運営する指定居宅介護支援事業者と共同での事例検討会、研修会を実施(連携可)</t>
    <rPh sb="35" eb="37">
      <t>ジッシ</t>
    </rPh>
    <phoneticPr fontId="3"/>
  </si>
  <si>
    <t>前々年度の３月から前年度の２月までの間において退院・退所加算の算定に係る病院、診療所、地域密着型介護老人福祉施設又は介護保険施設との連携の回数の合計が３５回以上</t>
    <rPh sb="77" eb="80">
      <t>カイイジョウ</t>
    </rPh>
    <phoneticPr fontId="3"/>
  </si>
  <si>
    <t>特定事業所加算Ⅰ、Ⅱ又はⅢを算定している</t>
    <rPh sb="14" eb="16">
      <t>サンテイ</t>
    </rPh>
    <phoneticPr fontId="3"/>
  </si>
  <si>
    <t>1</t>
    <phoneticPr fontId="3"/>
  </si>
  <si>
    <t>1</t>
    <phoneticPr fontId="3"/>
  </si>
  <si>
    <t>2</t>
    <phoneticPr fontId="3"/>
  </si>
  <si>
    <t>1</t>
    <phoneticPr fontId="3"/>
  </si>
  <si>
    <t>3</t>
    <phoneticPr fontId="3"/>
  </si>
  <si>
    <t>4</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</si>
  <si>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</si>
  <si>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</si>
  <si>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</si>
  <si>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</si>
  <si>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</si>
  <si>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</si>
  <si>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</si>
  <si>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</si>
  <si>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</si>
  <si>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</si>
  <si>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</si>
  <si>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</si>
  <si>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</si>
  <si>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</si>
  <si>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</si>
  <si>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</si>
  <si>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</si>
  <si>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</si>
  <si>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</si>
  <si>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</si>
  <si>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</si>
  <si>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</si>
  <si>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3</t>
    <phoneticPr fontId="3"/>
  </si>
  <si>
    <t>5</t>
    <phoneticPr fontId="3"/>
  </si>
  <si>
    <t>7</t>
    <phoneticPr fontId="3"/>
  </si>
  <si>
    <t>8</t>
    <phoneticPr fontId="3"/>
  </si>
  <si>
    <t>9</t>
    <phoneticPr fontId="3"/>
  </si>
  <si>
    <t>10</t>
    <phoneticPr fontId="3"/>
  </si>
  <si>
    <t>11</t>
    <phoneticPr fontId="3"/>
  </si>
  <si>
    <t>12</t>
    <phoneticPr fontId="3"/>
  </si>
  <si>
    <t>13</t>
    <phoneticPr fontId="3"/>
  </si>
  <si>
    <t>1</t>
    <phoneticPr fontId="3"/>
  </si>
  <si>
    <t>3</t>
    <phoneticPr fontId="3"/>
  </si>
  <si>
    <t>4</t>
    <phoneticPr fontId="3"/>
  </si>
  <si>
    <t>5</t>
    <phoneticPr fontId="3"/>
  </si>
  <si>
    <t>6</t>
    <phoneticPr fontId="3"/>
  </si>
  <si>
    <t>7</t>
    <phoneticPr fontId="3"/>
  </si>
  <si>
    <t>8</t>
    <phoneticPr fontId="3"/>
  </si>
  <si>
    <t>10</t>
    <phoneticPr fontId="3"/>
  </si>
  <si>
    <t>13</t>
    <phoneticPr fontId="3"/>
  </si>
  <si>
    <t>2</t>
    <phoneticPr fontId="3"/>
  </si>
  <si>
    <t>ターミナルケアマネジメント加算の算定要件を満たし、利用者の死亡日又はそれに最も近い日に指定居宅介護支援を提供している他の指定居宅介護支援事業者がない</t>
    <phoneticPr fontId="3"/>
  </si>
  <si>
    <t>中山間部地域等における小規模事業所加算</t>
    <phoneticPr fontId="3"/>
  </si>
  <si>
    <t>中山間地域等に居住する者へのサービス提供加算</t>
    <phoneticPr fontId="3"/>
  </si>
  <si>
    <t>運営基準減算
(0/100）</t>
    <phoneticPr fontId="3"/>
  </si>
  <si>
    <t>特定事業所加算
（Ⅰ）</t>
    <phoneticPr fontId="3"/>
  </si>
  <si>
    <t>特定事業所加算
（Ⅱ）</t>
    <phoneticPr fontId="3"/>
  </si>
  <si>
    <t>特定事業所加算
（Ⅲ）</t>
    <phoneticPr fontId="3"/>
  </si>
  <si>
    <t>特定事業所加算
（A）</t>
    <phoneticPr fontId="3"/>
  </si>
  <si>
    <t>年</t>
    <phoneticPr fontId="3"/>
  </si>
  <si>
    <t>月</t>
    <phoneticPr fontId="3"/>
  </si>
  <si>
    <t>日</t>
    <phoneticPr fontId="3"/>
  </si>
  <si>
    <t>作 成 者 ------------</t>
    <rPh sb="0" eb="1">
      <t>サク</t>
    </rPh>
    <rPh sb="2" eb="3">
      <t>シゲル</t>
    </rPh>
    <rPh sb="4" eb="5">
      <t>モノ</t>
    </rPh>
    <phoneticPr fontId="5"/>
  </si>
  <si>
    <t>R</t>
    <phoneticPr fontId="3"/>
  </si>
  <si>
    <t>人</t>
    <rPh sb="0" eb="1">
      <t>ニン</t>
    </rPh>
    <phoneticPr fontId="3"/>
  </si>
  <si>
    <t>利用者数</t>
    <rPh sb="0" eb="2">
      <t>リヨウ</t>
    </rPh>
    <rPh sb="2" eb="3">
      <t>シャ</t>
    </rPh>
    <rPh sb="3" eb="4">
      <t>スウ</t>
    </rPh>
    <phoneticPr fontId="3"/>
  </si>
  <si>
    <t>・重要事項説明書</t>
    <rPh sb="1" eb="3">
      <t>ジュウヨウ</t>
    </rPh>
    <rPh sb="3" eb="5">
      <t>ジコウ</t>
    </rPh>
    <rPh sb="5" eb="8">
      <t>セツメイショ</t>
    </rPh>
    <phoneticPr fontId="3"/>
  </si>
  <si>
    <t>・居宅介護支援の提供にあたって説明すべき事項</t>
    <rPh sb="1" eb="3">
      <t>キョタク</t>
    </rPh>
    <rPh sb="3" eb="5">
      <t>カイゴ</t>
    </rPh>
    <rPh sb="5" eb="7">
      <t>シエン</t>
    </rPh>
    <rPh sb="8" eb="10">
      <t>テイキョウ</t>
    </rPh>
    <rPh sb="15" eb="17">
      <t>セツメイ</t>
    </rPh>
    <rPh sb="20" eb="22">
      <t>ジコウ</t>
    </rPh>
    <phoneticPr fontId="3"/>
  </si>
  <si>
    <t>・居宅サービス計画原案・居宅サービス計画書</t>
    <rPh sb="1" eb="3">
      <t>キョタク</t>
    </rPh>
    <rPh sb="7" eb="9">
      <t>ケイカク</t>
    </rPh>
    <rPh sb="9" eb="11">
      <t>ゲンアン</t>
    </rPh>
    <rPh sb="12" eb="14">
      <t>キョタク</t>
    </rPh>
    <rPh sb="18" eb="20">
      <t>ケイカク</t>
    </rPh>
    <rPh sb="20" eb="21">
      <t>ショ</t>
    </rPh>
    <phoneticPr fontId="3"/>
  </si>
  <si>
    <t>・個人情報の使用同意書</t>
    <rPh sb="1" eb="3">
      <t>コジン</t>
    </rPh>
    <rPh sb="3" eb="5">
      <t>ジョウホウ</t>
    </rPh>
    <rPh sb="6" eb="8">
      <t>シヨウ</t>
    </rPh>
    <rPh sb="8" eb="11">
      <t>ドウイショ</t>
    </rPh>
    <phoneticPr fontId="3"/>
  </si>
  <si>
    <t>必要に応じて、多様な主体により提供される日常生活全般を支援するサービスが包括的に提供されるような居宅サービス計画を作成している</t>
    <rPh sb="27" eb="29">
      <t>シエン</t>
    </rPh>
    <rPh sb="57" eb="59">
      <t>サクセイ</t>
    </rPh>
    <phoneticPr fontId="3"/>
  </si>
  <si>
    <t>令和</t>
    <rPh sb="0" eb="2">
      <t>レイワ</t>
    </rPh>
    <phoneticPr fontId="5"/>
  </si>
  <si>
    <t>指定居宅介護支援を提供するに当たっては、法第118条の2第1項に規定する介護保険等関連情報その他必要な情報を活用し、適切かつ有効に行うよう努めているか。</t>
    <rPh sb="0" eb="2">
      <t>シテイ</t>
    </rPh>
    <rPh sb="2" eb="4">
      <t>キョタク</t>
    </rPh>
    <rPh sb="4" eb="6">
      <t>カイゴ</t>
    </rPh>
    <rPh sb="6" eb="8">
      <t>シエン</t>
    </rPh>
    <rPh sb="9" eb="11">
      <t>テイキョウ</t>
    </rPh>
    <rPh sb="14" eb="15">
      <t>ア</t>
    </rPh>
    <rPh sb="20" eb="21">
      <t>ホウ</t>
    </rPh>
    <rPh sb="21" eb="22">
      <t>ダイ</t>
    </rPh>
    <rPh sb="25" eb="26">
      <t>ジョウ</t>
    </rPh>
    <rPh sb="28" eb="29">
      <t>ダイ</t>
    </rPh>
    <rPh sb="30" eb="31">
      <t>コウ</t>
    </rPh>
    <rPh sb="32" eb="34">
      <t>キテイ</t>
    </rPh>
    <rPh sb="36" eb="38">
      <t>カイゴ</t>
    </rPh>
    <rPh sb="38" eb="40">
      <t>ホケン</t>
    </rPh>
    <rPh sb="40" eb="41">
      <t>トウ</t>
    </rPh>
    <rPh sb="41" eb="43">
      <t>カンレン</t>
    </rPh>
    <rPh sb="43" eb="45">
      <t>ジョウホウ</t>
    </rPh>
    <rPh sb="47" eb="48">
      <t>タ</t>
    </rPh>
    <rPh sb="48" eb="50">
      <t>ヒツヨウ</t>
    </rPh>
    <rPh sb="51" eb="53">
      <t>ジョウホウ</t>
    </rPh>
    <rPh sb="54" eb="56">
      <t>カツヨウ</t>
    </rPh>
    <rPh sb="58" eb="60">
      <t>テキセツ</t>
    </rPh>
    <rPh sb="62" eb="64">
      <t>ユウコウ</t>
    </rPh>
    <rPh sb="65" eb="66">
      <t>オコナ</t>
    </rPh>
    <rPh sb="69" eb="70">
      <t>ツト</t>
    </rPh>
    <phoneticPr fontId="3"/>
  </si>
  <si>
    <t>要介護認定等の更新申請が、遅くとも有効期間の満了日の30日前には行われるように必要な援助を行っているか。</t>
    <rPh sb="22" eb="24">
      <t>マンリョウ</t>
    </rPh>
    <rPh sb="24" eb="25">
      <t>ビ</t>
    </rPh>
    <phoneticPr fontId="3"/>
  </si>
  <si>
    <t>市記入欄</t>
    <rPh sb="0" eb="1">
      <t>シ</t>
    </rPh>
    <rPh sb="1" eb="3">
      <t>キニュウ</t>
    </rPh>
    <rPh sb="3" eb="4">
      <t>ラン</t>
    </rPh>
    <phoneticPr fontId="3"/>
  </si>
  <si>
    <t>市チェック数</t>
    <rPh sb="0" eb="1">
      <t>シ</t>
    </rPh>
    <phoneticPr fontId="3"/>
  </si>
  <si>
    <t>/</t>
    <phoneticPr fontId="3"/>
  </si>
  <si>
    <t xml:space="preserve">項目別チェック </t>
    <rPh sb="0" eb="2">
      <t>コウモク</t>
    </rPh>
    <rPh sb="2" eb="3">
      <t>ベツ</t>
    </rPh>
    <phoneticPr fontId="3"/>
  </si>
  <si>
    <t xml:space="preserve">市チェック数 </t>
    <rPh sb="0" eb="1">
      <t>シ</t>
    </rPh>
    <phoneticPr fontId="3"/>
  </si>
  <si>
    <t>計</t>
    <rPh sb="0" eb="1">
      <t>ケイ</t>
    </rPh>
    <phoneticPr fontId="3"/>
  </si>
  <si>
    <t>/34</t>
    <phoneticPr fontId="3"/>
  </si>
  <si>
    <t>1-1</t>
    <phoneticPr fontId="3"/>
  </si>
  <si>
    <t>2-3</t>
    <phoneticPr fontId="3"/>
  </si>
  <si>
    <t xml:space="preserve">第6条
(管理者)
</t>
    <phoneticPr fontId="3"/>
  </si>
  <si>
    <t>2-1</t>
    <phoneticPr fontId="3"/>
  </si>
  <si>
    <t>2-2</t>
    <phoneticPr fontId="3"/>
  </si>
  <si>
    <t>3-2</t>
    <phoneticPr fontId="3"/>
  </si>
  <si>
    <t>3-3</t>
    <phoneticPr fontId="3"/>
  </si>
  <si>
    <t>5-1</t>
    <phoneticPr fontId="3"/>
  </si>
  <si>
    <t>5-2</t>
    <phoneticPr fontId="3"/>
  </si>
  <si>
    <t>(解釈通知)
特段の事情がある場合については、その具体的な内容を記録しておくことが必要である。</t>
    <rPh sb="1" eb="3">
      <t>カイシャク</t>
    </rPh>
    <rPh sb="3" eb="5">
      <t>ツウチ</t>
    </rPh>
    <rPh sb="32" eb="34">
      <t>キロク</t>
    </rPh>
    <rPh sb="41" eb="43">
      <t>ヒツヨウ</t>
    </rPh>
    <phoneticPr fontId="3"/>
  </si>
  <si>
    <t xml:space="preserve">(解釈通知)
介護支援専門員は、次のやむを得ない理由がある場合については、サービス担当者に対する照会等により意見を求めることができるものとする。
①開催の日程調整を行ったが、サービス担当者の事由により、サービス担当者会議への参加が得られなかった場合
②居宅サービス計画の変更から間もない場合で利用者の状態に大きな変化が見られない場合
</t>
    <rPh sb="1" eb="5">
      <t>カイシャクツウチ</t>
    </rPh>
    <phoneticPr fontId="3"/>
  </si>
  <si>
    <t>(解釈通知)
介護支援専門員は、当該軽度者の居宅サービス計画に指定福祉用具貸与を位置付ける場合には、当該軽度者の調査票の写しを指定福祉用具貸与事業者へ提示することに同意を得たうえで、その内容が確認できる文書を事業者へ送付しなければならない。</t>
    <rPh sb="16" eb="18">
      <t>トウガイ</t>
    </rPh>
    <rPh sb="31" eb="33">
      <t>シテイ</t>
    </rPh>
    <phoneticPr fontId="3"/>
  </si>
  <si>
    <t>5-32</t>
    <phoneticPr fontId="3"/>
  </si>
  <si>
    <t>5-33</t>
    <phoneticPr fontId="3"/>
  </si>
  <si>
    <t>介護保険法第115条の48第4項の規定により、地域ケア会議から資料又は情報の提供等の必要な協力の求めがあった場合に協力するよう努めているか。</t>
    <rPh sb="0" eb="4">
      <t>カイゴホケン</t>
    </rPh>
    <rPh sb="63" eb="64">
      <t>ツト</t>
    </rPh>
    <phoneticPr fontId="3"/>
  </si>
  <si>
    <t>7-1</t>
    <phoneticPr fontId="3"/>
  </si>
  <si>
    <t>7-2</t>
    <phoneticPr fontId="3"/>
  </si>
  <si>
    <t>7-3</t>
    <phoneticPr fontId="3"/>
  </si>
  <si>
    <t>7-4</t>
    <phoneticPr fontId="3"/>
  </si>
  <si>
    <t>(解釈通知)
指定居宅介護支援事業者は、苦情がサービスの質の向上を図る上での重要な情報であるとの認識に立ち、苦情の内容を踏まえ、サービスの質の向上に向けた取組を自ら行うべきである。</t>
    <rPh sb="7" eb="18">
      <t>シテイキョタクカイゴシエンジギョウシャ</t>
    </rPh>
    <phoneticPr fontId="3"/>
  </si>
  <si>
    <t>指定居宅介護支援その他のサービスの提供に要した費用につき、その支払を受ける際、当該支払をした居宅要介護被保険者に対し、領収証を交付しているか。</t>
    <rPh sb="0" eb="2">
      <t>シテイ</t>
    </rPh>
    <rPh sb="2" eb="4">
      <t>キョタク</t>
    </rPh>
    <rPh sb="4" eb="6">
      <t>カイゴ</t>
    </rPh>
    <rPh sb="6" eb="8">
      <t>シエン</t>
    </rPh>
    <rPh sb="10" eb="11">
      <t>タ</t>
    </rPh>
    <rPh sb="17" eb="19">
      <t>テイキョウ</t>
    </rPh>
    <rPh sb="20" eb="21">
      <t>ヨウ</t>
    </rPh>
    <rPh sb="23" eb="25">
      <t>ヒヨウ</t>
    </rPh>
    <rPh sb="31" eb="33">
      <t>シハライ</t>
    </rPh>
    <rPh sb="34" eb="35">
      <t>ウ</t>
    </rPh>
    <rPh sb="37" eb="38">
      <t>サイ</t>
    </rPh>
    <rPh sb="39" eb="41">
      <t>トウガイ</t>
    </rPh>
    <rPh sb="41" eb="43">
      <t>シハライ</t>
    </rPh>
    <rPh sb="46" eb="48">
      <t>キョタク</t>
    </rPh>
    <rPh sb="48" eb="49">
      <t>ヨウ</t>
    </rPh>
    <rPh sb="49" eb="51">
      <t>カイゴ</t>
    </rPh>
    <rPh sb="51" eb="55">
      <t>ヒホケンシャ</t>
    </rPh>
    <rPh sb="56" eb="57">
      <t>タイ</t>
    </rPh>
    <rPh sb="59" eb="62">
      <t>リョウシュウショウ</t>
    </rPh>
    <rPh sb="63" eb="65">
      <t>コウフ</t>
    </rPh>
    <phoneticPr fontId="3"/>
  </si>
  <si>
    <t>領収証について、居宅要介護被保険者から支払を受けた指定居宅介護支援の費用の額及びその他の費用の額を区分して記載し、当該その他の費用の額についてはそれぞれ個別の費用ごとに区分して記載しているか。</t>
    <phoneticPr fontId="3"/>
  </si>
  <si>
    <t xml:space="preserve">
</t>
    <phoneticPr fontId="3"/>
  </si>
  <si>
    <t>34-1</t>
    <phoneticPr fontId="3"/>
  </si>
  <si>
    <t>34-2</t>
    <phoneticPr fontId="3"/>
  </si>
  <si>
    <t xml:space="preserve">第8条
(内容及び手続の説明及び同意）
</t>
    <phoneticPr fontId="3"/>
  </si>
  <si>
    <t>(解釈通知)
介護支援専門員は、当該軽度者が、次の①から③までのいずれかに該当する旨が医師の医学的な所見に基づき判断され、かつ、サービス担当者会議等を通じた適切なケアマネジメントにより福祉用具貸与が特に必要である旨が判断されている場合については、福祉用具の必要性を判断するため、主治医意見書による方法のほか、医師の診断書又は医師から所見を聴取する方法により当該医師の所見及び医師の名前を居宅サービス計画に記載しなければならない。この場合において、介護支援専門員は、指定福祉用具貸与事業者より、当該軽度者に係る医師の所見及び医師の名前について確認があったときには、利用者の同意を得て、適切にその内容について情報提供しなければならない。
①疾病その他の原因により、状態が変動しやすく、日によって又は時間帯によって、頻繁に94号告示第31号のイに該当する者（例：パーキンソン病の治療薬によるＯＮ・ＯＦＦ現象）
②疾病その他の原因により、状態が急速に悪化し、短期間のうちに94号告示第31号のイに該当するに至ることが確実に見込まれる者（例：がん末期の急速な状態悪化）
③疾病その他の原因により、身体への重大な危険性又は症状の　重篤化の回避等医学的判断から94号告示第31号のイに該当すると判断できる者（例：ぜんそく発作等による呼吸不全、心疾患による心不全、嚥下障害による誤嚥性肺炎の回避）</t>
    <phoneticPr fontId="3"/>
  </si>
  <si>
    <t>(解釈通知)
当該課題分析は、利用者の課題を客観的に抽出する手法として合理的なものと認められる適切な方法（「介護サービス計画書の様式及び課題分析標準項目の提示について（平成11年老企第29号）」の別紙４に示す項目）を用いる。</t>
    <rPh sb="1" eb="3">
      <t>カイシャク</t>
    </rPh>
    <rPh sb="3" eb="5">
      <t>ツウチ</t>
    </rPh>
    <rPh sb="7" eb="9">
      <t>トウガイ</t>
    </rPh>
    <rPh sb="9" eb="11">
      <t>カダイ</t>
    </rPh>
    <rPh sb="11" eb="13">
      <t>ブンセキ</t>
    </rPh>
    <rPh sb="15" eb="18">
      <t>リヨウシャ</t>
    </rPh>
    <rPh sb="19" eb="21">
      <t>カダイ</t>
    </rPh>
    <rPh sb="22" eb="25">
      <t>キャッカンテキ</t>
    </rPh>
    <rPh sb="26" eb="28">
      <t>チュウシュツ</t>
    </rPh>
    <rPh sb="30" eb="32">
      <t>シュホウ</t>
    </rPh>
    <rPh sb="35" eb="37">
      <t>ゴウリ</t>
    </rPh>
    <rPh sb="37" eb="38">
      <t>テキ</t>
    </rPh>
    <rPh sb="42" eb="43">
      <t>ミト</t>
    </rPh>
    <rPh sb="108" eb="109">
      <t>モチ</t>
    </rPh>
    <phoneticPr fontId="3"/>
  </si>
  <si>
    <t>介護支援専門員は、次に掲げる場合においては、サービス担当者会議の開催により、居宅サ―ビス計画の変更の必要性について、担当者から、専門的な見地からの意見を求めているか。
①要介護認定を受けている利用者が要介護更新認定を受けた場合
②要介護認定を受けている利用者が要介護状態区分の変更の認定を受けた場合</t>
    <phoneticPr fontId="3"/>
  </si>
  <si>
    <t>(解釈通知)
介護支援専門員は、要介護１の利用者（以下「軽度者」という。）の居宅サービス計画に指定福祉用具貸与を位置付ける場合には、「厚生労働大臣が定める基準に適合する利用者等（平成27年厚生労働省告示第94号。以下「94号告示」という。）」第31号のイで定める状態像の者であることを確認するため、当該軽度者の「要介護認定等基準時間の推計の方法（平成12年厚生省告示第91号）」別表第1の調査票について必要な部分の写しを市町村から入手しなければならない。また、あらかじめ本人の同意を得ていない場合は、調査票の写しを本人に情報開示させそれを入手しなければならない。</t>
    <rPh sb="161" eb="162">
      <t>トウ</t>
    </rPh>
    <phoneticPr fontId="3"/>
  </si>
  <si>
    <t>(解釈通知)
事業所ごとに、原則として月ごとの勤務表を作成し、介護支援専門員については、日々の勤務時間、常勤・非常勤の別、管理者との兼務関係等を明確にする。</t>
    <phoneticPr fontId="3"/>
  </si>
  <si>
    <t>(解釈通知)
職場におけるハラスメントの内容及び職場におけるハラスメントを行ってはならない旨の方針を明確化し、従業員に周知・啓発する。</t>
    <rPh sb="7" eb="9">
      <t>ショクバ</t>
    </rPh>
    <rPh sb="20" eb="22">
      <t>ナイヨウ</t>
    </rPh>
    <rPh sb="22" eb="23">
      <t>オヨ</t>
    </rPh>
    <rPh sb="24" eb="26">
      <t>ショクバ</t>
    </rPh>
    <rPh sb="37" eb="38">
      <t>オコナ</t>
    </rPh>
    <rPh sb="45" eb="46">
      <t>ムネ</t>
    </rPh>
    <rPh sb="47" eb="49">
      <t>ホウシン</t>
    </rPh>
    <rPh sb="50" eb="53">
      <t>メイカクカ</t>
    </rPh>
    <rPh sb="55" eb="58">
      <t>ジュウギョウイン</t>
    </rPh>
    <rPh sb="59" eb="61">
      <t>シュウチ</t>
    </rPh>
    <rPh sb="62" eb="64">
      <t>ケイハツ</t>
    </rPh>
    <phoneticPr fontId="3"/>
  </si>
  <si>
    <t>(解釈通知)
相談に対応する職員をあらかじめ定めること等により、相談への対応の窓口をあらかじめ定め、労働者に周知する。</t>
    <rPh sb="7" eb="9">
      <t>ソウダン</t>
    </rPh>
    <rPh sb="10" eb="12">
      <t>タイオウ</t>
    </rPh>
    <rPh sb="14" eb="16">
      <t>ショクイン</t>
    </rPh>
    <rPh sb="22" eb="23">
      <t>サダ</t>
    </rPh>
    <rPh sb="27" eb="28">
      <t>トウ</t>
    </rPh>
    <rPh sb="32" eb="34">
      <t>ソウダン</t>
    </rPh>
    <rPh sb="36" eb="38">
      <t>タイオウ</t>
    </rPh>
    <rPh sb="39" eb="41">
      <t>マドグチ</t>
    </rPh>
    <rPh sb="47" eb="48">
      <t>サダ</t>
    </rPh>
    <rPh sb="50" eb="53">
      <t>ロウドウシャ</t>
    </rPh>
    <rPh sb="54" eb="56">
      <t>シュウチ</t>
    </rPh>
    <phoneticPr fontId="3"/>
  </si>
  <si>
    <t xml:space="preserve">(解釈通知)
研修は新規採用時にも実施すること。また実施内容について記録すること。                                                       </t>
    <rPh sb="7" eb="9">
      <t>ケンシュウ</t>
    </rPh>
    <rPh sb="26" eb="28">
      <t>ジッシ</t>
    </rPh>
    <rPh sb="28" eb="30">
      <t>ナイヨウ</t>
    </rPh>
    <rPh sb="34" eb="36">
      <t>キロク</t>
    </rPh>
    <phoneticPr fontId="3"/>
  </si>
  <si>
    <t>確認文書</t>
    <rPh sb="0" eb="2">
      <t>カクニン</t>
    </rPh>
    <rPh sb="2" eb="4">
      <t>ブンショ</t>
    </rPh>
    <phoneticPr fontId="3"/>
  </si>
  <si>
    <t xml:space="preserve">チェック項目について「はい」の場合１を記入、「いいえ」の場合は空欄のままにしてください。
</t>
    <phoneticPr fontId="3"/>
  </si>
  <si>
    <t xml:space="preserve">(解釈通知)
非常勤の介護支援専門員は、介護保険施設の常勤専従の介護支援専門員と兼務しない。    </t>
    <phoneticPr fontId="3"/>
  </si>
  <si>
    <t>法令</t>
    <rPh sb="0" eb="2">
      <t>ホウレイ</t>
    </rPh>
    <phoneticPr fontId="3"/>
  </si>
  <si>
    <t>報酬基準</t>
    <rPh sb="0" eb="2">
      <t>ホウシュウ</t>
    </rPh>
    <rPh sb="2" eb="4">
      <t>キジュン</t>
    </rPh>
    <phoneticPr fontId="3"/>
  </si>
  <si>
    <t>介護給付費の算定及び取り扱い基本的事項</t>
    <rPh sb="14" eb="17">
      <t>キホンテキ</t>
    </rPh>
    <rPh sb="17" eb="19">
      <t>ジコウ</t>
    </rPh>
    <phoneticPr fontId="3"/>
  </si>
  <si>
    <t>根拠となる法令等について</t>
    <rPh sb="0" eb="2">
      <t>コンキョ</t>
    </rPh>
    <rPh sb="5" eb="7">
      <t>ホウレイ</t>
    </rPh>
    <rPh sb="7" eb="8">
      <t>トウ</t>
    </rPh>
    <phoneticPr fontId="3"/>
  </si>
  <si>
    <t>解釈通知…「指定居宅介護支援等の事業の人員及び運営に関する基準について（平成11年７月29日老企第22号）」</t>
    <rPh sb="0" eb="2">
      <t>カイシャク</t>
    </rPh>
    <rPh sb="2" eb="4">
      <t>ツウチ</t>
    </rPh>
    <phoneticPr fontId="3"/>
  </si>
  <si>
    <t>報酬基準…「指定居宅介護支援に要する費用の額の算定に関する基準（平12.2.10厚生労働省告示第20号）」</t>
    <rPh sb="0" eb="2">
      <t>ホウシュウ</t>
    </rPh>
    <rPh sb="2" eb="4">
      <t>キジュン</t>
    </rPh>
    <phoneticPr fontId="3"/>
  </si>
  <si>
    <t xml:space="preserve">第11条
(受給資格等の確認)
</t>
    <phoneticPr fontId="3"/>
  </si>
  <si>
    <t xml:space="preserve">第17条
(指定居宅介護支援の具体的取扱方針)
</t>
    <phoneticPr fontId="3"/>
  </si>
  <si>
    <t xml:space="preserve">第27条
(広告)
</t>
    <phoneticPr fontId="3"/>
  </si>
  <si>
    <t xml:space="preserve">第29条
(苦情処理)
</t>
    <phoneticPr fontId="3"/>
  </si>
  <si>
    <t xml:space="preserve">第30条
(事故発生時の対応)
</t>
    <phoneticPr fontId="3"/>
  </si>
  <si>
    <t>法令…「介護保険法」</t>
    <rPh sb="0" eb="2">
      <t>ホウレイ</t>
    </rPh>
    <phoneticPr fontId="3"/>
  </si>
  <si>
    <t xml:space="preserve">法第82条
(変更の届出等)
</t>
    <rPh sb="0" eb="1">
      <t>ホウ</t>
    </rPh>
    <phoneticPr fontId="3"/>
  </si>
  <si>
    <t xml:space="preserve">第4条
(基本方針)
</t>
    <phoneticPr fontId="3"/>
  </si>
  <si>
    <t>第7条
(設備及び備品等)</t>
    <phoneticPr fontId="3"/>
  </si>
  <si>
    <t>第9条
(提供拒否の禁止)</t>
    <phoneticPr fontId="3"/>
  </si>
  <si>
    <t xml:space="preserve">第10条
(サービス提供困難時の対応)
</t>
    <phoneticPr fontId="3"/>
  </si>
  <si>
    <t xml:space="preserve">第12条
(要介護認定の申請に係る援助)
</t>
    <phoneticPr fontId="3"/>
  </si>
  <si>
    <t xml:space="preserve">第13条
(身分を証する書類の携行)
</t>
    <phoneticPr fontId="3"/>
  </si>
  <si>
    <t xml:space="preserve">第14条
(利用料等の受領)
</t>
    <phoneticPr fontId="3"/>
  </si>
  <si>
    <t>法第46条第7項</t>
    <phoneticPr fontId="3"/>
  </si>
  <si>
    <t>法施行規則第78条</t>
    <phoneticPr fontId="3"/>
  </si>
  <si>
    <t>第15条
(保険給付の請求のための証明書の交付)</t>
    <phoneticPr fontId="3"/>
  </si>
  <si>
    <t xml:space="preserve">第16条
(指定居宅介護支援の基本取扱方針)
</t>
    <phoneticPr fontId="3"/>
  </si>
  <si>
    <t>第18条
(法定代理受領サービスに係る報告)</t>
    <phoneticPr fontId="3"/>
  </si>
  <si>
    <t xml:space="preserve">第19条
(利用者に対する居宅サービス計画等の書類の交付)
</t>
    <phoneticPr fontId="3"/>
  </si>
  <si>
    <t xml:space="preserve">第20条
(利用者に関する市町村への通知)
</t>
    <phoneticPr fontId="3"/>
  </si>
  <si>
    <t xml:space="preserve">第21条
(管理者の責務)
</t>
    <phoneticPr fontId="3"/>
  </si>
  <si>
    <t>第24条
(従業者の健康管理)</t>
    <phoneticPr fontId="3"/>
  </si>
  <si>
    <t xml:space="preserve">第28条
(居宅サービス事業者等からの利益収受の禁止等)
</t>
    <phoneticPr fontId="3"/>
  </si>
  <si>
    <t xml:space="preserve">第31条
(会計の区分)
</t>
    <phoneticPr fontId="3"/>
  </si>
  <si>
    <t xml:space="preserve">第32条
(記録の整備)
</t>
    <phoneticPr fontId="3"/>
  </si>
  <si>
    <t>根拠となる法令等について</t>
    <phoneticPr fontId="3"/>
  </si>
  <si>
    <t>〇指定居宅サービスに要する費用の額の算定に係る基準(訪問通所サービス、居宅療養管理指導及び福祉　用具貸与に係る部分)及び指定居宅介護支援に要する費用の額の算定に関する基準の制定に伴う事実上の留意事項について(平12.3.1老企第36号)</t>
    <rPh sb="1" eb="3">
      <t>シテイ</t>
    </rPh>
    <rPh sb="3" eb="5">
      <t>キョタク</t>
    </rPh>
    <rPh sb="10" eb="11">
      <t>ヨウ</t>
    </rPh>
    <rPh sb="13" eb="15">
      <t>ヒヨウ</t>
    </rPh>
    <rPh sb="16" eb="17">
      <t>ガク</t>
    </rPh>
    <rPh sb="18" eb="20">
      <t>サンテイ</t>
    </rPh>
    <rPh sb="21" eb="22">
      <t>カカ</t>
    </rPh>
    <rPh sb="23" eb="25">
      <t>キジュン</t>
    </rPh>
    <rPh sb="26" eb="28">
      <t>ホウモン</t>
    </rPh>
    <rPh sb="28" eb="30">
      <t>ツウショ</t>
    </rPh>
    <rPh sb="35" eb="37">
      <t>キョタク</t>
    </rPh>
    <rPh sb="37" eb="39">
      <t>リョウヨウ</t>
    </rPh>
    <rPh sb="39" eb="41">
      <t>カンリ</t>
    </rPh>
    <rPh sb="41" eb="43">
      <t>シドウ</t>
    </rPh>
    <rPh sb="43" eb="44">
      <t>オヨ</t>
    </rPh>
    <rPh sb="45" eb="47">
      <t>フクシ</t>
    </rPh>
    <rPh sb="48" eb="50">
      <t>ヨウグ</t>
    </rPh>
    <rPh sb="50" eb="52">
      <t>タイヨ</t>
    </rPh>
    <rPh sb="53" eb="54">
      <t>カカ</t>
    </rPh>
    <rPh sb="55" eb="57">
      <t>ブブン</t>
    </rPh>
    <rPh sb="58" eb="59">
      <t>オヨ</t>
    </rPh>
    <rPh sb="60" eb="62">
      <t>シテイ</t>
    </rPh>
    <rPh sb="62" eb="64">
      <t>キョタク</t>
    </rPh>
    <rPh sb="64" eb="66">
      <t>カイゴ</t>
    </rPh>
    <rPh sb="66" eb="68">
      <t>シエン</t>
    </rPh>
    <rPh sb="69" eb="70">
      <t>ヨウ</t>
    </rPh>
    <rPh sb="72" eb="74">
      <t>ヒヨウ</t>
    </rPh>
    <rPh sb="75" eb="76">
      <t>ガク</t>
    </rPh>
    <rPh sb="77" eb="79">
      <t>サンテイ</t>
    </rPh>
    <rPh sb="80" eb="81">
      <t>カン</t>
    </rPh>
    <rPh sb="83" eb="85">
      <t>キジュン</t>
    </rPh>
    <rPh sb="86" eb="88">
      <t>セイテイ</t>
    </rPh>
    <rPh sb="89" eb="90">
      <t>トモナ</t>
    </rPh>
    <rPh sb="91" eb="94">
      <t>ジジツジョウ</t>
    </rPh>
    <rPh sb="95" eb="97">
      <t>リュウイ</t>
    </rPh>
    <rPh sb="97" eb="99">
      <t>ジコウ</t>
    </rPh>
    <rPh sb="104" eb="105">
      <t>ヘイ</t>
    </rPh>
    <phoneticPr fontId="3"/>
  </si>
  <si>
    <t>〇指定居宅介護支援に要する費用の額の算定に関する基準(平12.2.10厚生省告示第20号)</t>
    <rPh sb="1" eb="9">
      <t>シテイキョタクカイゴシエン</t>
    </rPh>
    <rPh sb="10" eb="11">
      <t>ヨウ</t>
    </rPh>
    <rPh sb="13" eb="15">
      <t>ヒヨウ</t>
    </rPh>
    <rPh sb="16" eb="17">
      <t>ガク</t>
    </rPh>
    <rPh sb="18" eb="20">
      <t>サンテイ</t>
    </rPh>
    <rPh sb="21" eb="22">
      <t>カン</t>
    </rPh>
    <rPh sb="24" eb="26">
      <t>キジュン</t>
    </rPh>
    <rPh sb="27" eb="28">
      <t>ヘイ</t>
    </rPh>
    <rPh sb="35" eb="38">
      <t>コウセイショウ</t>
    </rPh>
    <rPh sb="38" eb="40">
      <t>コクジ</t>
    </rPh>
    <rPh sb="40" eb="41">
      <t>ダイ</t>
    </rPh>
    <rPh sb="43" eb="44">
      <t>ゴウ</t>
    </rPh>
    <phoneticPr fontId="3"/>
  </si>
  <si>
    <t xml:space="preserve">条例…「松阪市指定居宅介護支援等の事業の人員、設備及び運営に関する基準条例」
</t>
    <rPh sb="0" eb="2">
      <t>ジョウレイ</t>
    </rPh>
    <rPh sb="4" eb="7">
      <t>マツサカシ</t>
    </rPh>
    <rPh sb="7" eb="9">
      <t>シテイ</t>
    </rPh>
    <rPh sb="9" eb="11">
      <t>キョタク</t>
    </rPh>
    <rPh sb="11" eb="13">
      <t>カイゴ</t>
    </rPh>
    <rPh sb="13" eb="15">
      <t>シエン</t>
    </rPh>
    <rPh sb="15" eb="16">
      <t>トウ</t>
    </rPh>
    <rPh sb="17" eb="19">
      <t>ジギョウ</t>
    </rPh>
    <rPh sb="20" eb="22">
      <t>ジンイン</t>
    </rPh>
    <rPh sb="23" eb="25">
      <t>セツビ</t>
    </rPh>
    <rPh sb="25" eb="26">
      <t>オヨ</t>
    </rPh>
    <rPh sb="27" eb="29">
      <t>ウンエイ</t>
    </rPh>
    <rPh sb="30" eb="31">
      <t>カン</t>
    </rPh>
    <rPh sb="33" eb="35">
      <t>キジュン</t>
    </rPh>
    <rPh sb="35" eb="37">
      <t>ジョウレイ</t>
    </rPh>
    <phoneticPr fontId="3"/>
  </si>
  <si>
    <t>条例</t>
    <rPh sb="0" eb="2">
      <t>ジョウレイ</t>
    </rPh>
    <phoneticPr fontId="3"/>
  </si>
  <si>
    <t>指定作成時点</t>
    <rPh sb="0" eb="2">
      <t>シテイ</t>
    </rPh>
    <phoneticPr fontId="3"/>
  </si>
  <si>
    <t xml:space="preserve">令和　年　月　日作成  </t>
    <rPh sb="0" eb="2">
      <t>レイワ</t>
    </rPh>
    <rPh sb="3" eb="4">
      <t>ネン</t>
    </rPh>
    <rPh sb="5" eb="6">
      <t>ガツ</t>
    </rPh>
    <rPh sb="7" eb="8">
      <t>ニチ</t>
    </rPh>
    <rPh sb="8" eb="10">
      <t>サクセイ</t>
    </rPh>
    <phoneticPr fontId="5"/>
  </si>
  <si>
    <t>５　他事業所の参考となる先進的な取組があれば、その概要を記入してください</t>
    <phoneticPr fontId="3"/>
  </si>
  <si>
    <t>６　松阪市に対しての質問事項があれば記入してください</t>
    <phoneticPr fontId="3"/>
  </si>
  <si>
    <t>市町村からの求めがあった場合には、(3)の改善の内容を市町村に報告しているか。</t>
    <phoneticPr fontId="3"/>
  </si>
  <si>
    <t>(1)の利用料のほか、利用者の選定により通常の事業の実施地域以外の地域の居宅を訪問して指定居宅介護支援を行う場合に、それに要した交通費の支払を利用者から受けているか。</t>
    <rPh sb="4" eb="7">
      <t>リヨウリョウ</t>
    </rPh>
    <rPh sb="76" eb="77">
      <t>ウ</t>
    </rPh>
    <phoneticPr fontId="3"/>
  </si>
  <si>
    <t>(2)の費用の額に係るサービスの提供に当たっては、あらかじめ、利用者又はその家族に対し、当該サービスの内容及び費用について説明を行い、利用者の同意を得ているか。</t>
    <phoneticPr fontId="3"/>
  </si>
  <si>
    <t>8-1</t>
    <phoneticPr fontId="3"/>
  </si>
  <si>
    <t>8-2</t>
    <phoneticPr fontId="3"/>
  </si>
  <si>
    <t>8-3</t>
    <phoneticPr fontId="3"/>
  </si>
  <si>
    <t>9-1</t>
    <phoneticPr fontId="3"/>
  </si>
  <si>
    <t>9-2</t>
    <phoneticPr fontId="3"/>
  </si>
  <si>
    <t>9-3</t>
    <phoneticPr fontId="3"/>
  </si>
  <si>
    <t>10-1</t>
    <phoneticPr fontId="3"/>
  </si>
  <si>
    <t>10-2</t>
    <phoneticPr fontId="3"/>
  </si>
  <si>
    <t>10-3</t>
    <phoneticPr fontId="3"/>
  </si>
  <si>
    <t>16-1</t>
    <phoneticPr fontId="3"/>
  </si>
  <si>
    <t>16-4</t>
    <phoneticPr fontId="3"/>
  </si>
  <si>
    <t>12-1</t>
    <phoneticPr fontId="3"/>
  </si>
  <si>
    <t>12-2</t>
    <phoneticPr fontId="3"/>
  </si>
  <si>
    <t>12-3</t>
    <phoneticPr fontId="3"/>
  </si>
  <si>
    <t>12-4</t>
    <phoneticPr fontId="3"/>
  </si>
  <si>
    <t>12-5</t>
    <phoneticPr fontId="3"/>
  </si>
  <si>
    <t>12-6</t>
    <phoneticPr fontId="3"/>
  </si>
  <si>
    <t>12-7</t>
    <phoneticPr fontId="3"/>
  </si>
  <si>
    <t>13-1</t>
    <phoneticPr fontId="3"/>
  </si>
  <si>
    <t>13-2</t>
    <phoneticPr fontId="3"/>
  </si>
  <si>
    <t>13-3</t>
    <phoneticPr fontId="3"/>
  </si>
  <si>
    <t>14-1</t>
    <phoneticPr fontId="3"/>
  </si>
  <si>
    <t>14-2</t>
    <phoneticPr fontId="3"/>
  </si>
  <si>
    <t>14-3</t>
    <phoneticPr fontId="3"/>
  </si>
  <si>
    <t>14-4</t>
    <phoneticPr fontId="3"/>
  </si>
  <si>
    <t>16-2</t>
    <phoneticPr fontId="3"/>
  </si>
  <si>
    <t>16-3</t>
    <phoneticPr fontId="3"/>
  </si>
  <si>
    <t>16-5</t>
    <phoneticPr fontId="3"/>
  </si>
  <si>
    <t>17-1</t>
    <phoneticPr fontId="3"/>
  </si>
  <si>
    <t>17-2</t>
    <phoneticPr fontId="3"/>
  </si>
  <si>
    <t>17-3</t>
    <phoneticPr fontId="3"/>
  </si>
  <si>
    <t>17-4</t>
    <phoneticPr fontId="3"/>
  </si>
  <si>
    <t>17-5</t>
    <phoneticPr fontId="3"/>
  </si>
  <si>
    <t>17-6</t>
    <phoneticPr fontId="3"/>
  </si>
  <si>
    <t>21-1</t>
    <phoneticPr fontId="3"/>
  </si>
  <si>
    <t>21-2</t>
    <phoneticPr fontId="3"/>
  </si>
  <si>
    <t>21-3</t>
    <phoneticPr fontId="3"/>
  </si>
  <si>
    <t>23-1</t>
    <phoneticPr fontId="3"/>
  </si>
  <si>
    <t>23-2</t>
    <phoneticPr fontId="3"/>
  </si>
  <si>
    <t>23-3</t>
    <phoneticPr fontId="3"/>
  </si>
  <si>
    <t>23-4</t>
    <phoneticPr fontId="3"/>
  </si>
  <si>
    <t>23-5</t>
    <phoneticPr fontId="3"/>
  </si>
  <si>
    <t>25-1</t>
    <phoneticPr fontId="3"/>
  </si>
  <si>
    <t>25-2</t>
    <phoneticPr fontId="3"/>
  </si>
  <si>
    <t>26-1</t>
    <phoneticPr fontId="3"/>
  </si>
  <si>
    <t>26-2</t>
    <phoneticPr fontId="3"/>
  </si>
  <si>
    <t>32-1</t>
    <phoneticPr fontId="3"/>
  </si>
  <si>
    <t>32-2</t>
    <phoneticPr fontId="3"/>
  </si>
  <si>
    <t>32-3</t>
    <phoneticPr fontId="3"/>
  </si>
  <si>
    <t>(解釈通知)
介護支援専門員介護支援専門員は、あらかじめ、利用者の同意を得て主治の医師等の意見を求めているか。</t>
    <rPh sb="1" eb="5">
      <t>カイシャクツウチ</t>
    </rPh>
    <rPh sb="7" eb="14">
      <t>カイゴシエンセンモンイン</t>
    </rPh>
    <rPh sb="14" eb="21">
      <t>カイゴシエンセンモンイン</t>
    </rPh>
    <rPh sb="29" eb="32">
      <t>リヨウシャ</t>
    </rPh>
    <rPh sb="33" eb="35">
      <t>ドウイ</t>
    </rPh>
    <rPh sb="36" eb="37">
      <t>エ</t>
    </rPh>
    <rPh sb="38" eb="40">
      <t>シュジ</t>
    </rPh>
    <rPh sb="41" eb="43">
      <t>イシ</t>
    </rPh>
    <rPh sb="43" eb="44">
      <t>トウ</t>
    </rPh>
    <rPh sb="45" eb="47">
      <t>イケン</t>
    </rPh>
    <rPh sb="48" eb="49">
      <t>モト</t>
    </rPh>
    <phoneticPr fontId="3"/>
  </si>
  <si>
    <t>入院時情報連携加算(Ⅱ)が算定されていない</t>
    <rPh sb="0" eb="2">
      <t>ニュウイン</t>
    </rPh>
    <rPh sb="2" eb="3">
      <t>ジ</t>
    </rPh>
    <rPh sb="3" eb="5">
      <t>ジョウホウ</t>
    </rPh>
    <rPh sb="5" eb="7">
      <t>レンケイ</t>
    </rPh>
    <rPh sb="7" eb="9">
      <t>カサン</t>
    </rPh>
    <rPh sb="13" eb="15">
      <t>サンテイ</t>
    </rPh>
    <phoneticPr fontId="3"/>
  </si>
  <si>
    <t>入院時情報連携加算(Ⅰ)が算定されていない</t>
    <phoneticPr fontId="3"/>
  </si>
  <si>
    <t>1</t>
    <phoneticPr fontId="3"/>
  </si>
  <si>
    <t>1</t>
    <phoneticPr fontId="3"/>
  </si>
  <si>
    <t>2</t>
    <phoneticPr fontId="3"/>
  </si>
  <si>
    <t>(1)を受けた上で、居宅サービス計画を作成し、居宅サービス又は地域密着型サービスの利用に関する調整を行っている</t>
    <rPh sb="4" eb="5">
      <t>ウ</t>
    </rPh>
    <rPh sb="7" eb="8">
      <t>ウエ</t>
    </rPh>
    <rPh sb="10" eb="12">
      <t>キョタク</t>
    </rPh>
    <rPh sb="16" eb="18">
      <t>ケイカク</t>
    </rPh>
    <rPh sb="19" eb="21">
      <t>サクセイ</t>
    </rPh>
    <rPh sb="23" eb="25">
      <t>キョタク</t>
    </rPh>
    <rPh sb="29" eb="30">
      <t>マタ</t>
    </rPh>
    <rPh sb="31" eb="33">
      <t>チイキ</t>
    </rPh>
    <rPh sb="33" eb="36">
      <t>ミッチャクガタ</t>
    </rPh>
    <rPh sb="41" eb="43">
      <t>リヨウ</t>
    </rPh>
    <rPh sb="44" eb="45">
      <t>カン</t>
    </rPh>
    <rPh sb="47" eb="49">
      <t>チョウセイ</t>
    </rPh>
    <rPh sb="50" eb="51">
      <t>オコナ</t>
    </rPh>
    <phoneticPr fontId="3"/>
  </si>
  <si>
    <t>2</t>
    <phoneticPr fontId="3"/>
  </si>
  <si>
    <t>(1)を受けた上で、居宅サービス計画を作成し、居宅サービス又は地域密着型サービスの利用に関する調整を行っている</t>
    <phoneticPr fontId="3"/>
  </si>
  <si>
    <t>2</t>
    <phoneticPr fontId="3"/>
  </si>
  <si>
    <t>3</t>
    <phoneticPr fontId="3"/>
  </si>
  <si>
    <t>(1)を受けた上で、居宅サービス計画を作成し、居宅サービス又は地域密着型サービスの利用に関する調整を行っている</t>
    <phoneticPr fontId="3"/>
  </si>
  <si>
    <t>(1)を受けた上で、居宅サービス計画を作成し、居宅サービス又は地域密着型サービスの利用に関する調整を行っている</t>
    <phoneticPr fontId="3"/>
  </si>
  <si>
    <t>2</t>
    <phoneticPr fontId="3"/>
  </si>
  <si>
    <t>3</t>
    <phoneticPr fontId="3"/>
  </si>
  <si>
    <t>利用者1人につき1月に2回を限度として算定している</t>
    <rPh sb="0" eb="3">
      <t>リヨウシャ</t>
    </rPh>
    <rPh sb="4" eb="5">
      <t>ニン</t>
    </rPh>
    <rPh sb="9" eb="10">
      <t>ツキ</t>
    </rPh>
    <rPh sb="12" eb="13">
      <t>カイ</t>
    </rPh>
    <rPh sb="14" eb="16">
      <t>ゲンド</t>
    </rPh>
    <rPh sb="19" eb="21">
      <t>サンテイ</t>
    </rPh>
    <phoneticPr fontId="3"/>
  </si>
  <si>
    <t>松阪市確認文書</t>
    <rPh sb="0" eb="3">
      <t>マツサカシ</t>
    </rPh>
    <rPh sb="3" eb="5">
      <t>カクニン</t>
    </rPh>
    <rPh sb="5" eb="7">
      <t>ブンショ</t>
    </rPh>
    <phoneticPr fontId="3"/>
  </si>
  <si>
    <t>確認項目</t>
    <rPh sb="0" eb="2">
      <t>カクニン</t>
    </rPh>
    <rPh sb="2" eb="4">
      <t>コウモク</t>
    </rPh>
    <phoneticPr fontId="3"/>
  </si>
  <si>
    <t>確認項目</t>
    <phoneticPr fontId="3"/>
  </si>
  <si>
    <t>確認項目</t>
    <phoneticPr fontId="3"/>
  </si>
  <si>
    <t>3</t>
    <phoneticPr fontId="3"/>
  </si>
  <si>
    <t>(1)に該当する利用者に対し、通常の事業の実施地域を越えて居宅介護支援を提供</t>
    <rPh sb="4" eb="6">
      <t>ガイトウ</t>
    </rPh>
    <rPh sb="8" eb="11">
      <t>リヨウシャ</t>
    </rPh>
    <rPh sb="12" eb="13">
      <t>タイ</t>
    </rPh>
    <rPh sb="15" eb="17">
      <t>ツウジョウ</t>
    </rPh>
    <rPh sb="18" eb="20">
      <t>ジギョウ</t>
    </rPh>
    <phoneticPr fontId="3"/>
  </si>
  <si>
    <t xml:space="preserve">第26条
(秘密保持等)
</t>
    <rPh sb="10" eb="11">
      <t>トウ</t>
    </rPh>
    <phoneticPr fontId="3"/>
  </si>
  <si>
    <t>29-1</t>
    <phoneticPr fontId="3"/>
  </si>
  <si>
    <t>29-2</t>
    <phoneticPr fontId="3"/>
  </si>
  <si>
    <t>運営指導実施日</t>
    <rPh sb="0" eb="2">
      <t>ウンエイ</t>
    </rPh>
    <rPh sb="2" eb="4">
      <t>シドウ</t>
    </rPh>
    <rPh sb="4" eb="7">
      <t>ジッシビ</t>
    </rPh>
    <phoneticPr fontId="5"/>
  </si>
  <si>
    <t>(1)の員数の基準は、ケアプランデータ連携システムを活用し、かつ、事務職員を配置している場合は、利用者の数が、49又はその端数を増すごとに、1となるよう配置しているか。【松阪市重点項目】</t>
    <rPh sb="4" eb="6">
      <t>インスウ</t>
    </rPh>
    <rPh sb="7" eb="9">
      <t>キジュン</t>
    </rPh>
    <rPh sb="19" eb="21">
      <t>レンケイ</t>
    </rPh>
    <rPh sb="26" eb="28">
      <t>カツヨウ</t>
    </rPh>
    <rPh sb="33" eb="35">
      <t>ジム</t>
    </rPh>
    <rPh sb="35" eb="37">
      <t>ショクイン</t>
    </rPh>
    <rPh sb="38" eb="40">
      <t>ハイチ</t>
    </rPh>
    <rPh sb="44" eb="46">
      <t>バアイ</t>
    </rPh>
    <rPh sb="48" eb="51">
      <t>リヨウシャ</t>
    </rPh>
    <rPh sb="52" eb="53">
      <t>カズ</t>
    </rPh>
    <rPh sb="57" eb="58">
      <t>マタ</t>
    </rPh>
    <rPh sb="61" eb="63">
      <t>ハスウ</t>
    </rPh>
    <rPh sb="64" eb="65">
      <t>マ</t>
    </rPh>
    <rPh sb="76" eb="78">
      <t>ハイチ</t>
    </rPh>
    <rPh sb="85" eb="88">
      <t>マツサカシ</t>
    </rPh>
    <rPh sb="88" eb="90">
      <t>ジュウテン</t>
    </rPh>
    <rPh sb="90" eb="92">
      <t>コウモク</t>
    </rPh>
    <phoneticPr fontId="3"/>
  </si>
  <si>
    <t>管理者が主任介護支援専門員でない場合、下記のいずれかの理由に該当しているか。
・やむを得ない理由により、主任介護支援専門員を管理者とできなくなった理由と、今後の管理者確保のための計画書を松阪市に届け出ている。
・令和3年3月31日以前から管理者として従事</t>
    <rPh sb="16" eb="18">
      <t>バアイ</t>
    </rPh>
    <rPh sb="19" eb="21">
      <t>カキ</t>
    </rPh>
    <rPh sb="27" eb="29">
      <t>リユウ</t>
    </rPh>
    <rPh sb="30" eb="32">
      <t>ガイトウ</t>
    </rPh>
    <rPh sb="43" eb="44">
      <t>エ</t>
    </rPh>
    <rPh sb="46" eb="48">
      <t>リユウ</t>
    </rPh>
    <rPh sb="52" eb="54">
      <t>シュニン</t>
    </rPh>
    <rPh sb="54" eb="61">
      <t>カイゴシエンセンモンイン</t>
    </rPh>
    <rPh sb="62" eb="65">
      <t>カンリシャ</t>
    </rPh>
    <rPh sb="73" eb="75">
      <t>リユウ</t>
    </rPh>
    <rPh sb="77" eb="79">
      <t>コンゴ</t>
    </rPh>
    <rPh sb="80" eb="83">
      <t>カンリシャ</t>
    </rPh>
    <rPh sb="83" eb="85">
      <t>カクホ</t>
    </rPh>
    <rPh sb="89" eb="92">
      <t>ケイカクショ</t>
    </rPh>
    <rPh sb="93" eb="96">
      <t>マツサカシ</t>
    </rPh>
    <rPh sb="97" eb="98">
      <t>トド</t>
    </rPh>
    <rPh sb="99" eb="100">
      <t>デ</t>
    </rPh>
    <rPh sb="106" eb="108">
      <t>レイワ</t>
    </rPh>
    <rPh sb="109" eb="110">
      <t>ネン</t>
    </rPh>
    <rPh sb="111" eb="112">
      <t>ガツ</t>
    </rPh>
    <rPh sb="114" eb="115">
      <t>ニチ</t>
    </rPh>
    <rPh sb="115" eb="117">
      <t>イゼン</t>
    </rPh>
    <rPh sb="119" eb="122">
      <t>カンリシャ</t>
    </rPh>
    <rPh sb="125" eb="127">
      <t>ジュウジ</t>
    </rPh>
    <phoneticPr fontId="3"/>
  </si>
  <si>
    <t>サービスの提供に当たっては、利用者の意思及び人格を尊重し、常に利用者の立場に立って、提供される指定居宅サービス等が特定の種類又は特定の指定居宅サービス事業者等に不当に偏することのないよう、公正中立に行われているか。</t>
    <phoneticPr fontId="3"/>
  </si>
  <si>
    <t>(解釈通知)
居宅サービス計画原案に位置付けた居宅サービス事業者等の選定理由の説明を求められることが可能であることにつき説明を行うよう努めているか。</t>
    <rPh sb="1" eb="3">
      <t>カイシャク</t>
    </rPh>
    <rPh sb="3" eb="5">
      <t>ツウチ</t>
    </rPh>
    <rPh sb="50" eb="52">
      <t>カノウ</t>
    </rPh>
    <rPh sb="60" eb="62">
      <t>セツメイ</t>
    </rPh>
    <rPh sb="63" eb="64">
      <t>オコナ</t>
    </rPh>
    <rPh sb="67" eb="68">
      <t>ツト</t>
    </rPh>
    <phoneticPr fontId="3"/>
  </si>
  <si>
    <t>3-4</t>
    <phoneticPr fontId="3"/>
  </si>
  <si>
    <t>通常の事業の実施地域等を勘案し、利用申込者に対し自ら適切なサービスを提供することが困難であると認めた場合は、他の指定居宅介護支援事業者の紹介その他の必要な措置を講じているか。</t>
    <phoneticPr fontId="3"/>
  </si>
  <si>
    <t>サービスの提供を求められた場合には、その者の提示する被保険者証によって、被保険者資格、要介護認定の有無及び要介護認定の有効期間を確かめているか。</t>
    <phoneticPr fontId="3"/>
  </si>
  <si>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3"/>
  </si>
  <si>
    <t>サービスを提供した際にその利用者から支払を受ける利用料と、居宅介護サービス計画費の額との間に、不合理な差額が生じないようにしているか。</t>
    <phoneticPr fontId="3"/>
  </si>
  <si>
    <t>該当がない場合は「－」を記入してください。</t>
    <rPh sb="0" eb="2">
      <t>ガイトウ</t>
    </rPh>
    <rPh sb="5" eb="7">
      <t>バアイ</t>
    </rPh>
    <rPh sb="12" eb="14">
      <t>キニュウ</t>
    </rPh>
    <phoneticPr fontId="3"/>
  </si>
  <si>
    <t>サービスの提供に当たっては、懇切丁寧に行うことを旨とし、利用者又はその家族に対し、サービスの提供方法等について、理解しやすいように説明を行っているか。</t>
    <phoneticPr fontId="3"/>
  </si>
  <si>
    <t>5-3</t>
    <phoneticPr fontId="3"/>
  </si>
  <si>
    <t>5-4</t>
    <phoneticPr fontId="3"/>
  </si>
  <si>
    <t>5-5</t>
    <phoneticPr fontId="3"/>
  </si>
  <si>
    <t>5-6</t>
    <phoneticPr fontId="3"/>
  </si>
  <si>
    <t>5-7</t>
    <phoneticPr fontId="3"/>
  </si>
  <si>
    <t>5-8</t>
    <phoneticPr fontId="3"/>
  </si>
  <si>
    <t>5-9</t>
    <phoneticPr fontId="3"/>
  </si>
  <si>
    <t>5-10</t>
    <phoneticPr fontId="3"/>
  </si>
  <si>
    <t>5-11</t>
    <phoneticPr fontId="3"/>
  </si>
  <si>
    <t>5-12</t>
    <phoneticPr fontId="3"/>
  </si>
  <si>
    <t>5-13</t>
    <phoneticPr fontId="3"/>
  </si>
  <si>
    <t>5-14</t>
    <phoneticPr fontId="3"/>
  </si>
  <si>
    <t>5-15</t>
    <phoneticPr fontId="3"/>
  </si>
  <si>
    <t>5-16</t>
    <phoneticPr fontId="3"/>
  </si>
  <si>
    <t>5-17</t>
    <phoneticPr fontId="3"/>
  </si>
  <si>
    <t>5-18</t>
    <phoneticPr fontId="3"/>
  </si>
  <si>
    <t>少なくとも1月に1回、モニタリングの結果を記録しているか。</t>
    <rPh sb="0" eb="1">
      <t>スク</t>
    </rPh>
    <rPh sb="6" eb="7">
      <t>ツキ</t>
    </rPh>
    <rPh sb="9" eb="10">
      <t>カイ</t>
    </rPh>
    <rPh sb="18" eb="20">
      <t>ケッカ</t>
    </rPh>
    <rPh sb="21" eb="23">
      <t>キロク</t>
    </rPh>
    <phoneticPr fontId="3"/>
  </si>
  <si>
    <t>5-19</t>
    <phoneticPr fontId="3"/>
  </si>
  <si>
    <t>5-20</t>
    <phoneticPr fontId="3"/>
  </si>
  <si>
    <t>(解釈通知)
主治の医師、担当者その他の関係者の合意を得た場合は、合意に至るまでの過程を記録しているか。</t>
    <rPh sb="1" eb="5">
      <t>カイシャクツウチ</t>
    </rPh>
    <rPh sb="7" eb="9">
      <t>シュジ</t>
    </rPh>
    <rPh sb="10" eb="12">
      <t>イシ</t>
    </rPh>
    <rPh sb="13" eb="16">
      <t>タントウシャ</t>
    </rPh>
    <rPh sb="18" eb="19">
      <t>ホカ</t>
    </rPh>
    <rPh sb="20" eb="23">
      <t>カンケイシャ</t>
    </rPh>
    <rPh sb="24" eb="26">
      <t>ゴウイ</t>
    </rPh>
    <rPh sb="27" eb="28">
      <t>エ</t>
    </rPh>
    <rPh sb="29" eb="31">
      <t>バアイ</t>
    </rPh>
    <rPh sb="33" eb="35">
      <t>ゴウイ</t>
    </rPh>
    <rPh sb="36" eb="37">
      <t>イタ</t>
    </rPh>
    <rPh sb="41" eb="43">
      <t>カテイ</t>
    </rPh>
    <rPh sb="44" eb="46">
      <t>キロク</t>
    </rPh>
    <phoneticPr fontId="3"/>
  </si>
  <si>
    <t>5-21</t>
    <phoneticPr fontId="3"/>
  </si>
  <si>
    <t>5-22</t>
    <phoneticPr fontId="3"/>
  </si>
  <si>
    <t>5-23</t>
    <phoneticPr fontId="3"/>
  </si>
  <si>
    <t>5-24</t>
    <phoneticPr fontId="3"/>
  </si>
  <si>
    <t>5-25</t>
    <phoneticPr fontId="3"/>
  </si>
  <si>
    <t>5-26</t>
    <phoneticPr fontId="3"/>
  </si>
  <si>
    <t>5-27</t>
    <phoneticPr fontId="3"/>
  </si>
  <si>
    <t>5-28</t>
    <phoneticPr fontId="3"/>
  </si>
  <si>
    <t>5-29</t>
    <phoneticPr fontId="3"/>
  </si>
  <si>
    <t>5-30</t>
    <phoneticPr fontId="3"/>
  </si>
  <si>
    <t>5-31</t>
    <phoneticPr fontId="3"/>
  </si>
  <si>
    <t>(解釈通知)
対象福祉用具の提案を行う際、利用者へのアセスメントの結果に加え、医師やリハビリテーション専門職等からの意見徴収、退院・退所前カンファレンス又はサービス担当者会議等の結果を踏まえているか。</t>
    <rPh sb="1" eb="5">
      <t>カイシャクツウチ</t>
    </rPh>
    <rPh sb="7" eb="9">
      <t>タイショウ</t>
    </rPh>
    <rPh sb="9" eb="11">
      <t>フクシ</t>
    </rPh>
    <rPh sb="11" eb="13">
      <t>ヨウグ</t>
    </rPh>
    <rPh sb="14" eb="16">
      <t>テイアン</t>
    </rPh>
    <rPh sb="17" eb="18">
      <t>オコナ</t>
    </rPh>
    <rPh sb="19" eb="20">
      <t>サイ</t>
    </rPh>
    <rPh sb="21" eb="24">
      <t>リヨウシャ</t>
    </rPh>
    <rPh sb="33" eb="35">
      <t>ケッカ</t>
    </rPh>
    <rPh sb="36" eb="37">
      <t>クワ</t>
    </rPh>
    <rPh sb="39" eb="41">
      <t>イシ</t>
    </rPh>
    <rPh sb="51" eb="53">
      <t>センモン</t>
    </rPh>
    <rPh sb="53" eb="54">
      <t>ショク</t>
    </rPh>
    <rPh sb="54" eb="55">
      <t>トウ</t>
    </rPh>
    <rPh sb="58" eb="60">
      <t>イケン</t>
    </rPh>
    <rPh sb="60" eb="62">
      <t>チョウシュウ</t>
    </rPh>
    <rPh sb="63" eb="65">
      <t>タイイン</t>
    </rPh>
    <rPh sb="66" eb="68">
      <t>タイショ</t>
    </rPh>
    <rPh sb="68" eb="69">
      <t>マエ</t>
    </rPh>
    <rPh sb="76" eb="77">
      <t>マタ</t>
    </rPh>
    <rPh sb="82" eb="85">
      <t>タントウシャ</t>
    </rPh>
    <rPh sb="85" eb="87">
      <t>カイギ</t>
    </rPh>
    <rPh sb="87" eb="88">
      <t>トウ</t>
    </rPh>
    <rPh sb="89" eb="91">
      <t>ケッカ</t>
    </rPh>
    <rPh sb="92" eb="93">
      <t>フ</t>
    </rPh>
    <phoneticPr fontId="3"/>
  </si>
  <si>
    <t xml:space="preserve">第22条
(運営規程)
</t>
    <phoneticPr fontId="3"/>
  </si>
  <si>
    <t>事業所ごとに、次に掲げる重要事項を内容とする運営規程を定めているか。
①事業の目的及び運営の方針
②職員の職種、員数及び職務内容
③営業日及び営業時間
④指定居宅介護支援の提供方法、内容及び利用料その他の費用の額
⑤通常の事業の実施地域
⑥虐待の防止のための措置に関する事項
⑦その他運営に関する重要事項</t>
    <rPh sb="120" eb="122">
      <t>ギャクタイ</t>
    </rPh>
    <rPh sb="123" eb="125">
      <t>ボウシ</t>
    </rPh>
    <rPh sb="129" eb="131">
      <t>ソチ</t>
    </rPh>
    <rPh sb="132" eb="133">
      <t>カン</t>
    </rPh>
    <rPh sb="135" eb="137">
      <t>ジコウ</t>
    </rPh>
    <phoneticPr fontId="3"/>
  </si>
  <si>
    <t xml:space="preserve">第23条の2
(業務継続計画の策定等)
</t>
    <phoneticPr fontId="3"/>
  </si>
  <si>
    <t xml:space="preserve">第24条の2
(感染症の予防及びまん延の防止のための措置)
</t>
    <rPh sb="8" eb="11">
      <t>カンセンショウ</t>
    </rPh>
    <rPh sb="12" eb="14">
      <t>ヨボウ</t>
    </rPh>
    <rPh sb="14" eb="15">
      <t>オヨ</t>
    </rPh>
    <rPh sb="18" eb="19">
      <t>エン</t>
    </rPh>
    <rPh sb="20" eb="22">
      <t>ボウシ</t>
    </rPh>
    <rPh sb="26" eb="28">
      <t>ソチ</t>
    </rPh>
    <phoneticPr fontId="3"/>
  </si>
  <si>
    <t>31-1</t>
    <phoneticPr fontId="3"/>
  </si>
  <si>
    <t>31-2</t>
    <phoneticPr fontId="3"/>
  </si>
  <si>
    <t>重要事項をウェブサイトに掲載しているか。
（令和7年4月1日より適用）</t>
    <rPh sb="0" eb="2">
      <t>ジュウヨウ</t>
    </rPh>
    <rPh sb="2" eb="4">
      <t>ジコウ</t>
    </rPh>
    <rPh sb="12" eb="14">
      <t>ケイサイ</t>
    </rPh>
    <rPh sb="22" eb="24">
      <t>レイワ</t>
    </rPh>
    <rPh sb="25" eb="26">
      <t>ネン</t>
    </rPh>
    <rPh sb="27" eb="28">
      <t>ガツ</t>
    </rPh>
    <rPh sb="29" eb="30">
      <t>ニチ</t>
    </rPh>
    <rPh sb="32" eb="34">
      <t>テキヨウ</t>
    </rPh>
    <phoneticPr fontId="3"/>
  </si>
  <si>
    <t>(解釈通知)
事業者及び事業所の管理者は、当該事業所の介護支援専門員に対して、居宅介護支援費の加算を得るために、解決すべき課題に即さない居宅サービスを居宅サービス計画に位置付けるべき旨の指示を行っていないか。</t>
    <phoneticPr fontId="3"/>
  </si>
  <si>
    <t>事業者及び事業所の管理者は、居宅サービス計画の作成又は変更に関し、当該事業所の介護支援専門員に対して特定の居宅サ―ビス事業者等によるサービスを位置付けるべき旨の指示等を行っていないか。</t>
    <phoneticPr fontId="3"/>
  </si>
  <si>
    <t>(解釈通知)
介護支援専門員は居宅介護支援費の加算を得るために、解決すべき課題に即さない居宅サービスを居宅サービス計画に位置付けていないか。</t>
    <phoneticPr fontId="3"/>
  </si>
  <si>
    <t>介護支援専門員は、居宅サービス計画の作成又は変更に関し、利用者に対して特定の居宅サービス事業者等によるサービスを利用すべき旨の指示等を行っていないか。</t>
    <phoneticPr fontId="3"/>
  </si>
  <si>
    <t>利用者及びその家族からの苦情に迅速かつ適切に対応するために、迅速かつ適切に対応しているか。</t>
    <rPh sb="30" eb="32">
      <t>ジンソク</t>
    </rPh>
    <rPh sb="34" eb="36">
      <t>テキセツ</t>
    </rPh>
    <rPh sb="37" eb="39">
      <t>タイオウ</t>
    </rPh>
    <phoneticPr fontId="3"/>
  </si>
  <si>
    <t>自ら提供した指定居宅介護支援に関し、介護保険法第23条の規定により市町村が行う文書その他の物件の提出若しくは提示の求め又は当該市町村の職員からの質問若しくは照会に応じているか。
また、利用者からの苦情に関して市町村が行う調査に協力するとともに、市町村から指導又は助言を受けた場合においては、当該指導又は助言に従って必要な改善を行っているか。</t>
    <rPh sb="18" eb="22">
      <t>カイゴホケン</t>
    </rPh>
    <phoneticPr fontId="3"/>
  </si>
  <si>
    <t>第30条の2
(虐待の防止)
令和6年3月31日まで努力義務</t>
    <rPh sb="8" eb="10">
      <t>ギャクタイ</t>
    </rPh>
    <rPh sb="11" eb="13">
      <t>ボウシ</t>
    </rPh>
    <rPh sb="49" eb="51">
      <t>レイワ</t>
    </rPh>
    <rPh sb="60" eb="64">
      <t>ドリョクギム</t>
    </rPh>
    <phoneticPr fontId="3"/>
  </si>
  <si>
    <t>当該指定に係る事業所の名称及び所在地その他施行規則第133条で定める事項に変更があったときは、施行規則で定めるところにより、10日以内に、その旨を市長に届け出ているか。</t>
    <rPh sb="20" eb="21">
      <t>タ</t>
    </rPh>
    <phoneticPr fontId="3"/>
  </si>
  <si>
    <t>(解釈通知)
介護支援専門員は、居宅サービス計画の作成に当たっては、支給限度額の枠があることのみをもって、特定の時期に偏って継続が困難な、また必要性に乏しい居宅サービスの利用を助長することがあってはならない。</t>
    <phoneticPr fontId="3"/>
  </si>
  <si>
    <r>
      <t>介護支援専門員に対し、業務継続計画について周知するとともに、必要な研修及び訓練を定期的（年1回以上）に実施しているか。</t>
    </r>
    <r>
      <rPr>
        <b/>
        <sz val="10"/>
        <rFont val="BIZ UDPゴシック"/>
        <family val="3"/>
        <charset val="128"/>
      </rPr>
      <t>【松阪市重点項目】</t>
    </r>
    <rPh sb="0" eb="2">
      <t>カイゴ</t>
    </rPh>
    <rPh sb="2" eb="4">
      <t>シエン</t>
    </rPh>
    <rPh sb="4" eb="7">
      <t>センモンイン</t>
    </rPh>
    <rPh sb="8" eb="9">
      <t>タイ</t>
    </rPh>
    <rPh sb="11" eb="13">
      <t>ギョウム</t>
    </rPh>
    <rPh sb="13" eb="15">
      <t>ケイゾク</t>
    </rPh>
    <rPh sb="15" eb="17">
      <t>ケイカク</t>
    </rPh>
    <rPh sb="21" eb="23">
      <t>シュウチ</t>
    </rPh>
    <rPh sb="30" eb="32">
      <t>ヒツヨウ</t>
    </rPh>
    <rPh sb="33" eb="35">
      <t>ケンシュウ</t>
    </rPh>
    <rPh sb="35" eb="36">
      <t>オヨ</t>
    </rPh>
    <rPh sb="37" eb="39">
      <t>クンレン</t>
    </rPh>
    <rPh sb="40" eb="43">
      <t>テイキテキ</t>
    </rPh>
    <rPh sb="44" eb="45">
      <t>ネン</t>
    </rPh>
    <rPh sb="46" eb="47">
      <t>カイ</t>
    </rPh>
    <rPh sb="47" eb="49">
      <t>イジョウ</t>
    </rPh>
    <rPh sb="51" eb="53">
      <t>ジッシ</t>
    </rPh>
    <phoneticPr fontId="3"/>
  </si>
  <si>
    <r>
      <t>事業所における感染症の予防及びまん延の防止のための対策を検討する委員会(テレビ電話装置等を活用して行うことができるものとする。)をおおむね6月に1回以上開催するとともに、その結果について、介護支援専門員に周知徹底を図っているか。</t>
    </r>
    <r>
      <rPr>
        <b/>
        <sz val="10"/>
        <rFont val="BIZ UDPゴシック"/>
        <family val="3"/>
        <charset val="128"/>
      </rPr>
      <t>【松阪市重点項目】</t>
    </r>
    <rPh sb="0" eb="3">
      <t>ジギョウショ</t>
    </rPh>
    <rPh sb="7" eb="10">
      <t>カンセンショウ</t>
    </rPh>
    <rPh sb="11" eb="13">
      <t>ヨボウ</t>
    </rPh>
    <rPh sb="13" eb="14">
      <t>オヨ</t>
    </rPh>
    <rPh sb="17" eb="18">
      <t>エン</t>
    </rPh>
    <rPh sb="19" eb="21">
      <t>ボウシ</t>
    </rPh>
    <rPh sb="25" eb="27">
      <t>タイサク</t>
    </rPh>
    <rPh sb="28" eb="30">
      <t>ケントウ</t>
    </rPh>
    <rPh sb="32" eb="35">
      <t>イインカイ</t>
    </rPh>
    <rPh sb="39" eb="41">
      <t>デンワ</t>
    </rPh>
    <rPh sb="41" eb="43">
      <t>ソウチ</t>
    </rPh>
    <rPh sb="43" eb="44">
      <t>トウ</t>
    </rPh>
    <rPh sb="45" eb="47">
      <t>カツヨウ</t>
    </rPh>
    <rPh sb="49" eb="50">
      <t>オコナ</t>
    </rPh>
    <rPh sb="70" eb="71">
      <t>ツキ</t>
    </rPh>
    <rPh sb="73" eb="74">
      <t>カイ</t>
    </rPh>
    <rPh sb="74" eb="76">
      <t>イジョウ</t>
    </rPh>
    <rPh sb="76" eb="78">
      <t>カイサイ</t>
    </rPh>
    <rPh sb="87" eb="89">
      <t>ケッカ</t>
    </rPh>
    <rPh sb="94" eb="101">
      <t>カイゴシエンセンモンイン</t>
    </rPh>
    <rPh sb="102" eb="104">
      <t>シュウチ</t>
    </rPh>
    <rPh sb="104" eb="106">
      <t>テッテイ</t>
    </rPh>
    <rPh sb="107" eb="108">
      <t>ハカ</t>
    </rPh>
    <phoneticPr fontId="3"/>
  </si>
  <si>
    <r>
      <t>事業所において、介護支援専門員に対し、感染症の予防及びまん延の防止のための研修及び訓練を定期的に（年1回以上）実施しているか。</t>
    </r>
    <r>
      <rPr>
        <b/>
        <sz val="10"/>
        <rFont val="BIZ UDPゴシック"/>
        <family val="3"/>
        <charset val="128"/>
      </rPr>
      <t>【松阪市重点項目】</t>
    </r>
    <rPh sb="0" eb="3">
      <t>ジギョウショ</t>
    </rPh>
    <rPh sb="8" eb="10">
      <t>カイゴ</t>
    </rPh>
    <rPh sb="10" eb="12">
      <t>シエン</t>
    </rPh>
    <rPh sb="12" eb="15">
      <t>センモンイン</t>
    </rPh>
    <rPh sb="16" eb="17">
      <t>タイ</t>
    </rPh>
    <rPh sb="19" eb="22">
      <t>カンセンショウ</t>
    </rPh>
    <rPh sb="23" eb="25">
      <t>ヨボウ</t>
    </rPh>
    <rPh sb="25" eb="26">
      <t>オヨ</t>
    </rPh>
    <rPh sb="29" eb="30">
      <t>エン</t>
    </rPh>
    <rPh sb="31" eb="33">
      <t>ボウシ</t>
    </rPh>
    <rPh sb="37" eb="39">
      <t>ケンシュウ</t>
    </rPh>
    <rPh sb="39" eb="40">
      <t>オヨ</t>
    </rPh>
    <rPh sb="41" eb="43">
      <t>クンレン</t>
    </rPh>
    <rPh sb="44" eb="47">
      <t>テイキテキ</t>
    </rPh>
    <rPh sb="49" eb="50">
      <t>ネン</t>
    </rPh>
    <rPh sb="51" eb="52">
      <t>カイ</t>
    </rPh>
    <rPh sb="52" eb="54">
      <t>イジョウ</t>
    </rPh>
    <rPh sb="55" eb="57">
      <t>ジッシ</t>
    </rPh>
    <phoneticPr fontId="3"/>
  </si>
  <si>
    <r>
      <t>介護支援専門員その他の従業者は、正当な理由がなく、その業務上知り得た利用者又はその家族の秘密を漏らしていないか。</t>
    </r>
    <r>
      <rPr>
        <b/>
        <sz val="10"/>
        <rFont val="BIZ UDPゴシック"/>
        <family val="3"/>
        <charset val="128"/>
      </rPr>
      <t>【松阪市重点項目】</t>
    </r>
    <phoneticPr fontId="3"/>
  </si>
  <si>
    <r>
      <t>介護支援専門員その他の従業者であった者が、正当な理由がなく、その業務上知り得た利用者又はその家族の秘密を漏らすことがないよう、必要な措置を講じているか。</t>
    </r>
    <r>
      <rPr>
        <b/>
        <sz val="10"/>
        <rFont val="BIZ UDPゴシック"/>
        <family val="3"/>
        <charset val="128"/>
      </rPr>
      <t>【松阪市重点項目】</t>
    </r>
    <phoneticPr fontId="3"/>
  </si>
  <si>
    <r>
      <t>サービス担当者会議等において、利用者の個人情報を用いる場合は利用者の同意を、利用者の家族の個人情報を用いる場合は当該家族の同意を、あらかじめ文書により得ているか。</t>
    </r>
    <r>
      <rPr>
        <b/>
        <sz val="10"/>
        <rFont val="BIZ UDPゴシック"/>
        <family val="3"/>
        <charset val="128"/>
      </rPr>
      <t>【松阪市重点項目】</t>
    </r>
    <phoneticPr fontId="3"/>
  </si>
  <si>
    <r>
      <t>事業所における虐待の防止のための対策を検討する委員会(テレビ電話装置等を活用して行うことができるものとする。)を定期的に開催するとともに、その結果について介護支援専門員に周知徹底を図っているか。</t>
    </r>
    <r>
      <rPr>
        <b/>
        <sz val="10"/>
        <rFont val="BIZ UDPゴシック"/>
        <family val="3"/>
        <charset val="128"/>
      </rPr>
      <t>【松阪市重点項目】</t>
    </r>
    <r>
      <rPr>
        <sz val="10"/>
        <rFont val="BIZ UDPゴシック"/>
        <family val="3"/>
        <charset val="128"/>
      </rPr>
      <t xml:space="preserve">
(解釈通知)
虐待防止検討委員会は、次のような事項について検討すること。
①虐待防止検討委員会その他事業所内の組織に関すること
②虐待の防止のための指針の整備に関すること
③虐待の防止のための職員研修の内容に関すること
④虐待等について、従業員が相談・報告できる体制整備に関すること
⑤従業員が虐待等を把握した場合に、市町村への通報が迅速かつ適切に行われるための方法に関すること
⑥虐待等が発生した場合、その発生原因等の分析から得られる再発の確実な防止策に関すること
⑦⑥の再発防止策を講じた際に、その効果についての評価に関すること</t>
    </r>
    <rPh sb="0" eb="3">
      <t>ジギョウショ</t>
    </rPh>
    <rPh sb="7" eb="9">
      <t>ギャクタイ</t>
    </rPh>
    <rPh sb="10" eb="12">
      <t>ボウシ</t>
    </rPh>
    <rPh sb="16" eb="18">
      <t>タイサク</t>
    </rPh>
    <rPh sb="19" eb="21">
      <t>ケントウ</t>
    </rPh>
    <rPh sb="23" eb="26">
      <t>イインカイ</t>
    </rPh>
    <rPh sb="30" eb="35">
      <t>デンワソウチトウ</t>
    </rPh>
    <rPh sb="36" eb="38">
      <t>カツヨウ</t>
    </rPh>
    <rPh sb="40" eb="41">
      <t>オコナ</t>
    </rPh>
    <rPh sb="56" eb="59">
      <t>テイキテキ</t>
    </rPh>
    <rPh sb="60" eb="62">
      <t>カイサイ</t>
    </rPh>
    <rPh sb="71" eb="73">
      <t>ケッカ</t>
    </rPh>
    <rPh sb="77" eb="79">
      <t>カイゴ</t>
    </rPh>
    <rPh sb="79" eb="81">
      <t>シエン</t>
    </rPh>
    <rPh sb="81" eb="84">
      <t>センモンイン</t>
    </rPh>
    <rPh sb="85" eb="87">
      <t>シュウチ</t>
    </rPh>
    <rPh sb="87" eb="89">
      <t>テッテイ</t>
    </rPh>
    <rPh sb="90" eb="91">
      <t>ハカ</t>
    </rPh>
    <rPh sb="109" eb="111">
      <t>カイシャク</t>
    </rPh>
    <rPh sb="111" eb="113">
      <t>ツウチ</t>
    </rPh>
    <rPh sb="115" eb="117">
      <t>ギャクタイ</t>
    </rPh>
    <rPh sb="117" eb="119">
      <t>ボウシ</t>
    </rPh>
    <rPh sb="119" eb="121">
      <t>ケントウ</t>
    </rPh>
    <rPh sb="121" eb="124">
      <t>イインカイ</t>
    </rPh>
    <rPh sb="126" eb="127">
      <t>ツギ</t>
    </rPh>
    <rPh sb="131" eb="133">
      <t>ジコウ</t>
    </rPh>
    <rPh sb="137" eb="139">
      <t>ケントウ</t>
    </rPh>
    <rPh sb="146" eb="148">
      <t>ギャクタイ</t>
    </rPh>
    <rPh sb="148" eb="150">
      <t>ボウシ</t>
    </rPh>
    <rPh sb="150" eb="152">
      <t>ケントウ</t>
    </rPh>
    <rPh sb="152" eb="155">
      <t>イインカイ</t>
    </rPh>
    <rPh sb="157" eb="158">
      <t>ホカ</t>
    </rPh>
    <rPh sb="158" eb="161">
      <t>ジギョウショ</t>
    </rPh>
    <rPh sb="161" eb="162">
      <t>ナイ</t>
    </rPh>
    <rPh sb="163" eb="165">
      <t>ソシキ</t>
    </rPh>
    <rPh sb="166" eb="167">
      <t>カン</t>
    </rPh>
    <rPh sb="173" eb="175">
      <t>ギャクタイ</t>
    </rPh>
    <rPh sb="176" eb="178">
      <t>ボウシ</t>
    </rPh>
    <rPh sb="182" eb="184">
      <t>シシン</t>
    </rPh>
    <rPh sb="185" eb="187">
      <t>セイビ</t>
    </rPh>
    <rPh sb="188" eb="189">
      <t>カン</t>
    </rPh>
    <rPh sb="195" eb="197">
      <t>ギャクタイ</t>
    </rPh>
    <rPh sb="198" eb="200">
      <t>ボウシ</t>
    </rPh>
    <rPh sb="204" eb="206">
      <t>ショクイン</t>
    </rPh>
    <rPh sb="206" eb="208">
      <t>ケンシュウ</t>
    </rPh>
    <rPh sb="209" eb="211">
      <t>ナイヨウ</t>
    </rPh>
    <rPh sb="212" eb="213">
      <t>カン</t>
    </rPh>
    <rPh sb="219" eb="221">
      <t>ギャクタイ</t>
    </rPh>
    <rPh sb="221" eb="222">
      <t>トウ</t>
    </rPh>
    <rPh sb="227" eb="230">
      <t>ジュウギョウイン</t>
    </rPh>
    <rPh sb="231" eb="233">
      <t>ソウダン</t>
    </rPh>
    <rPh sb="234" eb="236">
      <t>ホウコク</t>
    </rPh>
    <rPh sb="239" eb="241">
      <t>タイセイ</t>
    </rPh>
    <rPh sb="241" eb="243">
      <t>セイビ</t>
    </rPh>
    <rPh sb="244" eb="245">
      <t>カン</t>
    </rPh>
    <rPh sb="251" eb="254">
      <t>ジュウギョウイン</t>
    </rPh>
    <rPh sb="255" eb="257">
      <t>ギャクタイ</t>
    </rPh>
    <rPh sb="257" eb="258">
      <t>トウ</t>
    </rPh>
    <rPh sb="259" eb="261">
      <t>ハアク</t>
    </rPh>
    <rPh sb="263" eb="265">
      <t>バアイ</t>
    </rPh>
    <rPh sb="267" eb="270">
      <t>シチョウソン</t>
    </rPh>
    <rPh sb="272" eb="274">
      <t>ツウホウ</t>
    </rPh>
    <rPh sb="275" eb="277">
      <t>ジンソク</t>
    </rPh>
    <rPh sb="279" eb="281">
      <t>テキセツ</t>
    </rPh>
    <rPh sb="282" eb="283">
      <t>オコナ</t>
    </rPh>
    <rPh sb="289" eb="291">
      <t>ホウホウ</t>
    </rPh>
    <rPh sb="292" eb="293">
      <t>カン</t>
    </rPh>
    <rPh sb="299" eb="301">
      <t>ギャクタイ</t>
    </rPh>
    <rPh sb="301" eb="302">
      <t>トウ</t>
    </rPh>
    <rPh sb="303" eb="305">
      <t>ハッセイ</t>
    </rPh>
    <rPh sb="307" eb="309">
      <t>バアイ</t>
    </rPh>
    <rPh sb="312" eb="314">
      <t>ハッセイ</t>
    </rPh>
    <rPh sb="314" eb="316">
      <t>ゲンイン</t>
    </rPh>
    <rPh sb="316" eb="317">
      <t>トウ</t>
    </rPh>
    <rPh sb="318" eb="320">
      <t>ブンセキ</t>
    </rPh>
    <rPh sb="322" eb="323">
      <t>エ</t>
    </rPh>
    <rPh sb="326" eb="328">
      <t>サイハツ</t>
    </rPh>
    <rPh sb="329" eb="331">
      <t>カクジツ</t>
    </rPh>
    <rPh sb="332" eb="334">
      <t>ボウシ</t>
    </rPh>
    <rPh sb="334" eb="335">
      <t>サク</t>
    </rPh>
    <rPh sb="336" eb="337">
      <t>カン</t>
    </rPh>
    <rPh sb="345" eb="347">
      <t>サイハツ</t>
    </rPh>
    <rPh sb="347" eb="349">
      <t>ボウシ</t>
    </rPh>
    <rPh sb="349" eb="350">
      <t>サク</t>
    </rPh>
    <rPh sb="351" eb="352">
      <t>コウ</t>
    </rPh>
    <rPh sb="354" eb="355">
      <t>サイ</t>
    </rPh>
    <rPh sb="359" eb="361">
      <t>コウカ</t>
    </rPh>
    <rPh sb="366" eb="368">
      <t>ヒョウカ</t>
    </rPh>
    <rPh sb="369" eb="370">
      <t>カン</t>
    </rPh>
    <phoneticPr fontId="3"/>
  </si>
  <si>
    <r>
      <t>従業者、設備、備品及び会計に関する諸記録を整備しているか。</t>
    </r>
    <r>
      <rPr>
        <b/>
        <sz val="10"/>
        <rFont val="BIZ UDPゴシック"/>
        <family val="3"/>
        <charset val="128"/>
      </rPr>
      <t>【松阪市重点項目】</t>
    </r>
    <phoneticPr fontId="3"/>
  </si>
  <si>
    <t>・管理者の雇用形態がわかるもの
・管理者の勤務体制及び勤務実績がわかるもの(例：勤務体制一覧表、勤務実績表)
・管理者の勤怠状況がわかるもの(例：タイムカード、勤怠管理システム)</t>
    <rPh sb="1" eb="4">
      <t>カンリシャ</t>
    </rPh>
    <rPh sb="5" eb="7">
      <t>コヨウ</t>
    </rPh>
    <rPh sb="7" eb="9">
      <t>ケイタイ</t>
    </rPh>
    <rPh sb="18" eb="21">
      <t>カンリシャ</t>
    </rPh>
    <rPh sb="22" eb="24">
      <t>キンム</t>
    </rPh>
    <rPh sb="24" eb="26">
      <t>タイセイ</t>
    </rPh>
    <rPh sb="26" eb="27">
      <t>オヨ</t>
    </rPh>
    <rPh sb="28" eb="32">
      <t>キンムジッセキ</t>
    </rPh>
    <rPh sb="39" eb="40">
      <t>レイ</t>
    </rPh>
    <rPh sb="41" eb="48">
      <t>キンムタイセイイチランヒョウ</t>
    </rPh>
    <rPh sb="49" eb="54">
      <t>キンムジッセキヒョウ</t>
    </rPh>
    <rPh sb="58" eb="61">
      <t>カンリシャ</t>
    </rPh>
    <rPh sb="62" eb="66">
      <t>キンタイジョウキョウ</t>
    </rPh>
    <rPh sb="73" eb="74">
      <t>レイ</t>
    </rPh>
    <rPh sb="82" eb="86">
      <t>キンタイカンリ</t>
    </rPh>
    <phoneticPr fontId="3"/>
  </si>
  <si>
    <t>・重要事項説明書(利用申込者の同意があったことがわかるもの)
・内容及び手続きの説明に対して利用申込者の理解を得られたことがわかるもの(例：利用申込者の署名文書)
・利用契約書</t>
    <rPh sb="1" eb="8">
      <t>ジュウヨウジコウセツメイショ</t>
    </rPh>
    <rPh sb="9" eb="14">
      <t>リヨウモウシコミシャ</t>
    </rPh>
    <rPh sb="15" eb="17">
      <t>ドウイ</t>
    </rPh>
    <rPh sb="33" eb="35">
      <t>ナイヨウ</t>
    </rPh>
    <rPh sb="35" eb="36">
      <t>オヨ</t>
    </rPh>
    <rPh sb="37" eb="39">
      <t>テツヅ</t>
    </rPh>
    <rPh sb="41" eb="43">
      <t>セツメイ</t>
    </rPh>
    <rPh sb="44" eb="45">
      <t>タイ</t>
    </rPh>
    <rPh sb="47" eb="52">
      <t>リヨウモウシコミシャ</t>
    </rPh>
    <rPh sb="53" eb="55">
      <t>リカイ</t>
    </rPh>
    <rPh sb="56" eb="57">
      <t>エ</t>
    </rPh>
    <rPh sb="69" eb="70">
      <t>レイ</t>
    </rPh>
    <rPh sb="71" eb="73">
      <t>リヨウ</t>
    </rPh>
    <rPh sb="73" eb="75">
      <t>モウシコミ</t>
    </rPh>
    <rPh sb="75" eb="76">
      <t>シャ</t>
    </rPh>
    <rPh sb="77" eb="79">
      <t>ショメイ</t>
    </rPh>
    <rPh sb="79" eb="81">
      <t>ブンショ</t>
    </rPh>
    <rPh sb="85" eb="90">
      <t>リヨウケイヤクショ</t>
    </rPh>
    <phoneticPr fontId="3"/>
  </si>
  <si>
    <t>・アセスメントの結果記録
・サービス担当者会議の記録
・居宅サービス計画
・支援経過記録等
・モニタリングの結果記録
・個別サービス計画
・身体的拘束等の記録(身体的拘束等がある場合)</t>
    <rPh sb="8" eb="12">
      <t>ケッカキロク</t>
    </rPh>
    <rPh sb="19" eb="24">
      <t>タントウシャカイギ</t>
    </rPh>
    <rPh sb="25" eb="27">
      <t>キロク</t>
    </rPh>
    <rPh sb="30" eb="32">
      <t>キョタク</t>
    </rPh>
    <rPh sb="36" eb="38">
      <t>ケイカク</t>
    </rPh>
    <rPh sb="41" eb="43">
      <t>シエン</t>
    </rPh>
    <rPh sb="43" eb="45">
      <t>ケイカ</t>
    </rPh>
    <rPh sb="45" eb="47">
      <t>キロク</t>
    </rPh>
    <rPh sb="47" eb="48">
      <t>トウ</t>
    </rPh>
    <rPh sb="58" eb="62">
      <t>ケッカキロク</t>
    </rPh>
    <rPh sb="65" eb="67">
      <t>コベツ</t>
    </rPh>
    <rPh sb="71" eb="73">
      <t>ケイカク</t>
    </rPh>
    <rPh sb="76" eb="82">
      <t>シンタイテキコウソクトウ</t>
    </rPh>
    <rPh sb="83" eb="85">
      <t>キロク</t>
    </rPh>
    <rPh sb="86" eb="92">
      <t>シンタイテキコウソクトウ</t>
    </rPh>
    <rPh sb="95" eb="97">
      <t>バアイ</t>
    </rPh>
    <phoneticPr fontId="3"/>
  </si>
  <si>
    <t>・介護保険番号、有効期限等を確認している記録等</t>
    <rPh sb="1" eb="3">
      <t>カイゴ</t>
    </rPh>
    <rPh sb="3" eb="5">
      <t>ホケン</t>
    </rPh>
    <rPh sb="5" eb="7">
      <t>バンゴウ</t>
    </rPh>
    <rPh sb="8" eb="10">
      <t>ユウコウ</t>
    </rPh>
    <rPh sb="10" eb="12">
      <t>キゲン</t>
    </rPh>
    <rPh sb="12" eb="13">
      <t>トウ</t>
    </rPh>
    <rPh sb="14" eb="16">
      <t>カクニン</t>
    </rPh>
    <rPh sb="20" eb="22">
      <t>キロク</t>
    </rPh>
    <rPh sb="22" eb="23">
      <t>トウ</t>
    </rPh>
    <phoneticPr fontId="3"/>
  </si>
  <si>
    <t xml:space="preserve">・従業者の勤務体制及び勤務実績がわかるもの(例：勤務体制一覧表、勤務実績表)
・雇用の形態(常勤・非常勤)がわかるもの
・研修の計画及び実績がわかるもの
</t>
    <rPh sb="1" eb="4">
      <t>ジュウギョウシャ</t>
    </rPh>
    <rPh sb="5" eb="7">
      <t>キンム</t>
    </rPh>
    <rPh sb="7" eb="9">
      <t>タイセイ</t>
    </rPh>
    <rPh sb="9" eb="10">
      <t>オヨ</t>
    </rPh>
    <rPh sb="11" eb="15">
      <t>キンムジッセキ</t>
    </rPh>
    <rPh sb="22" eb="23">
      <t>レイ</t>
    </rPh>
    <rPh sb="24" eb="31">
      <t>キンムタイセイイチランヒョウ</t>
    </rPh>
    <rPh sb="32" eb="37">
      <t>キンムジッセキヒョウ</t>
    </rPh>
    <rPh sb="41" eb="43">
      <t>コヨウ</t>
    </rPh>
    <rPh sb="44" eb="46">
      <t>ケイタイ</t>
    </rPh>
    <rPh sb="47" eb="49">
      <t>ジョウキン</t>
    </rPh>
    <rPh sb="50" eb="53">
      <t>ヒジョウキン</t>
    </rPh>
    <rPh sb="63" eb="65">
      <t>ケンシュウ</t>
    </rPh>
    <rPh sb="66" eb="68">
      <t>ケイカク</t>
    </rPh>
    <rPh sb="68" eb="69">
      <t>オヨ</t>
    </rPh>
    <rPh sb="70" eb="72">
      <t>ジッセキ</t>
    </rPh>
    <phoneticPr fontId="3"/>
  </si>
  <si>
    <t>・業務継続計画
・研修の計画及び実績がわかるもの
・訓練の計画及び実績がわかるもの</t>
    <rPh sb="10" eb="12">
      <t>ケンシュウ</t>
    </rPh>
    <rPh sb="13" eb="15">
      <t>ケイカク</t>
    </rPh>
    <rPh sb="15" eb="16">
      <t>オヨ</t>
    </rPh>
    <rPh sb="17" eb="19">
      <t>ジッセキ</t>
    </rPh>
    <rPh sb="28" eb="30">
      <t>クンレン</t>
    </rPh>
    <rPh sb="31" eb="33">
      <t>ケイカク</t>
    </rPh>
    <rPh sb="33" eb="34">
      <t>オヨ</t>
    </rPh>
    <rPh sb="35" eb="37">
      <t>ジッセキ</t>
    </rPh>
    <phoneticPr fontId="3"/>
  </si>
  <si>
    <t>・感染症の予防及びまん延の防止のための対策を検討する委員会の開催状況・結果がわかるもの
・感染症の予防及びまん延の防止のための指針
・感染症の予防及びまん延の防止のための研修及び訓練の実施状況・結果がわかるもの</t>
    <rPh sb="1" eb="4">
      <t>カンセンショウ</t>
    </rPh>
    <rPh sb="5" eb="7">
      <t>ヨボウ</t>
    </rPh>
    <rPh sb="7" eb="8">
      <t>オヨ</t>
    </rPh>
    <rPh sb="11" eb="12">
      <t>エン</t>
    </rPh>
    <rPh sb="13" eb="15">
      <t>ボウシ</t>
    </rPh>
    <rPh sb="19" eb="21">
      <t>タイサク</t>
    </rPh>
    <rPh sb="22" eb="24">
      <t>ケントウ</t>
    </rPh>
    <rPh sb="26" eb="29">
      <t>イインカイ</t>
    </rPh>
    <rPh sb="30" eb="32">
      <t>カイサイ</t>
    </rPh>
    <rPh sb="32" eb="34">
      <t>ジョウキョウ</t>
    </rPh>
    <rPh sb="35" eb="37">
      <t>ケッカ</t>
    </rPh>
    <rPh sb="46" eb="49">
      <t>カンセンショウ</t>
    </rPh>
    <rPh sb="50" eb="52">
      <t>ヨボウ</t>
    </rPh>
    <rPh sb="52" eb="53">
      <t>オヨ</t>
    </rPh>
    <rPh sb="56" eb="57">
      <t>エン</t>
    </rPh>
    <rPh sb="58" eb="60">
      <t>ボウシ</t>
    </rPh>
    <rPh sb="64" eb="66">
      <t>シシン</t>
    </rPh>
    <rPh sb="69" eb="72">
      <t>カンセンショウ</t>
    </rPh>
    <rPh sb="73" eb="75">
      <t>ヨボウ</t>
    </rPh>
    <rPh sb="75" eb="76">
      <t>オヨ</t>
    </rPh>
    <rPh sb="79" eb="80">
      <t>エン</t>
    </rPh>
    <rPh sb="81" eb="83">
      <t>ボウシ</t>
    </rPh>
    <rPh sb="87" eb="89">
      <t>ケンシュウ</t>
    </rPh>
    <rPh sb="89" eb="90">
      <t>オヨ</t>
    </rPh>
    <rPh sb="91" eb="93">
      <t>クンレン</t>
    </rPh>
    <rPh sb="94" eb="96">
      <t>ジッシ</t>
    </rPh>
    <rPh sb="96" eb="98">
      <t>ジョウキョウ</t>
    </rPh>
    <rPh sb="99" eb="101">
      <t>ケッカ</t>
    </rPh>
    <phoneticPr fontId="3"/>
  </si>
  <si>
    <t>・パンフレット/チラシ
・Web公告</t>
    <rPh sb="16" eb="18">
      <t>コウコク</t>
    </rPh>
    <phoneticPr fontId="3"/>
  </si>
  <si>
    <t>・個人情報に関する同意書
・従業者の秘密保持誓約書</t>
    <rPh sb="1" eb="5">
      <t>コジンジョウホウ</t>
    </rPh>
    <rPh sb="6" eb="7">
      <t>カン</t>
    </rPh>
    <rPh sb="9" eb="12">
      <t>ドウイショ</t>
    </rPh>
    <rPh sb="15" eb="18">
      <t>ジュウギョウシャ</t>
    </rPh>
    <rPh sb="19" eb="21">
      <t>ヒミツ</t>
    </rPh>
    <rPh sb="21" eb="23">
      <t>ホジ</t>
    </rPh>
    <rPh sb="23" eb="26">
      <t>セイヤクショ</t>
    </rPh>
    <phoneticPr fontId="3"/>
  </si>
  <si>
    <t xml:space="preserve">・苦情の受付簿
・苦情者への対応記録
</t>
    <rPh sb="1" eb="3">
      <t>クジョウ</t>
    </rPh>
    <rPh sb="4" eb="7">
      <t>ウケツケボ</t>
    </rPh>
    <rPh sb="10" eb="12">
      <t>クジョウ</t>
    </rPh>
    <rPh sb="12" eb="13">
      <t>シャ</t>
    </rPh>
    <rPh sb="15" eb="17">
      <t>タイオウ</t>
    </rPh>
    <rPh sb="17" eb="19">
      <t>キロク</t>
    </rPh>
    <phoneticPr fontId="3"/>
  </si>
  <si>
    <t>・市町村、利用者家族等への連絡状況がわかるもの
・事故に際して採った処置の記録
・損害賠償の実施状況がわかるもの</t>
    <rPh sb="1" eb="4">
      <t>シチョウソン</t>
    </rPh>
    <rPh sb="5" eb="8">
      <t>リヨウシャ</t>
    </rPh>
    <rPh sb="8" eb="10">
      <t>カゾク</t>
    </rPh>
    <rPh sb="10" eb="11">
      <t>トウ</t>
    </rPh>
    <rPh sb="13" eb="15">
      <t>レンラク</t>
    </rPh>
    <rPh sb="15" eb="17">
      <t>ジョウキョウ</t>
    </rPh>
    <rPh sb="26" eb="28">
      <t>ジコ</t>
    </rPh>
    <rPh sb="29" eb="30">
      <t>サイ</t>
    </rPh>
    <rPh sb="32" eb="33">
      <t>ト</t>
    </rPh>
    <rPh sb="35" eb="37">
      <t>ショチ</t>
    </rPh>
    <rPh sb="38" eb="40">
      <t>キロク</t>
    </rPh>
    <rPh sb="43" eb="45">
      <t>ソンガイ</t>
    </rPh>
    <rPh sb="45" eb="47">
      <t>バイショウ</t>
    </rPh>
    <rPh sb="48" eb="52">
      <t>ジッシジョウキョウ</t>
    </rPh>
    <phoneticPr fontId="3"/>
  </si>
  <si>
    <t>・虐待の防止のための対策を検討する委員会の開催状況及び結果がわかるもの
・虐待の防止のための指針
・虐待の防止のための研修の計画及び実績がわかるもの
・担当者を置いていることがわかるもの</t>
    <rPh sb="1" eb="3">
      <t>ギャクタイ</t>
    </rPh>
    <rPh sb="4" eb="6">
      <t>ボウシ</t>
    </rPh>
    <rPh sb="10" eb="12">
      <t>タイサク</t>
    </rPh>
    <rPh sb="13" eb="15">
      <t>ケントウ</t>
    </rPh>
    <rPh sb="17" eb="20">
      <t>イインカイ</t>
    </rPh>
    <rPh sb="21" eb="23">
      <t>カイサイ</t>
    </rPh>
    <rPh sb="23" eb="25">
      <t>ジョウキョウ</t>
    </rPh>
    <rPh sb="25" eb="26">
      <t>オヨ</t>
    </rPh>
    <rPh sb="27" eb="29">
      <t>ケッカ</t>
    </rPh>
    <rPh sb="38" eb="40">
      <t>ギャクタイ</t>
    </rPh>
    <rPh sb="41" eb="43">
      <t>ボウシ</t>
    </rPh>
    <rPh sb="47" eb="49">
      <t>シシン</t>
    </rPh>
    <rPh sb="52" eb="54">
      <t>ギャクタイ</t>
    </rPh>
    <rPh sb="55" eb="57">
      <t>ボウシ</t>
    </rPh>
    <rPh sb="61" eb="63">
      <t>ケンシュウ</t>
    </rPh>
    <rPh sb="64" eb="66">
      <t>ケイカク</t>
    </rPh>
    <rPh sb="66" eb="67">
      <t>オヨ</t>
    </rPh>
    <rPh sb="68" eb="70">
      <t>ジッセキ</t>
    </rPh>
    <rPh sb="79" eb="82">
      <t>タントウシャ</t>
    </rPh>
    <rPh sb="83" eb="84">
      <t>オ</t>
    </rPh>
    <phoneticPr fontId="3"/>
  </si>
  <si>
    <r>
      <t xml:space="preserve">第23条
(勤務体制の確保等)
</t>
    </r>
    <r>
      <rPr>
        <b/>
        <sz val="10"/>
        <rFont val="ＭＳ ゴシック"/>
        <family val="3"/>
        <charset val="128"/>
      </rPr>
      <t/>
    </r>
    <phoneticPr fontId="3"/>
  </si>
  <si>
    <t xml:space="preserve">第25条
(掲示)
</t>
    <phoneticPr fontId="3"/>
  </si>
  <si>
    <r>
      <t>常勤の管理者を置いているか。</t>
    </r>
    <r>
      <rPr>
        <b/>
        <sz val="10"/>
        <rFont val="BIZ UDPゴシック"/>
        <family val="3"/>
        <charset val="128"/>
      </rPr>
      <t>【松阪市重点項目】</t>
    </r>
    <phoneticPr fontId="3"/>
  </si>
  <si>
    <t>サービスの提供の開始に際し、あらかじめ、利用者又はその家族に対し、利用者について、病院又は診療所に入院する必要が生じた場合には、当該利用者に係る介護支援専門員の氏名及び連絡先を当該病院又は診療所に伝えるよう求めているか。</t>
    <phoneticPr fontId="3"/>
  </si>
  <si>
    <t>利用者の人権の擁護、虐待の防止等のため、必要な体制の整備を行うとともに、その従業者に対し、研修を実施する等の措置を講じているか。</t>
    <rPh sb="0" eb="3">
      <t>リヨウシャ</t>
    </rPh>
    <rPh sb="4" eb="6">
      <t>ジンケン</t>
    </rPh>
    <rPh sb="7" eb="9">
      <t>ヨウゴ</t>
    </rPh>
    <rPh sb="10" eb="12">
      <t>ギャクタイ</t>
    </rPh>
    <rPh sb="13" eb="15">
      <t>ボウシ</t>
    </rPh>
    <rPh sb="15" eb="16">
      <t>トウ</t>
    </rPh>
    <rPh sb="20" eb="22">
      <t>ヒツヨウ</t>
    </rPh>
    <rPh sb="23" eb="25">
      <t>タイセイ</t>
    </rPh>
    <rPh sb="26" eb="28">
      <t>セイビ</t>
    </rPh>
    <rPh sb="29" eb="30">
      <t>オコナ</t>
    </rPh>
    <rPh sb="38" eb="41">
      <t>ジュウギョウシャ</t>
    </rPh>
    <rPh sb="42" eb="43">
      <t>タイ</t>
    </rPh>
    <rPh sb="45" eb="47">
      <t>ケンシュウ</t>
    </rPh>
    <rPh sb="48" eb="50">
      <t>ジッシ</t>
    </rPh>
    <rPh sb="52" eb="53">
      <t>トウ</t>
    </rPh>
    <rPh sb="54" eb="56">
      <t>ソチ</t>
    </rPh>
    <rPh sb="57" eb="58">
      <t>コウ</t>
    </rPh>
    <phoneticPr fontId="3"/>
  </si>
  <si>
    <t>居宅介護支援の事業は、利用者の心身の状況、その置かれている環境等に応じて、利用者の選択に基づき、適切な保健医療サービス及び福祉サービスが、多様な事業者から総合的かつ効率的に提供されるよう配慮して行うものとなっているか。</t>
    <phoneticPr fontId="3"/>
  </si>
  <si>
    <r>
      <t xml:space="preserve">正当な理由なく指定居宅介護支援の提供を拒んではいないか。
</t>
    </r>
    <r>
      <rPr>
        <b/>
        <sz val="10"/>
        <rFont val="BIZ UDPゴシック"/>
        <family val="3"/>
        <charset val="128"/>
      </rPr>
      <t>【松阪市重点項目】</t>
    </r>
    <phoneticPr fontId="3"/>
  </si>
  <si>
    <r>
      <t>介護支援専門員は、居宅サービス計画の作成の開始に当たっては、利用者によるサービスの選択に資するよう、情報を適正に利用者又はその家族に対して提供しているか。</t>
    </r>
    <r>
      <rPr>
        <sz val="10"/>
        <rFont val="BIZ UDPゴシック"/>
        <family val="3"/>
        <charset val="128"/>
      </rPr>
      <t xml:space="preserve">
(解釈通知)
・複数の居宅サービス事業者等の紹介の求めがあれば誠実に対応する
・地域の事業者等に関するサービスの内容、利用料等の情報を適正に提供する
・特定の居宅サービス事業者に不当に偏した情報を提供しない
・同一の事業主体のサービスのみによる居宅サービス原案を最初から提示しない</t>
    </r>
    <phoneticPr fontId="3"/>
  </si>
  <si>
    <r>
      <t>介護支援専門員は、アセスメントに当たっては、利用者の居宅を訪問し、利用者及びその家族に面接して行い、この場合において、介護支援専門員は、面接の趣旨を利用者及びその家族に対して十分に説明し、理解を得ているか。</t>
    </r>
    <r>
      <rPr>
        <b/>
        <sz val="10"/>
        <rFont val="BIZ UDPゴシック"/>
        <family val="3"/>
        <charset val="128"/>
      </rPr>
      <t>【松阪市重点項目】</t>
    </r>
    <phoneticPr fontId="3"/>
  </si>
  <si>
    <r>
      <t>介護支援専門員は、作成又は変更（軽微な変更を除く）した居宅サービス計画に厚生労働大臣が定める回数以上の生活援助が中心である訪問介護を位置付ける場合にあっては、その利用の妥当性を検討し、当該居宅サービス計画に訪問介護が必要な理由を記載するとともに、当該居宅サービス計画を市町村に届け出ているか。</t>
    </r>
    <r>
      <rPr>
        <b/>
        <sz val="10"/>
        <rFont val="BIZ UDPゴシック"/>
        <family val="3"/>
        <charset val="128"/>
      </rPr>
      <t>【松阪市重点項目】</t>
    </r>
    <phoneticPr fontId="3"/>
  </si>
  <si>
    <r>
      <t>介護支援専門員は、その勤務する事業所において作成された居宅サービス計画に位置付けられた指定居宅サービス等に係る居宅介護サービス費、特例居宅介護サービス費、地域密着型介護サービス費及び特例地域密着型介護サービス費（以下、サービス費という。）の総額が法第４３条第２項に規定する居宅介護サービス費等区分支給限度基準額に占める割合が１００分の７０以上であって、訪問介護に係る居宅介護サービス費がサービス費の総額に占める割合が１００分の６０以上であることに該当し、かつ、市からの求めがあった場合には、当該事業所の居宅サービス計画の利用の妥当性を検討し、当該居宅サービス計画に訪問介護が必要な理由等を記載するとともに、当該居宅サービス計画を市町村に届け出ているか。</t>
    </r>
    <r>
      <rPr>
        <b/>
        <sz val="10"/>
        <rFont val="BIZ UDPゴシック"/>
        <family val="3"/>
        <charset val="128"/>
      </rPr>
      <t>【松阪市重点項目】</t>
    </r>
    <phoneticPr fontId="3"/>
  </si>
  <si>
    <t>利用者に対し適切なサービスを提供できるよう、事業所ごとに介護支援専門員その他の従業者の勤務の体制を定めているか。</t>
    <phoneticPr fontId="3"/>
  </si>
  <si>
    <r>
      <t>定期的に業務継続計画の見直しを行い、必要に応じて業務継続計画の変更を行っているか。</t>
    </r>
    <r>
      <rPr>
        <b/>
        <sz val="10"/>
        <rFont val="BIZ UDPゴシック"/>
        <family val="3"/>
        <charset val="128"/>
      </rPr>
      <t>【松阪市重点項目】</t>
    </r>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3"/>
  </si>
  <si>
    <r>
      <t>利用者に対するサービスの提供により事故が発生した場合には速やかに市町村、利用者の家族等に連絡を行うとともに、必要な措置を講じているか。</t>
    </r>
    <r>
      <rPr>
        <b/>
        <sz val="10"/>
        <rFont val="BIZ UDPゴシック"/>
        <family val="3"/>
        <charset val="128"/>
      </rPr>
      <t xml:space="preserve">【松阪市重点項目】      </t>
    </r>
    <r>
      <rPr>
        <sz val="10"/>
        <rFont val="BIZ UDPゴシック"/>
        <family val="3"/>
        <charset val="128"/>
      </rPr>
      <t xml:space="preserve">                                            </t>
    </r>
    <phoneticPr fontId="3"/>
  </si>
  <si>
    <r>
      <t xml:space="preserve">(1)の事故の状況及び事故に際して採った処置について記録しているか。  </t>
    </r>
    <r>
      <rPr>
        <b/>
        <sz val="10"/>
        <rFont val="BIZ UDPゴシック"/>
        <family val="3"/>
        <charset val="128"/>
      </rPr>
      <t xml:space="preserve">【松阪市重点項目】    </t>
    </r>
    <r>
      <rPr>
        <sz val="10"/>
        <rFont val="BIZ UDPゴシック"/>
        <family val="3"/>
        <charset val="128"/>
      </rPr>
      <t xml:space="preserve">                                             </t>
    </r>
    <phoneticPr fontId="3"/>
  </si>
  <si>
    <r>
      <t>利用者に対するサービスの提供により賠償すべき事故が発生した場合には、損害賠償を速やかに行っているか。</t>
    </r>
    <r>
      <rPr>
        <b/>
        <sz val="10"/>
        <rFont val="BIZ UDPゴシック"/>
        <family val="3"/>
        <charset val="128"/>
      </rPr>
      <t>【松阪市重点項目】</t>
    </r>
    <phoneticPr fontId="3"/>
  </si>
  <si>
    <r>
      <t>(1)～(3)に掲げる措置を適切に実施するための担当者を置いているか。</t>
    </r>
    <r>
      <rPr>
        <b/>
        <sz val="10"/>
        <rFont val="BIZ UDPゴシック"/>
        <family val="3"/>
        <charset val="128"/>
      </rPr>
      <t>【松阪市重点項目】</t>
    </r>
    <rPh sb="8" eb="9">
      <t>カカ</t>
    </rPh>
    <rPh sb="11" eb="13">
      <t>ソチ</t>
    </rPh>
    <rPh sb="14" eb="16">
      <t>テキセツ</t>
    </rPh>
    <rPh sb="17" eb="19">
      <t>ジッシ</t>
    </rPh>
    <rPh sb="24" eb="27">
      <t>タントウシャ</t>
    </rPh>
    <rPh sb="28" eb="29">
      <t>オ</t>
    </rPh>
    <phoneticPr fontId="3"/>
  </si>
  <si>
    <r>
      <t>指定居宅介護支援に要する費用の額は、「指定居宅介護支援介護給付費単位数表」により区分に応じてそれぞれ所定単位数を算定しているか。</t>
    </r>
    <r>
      <rPr>
        <b/>
        <sz val="10"/>
        <rFont val="BIZ UDPゴシック"/>
        <family val="3"/>
        <charset val="128"/>
      </rPr>
      <t xml:space="preserve">
（算定している居宅介護支援費：　Ⅰ　・　Ⅱ）</t>
    </r>
    <rPh sb="66" eb="68">
      <t>サンテイ</t>
    </rPh>
    <rPh sb="72" eb="78">
      <t>キョタクカイゴシエン</t>
    </rPh>
    <rPh sb="78" eb="79">
      <t>ヒ</t>
    </rPh>
    <phoneticPr fontId="3"/>
  </si>
  <si>
    <t>居宅介護支援費Ⅱを算定している場合、下記の条件を満たしているか。</t>
    <rPh sb="0" eb="2">
      <t>キョタク</t>
    </rPh>
    <rPh sb="2" eb="4">
      <t>カイゴ</t>
    </rPh>
    <rPh sb="4" eb="6">
      <t>シエン</t>
    </rPh>
    <rPh sb="6" eb="7">
      <t>ヒ</t>
    </rPh>
    <rPh sb="9" eb="11">
      <t>サンテイ</t>
    </rPh>
    <rPh sb="15" eb="17">
      <t>バアイ</t>
    </rPh>
    <rPh sb="18" eb="20">
      <t>カキ</t>
    </rPh>
    <rPh sb="21" eb="23">
      <t>ジョウケン</t>
    </rPh>
    <rPh sb="24" eb="25">
      <t>ミ</t>
    </rPh>
    <phoneticPr fontId="3"/>
  </si>
  <si>
    <t>事務職員を配置している。</t>
    <rPh sb="0" eb="2">
      <t>ジム</t>
    </rPh>
    <rPh sb="2" eb="4">
      <t>ショクイン</t>
    </rPh>
    <rPh sb="5" eb="7">
      <t>ハイチ</t>
    </rPh>
    <phoneticPr fontId="3"/>
  </si>
  <si>
    <t>加算等について、算定要件を満たしているか。(加算等自己点検表で確認)</t>
    <rPh sb="29" eb="30">
      <t>ヒョウ</t>
    </rPh>
    <phoneticPr fontId="3"/>
  </si>
  <si>
    <t>指定居宅介護支援に要する費用の額は、厚生労働大臣が定める１単位の単価に(1)に定める単位数を乗じて算定されているか。</t>
    <rPh sb="20" eb="22">
      <t>ロウドウ</t>
    </rPh>
    <phoneticPr fontId="3"/>
  </si>
  <si>
    <t>指定居宅介護支援に要する費用の額を算定した場合において、その額に１円未満の端数があるときは、その端数金額を切り捨てて計算しているか。</t>
    <phoneticPr fontId="3"/>
  </si>
  <si>
    <t xml:space="preserve">運営基準減算（50/100）
</t>
    <phoneticPr fontId="3"/>
  </si>
  <si>
    <t>条例第30条の2に規定する基準に適合している
(取り組むべき事項は、自主点検表のチェック項目14-1から14-4を参照)</t>
    <phoneticPr fontId="3"/>
  </si>
  <si>
    <t>業務継続計画未策定減算
(1/100)</t>
    <rPh sb="0" eb="2">
      <t>ギョウム</t>
    </rPh>
    <rPh sb="2" eb="4">
      <t>ケイゾク</t>
    </rPh>
    <rPh sb="4" eb="6">
      <t>ケイカク</t>
    </rPh>
    <rPh sb="6" eb="7">
      <t>ミ</t>
    </rPh>
    <rPh sb="7" eb="9">
      <t>サクテイ</t>
    </rPh>
    <rPh sb="9" eb="11">
      <t>ゲンサン</t>
    </rPh>
    <phoneticPr fontId="3"/>
  </si>
  <si>
    <t>条例第23条の2第1項に規定する基準に適合している
（取り組むべき事項は、自主点検表のチェック項目8-1を参照）</t>
    <rPh sb="0" eb="2">
      <t>ジョウレイ</t>
    </rPh>
    <rPh sb="2" eb="3">
      <t>ダイ</t>
    </rPh>
    <rPh sb="5" eb="6">
      <t>ジョウ</t>
    </rPh>
    <rPh sb="8" eb="9">
      <t>ダイ</t>
    </rPh>
    <rPh sb="10" eb="11">
      <t>コウ</t>
    </rPh>
    <rPh sb="12" eb="14">
      <t>キテイ</t>
    </rPh>
    <rPh sb="16" eb="18">
      <t>キジュン</t>
    </rPh>
    <rPh sb="19" eb="21">
      <t>テキゴウ</t>
    </rPh>
    <rPh sb="27" eb="28">
      <t>ト</t>
    </rPh>
    <rPh sb="29" eb="30">
      <t>ク</t>
    </rPh>
    <rPh sb="33" eb="35">
      <t>ジコウ</t>
    </rPh>
    <rPh sb="37" eb="39">
      <t>ジシュ</t>
    </rPh>
    <rPh sb="39" eb="41">
      <t>テンケン</t>
    </rPh>
    <rPh sb="41" eb="42">
      <t>ヒョウ</t>
    </rPh>
    <rPh sb="47" eb="49">
      <t>コウモク</t>
    </rPh>
    <rPh sb="53" eb="55">
      <t>サンショウ</t>
    </rPh>
    <phoneticPr fontId="3"/>
  </si>
  <si>
    <t>同一建物に居住する利用者へのケアマネジメント
(95/100)</t>
    <rPh sb="0" eb="2">
      <t>ドウイツ</t>
    </rPh>
    <rPh sb="2" eb="4">
      <t>タテモノ</t>
    </rPh>
    <rPh sb="5" eb="7">
      <t>キョジュウ</t>
    </rPh>
    <rPh sb="9" eb="12">
      <t>リヨウシャ</t>
    </rPh>
    <phoneticPr fontId="3"/>
  </si>
  <si>
    <t>指定居宅介護支援事業所の所在する建物と同一の敷地内若しくは隣接する敷地内の建物若しくは指定居宅介護支援事業所と同一の建物に居住する利用者</t>
    <rPh sb="0" eb="2">
      <t>シテイ</t>
    </rPh>
    <rPh sb="2" eb="4">
      <t>キョタク</t>
    </rPh>
    <rPh sb="4" eb="6">
      <t>カイゴ</t>
    </rPh>
    <rPh sb="6" eb="8">
      <t>シエン</t>
    </rPh>
    <rPh sb="8" eb="11">
      <t>ジギョウショ</t>
    </rPh>
    <rPh sb="12" eb="14">
      <t>ショザイ</t>
    </rPh>
    <rPh sb="16" eb="18">
      <t>タテモノ</t>
    </rPh>
    <rPh sb="19" eb="21">
      <t>ドウイツ</t>
    </rPh>
    <rPh sb="22" eb="24">
      <t>シキチ</t>
    </rPh>
    <rPh sb="24" eb="25">
      <t>ナイ</t>
    </rPh>
    <rPh sb="25" eb="26">
      <t>モ</t>
    </rPh>
    <rPh sb="29" eb="31">
      <t>リンセツ</t>
    </rPh>
    <rPh sb="39" eb="40">
      <t>モ</t>
    </rPh>
    <rPh sb="43" eb="54">
      <t>シテイキョタクカイゴシエンジギョウショ</t>
    </rPh>
    <rPh sb="55" eb="57">
      <t>ドウイツ</t>
    </rPh>
    <rPh sb="58" eb="60">
      <t>タテモノ</t>
    </rPh>
    <rPh sb="61" eb="63">
      <t>キョジュウ</t>
    </rPh>
    <rPh sb="65" eb="68">
      <t>リヨウシャ</t>
    </rPh>
    <phoneticPr fontId="3"/>
  </si>
  <si>
    <t>指定居宅介護支援事業所における1月当たりの利用者が同一の建物に20人以上居住する建物に居住する利用者</t>
    <rPh sb="0" eb="2">
      <t>シテイ</t>
    </rPh>
    <rPh sb="2" eb="4">
      <t>キョタク</t>
    </rPh>
    <rPh sb="4" eb="6">
      <t>カイゴ</t>
    </rPh>
    <rPh sb="6" eb="8">
      <t>シエン</t>
    </rPh>
    <rPh sb="8" eb="11">
      <t>ジギョウショ</t>
    </rPh>
    <rPh sb="16" eb="17">
      <t>ツキ</t>
    </rPh>
    <rPh sb="17" eb="18">
      <t>ア</t>
    </rPh>
    <rPh sb="21" eb="24">
      <t>リヨウシャ</t>
    </rPh>
    <rPh sb="25" eb="27">
      <t>ドウイツ</t>
    </rPh>
    <rPh sb="28" eb="30">
      <t>タテモノ</t>
    </rPh>
    <rPh sb="33" eb="36">
      <t>ニンイジョウ</t>
    </rPh>
    <rPh sb="36" eb="38">
      <t>キョジュウ</t>
    </rPh>
    <rPh sb="40" eb="42">
      <t>タテモノ</t>
    </rPh>
    <rPh sb="43" eb="45">
      <t>キョジュウ</t>
    </rPh>
    <rPh sb="47" eb="50">
      <t>リヨウシャ</t>
    </rPh>
    <phoneticPr fontId="3"/>
  </si>
  <si>
    <t>以下のいずれかに居住する利用者に対して指定居宅介護支援を行った場合、左記所定単位を算定しているか</t>
    <rPh sb="0" eb="2">
      <t>イカ</t>
    </rPh>
    <rPh sb="8" eb="10">
      <t>キョジュウ</t>
    </rPh>
    <rPh sb="12" eb="15">
      <t>リヨウシャ</t>
    </rPh>
    <rPh sb="16" eb="17">
      <t>タイ</t>
    </rPh>
    <rPh sb="19" eb="21">
      <t>シテイ</t>
    </rPh>
    <rPh sb="21" eb="23">
      <t>キョタク</t>
    </rPh>
    <rPh sb="23" eb="25">
      <t>カイゴ</t>
    </rPh>
    <rPh sb="25" eb="27">
      <t>シエン</t>
    </rPh>
    <rPh sb="28" eb="29">
      <t>オコナ</t>
    </rPh>
    <rPh sb="31" eb="33">
      <t>バアイ</t>
    </rPh>
    <rPh sb="34" eb="35">
      <t>ヒダリ</t>
    </rPh>
    <rPh sb="35" eb="36">
      <t>キ</t>
    </rPh>
    <rPh sb="36" eb="38">
      <t>ショテイ</t>
    </rPh>
    <rPh sb="38" eb="40">
      <t>タンイ</t>
    </rPh>
    <rPh sb="41" eb="43">
      <t>サンテイ</t>
    </rPh>
    <phoneticPr fontId="3"/>
  </si>
  <si>
    <t>1</t>
    <phoneticPr fontId="3"/>
  </si>
  <si>
    <t>1-1</t>
    <phoneticPr fontId="3"/>
  </si>
  <si>
    <t>1-2</t>
    <phoneticPr fontId="3"/>
  </si>
  <si>
    <t>サービスの提供の開始に際し、あらかじめ利用者に対し、複数の居宅サービス事業者等を紹介するよう求めることができることについて説明を実施している</t>
    <phoneticPr fontId="3"/>
  </si>
  <si>
    <t>居宅サービス計画を新規に作成した場合</t>
    <phoneticPr fontId="3"/>
  </si>
  <si>
    <t>4</t>
    <phoneticPr fontId="3"/>
  </si>
  <si>
    <t>4-1</t>
    <phoneticPr fontId="3"/>
  </si>
  <si>
    <t>4-2</t>
    <phoneticPr fontId="3"/>
  </si>
  <si>
    <t>以下のいずれかの方法により、特段の事情のない限り、利用者にモニタリングを行っているか</t>
    <rPh sb="0" eb="2">
      <t>イカ</t>
    </rPh>
    <rPh sb="8" eb="10">
      <t>ホウホウ</t>
    </rPh>
    <rPh sb="25" eb="28">
      <t>リヨウシャ</t>
    </rPh>
    <rPh sb="36" eb="37">
      <t>オコナ</t>
    </rPh>
    <phoneticPr fontId="3"/>
  </si>
  <si>
    <t>1月に1回、利用者の居宅を訪問することによって行う方法</t>
    <rPh sb="1" eb="2">
      <t>ツキ</t>
    </rPh>
    <rPh sb="4" eb="5">
      <t>カイ</t>
    </rPh>
    <rPh sb="6" eb="9">
      <t>リヨウシャ</t>
    </rPh>
    <rPh sb="10" eb="12">
      <t>キョタク</t>
    </rPh>
    <rPh sb="13" eb="15">
      <t>ホウモン</t>
    </rPh>
    <rPh sb="23" eb="24">
      <t>オコナ</t>
    </rPh>
    <rPh sb="25" eb="27">
      <t>ホウホウ</t>
    </rPh>
    <phoneticPr fontId="3"/>
  </si>
  <si>
    <t>特定事業所集中減算の適用を受けていない</t>
    <rPh sb="10" eb="12">
      <t>テキヨウ</t>
    </rPh>
    <rPh sb="13" eb="14">
      <t>ウ</t>
    </rPh>
    <phoneticPr fontId="3"/>
  </si>
  <si>
    <t>介護保険法に基づく情報公表を行い、積極的に特定事業所加算取得事業所である旨を表示するなど利用者へ情報提供を行うとともに内容が理解できるよう説明を行っている</t>
    <rPh sb="53" eb="54">
      <t>オコナ</t>
    </rPh>
    <rPh sb="72" eb="73">
      <t>オコナ</t>
    </rPh>
    <phoneticPr fontId="3"/>
  </si>
  <si>
    <t>家族に対する介護等を日常的に行っている児童や、障害者、生活困窮者、難病患者等、高齢者以外の対象者への支援に関する知識等に関する事例検討会、研修等に参加している</t>
    <rPh sb="0" eb="2">
      <t>カゾク</t>
    </rPh>
    <rPh sb="3" eb="4">
      <t>タイ</t>
    </rPh>
    <rPh sb="6" eb="8">
      <t>カイゴ</t>
    </rPh>
    <rPh sb="8" eb="9">
      <t>トウ</t>
    </rPh>
    <rPh sb="10" eb="13">
      <t>ニチジョウテキ</t>
    </rPh>
    <rPh sb="14" eb="15">
      <t>オコナ</t>
    </rPh>
    <rPh sb="19" eb="21">
      <t>ジドウ</t>
    </rPh>
    <rPh sb="23" eb="26">
      <t>ショウガイシャ</t>
    </rPh>
    <rPh sb="27" eb="29">
      <t>セイカツ</t>
    </rPh>
    <rPh sb="29" eb="32">
      <t>コンキュウシャ</t>
    </rPh>
    <rPh sb="33" eb="37">
      <t>ナンビョウカンジャ</t>
    </rPh>
    <rPh sb="37" eb="38">
      <t>トウ</t>
    </rPh>
    <rPh sb="39" eb="42">
      <t>コウレイシャ</t>
    </rPh>
    <rPh sb="42" eb="44">
      <t>イガイ</t>
    </rPh>
    <rPh sb="45" eb="48">
      <t>タイショウシャ</t>
    </rPh>
    <rPh sb="50" eb="52">
      <t>シエン</t>
    </rPh>
    <rPh sb="53" eb="54">
      <t>カン</t>
    </rPh>
    <rPh sb="56" eb="58">
      <t>チシキ</t>
    </rPh>
    <rPh sb="58" eb="59">
      <t>トウ</t>
    </rPh>
    <rPh sb="60" eb="61">
      <t>カン</t>
    </rPh>
    <rPh sb="63" eb="65">
      <t>ジレイ</t>
    </rPh>
    <rPh sb="65" eb="68">
      <t>ケントウカイ</t>
    </rPh>
    <rPh sb="69" eb="71">
      <t>ケンシュウ</t>
    </rPh>
    <rPh sb="71" eb="72">
      <t>トウ</t>
    </rPh>
    <rPh sb="73" eb="75">
      <t>サンカ</t>
    </rPh>
    <phoneticPr fontId="3"/>
  </si>
  <si>
    <t>2</t>
    <phoneticPr fontId="3"/>
  </si>
  <si>
    <t>3</t>
    <phoneticPr fontId="3"/>
  </si>
  <si>
    <t>2</t>
    <phoneticPr fontId="3"/>
  </si>
  <si>
    <t>3</t>
    <phoneticPr fontId="3"/>
  </si>
  <si>
    <t>情報提供を行った日時、場所（医療機関へ出向いた場合）、内容、提供手段等について居宅サービス計画等に記録している</t>
    <rPh sb="0" eb="2">
      <t>ジョウホウ</t>
    </rPh>
    <rPh sb="2" eb="4">
      <t>テイキョウ</t>
    </rPh>
    <rPh sb="5" eb="6">
      <t>オコナ</t>
    </rPh>
    <rPh sb="8" eb="10">
      <t>ニチジ</t>
    </rPh>
    <rPh sb="11" eb="13">
      <t>バショ</t>
    </rPh>
    <rPh sb="14" eb="16">
      <t>イリョウ</t>
    </rPh>
    <rPh sb="16" eb="18">
      <t>キカン</t>
    </rPh>
    <rPh sb="19" eb="21">
      <t>デム</t>
    </rPh>
    <rPh sb="23" eb="25">
      <t>バアイ</t>
    </rPh>
    <rPh sb="27" eb="29">
      <t>ナイヨウ</t>
    </rPh>
    <rPh sb="30" eb="32">
      <t>テイキョウ</t>
    </rPh>
    <rPh sb="32" eb="34">
      <t>シュダン</t>
    </rPh>
    <rPh sb="34" eb="35">
      <t>トウ</t>
    </rPh>
    <rPh sb="39" eb="41">
      <t>キョタク</t>
    </rPh>
    <rPh sb="45" eb="47">
      <t>ケイカク</t>
    </rPh>
    <rPh sb="47" eb="48">
      <t>トウ</t>
    </rPh>
    <rPh sb="49" eb="51">
      <t>キロク</t>
    </rPh>
    <phoneticPr fontId="3"/>
  </si>
  <si>
    <t>病院又は診療所とカンファレンスを行う場合、診療報酬の算定方法(平成20年厚生労働省告示第59号)別表第一医科診療報酬点数表の退院時共同指導料2の注3の要件を満たしている</t>
    <rPh sb="16" eb="17">
      <t>オコナ</t>
    </rPh>
    <rPh sb="18" eb="20">
      <t>バアイ</t>
    </rPh>
    <rPh sb="21" eb="23">
      <t>シンリョウ</t>
    </rPh>
    <rPh sb="23" eb="25">
      <t>ホウシュウ</t>
    </rPh>
    <rPh sb="26" eb="28">
      <t>サンテイ</t>
    </rPh>
    <rPh sb="28" eb="30">
      <t>ホウホウ</t>
    </rPh>
    <rPh sb="31" eb="33">
      <t>ヘイセイ</t>
    </rPh>
    <rPh sb="35" eb="36">
      <t>ネン</t>
    </rPh>
    <rPh sb="36" eb="38">
      <t>コウセイ</t>
    </rPh>
    <rPh sb="38" eb="41">
      <t>ロウドウショウ</t>
    </rPh>
    <rPh sb="41" eb="43">
      <t>コクジ</t>
    </rPh>
    <rPh sb="43" eb="44">
      <t>ダイ</t>
    </rPh>
    <rPh sb="46" eb="47">
      <t>ゴウ</t>
    </rPh>
    <rPh sb="48" eb="50">
      <t>ベッピョウ</t>
    </rPh>
    <rPh sb="50" eb="51">
      <t>ダイ</t>
    </rPh>
    <rPh sb="51" eb="52">
      <t>イチ</t>
    </rPh>
    <rPh sb="52" eb="54">
      <t>イカ</t>
    </rPh>
    <rPh sb="54" eb="56">
      <t>シンリョウ</t>
    </rPh>
    <rPh sb="56" eb="58">
      <t>ホウシュウ</t>
    </rPh>
    <rPh sb="58" eb="60">
      <t>テンスウ</t>
    </rPh>
    <rPh sb="60" eb="61">
      <t>ヒョウ</t>
    </rPh>
    <rPh sb="62" eb="64">
      <t>タイイン</t>
    </rPh>
    <rPh sb="64" eb="65">
      <t>ジ</t>
    </rPh>
    <rPh sb="65" eb="67">
      <t>キョウドウ</t>
    </rPh>
    <rPh sb="67" eb="69">
      <t>シドウ</t>
    </rPh>
    <rPh sb="69" eb="70">
      <t>リョウ</t>
    </rPh>
    <rPh sb="72" eb="73">
      <t>チュウ</t>
    </rPh>
    <rPh sb="75" eb="77">
      <t>ヨウケン</t>
    </rPh>
    <rPh sb="78" eb="79">
      <t>ミ</t>
    </rPh>
    <phoneticPr fontId="3"/>
  </si>
  <si>
    <t>退院・退所加算(Ⅰ)ロ、(Ⅱ)ロ、(Ⅲ)</t>
    <phoneticPr fontId="3"/>
  </si>
  <si>
    <t>カンファレンスの日時、開催場所、出席者、内容の要点等について居宅サービス計画等に記録し、利用者又は家族に提供した文書の写しを添付している</t>
    <rPh sb="8" eb="10">
      <t>ニチジ</t>
    </rPh>
    <rPh sb="11" eb="13">
      <t>カイサイ</t>
    </rPh>
    <rPh sb="13" eb="15">
      <t>バショ</t>
    </rPh>
    <rPh sb="16" eb="19">
      <t>シュッセキシャ</t>
    </rPh>
    <rPh sb="20" eb="22">
      <t>ナイヨウ</t>
    </rPh>
    <rPh sb="23" eb="25">
      <t>ヨウテン</t>
    </rPh>
    <rPh sb="25" eb="26">
      <t>トウ</t>
    </rPh>
    <rPh sb="30" eb="32">
      <t>キョタク</t>
    </rPh>
    <rPh sb="36" eb="38">
      <t>ケイカク</t>
    </rPh>
    <rPh sb="38" eb="39">
      <t>トウ</t>
    </rPh>
    <rPh sb="40" eb="42">
      <t>キロク</t>
    </rPh>
    <rPh sb="44" eb="47">
      <t>リヨウシャ</t>
    </rPh>
    <rPh sb="47" eb="48">
      <t>マタ</t>
    </rPh>
    <rPh sb="49" eb="51">
      <t>カゾク</t>
    </rPh>
    <rPh sb="52" eb="54">
      <t>テイキョウ</t>
    </rPh>
    <rPh sb="56" eb="58">
      <t>ブンショ</t>
    </rPh>
    <rPh sb="59" eb="60">
      <t>ウツ</t>
    </rPh>
    <rPh sb="62" eb="64">
      <t>テンプ</t>
    </rPh>
    <phoneticPr fontId="3"/>
  </si>
  <si>
    <t>3</t>
    <phoneticPr fontId="3"/>
  </si>
  <si>
    <t>4</t>
    <phoneticPr fontId="3"/>
  </si>
  <si>
    <t>3</t>
    <phoneticPr fontId="3"/>
  </si>
  <si>
    <t>4</t>
    <phoneticPr fontId="3"/>
  </si>
  <si>
    <t>3</t>
    <phoneticPr fontId="3"/>
  </si>
  <si>
    <t>4</t>
    <phoneticPr fontId="3"/>
  </si>
  <si>
    <t>4</t>
    <phoneticPr fontId="3"/>
  </si>
  <si>
    <t>4</t>
    <phoneticPr fontId="3"/>
  </si>
  <si>
    <t>利用者1人につき1月に1回を限度として算定している</t>
    <rPh sb="0" eb="3">
      <t>リヨウシャ</t>
    </rPh>
    <rPh sb="4" eb="5">
      <t>ニン</t>
    </rPh>
    <rPh sb="9" eb="10">
      <t>ツキ</t>
    </rPh>
    <rPh sb="12" eb="13">
      <t>カイ</t>
    </rPh>
    <rPh sb="14" eb="16">
      <t>ゲンド</t>
    </rPh>
    <rPh sb="19" eb="21">
      <t>サンテイ</t>
    </rPh>
    <phoneticPr fontId="3"/>
  </si>
  <si>
    <t>終末期の医療やケアの方針に関する当該利用者又はその家族の意向を把握している</t>
    <rPh sb="0" eb="1">
      <t>シュウ</t>
    </rPh>
    <rPh sb="1" eb="3">
      <t>マッキ</t>
    </rPh>
    <rPh sb="4" eb="6">
      <t>イリョウ</t>
    </rPh>
    <rPh sb="10" eb="12">
      <t>ホウシン</t>
    </rPh>
    <rPh sb="13" eb="14">
      <t>カン</t>
    </rPh>
    <rPh sb="16" eb="18">
      <t>トウガイ</t>
    </rPh>
    <rPh sb="18" eb="21">
      <t>リヨウシャ</t>
    </rPh>
    <rPh sb="21" eb="22">
      <t>マタ</t>
    </rPh>
    <rPh sb="25" eb="27">
      <t>カゾク</t>
    </rPh>
    <rPh sb="28" eb="30">
      <t>イコウ</t>
    </rPh>
    <rPh sb="31" eb="33">
      <t>ハアク</t>
    </rPh>
    <phoneticPr fontId="3"/>
  </si>
  <si>
    <t>医師が一般に認められている医学的知見に基づき、回復の見込みがないと診断した者に該当することを確認した日及びその方法を支援経過として記録</t>
    <rPh sb="0" eb="2">
      <t>イシ</t>
    </rPh>
    <rPh sb="3" eb="5">
      <t>イッパン</t>
    </rPh>
    <rPh sb="6" eb="7">
      <t>ミト</t>
    </rPh>
    <rPh sb="13" eb="16">
      <t>イガクテキ</t>
    </rPh>
    <rPh sb="16" eb="18">
      <t>チケン</t>
    </rPh>
    <rPh sb="19" eb="20">
      <t>モト</t>
    </rPh>
    <rPh sb="23" eb="25">
      <t>カイフク</t>
    </rPh>
    <rPh sb="26" eb="28">
      <t>ミコ</t>
    </rPh>
    <rPh sb="33" eb="35">
      <t>シンダン</t>
    </rPh>
    <rPh sb="37" eb="38">
      <t>モノ</t>
    </rPh>
    <rPh sb="39" eb="41">
      <t>ガイトウ</t>
    </rPh>
    <rPh sb="46" eb="48">
      <t>カクニン</t>
    </rPh>
    <rPh sb="50" eb="51">
      <t>ヒ</t>
    </rPh>
    <rPh sb="51" eb="52">
      <t>オヨ</t>
    </rPh>
    <rPh sb="55" eb="57">
      <t>ホウホウ</t>
    </rPh>
    <rPh sb="58" eb="60">
      <t>シエン</t>
    </rPh>
    <rPh sb="60" eb="62">
      <t>ケイカ</t>
    </rPh>
    <rPh sb="65" eb="67">
      <t>キロク</t>
    </rPh>
    <phoneticPr fontId="3"/>
  </si>
  <si>
    <t>2</t>
    <phoneticPr fontId="3"/>
  </si>
  <si>
    <t>3</t>
    <phoneticPr fontId="3"/>
  </si>
  <si>
    <t>4</t>
    <phoneticPr fontId="3"/>
  </si>
  <si>
    <t>5</t>
    <phoneticPr fontId="3"/>
  </si>
  <si>
    <t>6</t>
    <phoneticPr fontId="3"/>
  </si>
  <si>
    <t>7</t>
    <phoneticPr fontId="3"/>
  </si>
  <si>
    <t>8</t>
    <phoneticPr fontId="3"/>
  </si>
  <si>
    <t>終末期の利用者の心身又は家族の状況の変化や環境の変化及びこれらに対して行った支援についての記録を支援経過として記録</t>
    <phoneticPr fontId="3"/>
  </si>
  <si>
    <t>利用者への支援にあたり、主治の医師及び居宅サービス計画に位置付けた居宅サービス事業者等と行った連絡調整に関する記録を支援経過として記録</t>
    <rPh sb="42" eb="43">
      <t>トウ</t>
    </rPh>
    <phoneticPr fontId="3"/>
  </si>
  <si>
    <t>４　テレビ電話装置等を活用したことがあれば○をつけてください</t>
    <rPh sb="5" eb="7">
      <t>デンワ</t>
    </rPh>
    <rPh sb="7" eb="9">
      <t>ソウチ</t>
    </rPh>
    <rPh sb="9" eb="10">
      <t>トウ</t>
    </rPh>
    <rPh sb="11" eb="13">
      <t>カツヨウ</t>
    </rPh>
    <phoneticPr fontId="3"/>
  </si>
  <si>
    <t>３ 下記の書類について、電磁的方法で利用者とやり取りしているものがあれば○をつけてください</t>
    <rPh sb="2" eb="4">
      <t>カキ</t>
    </rPh>
    <rPh sb="5" eb="7">
      <t>ショルイ</t>
    </rPh>
    <rPh sb="12" eb="15">
      <t>デンジテキ</t>
    </rPh>
    <rPh sb="15" eb="17">
      <t>ホウホウ</t>
    </rPh>
    <rPh sb="18" eb="21">
      <t>リヨウシャ</t>
    </rPh>
    <rPh sb="24" eb="25">
      <t>ト</t>
    </rPh>
    <phoneticPr fontId="3"/>
  </si>
  <si>
    <t>・サービス担当者会議</t>
    <rPh sb="5" eb="8">
      <t>タントウシャ</t>
    </rPh>
    <rPh sb="8" eb="10">
      <t>カイギ</t>
    </rPh>
    <phoneticPr fontId="3"/>
  </si>
  <si>
    <t>・感染症の予防及びまん延の防止のための対策を検討する委員会</t>
    <rPh sb="1" eb="4">
      <t>カンセンショウ</t>
    </rPh>
    <rPh sb="5" eb="7">
      <t>ヨボウ</t>
    </rPh>
    <rPh sb="7" eb="8">
      <t>オヨ</t>
    </rPh>
    <rPh sb="11" eb="12">
      <t>エン</t>
    </rPh>
    <rPh sb="13" eb="15">
      <t>ボウシ</t>
    </rPh>
    <rPh sb="19" eb="21">
      <t>タイサク</t>
    </rPh>
    <rPh sb="22" eb="24">
      <t>ケントウ</t>
    </rPh>
    <rPh sb="26" eb="29">
      <t>イインカイ</t>
    </rPh>
    <phoneticPr fontId="3"/>
  </si>
  <si>
    <t>・モニタリング</t>
    <phoneticPr fontId="3"/>
  </si>
  <si>
    <t>・虐待の防止のための対策を検討する委員会</t>
    <phoneticPr fontId="3"/>
  </si>
  <si>
    <t>入院中の保健医療機関の保険医又は看護師等が、在宅療養担当医療機関の保険医若しくは看護師等、保険医である歯科医師若しくはその指示を受けた歯科衛生士、保険薬局の保健薬剤師、訪問看護ステーションの看護師等（准看護士を除く。）、理学療法士、作業療法士若しくは言語聴覚士、介護支援専門員又は相談支援専門員のうちいずれか3者以上</t>
    <rPh sb="0" eb="3">
      <t>ニュウインチュウ</t>
    </rPh>
    <rPh sb="4" eb="6">
      <t>ホケン</t>
    </rPh>
    <rPh sb="6" eb="8">
      <t>イリョウ</t>
    </rPh>
    <rPh sb="8" eb="10">
      <t>キカン</t>
    </rPh>
    <rPh sb="11" eb="14">
      <t>ホケンイ</t>
    </rPh>
    <rPh sb="14" eb="15">
      <t>マタ</t>
    </rPh>
    <rPh sb="16" eb="19">
      <t>カンゴシ</t>
    </rPh>
    <rPh sb="19" eb="20">
      <t>トウ</t>
    </rPh>
    <rPh sb="22" eb="24">
      <t>ザイタク</t>
    </rPh>
    <rPh sb="24" eb="26">
      <t>リョウヨウ</t>
    </rPh>
    <rPh sb="26" eb="28">
      <t>タントウ</t>
    </rPh>
    <rPh sb="28" eb="30">
      <t>イリョウ</t>
    </rPh>
    <rPh sb="30" eb="32">
      <t>キカン</t>
    </rPh>
    <rPh sb="33" eb="36">
      <t>ホケンイ</t>
    </rPh>
    <rPh sb="36" eb="37">
      <t>モ</t>
    </rPh>
    <rPh sb="40" eb="43">
      <t>カンゴシ</t>
    </rPh>
    <rPh sb="43" eb="44">
      <t>トウ</t>
    </rPh>
    <rPh sb="45" eb="48">
      <t>ホケンイ</t>
    </rPh>
    <rPh sb="51" eb="53">
      <t>シカ</t>
    </rPh>
    <rPh sb="53" eb="55">
      <t>イシ</t>
    </rPh>
    <rPh sb="55" eb="56">
      <t>モ</t>
    </rPh>
    <rPh sb="61" eb="63">
      <t>シジ</t>
    </rPh>
    <rPh sb="64" eb="65">
      <t>ウ</t>
    </rPh>
    <rPh sb="67" eb="69">
      <t>シカ</t>
    </rPh>
    <rPh sb="69" eb="72">
      <t>エイセイシ</t>
    </rPh>
    <rPh sb="73" eb="75">
      <t>ホケン</t>
    </rPh>
    <rPh sb="75" eb="77">
      <t>ヤッキョク</t>
    </rPh>
    <rPh sb="78" eb="80">
      <t>ホケン</t>
    </rPh>
    <rPh sb="80" eb="83">
      <t>ヤクザイシ</t>
    </rPh>
    <rPh sb="84" eb="86">
      <t>ホウモン</t>
    </rPh>
    <rPh sb="86" eb="88">
      <t>カンゴ</t>
    </rPh>
    <rPh sb="95" eb="98">
      <t>カンゴシ</t>
    </rPh>
    <rPh sb="98" eb="99">
      <t>トウ</t>
    </rPh>
    <rPh sb="100" eb="101">
      <t>ジュン</t>
    </rPh>
    <rPh sb="101" eb="104">
      <t>カンゴシ</t>
    </rPh>
    <rPh sb="105" eb="106">
      <t>ノゾ</t>
    </rPh>
    <rPh sb="110" eb="112">
      <t>リガク</t>
    </rPh>
    <rPh sb="112" eb="115">
      <t>リョウホウシ</t>
    </rPh>
    <rPh sb="116" eb="118">
      <t>サギョウ</t>
    </rPh>
    <rPh sb="118" eb="121">
      <t>リョウホウシ</t>
    </rPh>
    <rPh sb="121" eb="122">
      <t>モ</t>
    </rPh>
    <rPh sb="125" eb="130">
      <t>ゲンゴチョウカクシ</t>
    </rPh>
    <rPh sb="131" eb="138">
      <t>カイゴシエンセンモンイン</t>
    </rPh>
    <rPh sb="138" eb="139">
      <t>マタ</t>
    </rPh>
    <rPh sb="140" eb="142">
      <t>ソウダン</t>
    </rPh>
    <rPh sb="142" eb="144">
      <t>シエン</t>
    </rPh>
    <rPh sb="144" eb="147">
      <t>センモンイン</t>
    </rPh>
    <phoneticPr fontId="3"/>
  </si>
  <si>
    <t>・従業者の勤務体制及び勤務実績がわかるもの(例：勤務体制一覧表、勤務実績表)
・従業者の勤怠状況がわかるもの(例：タイムカード、勤怠管理システム)
・資格要件に合致していることがわかるもの(例：資格証の写し)</t>
    <rPh sb="1" eb="4">
      <t>ジュウギョウシャ</t>
    </rPh>
    <rPh sb="5" eb="7">
      <t>キンム</t>
    </rPh>
    <rPh sb="7" eb="9">
      <t>タイセイ</t>
    </rPh>
    <rPh sb="9" eb="10">
      <t>オヨ</t>
    </rPh>
    <rPh sb="11" eb="13">
      <t>キンム</t>
    </rPh>
    <rPh sb="13" eb="15">
      <t>ジッセキ</t>
    </rPh>
    <rPh sb="22" eb="23">
      <t>レイ</t>
    </rPh>
    <rPh sb="24" eb="26">
      <t>キンム</t>
    </rPh>
    <rPh sb="26" eb="28">
      <t>タイセイ</t>
    </rPh>
    <rPh sb="28" eb="31">
      <t>イチランヒョウ</t>
    </rPh>
    <rPh sb="32" eb="36">
      <t>キンムジッセキ</t>
    </rPh>
    <rPh sb="36" eb="37">
      <t>ヒョウ</t>
    </rPh>
    <rPh sb="41" eb="44">
      <t>ジュウギョウシャ</t>
    </rPh>
    <rPh sb="45" eb="47">
      <t>キンタイ</t>
    </rPh>
    <rPh sb="47" eb="49">
      <t>ジョウキョウ</t>
    </rPh>
    <rPh sb="77" eb="79">
      <t>シカク</t>
    </rPh>
    <rPh sb="79" eb="81">
      <t>ヨウケン</t>
    </rPh>
    <rPh sb="82" eb="84">
      <t>ガッチ</t>
    </rPh>
    <rPh sb="97" eb="98">
      <t>レイ</t>
    </rPh>
    <rPh sb="99" eb="101">
      <t>シカク</t>
    </rPh>
    <rPh sb="101" eb="102">
      <t>ショウ</t>
    </rPh>
    <rPh sb="103" eb="104">
      <t>ウツ</t>
    </rPh>
    <phoneticPr fontId="3"/>
  </si>
  <si>
    <t xml:space="preserve">第5条
(従業者の
員数等)
</t>
    <rPh sb="0" eb="1">
      <t>ダイ</t>
    </rPh>
    <rPh sb="2" eb="3">
      <t>ジョウ</t>
    </rPh>
    <rPh sb="12" eb="13">
      <t>トウ</t>
    </rPh>
    <phoneticPr fontId="3"/>
  </si>
  <si>
    <t>国民健康保険団体連合会からの求めがあった場合には、(6)の改善の内容を国民健康保険団体連合会に報告しているか。</t>
    <phoneticPr fontId="3"/>
  </si>
  <si>
    <t>(解釈通知)
対象福祉用具を居宅サービス計画に位置付ける場合には、福祉用具の適時適切な利用及び利用者の安全を確保する観点から、(7)に基づき、福祉用具貸与又は特定福祉用具販売のいずれかを利用者が選択できることや、それぞれのメリット及びデメリット等利用者の選択に資するよう、必要な情報を提供しているか。</t>
    <rPh sb="1" eb="5">
      <t>カイシャクツウチ</t>
    </rPh>
    <rPh sb="7" eb="9">
      <t>タイショウ</t>
    </rPh>
    <rPh sb="9" eb="11">
      <t>フクシ</t>
    </rPh>
    <rPh sb="11" eb="13">
      <t>ヨウグ</t>
    </rPh>
    <rPh sb="14" eb="16">
      <t>キョタク</t>
    </rPh>
    <rPh sb="20" eb="22">
      <t>ケイカク</t>
    </rPh>
    <rPh sb="23" eb="26">
      <t>イチヅ</t>
    </rPh>
    <rPh sb="28" eb="30">
      <t>バアイ</t>
    </rPh>
    <rPh sb="33" eb="37">
      <t>フクシヨウグ</t>
    </rPh>
    <rPh sb="38" eb="40">
      <t>テキジ</t>
    </rPh>
    <rPh sb="40" eb="42">
      <t>テキセツ</t>
    </rPh>
    <rPh sb="43" eb="45">
      <t>リヨウ</t>
    </rPh>
    <rPh sb="45" eb="46">
      <t>オヨ</t>
    </rPh>
    <rPh sb="47" eb="50">
      <t>リヨウシャ</t>
    </rPh>
    <rPh sb="51" eb="53">
      <t>アンゼン</t>
    </rPh>
    <rPh sb="54" eb="56">
      <t>カクホ</t>
    </rPh>
    <rPh sb="58" eb="60">
      <t>カンテン</t>
    </rPh>
    <rPh sb="67" eb="68">
      <t>モト</t>
    </rPh>
    <rPh sb="71" eb="73">
      <t>フクシ</t>
    </rPh>
    <rPh sb="73" eb="75">
      <t>ヨウグ</t>
    </rPh>
    <rPh sb="75" eb="77">
      <t>タイヨ</t>
    </rPh>
    <rPh sb="77" eb="78">
      <t>マタ</t>
    </rPh>
    <rPh sb="79" eb="81">
      <t>トクテイ</t>
    </rPh>
    <rPh sb="81" eb="83">
      <t>フクシ</t>
    </rPh>
    <rPh sb="83" eb="85">
      <t>ヨウグ</t>
    </rPh>
    <rPh sb="85" eb="87">
      <t>ハンバイ</t>
    </rPh>
    <rPh sb="93" eb="96">
      <t>リヨウシャ</t>
    </rPh>
    <rPh sb="97" eb="99">
      <t>センタク</t>
    </rPh>
    <rPh sb="115" eb="116">
      <t>オヨ</t>
    </rPh>
    <rPh sb="122" eb="123">
      <t>トウ</t>
    </rPh>
    <rPh sb="123" eb="126">
      <t>リヨウシャ</t>
    </rPh>
    <rPh sb="127" eb="129">
      <t>センタク</t>
    </rPh>
    <rPh sb="130" eb="131">
      <t>シ</t>
    </rPh>
    <rPh sb="136" eb="138">
      <t>ヒツヨウ</t>
    </rPh>
    <rPh sb="139" eb="141">
      <t>ジョウホウ</t>
    </rPh>
    <rPh sb="142" eb="144">
      <t>テイキョウ</t>
    </rPh>
    <phoneticPr fontId="3"/>
  </si>
  <si>
    <t>5-34</t>
    <phoneticPr fontId="3"/>
  </si>
  <si>
    <t>5-35</t>
    <phoneticPr fontId="3"/>
  </si>
  <si>
    <t>5-36</t>
    <phoneticPr fontId="3"/>
  </si>
  <si>
    <t>5-37</t>
    <phoneticPr fontId="3"/>
  </si>
  <si>
    <t xml:space="preserve">
・職場におけるハラスメントによる就業環境悪化防止のための方針</t>
    <phoneticPr fontId="3"/>
  </si>
  <si>
    <t>(解釈通知)
当該事業所における苦情を処理するために講ずる措置の概要について明らかにし、相談窓口、苦情処理の体制及び手順等を利用申込者にサービスの内容を説明する文書に苦情に対する対応の内容についても併せて記載するとともに、事業所に掲示し、かつ、ウェブサイトに掲載(ウェブサイトへの掲載は令和7年4月1日より適用)</t>
    <rPh sb="129" eb="131">
      <t>ケイサイ</t>
    </rPh>
    <rPh sb="140" eb="142">
      <t>ケイサイ</t>
    </rPh>
    <rPh sb="143" eb="145">
      <t>レイワ</t>
    </rPh>
    <rPh sb="146" eb="147">
      <t>ネン</t>
    </rPh>
    <rPh sb="148" eb="149">
      <t>ガツ</t>
    </rPh>
    <rPh sb="150" eb="151">
      <t>ニチ</t>
    </rPh>
    <rPh sb="153" eb="155">
      <t>テキヨウ</t>
    </rPh>
    <phoneticPr fontId="3"/>
  </si>
  <si>
    <t>(解釈通知)
専用の事務室又は区画については、相談、サービス担当者会議等に対応するのに適切なスペースが確保され、相談のためのスペース等は利用者が直接出入りできるなど利用しやすい構造となっているか。</t>
    <phoneticPr fontId="3"/>
  </si>
  <si>
    <t>(解釈通知)
事故が生じた際にはその原因を解明し、再発生を防ぐための対策を講じているか。</t>
    <phoneticPr fontId="3"/>
  </si>
  <si>
    <r>
      <t>事業所において、介護支援専門員に対し、虐待の防止のための研修を定期的（年1回以上）に実施し、新規採用時にも研修を実施しているか。</t>
    </r>
    <r>
      <rPr>
        <b/>
        <sz val="10"/>
        <rFont val="BIZ UDPゴシック"/>
        <family val="3"/>
        <charset val="128"/>
      </rPr>
      <t>【松阪市重点項目】</t>
    </r>
    <rPh sb="8" eb="10">
      <t>カイゴ</t>
    </rPh>
    <rPh sb="10" eb="12">
      <t>シエン</t>
    </rPh>
    <rPh sb="12" eb="15">
      <t>センモンイン</t>
    </rPh>
    <rPh sb="16" eb="17">
      <t>タイ</t>
    </rPh>
    <rPh sb="19" eb="21">
      <t>ギャクタイ</t>
    </rPh>
    <rPh sb="22" eb="24">
      <t>ボウシ</t>
    </rPh>
    <rPh sb="28" eb="30">
      <t>ケンシュウ</t>
    </rPh>
    <rPh sb="31" eb="34">
      <t>テイキテキ</t>
    </rPh>
    <rPh sb="35" eb="36">
      <t>ネン</t>
    </rPh>
    <rPh sb="37" eb="38">
      <t>カイ</t>
    </rPh>
    <rPh sb="38" eb="40">
      <t>イジョウ</t>
    </rPh>
    <rPh sb="42" eb="44">
      <t>ジッシ</t>
    </rPh>
    <phoneticPr fontId="3"/>
  </si>
  <si>
    <t>管理者は、介護支援専門員その他の従業者の管理、サービスの利用の申込みに係る調整、業務の実施状況の把握その他の管理を一元的に行っているか。</t>
    <phoneticPr fontId="3"/>
  </si>
  <si>
    <t>利用者が次のいずれかに該当する場合は、遅滞なく、意見を付してその旨を市町村に通知しているか。
①正当な理由なしに介護給付等対象サービスの利用に関する指示に従わないこと等により、要介護状態の程度を増進させたと認められるとき
②偽りその他不正の行為によって保険給付の支給を受け、又は受けようとしたとき</t>
    <phoneticPr fontId="3"/>
  </si>
  <si>
    <r>
      <t>(1)の員数の基準は、利用者の数が、44又はその端数を増すごとに、1となるよう配置しているか。</t>
    </r>
    <r>
      <rPr>
        <b/>
        <sz val="10"/>
        <rFont val="BIZ UDPゴシック"/>
        <family val="3"/>
        <charset val="128"/>
      </rPr>
      <t>【松阪市重点項目】</t>
    </r>
    <rPh sb="39" eb="41">
      <t>ハイチ</t>
    </rPh>
    <phoneticPr fontId="3"/>
  </si>
  <si>
    <r>
      <t>1以上の常勤である介護支援専門員を置いているか。</t>
    </r>
    <r>
      <rPr>
        <b/>
        <sz val="10"/>
        <rFont val="BIZ UDPゴシック"/>
        <family val="3"/>
        <charset val="128"/>
      </rPr>
      <t>【松阪市重点項目】</t>
    </r>
    <phoneticPr fontId="3"/>
  </si>
  <si>
    <t>確認項目1-1～14-4は、介護保険施設等運営指導マニュアル令和6年7月（厚生労働省老健局総務課介護保険指導室）別添に基づき作成しています。</t>
    <rPh sb="56" eb="58">
      <t>ベッテン</t>
    </rPh>
    <phoneticPr fontId="3"/>
  </si>
  <si>
    <r>
      <t>管理者は、主任介護支援専門員であるか。</t>
    </r>
    <r>
      <rPr>
        <b/>
        <sz val="10"/>
        <rFont val="BIZ UDPゴシック"/>
        <family val="3"/>
        <charset val="128"/>
      </rPr>
      <t>【松阪市重点項目】</t>
    </r>
    <phoneticPr fontId="3"/>
  </si>
  <si>
    <r>
      <t>管理者は、専らその職務に従事しているか。</t>
    </r>
    <r>
      <rPr>
        <b/>
        <sz val="10"/>
        <rFont val="BIZ UDPゴシック"/>
        <family val="3"/>
        <charset val="128"/>
      </rPr>
      <t>【松阪市重点項目】</t>
    </r>
    <phoneticPr fontId="3"/>
  </si>
  <si>
    <r>
      <t xml:space="preserve">兼務している場合、下記のいずれかの職務への従事であるか。
・当該事業所の介護支援専門員の職務
・他の事業所の職務への従事
※介護保険施設の常勤専従の介護支援専門員との兼務は不可。
</t>
    </r>
    <r>
      <rPr>
        <b/>
        <sz val="10"/>
        <rFont val="BIZ UDPゴシック"/>
        <family val="3"/>
        <charset val="128"/>
      </rPr>
      <t>（兼務職名　　　　　　　　　　　　　　　　）</t>
    </r>
    <r>
      <rPr>
        <sz val="10"/>
        <rFont val="BIZ UDPゴシック"/>
        <family val="3"/>
        <charset val="128"/>
      </rPr>
      <t xml:space="preserve">                                                       </t>
    </r>
    <rPh sb="86" eb="88">
      <t>フカ</t>
    </rPh>
    <phoneticPr fontId="3"/>
  </si>
  <si>
    <r>
      <t>サービス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ているか。</t>
    </r>
    <r>
      <rPr>
        <b/>
        <sz val="10"/>
        <rFont val="BIZ UDPゴシック"/>
        <family val="3"/>
        <charset val="128"/>
      </rPr>
      <t>【松阪市重点項目】</t>
    </r>
    <phoneticPr fontId="3"/>
  </si>
  <si>
    <r>
      <t>サービスの提供の開始に際し、あらかじめ、居宅サービス計画が「基本方針」及び利用者の希望に基づき作成されるものであり、利用者は、複数の居宅サービス事業者等を紹介するよう求められること等につき説明を行い、理解を得ているか。</t>
    </r>
    <r>
      <rPr>
        <b/>
        <sz val="10"/>
        <rFont val="BIZ UDPゴシック"/>
        <family val="3"/>
        <charset val="128"/>
      </rPr>
      <t>【松阪市重点項目】</t>
    </r>
    <phoneticPr fontId="3"/>
  </si>
  <si>
    <r>
      <t>前6月間に当該事業所において作成された居宅サービス計画の総数のうちに訪問介護、通所介護、福祉用具貸与及び地域密着型通所介護（以下この項において「訪問介護等」という。）がそれぞれ位置付けられた居宅サービス計画の数が占める割合、前6月間に当該事業所において作成された居宅サービス計画に位置付けられた訪問介護等ごとの回数のうちに同一の指定居宅サービス事業者又は指定地域密着型サービス事業者によって提供されたものが占める割合(上位3位まで)等につき十分説明を行い、理解を得るよう努めているか。</t>
    </r>
    <r>
      <rPr>
        <b/>
        <sz val="10"/>
        <rFont val="BIZ UDPゴシック"/>
        <family val="3"/>
        <charset val="128"/>
      </rPr>
      <t>【松阪市重点項目】</t>
    </r>
    <r>
      <rPr>
        <sz val="10"/>
        <rFont val="BIZ UDPゴシック"/>
        <family val="3"/>
        <charset val="128"/>
      </rPr>
      <t xml:space="preserve">
(解釈通知)
前6月間については、毎年度2回、次の期間における当該事業所において作成された居宅サービス計画を対象とする。
　① 前期（3月1日から8月末日）
　② 後期（9月1日から2月末日）
なお、説明については、サービスの提供の開始に際し行うものとするが、その際に用いる当該割合等については、直近の①もしくは②の期間のものとする。</t>
    </r>
    <rPh sb="90" eb="91">
      <t>ツ</t>
    </rPh>
    <rPh sb="220" eb="222">
      <t>ジュウブン</t>
    </rPh>
    <rPh sb="235" eb="236">
      <t>ツト</t>
    </rPh>
    <phoneticPr fontId="3"/>
  </si>
  <si>
    <r>
      <t>サービスの提供に当たっては、当該利用者又は他の利用者等の生命又は身体を保護するため緊急やむを得ない場合を除き、身体拘束その他利用者の行動を制限する行為(以下「身体的拘束等」という。)を行っていないか。</t>
    </r>
    <r>
      <rPr>
        <b/>
        <sz val="10"/>
        <rFont val="BIZ UDPゴシック"/>
        <family val="3"/>
        <charset val="128"/>
      </rPr>
      <t>【松阪市重点項目】</t>
    </r>
    <rPh sb="5" eb="7">
      <t>テイキョウ</t>
    </rPh>
    <rPh sb="8" eb="9">
      <t>ア</t>
    </rPh>
    <rPh sb="14" eb="16">
      <t>トウガイ</t>
    </rPh>
    <rPh sb="16" eb="19">
      <t>リヨウシャ</t>
    </rPh>
    <rPh sb="19" eb="20">
      <t>マタ</t>
    </rPh>
    <rPh sb="21" eb="22">
      <t>ホカ</t>
    </rPh>
    <rPh sb="23" eb="26">
      <t>リヨウシャ</t>
    </rPh>
    <rPh sb="26" eb="27">
      <t>トウ</t>
    </rPh>
    <rPh sb="28" eb="30">
      <t>セイメイ</t>
    </rPh>
    <rPh sb="30" eb="31">
      <t>マタ</t>
    </rPh>
    <rPh sb="32" eb="34">
      <t>シンタイ</t>
    </rPh>
    <rPh sb="35" eb="37">
      <t>ホゴ</t>
    </rPh>
    <rPh sb="41" eb="43">
      <t>キンキュウ</t>
    </rPh>
    <rPh sb="46" eb="47">
      <t>エ</t>
    </rPh>
    <rPh sb="49" eb="51">
      <t>バアイ</t>
    </rPh>
    <rPh sb="52" eb="53">
      <t>ノゾ</t>
    </rPh>
    <rPh sb="55" eb="57">
      <t>シンタイ</t>
    </rPh>
    <rPh sb="57" eb="59">
      <t>コウソク</t>
    </rPh>
    <rPh sb="61" eb="62">
      <t>ホカ</t>
    </rPh>
    <rPh sb="62" eb="65">
      <t>リヨウシャ</t>
    </rPh>
    <rPh sb="66" eb="68">
      <t>コウドウ</t>
    </rPh>
    <rPh sb="69" eb="71">
      <t>セイゲン</t>
    </rPh>
    <rPh sb="73" eb="75">
      <t>コウイ</t>
    </rPh>
    <rPh sb="76" eb="78">
      <t>イカ</t>
    </rPh>
    <rPh sb="79" eb="82">
      <t>シンタイテキ</t>
    </rPh>
    <rPh sb="82" eb="84">
      <t>コウソク</t>
    </rPh>
    <rPh sb="84" eb="85">
      <t>トウ</t>
    </rPh>
    <rPh sb="92" eb="93">
      <t>オコナ</t>
    </rPh>
    <phoneticPr fontId="3"/>
  </si>
  <si>
    <r>
      <t>身体的拘束等を行う場合には、切迫性、非代替性及び一時性の3つの要件を全て満たしたうえで、その態様及び時間、その際の利用者の心身の状況並びに緊急やむを得ない理由を記録しているか。</t>
    </r>
    <r>
      <rPr>
        <b/>
        <sz val="10"/>
        <rFont val="BIZ UDPゴシック"/>
        <family val="3"/>
        <charset val="128"/>
      </rPr>
      <t>【松阪市重点項目】</t>
    </r>
    <rPh sb="0" eb="3">
      <t>シンタイテキ</t>
    </rPh>
    <rPh sb="3" eb="5">
      <t>コウソク</t>
    </rPh>
    <rPh sb="5" eb="6">
      <t>トウ</t>
    </rPh>
    <rPh sb="7" eb="8">
      <t>オコナ</t>
    </rPh>
    <rPh sb="9" eb="11">
      <t>バアイ</t>
    </rPh>
    <rPh sb="14" eb="17">
      <t>セッパクセイ</t>
    </rPh>
    <rPh sb="18" eb="19">
      <t>ヒ</t>
    </rPh>
    <rPh sb="19" eb="21">
      <t>ダイタイ</t>
    </rPh>
    <rPh sb="21" eb="22">
      <t>セイ</t>
    </rPh>
    <rPh sb="22" eb="23">
      <t>オヨ</t>
    </rPh>
    <rPh sb="24" eb="27">
      <t>イチジセイ</t>
    </rPh>
    <rPh sb="31" eb="33">
      <t>ヨウケン</t>
    </rPh>
    <rPh sb="34" eb="35">
      <t>スベ</t>
    </rPh>
    <rPh sb="36" eb="37">
      <t>ミ</t>
    </rPh>
    <rPh sb="46" eb="48">
      <t>タイヨウ</t>
    </rPh>
    <rPh sb="48" eb="49">
      <t>オヨ</t>
    </rPh>
    <rPh sb="50" eb="52">
      <t>ジカン</t>
    </rPh>
    <rPh sb="55" eb="56">
      <t>サイ</t>
    </rPh>
    <rPh sb="57" eb="60">
      <t>リヨウシャ</t>
    </rPh>
    <rPh sb="61" eb="63">
      <t>シンシン</t>
    </rPh>
    <rPh sb="64" eb="66">
      <t>ジョウキョウ</t>
    </rPh>
    <rPh sb="66" eb="67">
      <t>ナラ</t>
    </rPh>
    <rPh sb="69" eb="71">
      <t>キンキュウ</t>
    </rPh>
    <rPh sb="74" eb="75">
      <t>エ</t>
    </rPh>
    <rPh sb="77" eb="79">
      <t>リユウ</t>
    </rPh>
    <rPh sb="80" eb="82">
      <t>キロク</t>
    </rPh>
    <phoneticPr fontId="3"/>
  </si>
  <si>
    <r>
      <t>介護支援専門員は、①～③のやむを得ない理由がある場合については、担当者に対する照会等により意見を求めているか。</t>
    </r>
    <r>
      <rPr>
        <b/>
        <sz val="10"/>
        <rFont val="BIZ UDPゴシック"/>
        <family val="3"/>
        <charset val="128"/>
      </rPr>
      <t>【松阪市重点項目】</t>
    </r>
    <r>
      <rPr>
        <sz val="10"/>
        <rFont val="BIZ UDPゴシック"/>
        <family val="3"/>
        <charset val="128"/>
      </rPr>
      <t xml:space="preserve">
(解釈通知)
①利用者（末期の悪性腫瘍の患者に限る。）の心身の状況等により、主治の医師又は歯科医師（以下「主治の医師等」という。）の意見を勘案して必要と認める場合
②開催の日程調整を行ったが、サービス担当者の事由によりサービス担当者会議への参加が得られなかった場合
③居宅サービス計画の変更であって、利用者の状態に大きな変化が見られない等における軽微な変更の場合</t>
    </r>
    <rPh sb="67" eb="69">
      <t>カイシャク</t>
    </rPh>
    <rPh sb="69" eb="71">
      <t>ツウチ</t>
    </rPh>
    <rPh sb="179" eb="182">
      <t>タントウシャ</t>
    </rPh>
    <phoneticPr fontId="3"/>
  </si>
  <si>
    <r>
      <t>介護支援専門員は、居宅サービス計画の原案（「介護サービス計画書の様式及び課題分析標準項目の提示について」別紙１に示す標準様式第１表から第３表まで、第６表及び第７表に相当するものすべて）に位置付けた指定居宅サービス等について、保険給付の対象となるかどうかを区分した上で、当該居宅サービス計画の原案の内容について利用者又はその家族に対して説明し、文書により利用者の同意を得ているか。</t>
    </r>
    <r>
      <rPr>
        <b/>
        <sz val="10"/>
        <rFont val="BIZ UDPゴシック"/>
        <family val="3"/>
        <charset val="128"/>
      </rPr>
      <t>【松阪市重点項目】</t>
    </r>
    <phoneticPr fontId="3"/>
  </si>
  <si>
    <r>
      <t>介護支援専門員は、居宅サービス計画を作成した際には、当該居宅サービス計画を利用者及び担当者に交付しているか。</t>
    </r>
    <r>
      <rPr>
        <b/>
        <sz val="10"/>
        <rFont val="BIZ UDPゴシック"/>
        <family val="3"/>
        <charset val="128"/>
      </rPr>
      <t>【松阪市重点項目】</t>
    </r>
    <phoneticPr fontId="3"/>
  </si>
  <si>
    <t>(解釈通知)
介護支援専門員は、担当者に対して居宅サービス計画を交付する際には、当該計画の趣旨及び内容等について十分に説明し、各担当者との共有、連携を図ったうえで、各担当者が個別サービス計画における位置付けを理解できるように配慮しているか。</t>
    <rPh sb="1" eb="3">
      <t>カイシャク</t>
    </rPh>
    <rPh sb="3" eb="5">
      <t>ツウチ</t>
    </rPh>
    <rPh sb="7" eb="9">
      <t>カイゴ</t>
    </rPh>
    <rPh sb="9" eb="11">
      <t>シエン</t>
    </rPh>
    <rPh sb="11" eb="14">
      <t>センモンイン</t>
    </rPh>
    <rPh sb="16" eb="19">
      <t>タントウシャ</t>
    </rPh>
    <rPh sb="20" eb="21">
      <t>タイ</t>
    </rPh>
    <rPh sb="23" eb="25">
      <t>キョタク</t>
    </rPh>
    <rPh sb="29" eb="31">
      <t>ケイカク</t>
    </rPh>
    <rPh sb="32" eb="34">
      <t>コウフ</t>
    </rPh>
    <rPh sb="36" eb="37">
      <t>サイ</t>
    </rPh>
    <rPh sb="40" eb="42">
      <t>トウガイ</t>
    </rPh>
    <rPh sb="42" eb="44">
      <t>ケイカク</t>
    </rPh>
    <rPh sb="45" eb="47">
      <t>シュシ</t>
    </rPh>
    <rPh sb="47" eb="48">
      <t>オヨ</t>
    </rPh>
    <rPh sb="49" eb="51">
      <t>ナイヨウ</t>
    </rPh>
    <rPh sb="51" eb="52">
      <t>トウ</t>
    </rPh>
    <rPh sb="56" eb="58">
      <t>ジュウブン</t>
    </rPh>
    <rPh sb="59" eb="61">
      <t>セツメイ</t>
    </rPh>
    <rPh sb="63" eb="67">
      <t>カクタントウシャ</t>
    </rPh>
    <rPh sb="69" eb="71">
      <t>キョウユウ</t>
    </rPh>
    <rPh sb="72" eb="74">
      <t>レンケイ</t>
    </rPh>
    <rPh sb="75" eb="76">
      <t>ハカ</t>
    </rPh>
    <rPh sb="82" eb="86">
      <t>カクタントウシャ</t>
    </rPh>
    <rPh sb="87" eb="89">
      <t>コベツ</t>
    </rPh>
    <rPh sb="93" eb="95">
      <t>ケイカク</t>
    </rPh>
    <rPh sb="99" eb="102">
      <t>イチヅ</t>
    </rPh>
    <rPh sb="104" eb="106">
      <t>リカイ</t>
    </rPh>
    <rPh sb="112" eb="114">
      <t>ハイリョ</t>
    </rPh>
    <phoneticPr fontId="3"/>
  </si>
  <si>
    <r>
      <t>介護支援専門員は、モニタリングに当たっては、利用者及びその家族、指定居宅サービス事業者等との連絡を継続的に行うこととし、特段の事情のない限り、(19)に該当する場合を除き、少なくとも１月に１回は利用者の居宅で面接を行っているか。</t>
    </r>
    <r>
      <rPr>
        <b/>
        <sz val="10"/>
        <rFont val="BIZ UDPゴシック"/>
        <family val="3"/>
        <charset val="128"/>
      </rPr>
      <t>【松阪市重点項目】</t>
    </r>
    <rPh sb="76" eb="78">
      <t>ガイトウ</t>
    </rPh>
    <rPh sb="80" eb="82">
      <t>バアイ</t>
    </rPh>
    <rPh sb="83" eb="84">
      <t>ノゾ</t>
    </rPh>
    <rPh sb="107" eb="108">
      <t>オコナ</t>
    </rPh>
    <phoneticPr fontId="3"/>
  </si>
  <si>
    <r>
      <t xml:space="preserve">下記のいずれにも該当する場合であって、少なくとも2月に1回、利用者の居宅を訪問し、利用者に面接するときは、利用者の居宅を訪問しない月においては、テレビ電話装置等を活用してモニタリングを行っているか。
</t>
    </r>
    <r>
      <rPr>
        <b/>
        <sz val="10"/>
        <rFont val="BIZ UDPゴシック"/>
        <family val="3"/>
        <charset val="128"/>
      </rPr>
      <t>【松阪市重点項目】</t>
    </r>
    <r>
      <rPr>
        <sz val="10"/>
        <rFont val="BIZ UDPゴシック"/>
        <family val="3"/>
        <charset val="128"/>
      </rPr>
      <t xml:space="preserve">
①テレビ電話装置等を活用して面接を行うことについて、文書により利用者の同意を得ている。
②サービス担当者会議等において、次に掲げる事項について主治の医師、担当者その他の関係者の合意を得ている。
・利用者の心身の状況が安定していること
・利用者がテレビ電話装置等を活用して意思疎通ができること
・介護支援専門員が、テレビ電話装置等を活用したモニタリングでは把握できない情報について、担当者から情報提供を受けていること</t>
    </r>
    <rPh sb="0" eb="2">
      <t>カキ</t>
    </rPh>
    <rPh sb="8" eb="10">
      <t>ガイトウ</t>
    </rPh>
    <rPh sb="12" eb="14">
      <t>バアイ</t>
    </rPh>
    <rPh sb="19" eb="20">
      <t>スク</t>
    </rPh>
    <rPh sb="25" eb="26">
      <t>ツキ</t>
    </rPh>
    <rPh sb="28" eb="29">
      <t>カイ</t>
    </rPh>
    <rPh sb="30" eb="33">
      <t>リヨウシャ</t>
    </rPh>
    <rPh sb="34" eb="36">
      <t>キョタク</t>
    </rPh>
    <rPh sb="37" eb="39">
      <t>ホウモン</t>
    </rPh>
    <rPh sb="41" eb="44">
      <t>リヨウシャ</t>
    </rPh>
    <rPh sb="45" eb="47">
      <t>メンセツ</t>
    </rPh>
    <rPh sb="53" eb="56">
      <t>リヨウシャ</t>
    </rPh>
    <rPh sb="57" eb="59">
      <t>キョタク</t>
    </rPh>
    <rPh sb="60" eb="62">
      <t>ホウモン</t>
    </rPh>
    <rPh sb="65" eb="66">
      <t>ツキ</t>
    </rPh>
    <rPh sb="75" eb="80">
      <t>デンワソウチトウ</t>
    </rPh>
    <rPh sb="81" eb="83">
      <t>カツヨウ</t>
    </rPh>
    <rPh sb="92" eb="93">
      <t>オコナ</t>
    </rPh>
    <rPh sb="115" eb="117">
      <t>デンワ</t>
    </rPh>
    <rPh sb="117" eb="119">
      <t>ソウチ</t>
    </rPh>
    <rPh sb="119" eb="120">
      <t>トウ</t>
    </rPh>
    <rPh sb="121" eb="123">
      <t>カツヨウ</t>
    </rPh>
    <rPh sb="125" eb="127">
      <t>メンセツ</t>
    </rPh>
    <rPh sb="128" eb="129">
      <t>オコナ</t>
    </rPh>
    <rPh sb="137" eb="139">
      <t>ブンショ</t>
    </rPh>
    <rPh sb="142" eb="145">
      <t>リヨウシャ</t>
    </rPh>
    <rPh sb="146" eb="148">
      <t>ドウイ</t>
    </rPh>
    <rPh sb="149" eb="150">
      <t>エ</t>
    </rPh>
    <rPh sb="160" eb="163">
      <t>タントウシャ</t>
    </rPh>
    <rPh sb="163" eb="165">
      <t>カイギ</t>
    </rPh>
    <rPh sb="165" eb="166">
      <t>トウ</t>
    </rPh>
    <rPh sb="171" eb="172">
      <t>ツギ</t>
    </rPh>
    <rPh sb="173" eb="174">
      <t>カカ</t>
    </rPh>
    <rPh sb="176" eb="178">
      <t>ジコウ</t>
    </rPh>
    <rPh sb="182" eb="184">
      <t>シュジ</t>
    </rPh>
    <rPh sb="185" eb="187">
      <t>イシ</t>
    </rPh>
    <rPh sb="188" eb="191">
      <t>タントウシャ</t>
    </rPh>
    <rPh sb="193" eb="194">
      <t>ホカ</t>
    </rPh>
    <rPh sb="195" eb="198">
      <t>カンケイシャ</t>
    </rPh>
    <rPh sb="199" eb="201">
      <t>ゴウイ</t>
    </rPh>
    <rPh sb="202" eb="203">
      <t>エ</t>
    </rPh>
    <rPh sb="209" eb="212">
      <t>リヨウシャ</t>
    </rPh>
    <rPh sb="213" eb="215">
      <t>シンシン</t>
    </rPh>
    <rPh sb="216" eb="218">
      <t>ジョウキョウ</t>
    </rPh>
    <rPh sb="219" eb="221">
      <t>アンテイ</t>
    </rPh>
    <rPh sb="229" eb="232">
      <t>リヨウシャ</t>
    </rPh>
    <rPh sb="236" eb="238">
      <t>デンワ</t>
    </rPh>
    <rPh sb="238" eb="240">
      <t>ソウチ</t>
    </rPh>
    <rPh sb="240" eb="241">
      <t>トウ</t>
    </rPh>
    <rPh sb="242" eb="244">
      <t>カツヨウ</t>
    </rPh>
    <rPh sb="246" eb="248">
      <t>イシ</t>
    </rPh>
    <rPh sb="248" eb="250">
      <t>ソツウ</t>
    </rPh>
    <rPh sb="258" eb="265">
      <t>カイゴシエンセンモンイン</t>
    </rPh>
    <rPh sb="270" eb="272">
      <t>デンワ</t>
    </rPh>
    <rPh sb="272" eb="274">
      <t>ソウチ</t>
    </rPh>
    <rPh sb="274" eb="275">
      <t>トウ</t>
    </rPh>
    <rPh sb="276" eb="278">
      <t>カツヨウ</t>
    </rPh>
    <rPh sb="288" eb="290">
      <t>ハアク</t>
    </rPh>
    <rPh sb="294" eb="296">
      <t>ジョウホウ</t>
    </rPh>
    <rPh sb="301" eb="304">
      <t>タントウシャ</t>
    </rPh>
    <rPh sb="306" eb="308">
      <t>ジョウホウ</t>
    </rPh>
    <rPh sb="308" eb="310">
      <t>テイキョウ</t>
    </rPh>
    <rPh sb="311" eb="312">
      <t>ウ</t>
    </rPh>
    <phoneticPr fontId="3"/>
  </si>
  <si>
    <r>
      <t>介護支援専門員は、(12)のやむを得ない理由がある場合を除いて、サービス担当者会議の開催により、利用者の状況等に関する情報を担当者と共有するとともに、当該居宅サービス計画の原案の内容について、担当者から、専門的な見地からの意見を求めているか。</t>
    </r>
    <r>
      <rPr>
        <b/>
        <sz val="10"/>
        <rFont val="BIZ UDPゴシック"/>
        <family val="3"/>
        <charset val="128"/>
      </rPr>
      <t>【松阪市重点項目】</t>
    </r>
    <r>
      <rPr>
        <sz val="10"/>
        <rFont val="BIZ UDPゴシック"/>
        <family val="3"/>
        <charset val="128"/>
      </rPr>
      <t xml:space="preserve">
※サービス担当者会議はテレビ電話装置その他の情報通信機器(以下「テレビ電話装置等」という。)を活用して行うことができるものとする。ただし、利用者又はその家族が参加する場合にあっては、テレビ電話装置等の活用について当該利用者等の同意を得ること。</t>
    </r>
    <rPh sb="137" eb="140">
      <t>タントウシャ</t>
    </rPh>
    <rPh sb="140" eb="142">
      <t>カイギ</t>
    </rPh>
    <rPh sb="146" eb="148">
      <t>デンワ</t>
    </rPh>
    <rPh sb="148" eb="150">
      <t>ソウチ</t>
    </rPh>
    <rPh sb="152" eb="153">
      <t>ホカ</t>
    </rPh>
    <rPh sb="154" eb="156">
      <t>ジョウホウ</t>
    </rPh>
    <rPh sb="156" eb="158">
      <t>ツウシン</t>
    </rPh>
    <rPh sb="158" eb="160">
      <t>キキ</t>
    </rPh>
    <rPh sb="161" eb="163">
      <t>イカ</t>
    </rPh>
    <rPh sb="167" eb="169">
      <t>デンワ</t>
    </rPh>
    <rPh sb="169" eb="171">
      <t>ソウチ</t>
    </rPh>
    <rPh sb="171" eb="172">
      <t>トウ</t>
    </rPh>
    <rPh sb="179" eb="181">
      <t>カツヨウ</t>
    </rPh>
    <rPh sb="183" eb="184">
      <t>オコナ</t>
    </rPh>
    <rPh sb="201" eb="204">
      <t>リヨウシャ</t>
    </rPh>
    <rPh sb="204" eb="205">
      <t>マタ</t>
    </rPh>
    <rPh sb="208" eb="210">
      <t>カゾク</t>
    </rPh>
    <rPh sb="211" eb="213">
      <t>サンカ</t>
    </rPh>
    <rPh sb="215" eb="217">
      <t>バアイ</t>
    </rPh>
    <rPh sb="226" eb="230">
      <t>デンワソウチ</t>
    </rPh>
    <rPh sb="230" eb="231">
      <t>トウ</t>
    </rPh>
    <rPh sb="232" eb="234">
      <t>カツヨウ</t>
    </rPh>
    <rPh sb="238" eb="240">
      <t>トウガイ</t>
    </rPh>
    <rPh sb="240" eb="242">
      <t>リヨウ</t>
    </rPh>
    <rPh sb="242" eb="243">
      <t>シャ</t>
    </rPh>
    <rPh sb="243" eb="244">
      <t>トウ</t>
    </rPh>
    <rPh sb="245" eb="247">
      <t>ドウイ</t>
    </rPh>
    <rPh sb="248" eb="249">
      <t>エ</t>
    </rPh>
    <phoneticPr fontId="3"/>
  </si>
  <si>
    <r>
      <t>(5)から(15)までは、(16)の居宅サービス計画の変更についても、同様に取り扱っているか。</t>
    </r>
    <r>
      <rPr>
        <b/>
        <sz val="10"/>
        <rFont val="BIZ UDPゴシック"/>
        <family val="3"/>
        <charset val="128"/>
      </rPr>
      <t>【松阪市重点項目】</t>
    </r>
    <phoneticPr fontId="3"/>
  </si>
  <si>
    <t>(27)の場合において、介護支援専門員は、居宅サービス計画を作成したときは、当該居宅サービス計画を主治の医師等に交付しているか。</t>
    <phoneticPr fontId="3"/>
  </si>
  <si>
    <r>
      <t>介護保険法第115条の23第3項の規定により、地域包括支援センターの設置者である指定介護予防支援事業者から指定介護予防支援の業務を受託する場合にあたっては、その業務量等を勘案し、指定居宅介護支援の業務が適正に実施できるよう配慮しているか。</t>
    </r>
    <r>
      <rPr>
        <b/>
        <sz val="10"/>
        <rFont val="BIZ UDPゴシック"/>
        <family val="3"/>
        <charset val="128"/>
      </rPr>
      <t>【松阪市重点項目】</t>
    </r>
    <rPh sb="0" eb="2">
      <t>カイゴ</t>
    </rPh>
    <rPh sb="2" eb="4">
      <t>ホケン</t>
    </rPh>
    <rPh sb="23" eb="25">
      <t>チイキ</t>
    </rPh>
    <rPh sb="25" eb="27">
      <t>ホウカツ</t>
    </rPh>
    <rPh sb="27" eb="29">
      <t>シエン</t>
    </rPh>
    <rPh sb="34" eb="36">
      <t>セッチ</t>
    </rPh>
    <rPh sb="36" eb="37">
      <t>シャ</t>
    </rPh>
    <phoneticPr fontId="3"/>
  </si>
  <si>
    <r>
      <t xml:space="preserve">(1)の苦情を受けつけた場合は、当該苦情の内容等を記録しているか。
</t>
    </r>
    <r>
      <rPr>
        <b/>
        <sz val="10"/>
        <rFont val="BIZ UDPゴシック"/>
        <family val="3"/>
        <charset val="128"/>
      </rPr>
      <t>（苦情の記録件数　指定作成時点の年度における件数　　件）</t>
    </r>
    <phoneticPr fontId="3"/>
  </si>
  <si>
    <t>指定居宅介護支援等に対する利用者からの苦情に関して国民健康保険団体連合会が行う介護保険法第176条第1項第三号の調査に協力するとともに、自ら提供した指定居宅介護支援に関して国民健康保険団体連合会から同号の指導又は助言を受けた場合に、当該指導又は助言に従って必要な改善を行っているか。</t>
    <rPh sb="39" eb="43">
      <t>カイゴホケン</t>
    </rPh>
    <rPh sb="49" eb="50">
      <t>ダイ</t>
    </rPh>
    <rPh sb="51" eb="52">
      <t>コウ</t>
    </rPh>
    <rPh sb="52" eb="53">
      <t>ダイ</t>
    </rPh>
    <rPh sb="53" eb="55">
      <t>サンゴウ</t>
    </rPh>
    <phoneticPr fontId="3"/>
  </si>
  <si>
    <r>
      <t>事業所における虐待の防止のための指針を整備しているか。</t>
    </r>
    <r>
      <rPr>
        <b/>
        <sz val="10"/>
        <rFont val="BIZ UDPゴシック"/>
        <family val="3"/>
        <charset val="128"/>
      </rPr>
      <t xml:space="preserve">【松阪市重点項目】
</t>
    </r>
    <r>
      <rPr>
        <sz val="10"/>
        <rFont val="BIZ UDPゴシック"/>
        <family val="3"/>
        <charset val="128"/>
      </rPr>
      <t xml:space="preserve">
(解釈通知)
虐待の防止のための指針には、次のような項目を盛り込むこと。
①事業所における虐待の防止に関する基本的考え方
②虐待防止検討委員会その他事業所内の組織に関する事項
③虐待の防止のための職員研修に関する基本的方針
④虐待等が発生した場合の対応方法に関する基本方針
⑤虐待等が発生した場合の相談・報告体制に関する事項
⑥成年後見制度の利用支援に関する事項
⑦虐待等に係る苦情解決方法に関する事項
⑧利用者等に対する当該指針の閲覧に関する事項
⑨その他虐待の防止の推進のために必要な事項 </t>
    </r>
    <rPh sb="0" eb="3">
      <t>ジギョウショ</t>
    </rPh>
    <rPh sb="7" eb="9">
      <t>ギャクタイ</t>
    </rPh>
    <rPh sb="10" eb="12">
      <t>ボウシ</t>
    </rPh>
    <rPh sb="16" eb="18">
      <t>シシン</t>
    </rPh>
    <rPh sb="19" eb="21">
      <t>セイビ</t>
    </rPh>
    <rPh sb="39" eb="43">
      <t>カイシャクツウチ</t>
    </rPh>
    <rPh sb="45" eb="47">
      <t>ギャクタイ</t>
    </rPh>
    <rPh sb="48" eb="50">
      <t>ボウシ</t>
    </rPh>
    <rPh sb="54" eb="56">
      <t>シシン</t>
    </rPh>
    <rPh sb="59" eb="60">
      <t>ツギ</t>
    </rPh>
    <rPh sb="64" eb="66">
      <t>コウモク</t>
    </rPh>
    <rPh sb="67" eb="68">
      <t>モ</t>
    </rPh>
    <rPh sb="69" eb="70">
      <t>コ</t>
    </rPh>
    <rPh sb="76" eb="79">
      <t>ジギョウショ</t>
    </rPh>
    <rPh sb="83" eb="85">
      <t>ギャクタイ</t>
    </rPh>
    <rPh sb="86" eb="88">
      <t>ボウシ</t>
    </rPh>
    <rPh sb="89" eb="90">
      <t>カン</t>
    </rPh>
    <rPh sb="92" eb="95">
      <t>キホンテキ</t>
    </rPh>
    <rPh sb="95" eb="96">
      <t>カンガ</t>
    </rPh>
    <rPh sb="97" eb="98">
      <t>カタ</t>
    </rPh>
    <rPh sb="100" eb="102">
      <t>ギャクタイ</t>
    </rPh>
    <rPh sb="102" eb="104">
      <t>ボウシ</t>
    </rPh>
    <rPh sb="104" eb="106">
      <t>ケントウ</t>
    </rPh>
    <rPh sb="106" eb="109">
      <t>イインカイ</t>
    </rPh>
    <rPh sb="111" eb="112">
      <t>タ</t>
    </rPh>
    <rPh sb="112" eb="115">
      <t>ジギョウショ</t>
    </rPh>
    <rPh sb="115" eb="116">
      <t>ナイ</t>
    </rPh>
    <rPh sb="117" eb="119">
      <t>ソシキ</t>
    </rPh>
    <rPh sb="120" eb="121">
      <t>カン</t>
    </rPh>
    <rPh sb="123" eb="125">
      <t>ジコウ</t>
    </rPh>
    <rPh sb="127" eb="129">
      <t>ギャクタイ</t>
    </rPh>
    <rPh sb="130" eb="132">
      <t>ボウシ</t>
    </rPh>
    <rPh sb="136" eb="138">
      <t>ショクイン</t>
    </rPh>
    <rPh sb="138" eb="140">
      <t>ケンシュウ</t>
    </rPh>
    <rPh sb="141" eb="142">
      <t>カン</t>
    </rPh>
    <rPh sb="144" eb="147">
      <t>キホンテキ</t>
    </rPh>
    <rPh sb="147" eb="149">
      <t>ホウシン</t>
    </rPh>
    <rPh sb="151" eb="153">
      <t>ギャクタイ</t>
    </rPh>
    <rPh sb="153" eb="154">
      <t>トウ</t>
    </rPh>
    <rPh sb="155" eb="157">
      <t>ハッセイ</t>
    </rPh>
    <rPh sb="159" eb="161">
      <t>バアイ</t>
    </rPh>
    <rPh sb="162" eb="164">
      <t>タイオウ</t>
    </rPh>
    <rPh sb="164" eb="166">
      <t>ホウホウ</t>
    </rPh>
    <rPh sb="167" eb="168">
      <t>カン</t>
    </rPh>
    <rPh sb="170" eb="172">
      <t>キホン</t>
    </rPh>
    <rPh sb="172" eb="174">
      <t>ホウシン</t>
    </rPh>
    <rPh sb="176" eb="178">
      <t>ギャクタイ</t>
    </rPh>
    <rPh sb="178" eb="179">
      <t>トウ</t>
    </rPh>
    <rPh sb="180" eb="182">
      <t>ハッセイ</t>
    </rPh>
    <rPh sb="184" eb="186">
      <t>バアイ</t>
    </rPh>
    <rPh sb="187" eb="189">
      <t>ソウダン</t>
    </rPh>
    <rPh sb="190" eb="192">
      <t>ホウコク</t>
    </rPh>
    <rPh sb="192" eb="194">
      <t>タイセイ</t>
    </rPh>
    <rPh sb="195" eb="196">
      <t>カン</t>
    </rPh>
    <rPh sb="198" eb="200">
      <t>ジコウ</t>
    </rPh>
    <phoneticPr fontId="3"/>
  </si>
  <si>
    <t>ケアプランデータ連携システムの利用申請をし、クライアントソフトをダウンロードしている。</t>
    <rPh sb="8" eb="10">
      <t>レンケイ</t>
    </rPh>
    <rPh sb="15" eb="17">
      <t>リヨウ</t>
    </rPh>
    <rPh sb="17" eb="19">
      <t>シンセイ</t>
    </rPh>
    <phoneticPr fontId="3"/>
  </si>
  <si>
    <t>事業所の見やすい場所に、運営規程の概要、介護支援専門員の勤務の体制その他の利用申込者のサービスの選択に資すると認められる重要事項（以下「重要事項」という。）を掲示し又は備え付け、かつ、これをいつでも関係者に自由に閲覧させているか。</t>
    <rPh sb="68" eb="72">
      <t>ジュウヨウジコウ</t>
    </rPh>
    <rPh sb="82" eb="83">
      <t>マタ</t>
    </rPh>
    <rPh sb="84" eb="85">
      <t>ソナ</t>
    </rPh>
    <rPh sb="86" eb="87">
      <t>ツ</t>
    </rPh>
    <rPh sb="99" eb="102">
      <t>カンケイシャ</t>
    </rPh>
    <rPh sb="103" eb="105">
      <t>ジユウ</t>
    </rPh>
    <rPh sb="106" eb="108">
      <t>エツラン</t>
    </rPh>
    <phoneticPr fontId="3"/>
  </si>
  <si>
    <t>利用者に対するサービスの提供に関する次に掲げる記録を整備し、その完結の日から２年間保存しているか。
①指定居宅サービス事業者等との連絡調整に関する記録
②個々の利用者ごとに次に掲げる事項を記載した居宅介護支援台帳
　イ　居宅サービス計画　　
　ロ　アセスメントの結果の記録
　ハ　サービス担当者会議等の記録 
  ニ　モニタリングの結果の記録
③身体的拘束等の態様及び時間、その際の利用者の心身の状況並びに緊急やむを得ない理由の記録　
④市町村への通知に係る記録
⑤苦情の内容等の記録
⑥事故の状況及び事故に際して採った処置についての記録</t>
    <rPh sb="174" eb="179">
      <t>シンタイテキコウソク</t>
    </rPh>
    <rPh sb="179" eb="180">
      <t>トウ</t>
    </rPh>
    <rPh sb="181" eb="184">
      <t>タイヨウオヨ</t>
    </rPh>
    <rPh sb="185" eb="187">
      <t>ジカン</t>
    </rPh>
    <rPh sb="190" eb="191">
      <t>サイ</t>
    </rPh>
    <rPh sb="192" eb="195">
      <t>リヨウシャ</t>
    </rPh>
    <rPh sb="196" eb="198">
      <t>シンシン</t>
    </rPh>
    <rPh sb="199" eb="201">
      <t>ジョウキョウ</t>
    </rPh>
    <rPh sb="201" eb="202">
      <t>ナラ</t>
    </rPh>
    <rPh sb="204" eb="206">
      <t>キンキュウ</t>
    </rPh>
    <rPh sb="209" eb="210">
      <t>エ</t>
    </rPh>
    <rPh sb="212" eb="214">
      <t>リユウ</t>
    </rPh>
    <rPh sb="215" eb="217">
      <t>キロク</t>
    </rPh>
    <phoneticPr fontId="3"/>
  </si>
  <si>
    <t>介護支援専門員１人当たりの利用者数が下記の数未満である
居宅介護支援費(Ⅰ)４5名　居宅介護支援費(Ⅱ)50名</t>
    <rPh sb="18" eb="20">
      <t>カキ</t>
    </rPh>
    <rPh sb="21" eb="22">
      <t>カズ</t>
    </rPh>
    <rPh sb="22" eb="24">
      <t>ミマン</t>
    </rPh>
    <rPh sb="28" eb="30">
      <t>キョタク</t>
    </rPh>
    <rPh sb="30" eb="32">
      <t>カイゴ</t>
    </rPh>
    <rPh sb="32" eb="34">
      <t>シエン</t>
    </rPh>
    <rPh sb="34" eb="35">
      <t>ヒ</t>
    </rPh>
    <rPh sb="40" eb="41">
      <t>メイ</t>
    </rPh>
    <rPh sb="42" eb="48">
      <t>キョタクカイゴシエン</t>
    </rPh>
    <rPh sb="48" eb="49">
      <t>ヒ</t>
    </rPh>
    <rPh sb="54" eb="55">
      <t>メイ</t>
    </rPh>
    <phoneticPr fontId="3"/>
  </si>
  <si>
    <t>前々年度の３月から前年度の２月までの間においてターミナルケアマネジメント加算の算定が5回以上算定している（令和7年3月31日まで経過措置）</t>
    <rPh sb="43" eb="46">
      <t>カイイジョウ</t>
    </rPh>
    <rPh sb="46" eb="48">
      <t>サンテイ</t>
    </rPh>
    <rPh sb="53" eb="55">
      <t>レイワ</t>
    </rPh>
    <rPh sb="56" eb="57">
      <t>ネン</t>
    </rPh>
    <rPh sb="58" eb="59">
      <t>ガツ</t>
    </rPh>
    <rPh sb="61" eb="62">
      <t>ニチ</t>
    </rPh>
    <rPh sb="64" eb="66">
      <t>ケイカ</t>
    </rPh>
    <rPh sb="66" eb="68">
      <t>ソチ</t>
    </rPh>
    <phoneticPr fontId="3"/>
  </si>
  <si>
    <t>利用者が入院した日（入院の日以前に当該利用者に係る情報を提供した場合には当該情報を提供した日を含み、当該事業所における運営規程に定める営業時間終了後に、又は運営規程に定める当該事業所の営業日以外の日に入院した場合には当該入院した日の翌日を含む。）のうちに、医療機関の職員に対して必要な情報提供(入院日、心身の状況、生活環境及びサービスの利用状況）をしている</t>
    <rPh sb="8" eb="9">
      <t>ヒ</t>
    </rPh>
    <rPh sb="10" eb="12">
      <t>ニュウイン</t>
    </rPh>
    <rPh sb="13" eb="14">
      <t>ヒ</t>
    </rPh>
    <rPh sb="14" eb="16">
      <t>イゼン</t>
    </rPh>
    <rPh sb="17" eb="19">
      <t>トウガイ</t>
    </rPh>
    <rPh sb="19" eb="22">
      <t>リヨウシャ</t>
    </rPh>
    <rPh sb="23" eb="24">
      <t>カカ</t>
    </rPh>
    <rPh sb="25" eb="27">
      <t>ジョウホウ</t>
    </rPh>
    <rPh sb="28" eb="30">
      <t>テイキョウ</t>
    </rPh>
    <rPh sb="32" eb="34">
      <t>バアイ</t>
    </rPh>
    <rPh sb="36" eb="38">
      <t>トウガイ</t>
    </rPh>
    <rPh sb="38" eb="40">
      <t>ジョウホウ</t>
    </rPh>
    <rPh sb="41" eb="43">
      <t>テイキョウ</t>
    </rPh>
    <rPh sb="45" eb="46">
      <t>ヒ</t>
    </rPh>
    <rPh sb="47" eb="48">
      <t>フク</t>
    </rPh>
    <rPh sb="50" eb="52">
      <t>トウガイ</t>
    </rPh>
    <rPh sb="52" eb="55">
      <t>ジギョウショ</t>
    </rPh>
    <rPh sb="59" eb="61">
      <t>ウンエイ</t>
    </rPh>
    <rPh sb="61" eb="63">
      <t>キテイ</t>
    </rPh>
    <rPh sb="64" eb="65">
      <t>サダ</t>
    </rPh>
    <rPh sb="67" eb="69">
      <t>エイギョウ</t>
    </rPh>
    <rPh sb="69" eb="71">
      <t>ジカン</t>
    </rPh>
    <rPh sb="71" eb="73">
      <t>シュウリョウ</t>
    </rPh>
    <rPh sb="73" eb="74">
      <t>ゴ</t>
    </rPh>
    <rPh sb="76" eb="77">
      <t>マタ</t>
    </rPh>
    <rPh sb="78" eb="82">
      <t>ウンエイキテイ</t>
    </rPh>
    <rPh sb="83" eb="84">
      <t>サダ</t>
    </rPh>
    <rPh sb="86" eb="91">
      <t>トウガイジギョウショ</t>
    </rPh>
    <rPh sb="92" eb="95">
      <t>エイギョウビ</t>
    </rPh>
    <rPh sb="95" eb="97">
      <t>イガイ</t>
    </rPh>
    <rPh sb="98" eb="99">
      <t>ヒ</t>
    </rPh>
    <rPh sb="100" eb="102">
      <t>ニュウイン</t>
    </rPh>
    <rPh sb="104" eb="106">
      <t>バアイ</t>
    </rPh>
    <rPh sb="108" eb="110">
      <t>トウガイ</t>
    </rPh>
    <rPh sb="110" eb="112">
      <t>ニュウイン</t>
    </rPh>
    <rPh sb="114" eb="115">
      <t>ヒ</t>
    </rPh>
    <rPh sb="116" eb="118">
      <t>ヨクジツ</t>
    </rPh>
    <rPh sb="119" eb="120">
      <t>フク</t>
    </rPh>
    <phoneticPr fontId="3"/>
  </si>
  <si>
    <t>病院等の職員から利用者に係る必要な情報提供をカンファレンス以外の方法により１回受けている</t>
    <phoneticPr fontId="3"/>
  </si>
  <si>
    <t>利用者が医師又は歯科医師の診察を受けるときに同席し、利用者に係る必要な情報の提供を行うとともに、利用者に関する必要な情報提供を受けた上で、居宅サービス計画等に記録</t>
    <rPh sb="6" eb="7">
      <t>マタ</t>
    </rPh>
    <rPh sb="8" eb="10">
      <t>シカ</t>
    </rPh>
    <rPh sb="10" eb="12">
      <t>イシ</t>
    </rPh>
    <rPh sb="77" eb="78">
      <t>トウ</t>
    </rPh>
    <phoneticPr fontId="3"/>
  </si>
  <si>
    <t>※１、２の利用者数の記載に関する注意事項
・総合事業のみの利用者は数に含みません
・介護予防支援の対象者は1/3を乗じた数</t>
    <rPh sb="5" eb="7">
      <t>リヨウ</t>
    </rPh>
    <rPh sb="7" eb="8">
      <t>シャ</t>
    </rPh>
    <rPh sb="8" eb="9">
      <t>スウ</t>
    </rPh>
    <rPh sb="10" eb="12">
      <t>キサイ</t>
    </rPh>
    <rPh sb="13" eb="14">
      <t>カン</t>
    </rPh>
    <rPh sb="16" eb="18">
      <t>チュウイ</t>
    </rPh>
    <rPh sb="18" eb="20">
      <t>ジコウ</t>
    </rPh>
    <rPh sb="22" eb="24">
      <t>ソウゴウ</t>
    </rPh>
    <rPh sb="24" eb="26">
      <t>ジギョウ</t>
    </rPh>
    <rPh sb="29" eb="31">
      <t>リヨウ</t>
    </rPh>
    <rPh sb="31" eb="32">
      <t>シャ</t>
    </rPh>
    <rPh sb="33" eb="34">
      <t>カズ</t>
    </rPh>
    <rPh sb="35" eb="36">
      <t>フク</t>
    </rPh>
    <rPh sb="42" eb="44">
      <t>カイゴ</t>
    </rPh>
    <rPh sb="44" eb="46">
      <t>ヨボウ</t>
    </rPh>
    <rPh sb="46" eb="48">
      <t>シエン</t>
    </rPh>
    <rPh sb="49" eb="51">
      <t>タイショウ</t>
    </rPh>
    <rPh sb="51" eb="52">
      <t>シャ</t>
    </rPh>
    <rPh sb="57" eb="58">
      <t>ジョウ</t>
    </rPh>
    <rPh sb="60" eb="61">
      <t>カズ</t>
    </rPh>
    <phoneticPr fontId="3"/>
  </si>
  <si>
    <t>　１人当たりの担当利用者数が４５名以上の場合、その理由及び今後の対応等</t>
    <rPh sb="20" eb="22">
      <t>バアイ</t>
    </rPh>
    <phoneticPr fontId="3"/>
  </si>
  <si>
    <t>※居宅介護支援費（Ⅱ）を算定している場合は５０名以上</t>
    <rPh sb="1" eb="3">
      <t>キョタク</t>
    </rPh>
    <rPh sb="3" eb="5">
      <t>カイゴ</t>
    </rPh>
    <rPh sb="5" eb="7">
      <t>シエン</t>
    </rPh>
    <rPh sb="7" eb="8">
      <t>ヒ</t>
    </rPh>
    <rPh sb="12" eb="14">
      <t>サンテイ</t>
    </rPh>
    <rPh sb="18" eb="20">
      <t>バアイ</t>
    </rPh>
    <rPh sb="23" eb="24">
      <t>メイ</t>
    </rPh>
    <rPh sb="24" eb="26">
      <t>イジョウ</t>
    </rPh>
    <phoneticPr fontId="3"/>
  </si>
  <si>
    <r>
      <t>事業所における感染症の予防及びまん延の防止のための指針を整備しているか。</t>
    </r>
    <r>
      <rPr>
        <b/>
        <sz val="10"/>
        <rFont val="BIZ UDPゴシック"/>
        <family val="3"/>
        <charset val="128"/>
      </rPr>
      <t>【松阪市重点項目】</t>
    </r>
    <r>
      <rPr>
        <sz val="10"/>
        <rFont val="BIZ UDPゴシック"/>
        <family val="3"/>
        <charset val="128"/>
      </rPr>
      <t xml:space="preserve">
(解釈通知)
感染症の予防及びまん延の防止のための指針には以下の項目等を記載していること。
イ　平常時の対策
①事業所内の衛生管理（環境の整備等）、ケアにかかる感染対策（手洗い、標準的な予防策）等
ロ　発生時の対応
①発生状況の把握、感染拡大の防止、医療機関や保健所、市町村における事業所関係課等の関係機関との連携、行政等への報告等
②事業所内の連絡体制や関係機関への連絡体制の整備</t>
    </r>
    <rPh sb="0" eb="3">
      <t>ジギョウショ</t>
    </rPh>
    <rPh sb="7" eb="10">
      <t>カンセンショウ</t>
    </rPh>
    <rPh sb="11" eb="13">
      <t>ヨボウ</t>
    </rPh>
    <rPh sb="13" eb="14">
      <t>オヨ</t>
    </rPh>
    <rPh sb="17" eb="18">
      <t>エン</t>
    </rPh>
    <rPh sb="19" eb="21">
      <t>ボウシ</t>
    </rPh>
    <rPh sb="25" eb="27">
      <t>シシン</t>
    </rPh>
    <rPh sb="28" eb="30">
      <t>セイビ</t>
    </rPh>
    <rPh sb="48" eb="50">
      <t>カイシャク</t>
    </rPh>
    <rPh sb="50" eb="52">
      <t>ツウチ</t>
    </rPh>
    <rPh sb="54" eb="57">
      <t>カンセンショウ</t>
    </rPh>
    <rPh sb="58" eb="60">
      <t>ヨボウ</t>
    </rPh>
    <rPh sb="60" eb="61">
      <t>オヨ</t>
    </rPh>
    <rPh sb="64" eb="65">
      <t>エン</t>
    </rPh>
    <rPh sb="66" eb="68">
      <t>ボウシ</t>
    </rPh>
    <rPh sb="72" eb="74">
      <t>シシン</t>
    </rPh>
    <rPh sb="76" eb="78">
      <t>イカ</t>
    </rPh>
    <rPh sb="79" eb="81">
      <t>コウモク</t>
    </rPh>
    <rPh sb="81" eb="82">
      <t>トウ</t>
    </rPh>
    <rPh sb="83" eb="85">
      <t>キサイ</t>
    </rPh>
    <rPh sb="95" eb="97">
      <t>ヘイジョウ</t>
    </rPh>
    <rPh sb="97" eb="98">
      <t>ジ</t>
    </rPh>
    <rPh sb="99" eb="101">
      <t>タイサク</t>
    </rPh>
    <rPh sb="103" eb="106">
      <t>ジギョウショ</t>
    </rPh>
    <rPh sb="106" eb="107">
      <t>ナイ</t>
    </rPh>
    <rPh sb="108" eb="110">
      <t>エイセイ</t>
    </rPh>
    <rPh sb="110" eb="112">
      <t>カンリ</t>
    </rPh>
    <rPh sb="113" eb="115">
      <t>カンキョウ</t>
    </rPh>
    <rPh sb="116" eb="118">
      <t>セイビ</t>
    </rPh>
    <rPh sb="118" eb="119">
      <t>トウ</t>
    </rPh>
    <rPh sb="127" eb="129">
      <t>カンセン</t>
    </rPh>
    <rPh sb="129" eb="131">
      <t>タイサク</t>
    </rPh>
    <rPh sb="132" eb="134">
      <t>テアラ</t>
    </rPh>
    <rPh sb="136" eb="139">
      <t>ヒョウジュンテキ</t>
    </rPh>
    <rPh sb="140" eb="142">
      <t>ヨボウ</t>
    </rPh>
    <rPh sb="142" eb="143">
      <t>サク</t>
    </rPh>
    <rPh sb="144" eb="145">
      <t>トウ</t>
    </rPh>
    <rPh sb="149" eb="151">
      <t>ハッセイ</t>
    </rPh>
    <rPh sb="151" eb="152">
      <t>ジ</t>
    </rPh>
    <rPh sb="153" eb="155">
      <t>タイオウ</t>
    </rPh>
    <rPh sb="157" eb="159">
      <t>ハッセイ</t>
    </rPh>
    <rPh sb="159" eb="161">
      <t>ジョウキョウ</t>
    </rPh>
    <rPh sb="162" eb="164">
      <t>ハアク</t>
    </rPh>
    <rPh sb="165" eb="167">
      <t>カンセン</t>
    </rPh>
    <rPh sb="167" eb="169">
      <t>カクダイ</t>
    </rPh>
    <rPh sb="170" eb="172">
      <t>ボウシ</t>
    </rPh>
    <rPh sb="173" eb="175">
      <t>イリョウ</t>
    </rPh>
    <rPh sb="175" eb="177">
      <t>キカン</t>
    </rPh>
    <rPh sb="178" eb="181">
      <t>ホケンジョ</t>
    </rPh>
    <rPh sb="182" eb="185">
      <t>シチョウソン</t>
    </rPh>
    <rPh sb="189" eb="192">
      <t>ジギョウショ</t>
    </rPh>
    <rPh sb="192" eb="194">
      <t>カンケイ</t>
    </rPh>
    <rPh sb="194" eb="195">
      <t>カ</t>
    </rPh>
    <rPh sb="195" eb="196">
      <t>トウ</t>
    </rPh>
    <rPh sb="197" eb="199">
      <t>カンケイ</t>
    </rPh>
    <rPh sb="199" eb="201">
      <t>キカン</t>
    </rPh>
    <rPh sb="203" eb="205">
      <t>レンケイ</t>
    </rPh>
    <rPh sb="206" eb="208">
      <t>ギョウセイ</t>
    </rPh>
    <rPh sb="208" eb="209">
      <t>トウ</t>
    </rPh>
    <rPh sb="211" eb="213">
      <t>ホウコク</t>
    </rPh>
    <rPh sb="213" eb="214">
      <t>トウ</t>
    </rPh>
    <rPh sb="216" eb="219">
      <t>ジギョウショ</t>
    </rPh>
    <rPh sb="219" eb="220">
      <t>ナイ</t>
    </rPh>
    <rPh sb="221" eb="223">
      <t>レンラク</t>
    </rPh>
    <rPh sb="223" eb="225">
      <t>タイセイ</t>
    </rPh>
    <rPh sb="226" eb="228">
      <t>カンケイ</t>
    </rPh>
    <rPh sb="228" eb="230">
      <t>キカン</t>
    </rPh>
    <rPh sb="232" eb="234">
      <t>レンラク</t>
    </rPh>
    <rPh sb="234" eb="236">
      <t>タイセイ</t>
    </rPh>
    <rPh sb="237" eb="239">
      <t>セイビ</t>
    </rPh>
    <phoneticPr fontId="3"/>
  </si>
  <si>
    <t>高齢者虐待防止措置未実施減算
(1/100)</t>
    <rPh sb="0" eb="3">
      <t>コウレイシャ</t>
    </rPh>
    <rPh sb="3" eb="5">
      <t>ギャクタイ</t>
    </rPh>
    <rPh sb="5" eb="7">
      <t>ボウシ</t>
    </rPh>
    <rPh sb="7" eb="9">
      <t>ソチ</t>
    </rPh>
    <rPh sb="9" eb="12">
      <t>ミジッシ</t>
    </rPh>
    <rPh sb="12" eb="14">
      <t>ゲンサン</t>
    </rPh>
    <phoneticPr fontId="3"/>
  </si>
  <si>
    <t>2月に1回、利用者の居宅を訪問し、利用者の居宅を訪問しない月においては、テレビ電話装置を等を活用して行う方法
（実施要件は、自主点検表のチェック項目5-19を参照）</t>
    <rPh sb="1" eb="2">
      <t>ツキ</t>
    </rPh>
    <rPh sb="4" eb="5">
      <t>カイ</t>
    </rPh>
    <rPh sb="6" eb="9">
      <t>リヨウシャ</t>
    </rPh>
    <rPh sb="10" eb="12">
      <t>キョタク</t>
    </rPh>
    <rPh sb="13" eb="15">
      <t>ホウモン</t>
    </rPh>
    <rPh sb="17" eb="20">
      <t>リヨウシャ</t>
    </rPh>
    <rPh sb="21" eb="23">
      <t>キョタク</t>
    </rPh>
    <rPh sb="24" eb="26">
      <t>ホウモン</t>
    </rPh>
    <rPh sb="29" eb="30">
      <t>ツキ</t>
    </rPh>
    <rPh sb="39" eb="41">
      <t>デンワ</t>
    </rPh>
    <rPh sb="41" eb="43">
      <t>ソウチ</t>
    </rPh>
    <rPh sb="44" eb="45">
      <t>トウ</t>
    </rPh>
    <rPh sb="46" eb="48">
      <t>カツヨウ</t>
    </rPh>
    <rPh sb="50" eb="51">
      <t>オコナ</t>
    </rPh>
    <rPh sb="52" eb="54">
      <t>ホウホウ</t>
    </rPh>
    <rPh sb="56" eb="58">
      <t>ジッシ</t>
    </rPh>
    <rPh sb="58" eb="60">
      <t>ヨウケン</t>
    </rPh>
    <rPh sb="62" eb="64">
      <t>ジシュ</t>
    </rPh>
    <rPh sb="64" eb="66">
      <t>テンケン</t>
    </rPh>
    <rPh sb="66" eb="67">
      <t>ヒョウ</t>
    </rPh>
    <rPh sb="72" eb="74">
      <t>コウモク</t>
    </rPh>
    <rPh sb="79" eb="81">
      <t>サンショウ</t>
    </rPh>
    <phoneticPr fontId="3"/>
  </si>
  <si>
    <t>利用者が入院した日の翌日又は翌々日（加算Ⅰに規定する入院した日を除き、運営規程に定める当該事業所の営業時間終了後に入院した場合であって、当該入院した日から起算して3日目が運営規程に定める当該事業所の営業日以外の日に当たるときは、当該営業日以外の日の翌日を含む。）に、医療機関の職員に対して必要な情報提供(入院日、心身の状況、生活環境及びサービスの利用状況）をしている</t>
    <rPh sb="4" eb="6">
      <t>ニュウイン</t>
    </rPh>
    <rPh sb="8" eb="9">
      <t>ヒ</t>
    </rPh>
    <rPh sb="10" eb="11">
      <t>ヨク</t>
    </rPh>
    <rPh sb="11" eb="12">
      <t>ヒ</t>
    </rPh>
    <rPh sb="12" eb="13">
      <t>マタ</t>
    </rPh>
    <rPh sb="14" eb="16">
      <t>ヨクヨク</t>
    </rPh>
    <rPh sb="16" eb="17">
      <t>ヒ</t>
    </rPh>
    <rPh sb="22" eb="24">
      <t>キテイ</t>
    </rPh>
    <rPh sb="26" eb="28">
      <t>ニュウイン</t>
    </rPh>
    <rPh sb="30" eb="31">
      <t>ヒ</t>
    </rPh>
    <rPh sb="32" eb="33">
      <t>ノゾ</t>
    </rPh>
    <rPh sb="35" eb="39">
      <t>ウンエイキテイ</t>
    </rPh>
    <rPh sb="40" eb="41">
      <t>サダ</t>
    </rPh>
    <rPh sb="43" eb="48">
      <t>トウガイジギョウショ</t>
    </rPh>
    <rPh sb="49" eb="51">
      <t>エイギョウ</t>
    </rPh>
    <rPh sb="51" eb="53">
      <t>ジカン</t>
    </rPh>
    <rPh sb="53" eb="55">
      <t>シュウリョウ</t>
    </rPh>
    <rPh sb="55" eb="56">
      <t>ゴ</t>
    </rPh>
    <rPh sb="57" eb="59">
      <t>ニュウイン</t>
    </rPh>
    <rPh sb="61" eb="63">
      <t>バアイ</t>
    </rPh>
    <rPh sb="68" eb="70">
      <t>トウガイ</t>
    </rPh>
    <rPh sb="70" eb="72">
      <t>ニュウイン</t>
    </rPh>
    <rPh sb="74" eb="75">
      <t>ヒ</t>
    </rPh>
    <rPh sb="77" eb="79">
      <t>キサン</t>
    </rPh>
    <rPh sb="82" eb="83">
      <t>ニチ</t>
    </rPh>
    <rPh sb="83" eb="84">
      <t>メ</t>
    </rPh>
    <rPh sb="85" eb="89">
      <t>ウンエイキテイ</t>
    </rPh>
    <rPh sb="90" eb="91">
      <t>サダ</t>
    </rPh>
    <rPh sb="93" eb="98">
      <t>トウガイジギョウショ</t>
    </rPh>
    <rPh sb="99" eb="102">
      <t>エイギョウビ</t>
    </rPh>
    <rPh sb="102" eb="104">
      <t>イガイ</t>
    </rPh>
    <rPh sb="105" eb="106">
      <t>ヒ</t>
    </rPh>
    <rPh sb="107" eb="108">
      <t>ア</t>
    </rPh>
    <rPh sb="114" eb="116">
      <t>トウガイ</t>
    </rPh>
    <rPh sb="116" eb="119">
      <t>エイギョウビ</t>
    </rPh>
    <rPh sb="119" eb="121">
      <t>イガイ</t>
    </rPh>
    <rPh sb="122" eb="123">
      <t>ヒ</t>
    </rPh>
    <rPh sb="124" eb="126">
      <t>ヨクジツ</t>
    </rPh>
    <rPh sb="127" eb="128">
      <t>フク</t>
    </rPh>
    <phoneticPr fontId="3"/>
  </si>
  <si>
    <t>運営基準減算については、すべての項目を確認し、該当していれば〇をつけてください。
その他の加算は、前回運営指導以降、取得したことがある加算について、該当するものに〇をつけてください。
取得したことがない加算は空欄のままで結構です。</t>
    <rPh sb="0" eb="2">
      <t>ウンエイ</t>
    </rPh>
    <rPh sb="2" eb="4">
      <t>キジュン</t>
    </rPh>
    <rPh sb="4" eb="6">
      <t>ゲンサン</t>
    </rPh>
    <rPh sb="16" eb="18">
      <t>コウモク</t>
    </rPh>
    <rPh sb="19" eb="21">
      <t>カクニン</t>
    </rPh>
    <rPh sb="23" eb="25">
      <t>ガイトウ</t>
    </rPh>
    <rPh sb="43" eb="44">
      <t>タ</t>
    </rPh>
    <rPh sb="45" eb="47">
      <t>カサン</t>
    </rPh>
    <rPh sb="49" eb="51">
      <t>ゼンカイ</t>
    </rPh>
    <rPh sb="51" eb="53">
      <t>ウンエイ</t>
    </rPh>
    <rPh sb="53" eb="55">
      <t>シドウ</t>
    </rPh>
    <rPh sb="55" eb="57">
      <t>イコウ</t>
    </rPh>
    <rPh sb="58" eb="60">
      <t>シュトク</t>
    </rPh>
    <rPh sb="67" eb="69">
      <t>カサン</t>
    </rPh>
    <rPh sb="74" eb="76">
      <t>ガイトウ</t>
    </rPh>
    <rPh sb="92" eb="94">
      <t>シュトク</t>
    </rPh>
    <rPh sb="101" eb="103">
      <t>カサン</t>
    </rPh>
    <rPh sb="104" eb="106">
      <t>クウラン</t>
    </rPh>
    <rPh sb="110" eb="112">
      <t>ケッコウ</t>
    </rPh>
    <phoneticPr fontId="3"/>
  </si>
  <si>
    <r>
      <t>感染症や非常災害の発生時において、利用者に対する居宅介護支援の提供を継続的に実施するための、及び非常時の体制で早期の業務再開を図るための計画（以下「業務継続計画」という。）を策定し、当該業務継続計画に従い必要な措置を講じているか。</t>
    </r>
    <r>
      <rPr>
        <b/>
        <sz val="10"/>
        <rFont val="BIZ UDPゴシック"/>
        <family val="3"/>
        <charset val="128"/>
      </rPr>
      <t>【松阪市重点項目】</t>
    </r>
    <r>
      <rPr>
        <sz val="10"/>
        <rFont val="BIZ UDPゴシック"/>
        <family val="3"/>
        <charset val="128"/>
      </rPr>
      <t xml:space="preserve">
(解釈通知)
業務継続計画には以下の項目等を記載していること。
イ　感染症に係る業務継続計画
①平時からの備え（体制構築・整備、感染症防止に向けた取り組みの実施、備蓄品の確保等）
②初動対応
③感染拡大防止体制の確立（保健所との連携、濃厚接触者への対応、関係者との情報共有等）
ロ　災害に係る業務継続計画
①平常時の対応（建物・設備の安全対策、電気・水道等のライフラインが停止した場合の対策、必要品の備蓄等）
②緊急時の対応（業務継続計画発動基準、対応体制等）
③他施設及び地域との連携</t>
    </r>
    <rPh sb="262" eb="263">
      <t>トウ</t>
    </rPh>
    <phoneticPr fontId="3"/>
  </si>
  <si>
    <t>(解釈通知)
構成メンバーの責任及び役割分担を明確にするとともに、感染対策担当者を決めているか。</t>
    <rPh sb="7" eb="9">
      <t>コウセイ</t>
    </rPh>
    <rPh sb="14" eb="16">
      <t>セキニン</t>
    </rPh>
    <rPh sb="16" eb="17">
      <t>オヨ</t>
    </rPh>
    <rPh sb="18" eb="20">
      <t>ヤクワリ</t>
    </rPh>
    <rPh sb="20" eb="22">
      <t>ブンタン</t>
    </rPh>
    <rPh sb="23" eb="25">
      <t>メイカク</t>
    </rPh>
    <rPh sb="33" eb="35">
      <t>カンセン</t>
    </rPh>
    <rPh sb="35" eb="37">
      <t>タイサク</t>
    </rPh>
    <rPh sb="37" eb="40">
      <t>タントウシャ</t>
    </rPh>
    <rPh sb="41" eb="42">
      <t>キ</t>
    </rPh>
    <phoneticPr fontId="3"/>
  </si>
  <si>
    <t>令和　年度</t>
    <rPh sb="0" eb="2">
      <t>レイワ</t>
    </rPh>
    <rPh sb="3" eb="5">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</si>
</sst>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人&quot;"/>
    <numFmt numFmtId="177" formatCode="0.0"/>
    <numFmt numFmtId="178" formatCode="#,##0.0;[Red]\-#,##0.0"/>
    <numFmt numFmtId="179" formatCode="#,##0.##"/>
    <numFmt numFmtId="180" formatCode="#,##0&quot;人&quot;"/>
    <numFmt numFmtId="181" formatCode="#,##0.0#"/>
    <numFmt numFmtId="182" formatCode="0.0%"/>
  </numFmts>
  <fonts count="52">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6"/>
      <name val="ＭＳ Ｐゴシック"/>
      <family val="3"/>
      <charset val="128"/>
    </font>
    <font>
      <sz val="12"/>
      <name val="HGSｺﾞｼｯｸM"/>
      <family val="3"/>
      <charset val="128"/>
    </font>
    <font>
      <sz val="14"/>
      <name val="HGSｺﾞｼｯｸM"/>
      <family val="3"/>
      <charset val="128"/>
    </font>
    <font>
      <sz val="6"/>
      <name val="游ゴシック"/>
      <family val="2"/>
      <charset val="128"/>
      <scheme val="minor"/>
    </font>
    <font>
      <sz val="14"/>
      <color rgb="FFFF0000"/>
      <name val="HGSｺﾞｼｯｸM"/>
      <family val="3"/>
      <charset val="128"/>
    </font>
    <font>
      <sz val="11"/>
      <name val="HGSｺﾞｼｯｸM"/>
      <family val="3"/>
      <charset val="128"/>
    </font>
    <font>
      <b/>
      <sz val="12"/>
      <name val="HGSｺﾞｼｯｸM"/>
      <family val="3"/>
      <charset val="128"/>
    </font>
    <font>
      <sz val="16"/>
      <name val="HGSｺﾞｼｯｸM"/>
      <family val="3"/>
      <charset val="128"/>
    </font>
    <font>
      <b/>
      <sz val="16"/>
      <name val="HGSｺﾞｼｯｸM"/>
      <family val="3"/>
      <charset val="128"/>
    </font>
    <font>
      <b/>
      <sz val="14"/>
      <name val="HGSｺﾞｼｯｸM"/>
      <family val="3"/>
      <charset val="128"/>
    </font>
    <font>
      <sz val="11"/>
      <color rgb="FF000000"/>
      <name val="游ゴシック"/>
      <family val="3"/>
      <charset val="128"/>
      <scheme val="minor"/>
    </font>
    <font>
      <sz val="11"/>
      <color rgb="FF000000"/>
      <name val="Calibri"/>
      <family val="2"/>
    </font>
    <font>
      <sz val="12"/>
      <name val="HGSｺﾞｼｯｸE"/>
      <family val="3"/>
      <charset val="128"/>
    </font>
    <font>
      <sz val="11"/>
      <name val="游ゴシック"/>
      <family val="2"/>
      <charset val="128"/>
      <scheme val="minor"/>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游ゴシック"/>
      <family val="2"/>
      <charset val="128"/>
      <scheme val="minor"/>
    </font>
    <font>
      <sz val="11"/>
      <color theme="0"/>
      <name val="游ゴシック"/>
      <family val="3"/>
      <charset val="128"/>
    </font>
    <font>
      <b/>
      <sz val="10"/>
      <name val="ＭＳ ゴシック"/>
      <family val="3"/>
      <charset val="128"/>
    </font>
    <font>
      <b/>
      <sz val="22"/>
      <name val="BIZ UDPゴシック"/>
      <family val="3"/>
      <charset val="128"/>
    </font>
    <font>
      <b/>
      <sz val="20"/>
      <name val="BIZ UDPゴシック"/>
      <family val="3"/>
      <charset val="128"/>
    </font>
    <font>
      <b/>
      <sz val="11"/>
      <color rgb="FFFF0000"/>
      <name val="BIZ UDPゴシック"/>
      <family val="3"/>
      <charset val="128"/>
    </font>
    <font>
      <b/>
      <sz val="10"/>
      <name val="BIZ UDPゴシック"/>
      <family val="3"/>
      <charset val="128"/>
    </font>
    <font>
      <sz val="10"/>
      <color theme="1"/>
      <name val="BIZ UDPゴシック"/>
      <family val="3"/>
      <charset val="128"/>
    </font>
    <font>
      <sz val="10"/>
      <name val="BIZ UDPゴシック"/>
      <family val="3"/>
      <charset val="128"/>
    </font>
    <font>
      <sz val="10"/>
      <color theme="1"/>
      <name val="BIZ UDゴシック"/>
      <family val="3"/>
      <charset val="128"/>
    </font>
    <font>
      <sz val="10"/>
      <name val="BIZ UDゴシック"/>
      <family val="3"/>
      <charset val="128"/>
    </font>
    <font>
      <sz val="14"/>
      <name val="BIZ UDゴシック"/>
      <family val="3"/>
      <charset val="128"/>
    </font>
    <font>
      <sz val="11"/>
      <color theme="1"/>
      <name val="BIZ UDゴシック"/>
      <family val="3"/>
      <charset val="128"/>
    </font>
    <font>
      <sz val="9"/>
      <name val="BIZ UDゴシック"/>
      <family val="3"/>
      <charset val="128"/>
    </font>
    <font>
      <sz val="11"/>
      <color theme="1"/>
      <name val="BIZ UDPゴシック"/>
      <family val="3"/>
      <charset val="128"/>
    </font>
    <font>
      <b/>
      <sz val="14"/>
      <name val="BIZ UDPゴシック"/>
      <family val="3"/>
      <charset val="128"/>
    </font>
    <font>
      <b/>
      <sz val="12"/>
      <name val="BIZ UDPゴシック"/>
      <family val="3"/>
      <charset val="128"/>
    </font>
    <font>
      <sz val="14"/>
      <name val="BIZ UDPゴシック"/>
      <family val="3"/>
      <charset val="128"/>
    </font>
    <font>
      <sz val="10"/>
      <color theme="0"/>
      <name val="BIZ UDPゴシック"/>
      <family val="3"/>
      <charset val="128"/>
    </font>
    <font>
      <sz val="10"/>
      <color rgb="FFFF0000"/>
      <name val="BIZ UDPゴシック"/>
      <family val="3"/>
      <charset val="128"/>
    </font>
    <font>
      <sz val="9"/>
      <name val="BIZ UDPゴシック"/>
      <family val="3"/>
      <charset val="128"/>
    </font>
    <font>
      <sz val="11"/>
      <name val="BIZ UDPゴシック"/>
      <family val="3"/>
      <charset val="128"/>
    </font>
    <font>
      <sz val="11"/>
      <name val="BIZ UDゴシック"/>
      <family val="3"/>
      <charset val="128"/>
    </font>
    <font>
      <b/>
      <sz val="18"/>
      <name val="BIZ UDPゴシック"/>
      <family val="3"/>
      <charset val="128"/>
    </font>
    <font>
      <sz val="18"/>
      <name val="BIZ UDPゴシック"/>
      <family val="3"/>
      <charset val="128"/>
    </font>
    <font>
      <b/>
      <sz val="10"/>
      <color rgb="FFFF0000"/>
      <name val="BIZ UDPゴシック"/>
      <family val="3"/>
      <charset val="128"/>
    </font>
    <font>
      <sz val="16"/>
      <name val="BIZ UDPゴシック"/>
      <family val="3"/>
      <charset val="128"/>
    </font>
    <font>
      <b/>
      <sz val="11"/>
      <name val="BIZ UDPゴシック"/>
      <family val="3"/>
      <charset val="128"/>
    </font>
    <font>
      <u/>
      <sz val="10"/>
      <name val="BIZ UDPゴシック"/>
      <family val="3"/>
      <charset val="128"/>
    </font>
    <font>
      <sz val="8.5"/>
      <name val="BIZ UDPゴシック"/>
      <family val="3"/>
      <charset val="128"/>
    </font>
  </fonts>
  <fills count="8">
    <fill>
      <patternFill patternType="none"/>
    </fill>
    <fill>
      <patternFill patternType="gray125"/>
    </fill>
    <fill>
      <patternFill patternType="solid">
        <fgColor theme="1" tint="0.249977111117893"/>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CCECFF"/>
        <bgColor indexed="64"/>
      </patternFill>
    </fill>
    <fill>
      <patternFill patternType="solid">
        <fgColor theme="6" tint="0.79998168889431442"/>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double">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8">
    <xf numFmtId="0" fontId="0" fillId="0" borderId="0">
      <alignment horizontal="left" vertical="top"/>
    </xf>
    <xf numFmtId="0" fontId="4" fillId="0" borderId="0"/>
    <xf numFmtId="0" fontId="4"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23" fillId="2" borderId="32" applyBorder="0">
      <alignment horizontal="center" vertical="top" wrapText="1"/>
    </xf>
    <xf numFmtId="38" fontId="1" fillId="0" borderId="0" applyFont="0" applyFill="0" applyBorder="0" applyAlignment="0" applyProtection="0">
      <alignment vertical="center"/>
    </xf>
  </cellStyleXfs>
  <cellXfs count="719">
    <xf numFmtId="0" fontId="0" fillId="0" borderId="0" xfId="0">
      <alignment horizontal="left" vertical="top"/>
    </xf>
    <xf numFmtId="0" fontId="22" fillId="3" borderId="0" xfId="5" applyFont="1" applyFill="1">
      <alignment vertical="center"/>
    </xf>
    <xf numFmtId="0" fontId="22" fillId="3" borderId="1" xfId="5" applyFont="1" applyFill="1" applyBorder="1" applyAlignment="1">
      <alignment horizontal="center" vertical="center"/>
    </xf>
    <xf numFmtId="0" fontId="22" fillId="3" borderId="1" xfId="5" applyFont="1" applyFill="1" applyBorder="1" applyAlignment="1">
      <alignment vertical="center" shrinkToFit="1"/>
    </xf>
    <xf numFmtId="0" fontId="22" fillId="3" borderId="69" xfId="5" applyFont="1" applyFill="1" applyBorder="1" applyAlignment="1">
      <alignment horizontal="center" vertical="center" shrinkToFit="1"/>
    </xf>
    <xf numFmtId="0" fontId="12" fillId="3" borderId="73" xfId="5" applyFont="1" applyFill="1" applyBorder="1" applyAlignment="1">
      <alignment horizontal="center" vertical="center"/>
    </xf>
    <xf numFmtId="0" fontId="12" fillId="3" borderId="74" xfId="5" applyFont="1" applyFill="1" applyBorder="1" applyAlignment="1">
      <alignment horizontal="center" vertical="center"/>
    </xf>
    <xf numFmtId="0" fontId="22" fillId="3" borderId="75" xfId="5" applyFont="1" applyFill="1" applyBorder="1" applyAlignment="1">
      <alignment horizontal="center" vertical="center"/>
    </xf>
    <xf numFmtId="0" fontId="22" fillId="3" borderId="76" xfId="5" applyFont="1" applyFill="1" applyBorder="1" applyAlignment="1">
      <alignment horizontal="center" vertical="center"/>
    </xf>
    <xf numFmtId="0" fontId="12" fillId="3" borderId="71" xfId="5" applyFont="1" applyFill="1" applyBorder="1">
      <alignment vertical="center"/>
    </xf>
    <xf numFmtId="0" fontId="12" fillId="3" borderId="2" xfId="5" applyFont="1" applyFill="1" applyBorder="1">
      <alignment vertical="center"/>
    </xf>
    <xf numFmtId="0" fontId="22" fillId="3" borderId="46" xfId="5" applyFont="1" applyFill="1" applyBorder="1">
      <alignment vertical="center"/>
    </xf>
    <xf numFmtId="0" fontId="22" fillId="3" borderId="70" xfId="5" applyFont="1" applyFill="1" applyBorder="1">
      <alignment vertical="center"/>
    </xf>
    <xf numFmtId="0" fontId="12" fillId="3" borderId="41" xfId="5" applyFont="1" applyFill="1" applyBorder="1">
      <alignment vertical="center"/>
    </xf>
    <xf numFmtId="0" fontId="22" fillId="3" borderId="1" xfId="5" applyFont="1" applyFill="1" applyBorder="1">
      <alignment vertical="center"/>
    </xf>
    <xf numFmtId="0" fontId="22" fillId="3" borderId="66" xfId="5" applyFont="1" applyFill="1" applyBorder="1">
      <alignment vertical="center"/>
    </xf>
    <xf numFmtId="0" fontId="12" fillId="3" borderId="1" xfId="5" applyFont="1" applyFill="1" applyBorder="1">
      <alignment vertical="center"/>
    </xf>
    <xf numFmtId="0" fontId="12" fillId="3" borderId="29" xfId="5" applyFont="1" applyFill="1" applyBorder="1">
      <alignment vertical="center"/>
    </xf>
    <xf numFmtId="0" fontId="22" fillId="3" borderId="30" xfId="5" applyFont="1" applyFill="1" applyBorder="1">
      <alignment vertical="center"/>
    </xf>
    <xf numFmtId="0" fontId="22" fillId="3" borderId="31" xfId="5" applyFont="1" applyFill="1" applyBorder="1">
      <alignment vertical="center"/>
    </xf>
    <xf numFmtId="0" fontId="12" fillId="0" borderId="0" xfId="5" applyFont="1" applyFill="1" applyAlignment="1" applyProtection="1">
      <alignment vertical="center"/>
    </xf>
    <xf numFmtId="0" fontId="12" fillId="0" borderId="0" xfId="5" applyFont="1" applyFill="1" applyAlignment="1" applyProtection="1">
      <alignment horizontal="left" vertical="center"/>
    </xf>
    <xf numFmtId="0" fontId="13" fillId="0" borderId="0" xfId="5" applyFont="1" applyFill="1" applyAlignment="1" applyProtection="1">
      <alignment horizontal="left" vertical="center"/>
    </xf>
    <xf numFmtId="0" fontId="13" fillId="0" borderId="0" xfId="5" applyFont="1" applyFill="1" applyAlignment="1" applyProtection="1">
      <alignment horizontal="right" vertical="center"/>
    </xf>
    <xf numFmtId="0" fontId="14" fillId="0" borderId="0" xfId="5" applyFont="1" applyFill="1" applyAlignment="1" applyProtection="1">
      <alignment horizontal="left" vertical="center"/>
    </xf>
    <xf numFmtId="0" fontId="12" fillId="0" borderId="0" xfId="5" applyFont="1" applyFill="1" applyAlignment="1">
      <alignment vertical="center"/>
    </xf>
    <xf numFmtId="0" fontId="13" fillId="0" borderId="0" xfId="5" applyFont="1" applyFill="1" applyAlignment="1" applyProtection="1">
      <alignment vertical="center"/>
    </xf>
    <xf numFmtId="0" fontId="13" fillId="0" borderId="0" xfId="5" applyFont="1" applyFill="1" applyAlignment="1">
      <alignment horizontal="right" vertical="center"/>
    </xf>
    <xf numFmtId="0" fontId="13" fillId="0" borderId="0" xfId="5" applyFont="1" applyFill="1" applyAlignment="1">
      <alignment vertical="center"/>
    </xf>
    <xf numFmtId="0" fontId="14" fillId="0" borderId="0" xfId="5" applyFont="1" applyFill="1" applyAlignment="1" applyProtection="1">
      <alignment horizontal="right" vertical="center"/>
    </xf>
    <xf numFmtId="0" fontId="14" fillId="3" borderId="0" xfId="5" applyFont="1" applyFill="1" applyAlignment="1" applyProtection="1">
      <alignment horizontal="center" vertical="center"/>
    </xf>
    <xf numFmtId="0" fontId="14" fillId="3" borderId="0" xfId="5" applyFont="1" applyFill="1" applyAlignment="1" applyProtection="1">
      <alignment horizontal="right" vertical="center"/>
    </xf>
    <xf numFmtId="0" fontId="14" fillId="3" borderId="0" xfId="5" applyFont="1" applyFill="1" applyAlignment="1" applyProtection="1">
      <alignment vertical="center"/>
    </xf>
    <xf numFmtId="0" fontId="14" fillId="0" borderId="0" xfId="5" applyFont="1" applyFill="1" applyAlignment="1" applyProtection="1">
      <alignment vertical="center"/>
    </xf>
    <xf numFmtId="0" fontId="13" fillId="0" borderId="0" xfId="5" applyFont="1" applyFill="1" applyAlignment="1" applyProtection="1">
      <alignment horizontal="center" vertical="center"/>
    </xf>
    <xf numFmtId="0" fontId="12" fillId="0" borderId="0" xfId="5" quotePrefix="1" applyFont="1" applyFill="1" applyAlignment="1" applyProtection="1">
      <alignment horizontal="center" vertical="center"/>
    </xf>
    <xf numFmtId="0" fontId="12" fillId="3" borderId="0" xfId="5" applyFont="1" applyFill="1" applyBorder="1" applyAlignment="1" applyProtection="1">
      <alignment vertical="center"/>
    </xf>
    <xf numFmtId="0" fontId="13" fillId="3" borderId="0" xfId="5" applyFont="1" applyFill="1" applyBorder="1" applyAlignment="1" applyProtection="1">
      <alignment horizontal="right" vertical="center"/>
    </xf>
    <xf numFmtId="0" fontId="13" fillId="3" borderId="0" xfId="5" applyFont="1" applyFill="1" applyBorder="1" applyProtection="1">
      <alignment vertical="center"/>
    </xf>
    <xf numFmtId="0" fontId="13" fillId="3" borderId="0" xfId="5" applyFont="1" applyFill="1" applyBorder="1" applyAlignment="1" applyProtection="1">
      <alignment horizontal="center" vertical="center"/>
    </xf>
    <xf numFmtId="0" fontId="13" fillId="0" borderId="0" xfId="5" applyFont="1" applyBorder="1" applyProtection="1">
      <alignment vertical="center"/>
    </xf>
    <xf numFmtId="0" fontId="12" fillId="3" borderId="0" xfId="5" applyFont="1" applyFill="1" applyBorder="1" applyAlignment="1" applyProtection="1">
      <alignment horizontal="center" vertical="center"/>
    </xf>
    <xf numFmtId="0" fontId="13" fillId="3" borderId="0" xfId="5" applyFont="1" applyFill="1" applyBorder="1" applyAlignment="1" applyProtection="1">
      <alignment vertical="center"/>
    </xf>
    <xf numFmtId="0" fontId="7" fillId="3" borderId="0" xfId="5" applyFont="1" applyFill="1" applyBorder="1" applyAlignment="1" applyProtection="1">
      <alignment horizontal="centerContinuous" vertical="center"/>
    </xf>
    <xf numFmtId="0" fontId="12" fillId="3" borderId="0" xfId="5" applyFont="1" applyFill="1" applyBorder="1" applyAlignment="1" applyProtection="1">
      <alignment horizontal="centerContinuous" vertical="center"/>
    </xf>
    <xf numFmtId="0" fontId="12" fillId="3" borderId="0" xfId="5" applyFont="1" applyFill="1" applyBorder="1" applyProtection="1">
      <alignment vertical="center"/>
    </xf>
    <xf numFmtId="0" fontId="12" fillId="0" borderId="0" xfId="5" applyFont="1" applyBorder="1" applyProtection="1">
      <alignment vertical="center"/>
    </xf>
    <xf numFmtId="0" fontId="12" fillId="0" borderId="0" xfId="5" applyFont="1" applyProtection="1">
      <alignment vertical="center"/>
    </xf>
    <xf numFmtId="0" fontId="7" fillId="0" borderId="0" xfId="5" applyFont="1" applyProtection="1">
      <alignment vertical="center"/>
    </xf>
    <xf numFmtId="0" fontId="12" fillId="0" borderId="0" xfId="5" applyFont="1" applyAlignment="1" applyProtection="1">
      <alignment horizontal="center" vertical="center"/>
    </xf>
    <xf numFmtId="0" fontId="12" fillId="0" borderId="0" xfId="5" applyFont="1" applyAlignment="1" applyProtection="1">
      <alignment horizontal="right" vertical="center"/>
    </xf>
    <xf numFmtId="0" fontId="7" fillId="0" borderId="0" xfId="5" applyFont="1">
      <alignment vertical="center"/>
    </xf>
    <xf numFmtId="20" fontId="12" fillId="3" borderId="0" xfId="5" applyNumberFormat="1" applyFont="1" applyFill="1" applyBorder="1" applyAlignment="1" applyProtection="1">
      <alignment vertical="center"/>
    </xf>
    <xf numFmtId="20" fontId="12" fillId="3" borderId="0" xfId="5" applyNumberFormat="1" applyFont="1" applyFill="1" applyBorder="1" applyAlignment="1" applyProtection="1">
      <alignment horizontal="center" vertical="center"/>
    </xf>
    <xf numFmtId="177" fontId="12" fillId="3" borderId="0" xfId="5" applyNumberFormat="1" applyFont="1" applyFill="1" applyBorder="1" applyAlignment="1" applyProtection="1">
      <alignment vertical="center"/>
    </xf>
    <xf numFmtId="0" fontId="12" fillId="3" borderId="0" xfId="5" applyFont="1" applyFill="1" applyBorder="1" applyAlignment="1" applyProtection="1">
      <alignment horizontal="left" vertical="center"/>
    </xf>
    <xf numFmtId="0" fontId="12" fillId="0" borderId="0" xfId="5" applyFont="1" applyBorder="1" applyAlignment="1" applyProtection="1">
      <alignment horizontal="center" vertical="center"/>
    </xf>
    <xf numFmtId="0" fontId="7" fillId="0" borderId="0" xfId="5" applyFont="1" applyFill="1" applyAlignment="1" applyProtection="1">
      <alignment vertical="center"/>
    </xf>
    <xf numFmtId="0" fontId="7" fillId="0" borderId="0" xfId="5" applyFont="1" applyFill="1" applyAlignment="1" applyProtection="1">
      <alignment horizontal="left" vertical="center"/>
    </xf>
    <xf numFmtId="0" fontId="12" fillId="0" borderId="0" xfId="5" applyFont="1" applyFill="1" applyAlignment="1" applyProtection="1">
      <alignment horizontal="right" vertical="center"/>
    </xf>
    <xf numFmtId="0" fontId="12" fillId="0" borderId="0" xfId="5" applyFont="1" applyFill="1" applyAlignment="1" applyProtection="1">
      <alignment horizontal="center" vertical="center"/>
    </xf>
    <xf numFmtId="0" fontId="6" fillId="0" borderId="0" xfId="5" applyFont="1" applyFill="1" applyAlignment="1" applyProtection="1">
      <alignment vertical="center"/>
    </xf>
    <xf numFmtId="0" fontId="6" fillId="0" borderId="0" xfId="5" applyFont="1" applyFill="1" applyAlignment="1" applyProtection="1">
      <alignment horizontal="left" vertical="center"/>
    </xf>
    <xf numFmtId="0" fontId="6" fillId="0" borderId="0" xfId="5" applyFont="1" applyFill="1" applyBorder="1" applyAlignment="1" applyProtection="1">
      <alignment vertical="center"/>
    </xf>
    <xf numFmtId="0" fontId="6" fillId="0" borderId="0" xfId="5" applyFont="1" applyFill="1" applyAlignment="1" applyProtection="1">
      <alignment horizontal="right" vertical="center"/>
    </xf>
    <xf numFmtId="0" fontId="6" fillId="0" borderId="0" xfId="5" applyFont="1" applyFill="1" applyAlignment="1">
      <alignment horizontal="right" vertical="center"/>
    </xf>
    <xf numFmtId="0" fontId="6" fillId="0" borderId="0" xfId="5" applyFont="1" applyFill="1" applyAlignment="1">
      <alignment vertical="center"/>
    </xf>
    <xf numFmtId="0" fontId="7" fillId="0" borderId="41" xfId="5" applyFont="1" applyFill="1" applyBorder="1" applyAlignment="1" applyProtection="1">
      <alignment horizontal="center" vertical="center"/>
    </xf>
    <xf numFmtId="0" fontId="7" fillId="0" borderId="1" xfId="5" applyFont="1" applyFill="1" applyBorder="1" applyAlignment="1" applyProtection="1">
      <alignment horizontal="center" vertical="center"/>
    </xf>
    <xf numFmtId="0" fontId="7" fillId="0" borderId="66" xfId="5" applyFont="1" applyFill="1" applyBorder="1" applyAlignment="1" applyProtection="1">
      <alignment horizontal="center" vertical="center"/>
    </xf>
    <xf numFmtId="0" fontId="12" fillId="0" borderId="66" xfId="5" applyFont="1" applyFill="1" applyBorder="1" applyAlignment="1" applyProtection="1">
      <alignment horizontal="center" vertical="center"/>
    </xf>
    <xf numFmtId="0" fontId="7" fillId="0" borderId="29" xfId="5" applyNumberFormat="1" applyFont="1" applyFill="1" applyBorder="1" applyAlignment="1" applyProtection="1">
      <alignment horizontal="center" vertical="center" wrapText="1"/>
    </xf>
    <xf numFmtId="0" fontId="7" fillId="0" borderId="30" xfId="5" applyNumberFormat="1" applyFont="1" applyFill="1" applyBorder="1" applyAlignment="1" applyProtection="1">
      <alignment horizontal="center" vertical="center" wrapText="1"/>
    </xf>
    <xf numFmtId="0" fontId="7" fillId="0" borderId="31" xfId="5" applyNumberFormat="1" applyFont="1" applyFill="1" applyBorder="1" applyAlignment="1" applyProtection="1">
      <alignment horizontal="center" vertical="center" wrapText="1"/>
    </xf>
    <xf numFmtId="0" fontId="12" fillId="0" borderId="30" xfId="5" applyNumberFormat="1" applyFont="1" applyFill="1" applyBorder="1" applyAlignment="1" applyProtection="1">
      <alignment horizontal="center" vertical="center" wrapText="1"/>
    </xf>
    <xf numFmtId="0" fontId="12" fillId="0" borderId="60" xfId="5" applyFont="1" applyFill="1" applyBorder="1" applyAlignment="1" applyProtection="1">
      <alignment vertical="center"/>
    </xf>
    <xf numFmtId="181" fontId="12" fillId="4" borderId="59" xfId="5" applyNumberFormat="1" applyFont="1" applyFill="1" applyBorder="1" applyAlignment="1" applyProtection="1">
      <alignment horizontal="center" vertical="center" shrinkToFit="1"/>
      <protection locked="0"/>
    </xf>
    <xf numFmtId="181" fontId="12" fillId="4" borderId="58" xfId="5" applyNumberFormat="1" applyFont="1" applyFill="1" applyBorder="1" applyAlignment="1" applyProtection="1">
      <alignment horizontal="center" vertical="center" shrinkToFit="1"/>
      <protection locked="0"/>
    </xf>
    <xf numFmtId="181" fontId="12" fillId="4" borderId="57" xfId="5" applyNumberFormat="1" applyFont="1" applyFill="1" applyBorder="1" applyAlignment="1" applyProtection="1">
      <alignment horizontal="center" vertical="center" shrinkToFit="1"/>
      <protection locked="0"/>
    </xf>
    <xf numFmtId="0" fontId="12" fillId="0" borderId="55" xfId="5" applyFont="1" applyFill="1" applyBorder="1" applyAlignment="1" applyProtection="1">
      <alignment vertical="center"/>
    </xf>
    <xf numFmtId="181" fontId="12" fillId="4" borderId="54" xfId="5" applyNumberFormat="1" applyFont="1" applyFill="1" applyBorder="1" applyAlignment="1" applyProtection="1">
      <alignment horizontal="center" vertical="center" shrinkToFit="1"/>
      <protection locked="0"/>
    </xf>
    <xf numFmtId="181" fontId="12" fillId="4" borderId="22" xfId="5" applyNumberFormat="1" applyFont="1" applyFill="1" applyBorder="1" applyAlignment="1" applyProtection="1">
      <alignment horizontal="center" vertical="center" shrinkToFit="1"/>
      <protection locked="0"/>
    </xf>
    <xf numFmtId="181" fontId="12" fillId="4" borderId="53" xfId="5" applyNumberFormat="1" applyFont="1" applyFill="1" applyBorder="1" applyAlignment="1" applyProtection="1">
      <alignment horizontal="center" vertical="center" shrinkToFit="1"/>
      <protection locked="0"/>
    </xf>
    <xf numFmtId="0" fontId="12" fillId="0" borderId="51" xfId="5" applyFont="1" applyFill="1" applyBorder="1" applyAlignment="1" applyProtection="1">
      <alignment vertical="center"/>
    </xf>
    <xf numFmtId="181" fontId="12" fillId="4" borderId="29" xfId="5" applyNumberFormat="1" applyFont="1" applyFill="1" applyBorder="1" applyAlignment="1" applyProtection="1">
      <alignment horizontal="center" vertical="center" shrinkToFit="1"/>
      <protection locked="0"/>
    </xf>
    <xf numFmtId="181" fontId="12" fillId="4" borderId="30" xfId="5" applyNumberFormat="1" applyFont="1" applyFill="1" applyBorder="1" applyAlignment="1" applyProtection="1">
      <alignment horizontal="center" vertical="center" shrinkToFit="1"/>
      <protection locked="0"/>
    </xf>
    <xf numFmtId="181" fontId="12" fillId="4" borderId="31" xfId="5" applyNumberFormat="1" applyFont="1" applyFill="1" applyBorder="1" applyAlignment="1" applyProtection="1">
      <alignment horizontal="center" vertical="center" shrinkToFit="1"/>
      <protection locked="0"/>
    </xf>
    <xf numFmtId="0" fontId="11" fillId="0" borderId="0" xfId="5" applyFont="1" applyFill="1" applyAlignment="1" applyProtection="1">
      <alignment vertical="center"/>
    </xf>
    <xf numFmtId="0" fontId="6" fillId="0" borderId="0" xfId="5" applyFont="1" applyFill="1" applyBorder="1" applyAlignment="1" applyProtection="1">
      <alignment vertical="center" shrinkToFit="1"/>
    </xf>
    <xf numFmtId="0" fontId="10" fillId="0" borderId="0" xfId="5" applyFont="1" applyFill="1" applyBorder="1" applyAlignment="1" applyProtection="1">
      <alignment vertical="center" shrinkToFit="1"/>
    </xf>
    <xf numFmtId="0" fontId="6" fillId="0" borderId="0" xfId="5" applyFont="1" applyFill="1" applyBorder="1" applyAlignment="1" applyProtection="1">
      <alignment horizontal="left" vertical="center"/>
    </xf>
    <xf numFmtId="0" fontId="7" fillId="0" borderId="0" xfId="5" applyFont="1" applyFill="1" applyBorder="1" applyAlignment="1" applyProtection="1">
      <alignment vertical="center"/>
    </xf>
    <xf numFmtId="0" fontId="7" fillId="0" borderId="0" xfId="5" applyFont="1" applyFill="1" applyBorder="1" applyAlignment="1" applyProtection="1">
      <alignment horizontal="left" vertical="center"/>
    </xf>
    <xf numFmtId="0" fontId="7" fillId="3" borderId="0" xfId="5" applyFont="1" applyFill="1" applyBorder="1" applyAlignment="1" applyProtection="1">
      <alignment vertical="center"/>
    </xf>
    <xf numFmtId="0" fontId="7" fillId="0" borderId="0" xfId="5" applyFont="1" applyFill="1" applyBorder="1" applyAlignment="1" applyProtection="1">
      <alignment horizontal="centerContinuous" vertical="center"/>
    </xf>
    <xf numFmtId="180" fontId="7" fillId="3" borderId="0" xfId="5" applyNumberFormat="1" applyFont="1" applyFill="1" applyBorder="1" applyAlignment="1" applyProtection="1">
      <alignment horizontal="center" vertical="center"/>
    </xf>
    <xf numFmtId="179" fontId="7" fillId="0" borderId="0" xfId="5" applyNumberFormat="1" applyFont="1" applyFill="1" applyBorder="1" applyAlignment="1" applyProtection="1">
      <alignment vertical="center"/>
    </xf>
    <xf numFmtId="179" fontId="7" fillId="0" borderId="0" xfId="5" applyNumberFormat="1" applyFont="1" applyFill="1" applyAlignment="1" applyProtection="1">
      <alignment vertical="center"/>
    </xf>
    <xf numFmtId="0" fontId="7" fillId="3" borderId="0" xfId="5" applyFont="1" applyFill="1" applyBorder="1" applyAlignment="1" applyProtection="1">
      <alignment horizontal="center" vertical="center"/>
    </xf>
    <xf numFmtId="178" fontId="7" fillId="3" borderId="0" xfId="7" applyNumberFormat="1" applyFont="1" applyFill="1" applyBorder="1" applyAlignment="1" applyProtection="1">
      <alignment horizontal="right" vertical="center"/>
    </xf>
    <xf numFmtId="178" fontId="7" fillId="3" borderId="0" xfId="7" applyNumberFormat="1" applyFont="1" applyFill="1" applyBorder="1" applyAlignment="1" applyProtection="1">
      <alignment vertical="center"/>
    </xf>
    <xf numFmtId="177" fontId="7" fillId="3" borderId="0" xfId="5" applyNumberFormat="1" applyFont="1" applyFill="1" applyBorder="1" applyAlignment="1" applyProtection="1">
      <alignment vertical="center"/>
    </xf>
    <xf numFmtId="0" fontId="7" fillId="0" borderId="0" xfId="5" applyFont="1" applyFill="1" applyBorder="1" applyAlignment="1" applyProtection="1">
      <alignment horizontal="right" vertical="center"/>
    </xf>
    <xf numFmtId="0" fontId="9" fillId="0" borderId="0" xfId="5" applyFont="1" applyFill="1" applyBorder="1" applyAlignment="1" applyProtection="1">
      <alignment vertical="center"/>
    </xf>
    <xf numFmtId="0" fontId="7" fillId="3" borderId="0" xfId="5" applyFont="1" applyFill="1" applyBorder="1" applyAlignment="1" applyProtection="1">
      <alignment horizontal="left" vertical="center"/>
    </xf>
    <xf numFmtId="0" fontId="7" fillId="0" borderId="0" xfId="5" applyFont="1" applyFill="1" applyBorder="1" applyAlignment="1" applyProtection="1">
      <alignment horizontal="center" vertical="center"/>
    </xf>
    <xf numFmtId="0" fontId="7" fillId="0" borderId="0" xfId="5" applyFont="1" applyFill="1" applyBorder="1" applyAlignment="1" applyProtection="1">
      <alignment vertical="center" wrapText="1"/>
    </xf>
    <xf numFmtId="0" fontId="7" fillId="0" borderId="0" xfId="5" applyFont="1" applyFill="1" applyBorder="1" applyAlignment="1" applyProtection="1">
      <alignment horizontal="justify" vertical="center" wrapText="1"/>
    </xf>
    <xf numFmtId="0" fontId="6" fillId="0" borderId="0" xfId="5" applyFont="1" applyFill="1" applyBorder="1" applyAlignment="1">
      <alignment horizontal="left" vertical="center"/>
    </xf>
    <xf numFmtId="0" fontId="6" fillId="0" borderId="0" xfId="5" applyFont="1" applyFill="1" applyBorder="1" applyAlignment="1">
      <alignment vertical="center"/>
    </xf>
    <xf numFmtId="0" fontId="6" fillId="0" borderId="0" xfId="5" applyFont="1" applyFill="1" applyBorder="1" applyAlignment="1">
      <alignment vertical="center" wrapText="1"/>
    </xf>
    <xf numFmtId="0" fontId="6" fillId="0" borderId="0" xfId="5" applyFont="1" applyFill="1" applyBorder="1" applyAlignment="1">
      <alignment horizontal="justify" vertical="center" wrapText="1"/>
    </xf>
    <xf numFmtId="0" fontId="1" fillId="3" borderId="0" xfId="5" applyFill="1">
      <alignment vertical="center"/>
    </xf>
    <xf numFmtId="0" fontId="14" fillId="3" borderId="0" xfId="5" applyFont="1" applyFill="1" applyAlignment="1">
      <alignment horizontal="left" vertical="center"/>
    </xf>
    <xf numFmtId="0" fontId="6" fillId="3" borderId="0" xfId="5" applyFont="1" applyFill="1" applyAlignment="1">
      <alignment horizontal="left" vertical="center"/>
    </xf>
    <xf numFmtId="0" fontId="6" fillId="3" borderId="0" xfId="5" applyFont="1" applyFill="1" applyAlignment="1">
      <alignment vertical="center"/>
    </xf>
    <xf numFmtId="0" fontId="6" fillId="4" borderId="1" xfId="5" applyFont="1" applyFill="1" applyBorder="1" applyAlignment="1">
      <alignment horizontal="left" vertical="center"/>
    </xf>
    <xf numFmtId="0" fontId="6" fillId="6" borderId="1" xfId="5" applyFont="1" applyFill="1" applyBorder="1" applyAlignment="1">
      <alignment horizontal="left" vertical="center"/>
    </xf>
    <xf numFmtId="0" fontId="21" fillId="3" borderId="0" xfId="5" applyFont="1" applyFill="1" applyAlignment="1">
      <alignment horizontal="left" vertical="center"/>
    </xf>
    <xf numFmtId="0" fontId="6" fillId="3" borderId="1" xfId="5" applyFont="1" applyFill="1" applyBorder="1" applyAlignment="1">
      <alignment horizontal="center" vertical="center"/>
    </xf>
    <xf numFmtId="0" fontId="6" fillId="3" borderId="1" xfId="5" applyFont="1" applyFill="1" applyBorder="1" applyAlignment="1">
      <alignment horizontal="left" vertical="center"/>
    </xf>
    <xf numFmtId="0" fontId="17" fillId="3" borderId="0" xfId="5" applyFont="1" applyFill="1" applyAlignment="1">
      <alignment horizontal="left" vertical="center"/>
    </xf>
    <xf numFmtId="0" fontId="6" fillId="3" borderId="0" xfId="5" applyFont="1" applyFill="1" applyAlignment="1">
      <alignment horizontal="left" vertical="center" wrapText="1"/>
    </xf>
    <xf numFmtId="0" fontId="17" fillId="3" borderId="0" xfId="5" applyFont="1" applyFill="1" applyBorder="1" applyAlignment="1">
      <alignment horizontal="left" vertical="center"/>
    </xf>
    <xf numFmtId="0" fontId="17" fillId="3" borderId="0" xfId="5" applyFont="1" applyFill="1" applyBorder="1" applyAlignment="1">
      <alignment vertical="center"/>
    </xf>
    <xf numFmtId="0" fontId="6" fillId="3" borderId="0" xfId="5" applyFont="1" applyFill="1" applyBorder="1" applyAlignment="1">
      <alignment vertical="center"/>
    </xf>
    <xf numFmtId="0" fontId="11" fillId="3" borderId="0" xfId="5" applyFont="1" applyFill="1" applyAlignment="1">
      <alignment vertical="center"/>
    </xf>
    <xf numFmtId="0" fontId="17" fillId="3" borderId="0" xfId="5" applyFont="1" applyFill="1" applyBorder="1" applyAlignment="1">
      <alignment vertical="center" shrinkToFit="1"/>
    </xf>
    <xf numFmtId="0" fontId="18" fillId="3" borderId="0" xfId="5" applyFont="1" applyFill="1" applyBorder="1" applyAlignment="1">
      <alignment vertical="center" shrinkToFit="1"/>
    </xf>
    <xf numFmtId="0" fontId="6" fillId="3" borderId="0" xfId="5" applyFont="1" applyFill="1" applyAlignment="1">
      <alignment vertical="center" wrapText="1"/>
    </xf>
    <xf numFmtId="0" fontId="6" fillId="3" borderId="0" xfId="5" applyFont="1" applyFill="1" applyAlignment="1">
      <alignment vertical="center" textRotation="90"/>
    </xf>
    <xf numFmtId="0" fontId="15" fillId="3" borderId="0" xfId="5" applyFont="1" applyFill="1" applyAlignment="1">
      <alignment horizontal="left" vertical="center"/>
    </xf>
    <xf numFmtId="0" fontId="15" fillId="0" borderId="0" xfId="5" applyFont="1" applyAlignment="1">
      <alignment horizontal="left" vertical="center"/>
    </xf>
    <xf numFmtId="0" fontId="30" fillId="0" borderId="0" xfId="0" applyFont="1" applyAlignment="1"/>
    <xf numFmtId="0" fontId="30" fillId="0" borderId="0" xfId="0" applyFont="1" applyAlignment="1">
      <alignment vertical="top"/>
    </xf>
    <xf numFmtId="0" fontId="30" fillId="0" borderId="0" xfId="0" applyFont="1" applyAlignment="1">
      <alignment vertical="top" wrapText="1"/>
    </xf>
    <xf numFmtId="49" fontId="30" fillId="0" borderId="0" xfId="0" applyNumberFormat="1" applyFont="1" applyAlignment="1">
      <alignment horizontal="center" vertical="top" wrapText="1"/>
    </xf>
    <xf numFmtId="0" fontId="30" fillId="0" borderId="0" xfId="0" applyFont="1" applyAlignment="1">
      <alignment horizontal="center" vertical="center" wrapText="1"/>
    </xf>
    <xf numFmtId="0" fontId="33" fillId="0" borderId="42" xfId="0" applyFont="1" applyFill="1" applyBorder="1" applyAlignment="1">
      <alignment horizontal="center" vertical="center" wrapText="1"/>
    </xf>
    <xf numFmtId="0" fontId="33" fillId="0" borderId="86" xfId="0" applyFont="1" applyFill="1" applyBorder="1" applyAlignment="1">
      <alignment horizontal="center" vertical="center" wrapText="1"/>
    </xf>
    <xf numFmtId="49" fontId="32" fillId="0" borderId="1" xfId="0" applyNumberFormat="1" applyFont="1" applyFill="1" applyBorder="1" applyAlignment="1">
      <alignment horizontal="center" vertical="top" wrapText="1"/>
    </xf>
    <xf numFmtId="0" fontId="28" fillId="0" borderId="0" xfId="0" applyFont="1" applyAlignment="1">
      <alignment vertical="top" wrapText="1"/>
    </xf>
    <xf numFmtId="0" fontId="36" fillId="0" borderId="0" xfId="0" applyFont="1">
      <alignment horizontal="left" vertical="top"/>
    </xf>
    <xf numFmtId="0" fontId="37" fillId="0" borderId="38" xfId="0" applyFont="1" applyFill="1" applyBorder="1" applyAlignment="1">
      <alignment vertical="center"/>
    </xf>
    <xf numFmtId="0" fontId="38" fillId="0" borderId="42" xfId="0" applyFont="1" applyFill="1" applyBorder="1" applyAlignment="1">
      <alignment vertical="center"/>
    </xf>
    <xf numFmtId="0" fontId="38" fillId="0" borderId="39" xfId="0" applyFont="1" applyFill="1" applyBorder="1" applyAlignment="1">
      <alignment horizontal="center" vertical="top" wrapText="1"/>
    </xf>
    <xf numFmtId="0" fontId="39" fillId="0" borderId="42" xfId="0" applyFont="1" applyFill="1" applyBorder="1" applyAlignment="1">
      <alignment horizontal="center" vertical="center" wrapText="1"/>
    </xf>
    <xf numFmtId="0" fontId="39" fillId="0" borderId="42" xfId="0" applyFont="1" applyFill="1" applyBorder="1" applyAlignment="1">
      <alignment horizontal="right" vertical="center"/>
    </xf>
    <xf numFmtId="0" fontId="30" fillId="0" borderId="42" xfId="0" applyFont="1" applyBorder="1" applyAlignment="1">
      <alignment vertical="top" wrapText="1"/>
    </xf>
    <xf numFmtId="0" fontId="39" fillId="0" borderId="39"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40" fillId="2" borderId="5" xfId="0" applyFont="1" applyFill="1" applyBorder="1" applyAlignment="1">
      <alignment horizontal="center" vertical="center" wrapText="1"/>
    </xf>
    <xf numFmtId="0" fontId="40" fillId="0" borderId="0" xfId="0" applyFont="1" applyAlignment="1">
      <alignment vertical="center" wrapText="1"/>
    </xf>
    <xf numFmtId="49" fontId="30" fillId="0" borderId="1" xfId="0" applyNumberFormat="1" applyFont="1" applyFill="1" applyBorder="1" applyAlignment="1">
      <alignment horizontal="center" vertical="top" wrapText="1"/>
    </xf>
    <xf numFmtId="0" fontId="30" fillId="0" borderId="2" xfId="0" applyFont="1" applyFill="1" applyBorder="1" applyAlignment="1">
      <alignment horizontal="center" vertical="center" wrapText="1"/>
    </xf>
    <xf numFmtId="0" fontId="30" fillId="0" borderId="0" xfId="0" applyFont="1" applyFill="1" applyBorder="1" applyAlignment="1">
      <alignment vertical="top" wrapText="1"/>
    </xf>
    <xf numFmtId="0" fontId="30" fillId="0" borderId="0" xfId="0" applyFont="1" applyFill="1" applyAlignment="1">
      <alignment vertical="top" wrapText="1"/>
    </xf>
    <xf numFmtId="49" fontId="30" fillId="0" borderId="20" xfId="0" applyNumberFormat="1" applyFont="1" applyFill="1" applyBorder="1" applyAlignment="1">
      <alignment horizontal="center" vertical="top" wrapText="1"/>
    </xf>
    <xf numFmtId="0" fontId="37" fillId="0" borderId="5" xfId="0" applyFont="1" applyFill="1" applyBorder="1" applyAlignment="1">
      <alignment vertical="center"/>
    </xf>
    <xf numFmtId="0" fontId="38" fillId="0" borderId="6" xfId="0" applyFont="1" applyFill="1" applyBorder="1" applyAlignment="1">
      <alignment vertical="center"/>
    </xf>
    <xf numFmtId="0" fontId="38" fillId="0" borderId="18" xfId="0" applyFont="1" applyFill="1" applyBorder="1" applyAlignment="1">
      <alignment horizontal="center" vertical="top" wrapText="1"/>
    </xf>
    <xf numFmtId="0" fontId="39" fillId="0" borderId="6" xfId="0" applyFont="1" applyFill="1" applyBorder="1" applyAlignment="1">
      <alignment horizontal="center" vertical="center" wrapText="1"/>
    </xf>
    <xf numFmtId="0" fontId="39" fillId="0" borderId="6" xfId="0" applyFont="1" applyFill="1" applyBorder="1" applyAlignment="1">
      <alignment horizontal="right" vertical="center"/>
    </xf>
    <xf numFmtId="0" fontId="30" fillId="0" borderId="6" xfId="0" applyFont="1" applyBorder="1" applyAlignment="1">
      <alignment vertical="top" wrapText="1"/>
    </xf>
    <xf numFmtId="0" fontId="39" fillId="0" borderId="18" xfId="0" applyFont="1" applyFill="1" applyBorder="1" applyAlignment="1">
      <alignment horizontal="center" vertical="center" wrapText="1"/>
    </xf>
    <xf numFmtId="0" fontId="40" fillId="2" borderId="2"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40" fillId="2" borderId="7" xfId="0" applyFont="1" applyFill="1" applyBorder="1" applyAlignment="1">
      <alignment horizontal="center" vertical="center" wrapText="1"/>
    </xf>
    <xf numFmtId="0" fontId="30" fillId="0" borderId="0" xfId="0" applyFont="1" applyFill="1" applyAlignment="1">
      <alignment vertical="center" wrapText="1"/>
    </xf>
    <xf numFmtId="0" fontId="30" fillId="0" borderId="1" xfId="0" applyFont="1" applyFill="1" applyBorder="1" applyAlignment="1">
      <alignment vertical="center" wrapText="1"/>
    </xf>
    <xf numFmtId="0" fontId="30" fillId="0" borderId="8" xfId="0" applyFont="1" applyFill="1" applyBorder="1" applyAlignment="1">
      <alignment horizontal="center" vertical="center" wrapText="1"/>
    </xf>
    <xf numFmtId="0" fontId="40" fillId="0" borderId="0" xfId="0" applyFont="1" applyAlignment="1">
      <alignment vertical="top" wrapText="1"/>
    </xf>
    <xf numFmtId="0" fontId="30" fillId="0" borderId="7" xfId="0" applyFont="1" applyFill="1" applyBorder="1" applyAlignment="1">
      <alignment horizontal="center" vertical="center" wrapText="1"/>
    </xf>
    <xf numFmtId="0" fontId="30" fillId="0" borderId="2" xfId="0" applyFont="1" applyBorder="1" applyAlignment="1">
      <alignment horizontal="center" vertical="center" wrapText="1"/>
    </xf>
    <xf numFmtId="0" fontId="30" fillId="0" borderId="6" xfId="0" applyFont="1" applyFill="1" applyBorder="1" applyAlignment="1">
      <alignment vertical="top" wrapText="1"/>
    </xf>
    <xf numFmtId="0" fontId="30" fillId="0" borderId="1" xfId="0" applyFont="1" applyBorder="1" applyAlignment="1">
      <alignment horizontal="center" vertical="center" wrapText="1"/>
    </xf>
    <xf numFmtId="49" fontId="30" fillId="0" borderId="20" xfId="0" applyNumberFormat="1" applyFont="1" applyBorder="1" applyAlignment="1">
      <alignment horizontal="center" vertical="top" wrapText="1"/>
    </xf>
    <xf numFmtId="0" fontId="30" fillId="0" borderId="20" xfId="0" applyFont="1" applyBorder="1" applyAlignment="1">
      <alignment horizontal="center" vertical="center" wrapText="1"/>
    </xf>
    <xf numFmtId="0" fontId="37" fillId="0" borderId="2" xfId="0" applyFont="1" applyFill="1" applyBorder="1" applyAlignment="1">
      <alignment vertical="center"/>
    </xf>
    <xf numFmtId="0" fontId="38" fillId="0" borderId="3" xfId="0" applyFont="1" applyFill="1" applyBorder="1" applyAlignment="1">
      <alignment vertical="center"/>
    </xf>
    <xf numFmtId="0" fontId="38" fillId="0" borderId="4" xfId="0" applyFont="1" applyFill="1" applyBorder="1" applyAlignment="1">
      <alignment horizontal="center" vertical="top" wrapText="1"/>
    </xf>
    <xf numFmtId="0" fontId="39" fillId="0" borderId="3" xfId="0" applyFont="1" applyFill="1" applyBorder="1" applyAlignment="1">
      <alignment horizontal="center" vertical="center" wrapText="1"/>
    </xf>
    <xf numFmtId="0" fontId="39" fillId="0" borderId="3" xfId="0" applyFont="1" applyFill="1" applyBorder="1" applyAlignment="1">
      <alignment horizontal="right" vertical="center"/>
    </xf>
    <xf numFmtId="0" fontId="30" fillId="0" borderId="3" xfId="0" applyFont="1" applyBorder="1" applyAlignment="1">
      <alignment vertical="top" wrapText="1"/>
    </xf>
    <xf numFmtId="0" fontId="39" fillId="0" borderId="4" xfId="0" applyFont="1" applyFill="1" applyBorder="1" applyAlignment="1">
      <alignment horizontal="center" vertical="center" wrapText="1"/>
    </xf>
    <xf numFmtId="0" fontId="38" fillId="0" borderId="2" xfId="0" applyFont="1" applyFill="1" applyBorder="1" applyAlignment="1">
      <alignment vertical="center"/>
    </xf>
    <xf numFmtId="49" fontId="30" fillId="0" borderId="0" xfId="0" applyNumberFormat="1" applyFont="1" applyFill="1" applyBorder="1" applyAlignment="1">
      <alignment horizontal="center" vertical="top" wrapText="1"/>
    </xf>
    <xf numFmtId="0" fontId="30" fillId="0" borderId="0" xfId="0" applyFont="1" applyBorder="1" applyAlignment="1">
      <alignment vertical="top" wrapText="1"/>
    </xf>
    <xf numFmtId="0" fontId="30" fillId="0" borderId="0"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vertical="top"/>
    </xf>
    <xf numFmtId="0" fontId="30" fillId="0" borderId="0" xfId="0" applyFont="1" applyBorder="1" applyAlignment="1">
      <alignment vertical="top"/>
    </xf>
    <xf numFmtId="49" fontId="30" fillId="0" borderId="0" xfId="0" applyNumberFormat="1" applyFont="1" applyBorder="1" applyAlignment="1">
      <alignment horizontal="center" vertical="top" wrapText="1"/>
    </xf>
    <xf numFmtId="0" fontId="30" fillId="0" borderId="21" xfId="0" applyFont="1" applyBorder="1" applyAlignment="1">
      <alignment horizontal="center" vertical="center" wrapText="1"/>
    </xf>
    <xf numFmtId="0" fontId="38" fillId="0" borderId="88" xfId="0" applyFont="1" applyFill="1" applyBorder="1" applyAlignment="1">
      <alignment vertical="center"/>
    </xf>
    <xf numFmtId="0" fontId="30" fillId="0" borderId="3" xfId="0" applyFont="1" applyFill="1" applyBorder="1" applyAlignment="1">
      <alignment horizontal="right" vertical="center"/>
    </xf>
    <xf numFmtId="49" fontId="32" fillId="0" borderId="10" xfId="0" applyNumberFormat="1" applyFont="1" applyFill="1" applyBorder="1" applyAlignment="1">
      <alignment horizontal="center" vertical="top" wrapText="1"/>
    </xf>
    <xf numFmtId="49" fontId="32" fillId="0" borderId="20" xfId="0" applyNumberFormat="1" applyFont="1" applyFill="1" applyBorder="1" applyAlignment="1">
      <alignment horizontal="center" vertical="top" wrapText="1"/>
    </xf>
    <xf numFmtId="49" fontId="32" fillId="0" borderId="21" xfId="0" applyNumberFormat="1" applyFont="1" applyFill="1" applyBorder="1" applyAlignment="1">
      <alignment horizontal="center" vertical="top" wrapText="1"/>
    </xf>
    <xf numFmtId="49" fontId="32" fillId="0" borderId="21" xfId="0" applyNumberFormat="1" applyFont="1" applyFill="1" applyBorder="1" applyAlignment="1">
      <alignment vertical="top" wrapText="1"/>
    </xf>
    <xf numFmtId="0" fontId="34" fillId="0" borderId="20" xfId="0" applyFont="1" applyBorder="1" applyAlignment="1">
      <alignment vertical="top" wrapText="1"/>
    </xf>
    <xf numFmtId="49" fontId="31" fillId="0" borderId="1" xfId="0" applyNumberFormat="1" applyFont="1" applyBorder="1" applyAlignment="1">
      <alignment horizontal="center" vertical="top" wrapText="1"/>
    </xf>
    <xf numFmtId="49" fontId="32" fillId="0" borderId="1" xfId="0" applyNumberFormat="1" applyFont="1" applyBorder="1" applyAlignment="1">
      <alignment horizontal="center" vertical="top" wrapText="1"/>
    </xf>
    <xf numFmtId="49" fontId="32" fillId="0" borderId="20" xfId="0" applyNumberFormat="1" applyFont="1" applyBorder="1" applyAlignment="1">
      <alignment horizontal="center" vertical="top" wrapText="1"/>
    </xf>
    <xf numFmtId="0" fontId="33" fillId="0" borderId="6" xfId="0" applyFont="1" applyFill="1" applyBorder="1" applyAlignment="1">
      <alignment horizontal="center" vertical="center" wrapText="1"/>
    </xf>
    <xf numFmtId="0" fontId="33" fillId="0" borderId="89"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87" xfId="0" applyFont="1" applyFill="1" applyBorder="1" applyAlignment="1">
      <alignment horizontal="center" vertical="center" wrapText="1"/>
    </xf>
    <xf numFmtId="10" fontId="35" fillId="0" borderId="3" xfId="0" applyNumberFormat="1" applyFont="1" applyBorder="1" applyAlignment="1">
      <alignment vertical="center" wrapText="1"/>
    </xf>
    <xf numFmtId="0" fontId="32" fillId="0" borderId="87" xfId="0" applyFont="1" applyFill="1" applyBorder="1" applyAlignment="1">
      <alignment horizontal="center" vertical="center" wrapText="1"/>
    </xf>
    <xf numFmtId="0" fontId="32" fillId="0" borderId="3" xfId="0" applyFont="1" applyFill="1" applyBorder="1" applyAlignment="1">
      <alignment horizontal="center" vertical="center" wrapText="1"/>
    </xf>
    <xf numFmtId="49" fontId="32" fillId="0" borderId="20" xfId="0" applyNumberFormat="1" applyFont="1" applyFill="1" applyBorder="1" applyAlignment="1">
      <alignment horizontal="center" vertical="top" wrapText="1"/>
    </xf>
    <xf numFmtId="0" fontId="40" fillId="2" borderId="1" xfId="0" applyFont="1" applyFill="1" applyBorder="1" applyAlignment="1">
      <alignment horizontal="center" vertical="center" wrapText="1"/>
    </xf>
    <xf numFmtId="0" fontId="46" fillId="0" borderId="0" xfId="2" applyFont="1" applyFill="1">
      <alignment vertical="center"/>
    </xf>
    <xf numFmtId="0" fontId="41" fillId="0" borderId="0" xfId="2" applyFont="1" applyFill="1">
      <alignment vertical="center"/>
    </xf>
    <xf numFmtId="0" fontId="30" fillId="0" borderId="0" xfId="2" applyFont="1" applyFill="1">
      <alignment vertical="center"/>
    </xf>
    <xf numFmtId="49" fontId="30" fillId="0" borderId="1" xfId="2" applyNumberFormat="1" applyFont="1" applyFill="1" applyBorder="1" applyAlignment="1">
      <alignment horizontal="center" vertical="top"/>
    </xf>
    <xf numFmtId="0" fontId="30" fillId="0" borderId="1" xfId="2" applyFont="1" applyFill="1" applyBorder="1" applyAlignment="1">
      <alignment horizontal="center" vertical="center"/>
    </xf>
    <xf numFmtId="49" fontId="30" fillId="0" borderId="1" xfId="2" applyNumberFormat="1" applyFont="1" applyFill="1" applyBorder="1" applyAlignment="1">
      <alignment horizontal="center" vertical="top" wrapText="1"/>
    </xf>
    <xf numFmtId="0" fontId="30" fillId="0" borderId="1" xfId="2" applyFont="1" applyFill="1" applyBorder="1" applyAlignment="1">
      <alignment horizontal="left" vertical="center"/>
    </xf>
    <xf numFmtId="49" fontId="30" fillId="0" borderId="1" xfId="2" applyNumberFormat="1" applyFont="1" applyFill="1" applyBorder="1" applyAlignment="1">
      <alignment horizontal="center" vertical="top" wrapText="1" shrinkToFit="1"/>
    </xf>
    <xf numFmtId="0" fontId="30" fillId="0" borderId="0" xfId="2" applyFont="1" applyFill="1" applyBorder="1" applyAlignment="1">
      <alignment horizontal="left" vertical="center"/>
    </xf>
    <xf numFmtId="49" fontId="30" fillId="0" borderId="0" xfId="2" applyNumberFormat="1" applyFont="1" applyFill="1" applyBorder="1" applyAlignment="1">
      <alignment horizontal="center" vertical="top"/>
    </xf>
    <xf numFmtId="0" fontId="30" fillId="0" borderId="0" xfId="2" applyFont="1" applyFill="1" applyAlignment="1">
      <alignment horizontal="left" vertical="center"/>
    </xf>
    <xf numFmtId="0" fontId="30" fillId="0" borderId="1" xfId="2" applyFont="1" applyFill="1" applyBorder="1" applyAlignment="1">
      <alignment horizontal="center" vertical="center"/>
    </xf>
    <xf numFmtId="0" fontId="30" fillId="0" borderId="1" xfId="2" applyFont="1" applyFill="1" applyBorder="1" applyAlignment="1">
      <alignment horizontal="center" vertical="center"/>
    </xf>
    <xf numFmtId="0" fontId="30" fillId="0" borderId="10" xfId="2" applyFont="1" applyFill="1" applyBorder="1" applyAlignment="1">
      <alignment horizontal="center" vertical="center"/>
    </xf>
    <xf numFmtId="0" fontId="30" fillId="0" borderId="93" xfId="2" applyFont="1" applyFill="1" applyBorder="1" applyAlignment="1">
      <alignment horizontal="center" vertical="center"/>
    </xf>
    <xf numFmtId="0" fontId="30" fillId="0" borderId="93" xfId="2" applyFont="1" applyFill="1" applyBorder="1" applyAlignment="1">
      <alignment vertical="center"/>
    </xf>
    <xf numFmtId="0" fontId="41" fillId="0" borderId="1" xfId="2" applyFont="1" applyFill="1" applyBorder="1" applyAlignment="1">
      <alignment horizontal="left" vertical="center" wrapText="1"/>
    </xf>
    <xf numFmtId="0" fontId="30" fillId="0" borderId="1" xfId="2" applyFont="1" applyFill="1" applyBorder="1" applyAlignment="1">
      <alignment horizontal="left" vertical="center" wrapText="1"/>
    </xf>
    <xf numFmtId="0" fontId="30" fillId="0" borderId="93" xfId="2" applyFont="1" applyFill="1" applyBorder="1" applyAlignment="1">
      <alignment horizontal="left" vertical="center"/>
    </xf>
    <xf numFmtId="0" fontId="41" fillId="0" borderId="1" xfId="2" applyFont="1" applyFill="1" applyBorder="1" applyAlignment="1">
      <alignment horizontal="left" vertical="center"/>
    </xf>
    <xf numFmtId="0" fontId="30" fillId="0" borderId="1" xfId="2" applyFont="1" applyFill="1" applyBorder="1" applyAlignment="1">
      <alignment vertical="center"/>
    </xf>
    <xf numFmtId="0" fontId="43" fillId="0" borderId="0" xfId="1" applyFont="1"/>
    <xf numFmtId="0" fontId="45" fillId="0" borderId="0" xfId="1" applyFont="1" applyAlignment="1">
      <alignment horizontal="center" vertical="center"/>
    </xf>
    <xf numFmtId="0" fontId="39" fillId="0" borderId="0" xfId="1" applyFont="1" applyAlignment="1">
      <alignment horizontal="center" vertical="center"/>
    </xf>
    <xf numFmtId="0" fontId="39" fillId="0" borderId="0" xfId="1" applyFont="1"/>
    <xf numFmtId="0" fontId="43" fillId="0" borderId="10" xfId="1" applyFont="1" applyBorder="1" applyAlignment="1">
      <alignment horizontal="center" vertical="center"/>
    </xf>
    <xf numFmtId="0" fontId="43" fillId="0" borderId="2" xfId="1" applyFont="1" applyBorder="1" applyAlignment="1">
      <alignment horizontal="left" vertical="center" shrinkToFit="1"/>
    </xf>
    <xf numFmtId="0" fontId="43" fillId="0" borderId="3" xfId="1" applyFont="1" applyBorder="1" applyAlignment="1">
      <alignment horizontal="left" vertical="center" shrinkToFit="1"/>
    </xf>
    <xf numFmtId="0" fontId="43" fillId="0" borderId="4" xfId="1" applyFont="1" applyBorder="1" applyAlignment="1">
      <alignment horizontal="left" vertical="center" shrinkToFit="1"/>
    </xf>
    <xf numFmtId="0" fontId="43" fillId="0" borderId="1" xfId="1" applyFont="1" applyBorder="1" applyAlignment="1">
      <alignment horizontal="center" vertical="center"/>
    </xf>
    <xf numFmtId="0" fontId="43" fillId="0" borderId="2" xfId="1" applyFont="1" applyBorder="1" applyAlignment="1">
      <alignment horizontal="left" vertical="center"/>
    </xf>
    <xf numFmtId="0" fontId="43" fillId="0" borderId="3" xfId="1" applyFont="1" applyBorder="1" applyAlignment="1">
      <alignment horizontal="left" vertical="center"/>
    </xf>
    <xf numFmtId="0" fontId="43" fillId="0" borderId="6" xfId="1" applyFont="1" applyBorder="1" applyAlignment="1">
      <alignment horizontal="distributed" vertical="center"/>
    </xf>
    <xf numFmtId="0" fontId="43" fillId="0" borderId="6" xfId="1" applyFont="1" applyBorder="1" applyAlignment="1">
      <alignment vertical="center"/>
    </xf>
    <xf numFmtId="0" fontId="43" fillId="0" borderId="1" xfId="1" applyFont="1" applyBorder="1" applyAlignment="1">
      <alignment horizontal="center" vertical="center" shrinkToFit="1"/>
    </xf>
    <xf numFmtId="0" fontId="43" fillId="7" borderId="1" xfId="1" applyFont="1" applyFill="1" applyBorder="1" applyAlignment="1">
      <alignment horizontal="center" vertical="center"/>
    </xf>
    <xf numFmtId="0" fontId="43" fillId="0" borderId="4" xfId="1" applyFont="1" applyBorder="1" applyAlignment="1">
      <alignment horizontal="left" vertical="center"/>
    </xf>
    <xf numFmtId="0" fontId="43" fillId="0" borderId="3" xfId="1" applyFont="1" applyBorder="1" applyAlignment="1">
      <alignment vertical="center"/>
    </xf>
    <xf numFmtId="0" fontId="43" fillId="0" borderId="4" xfId="1" applyFont="1" applyBorder="1" applyAlignment="1">
      <alignment vertical="center"/>
    </xf>
    <xf numFmtId="0" fontId="43" fillId="0" borderId="2" xfId="1" applyFont="1" applyBorder="1" applyAlignment="1">
      <alignment vertical="center"/>
    </xf>
    <xf numFmtId="0" fontId="42" fillId="0" borderId="0" xfId="1" applyFont="1" applyAlignment="1">
      <alignment vertical="center"/>
    </xf>
    <xf numFmtId="0" fontId="30" fillId="0" borderId="0" xfId="1" applyFont="1" applyAlignment="1">
      <alignment horizontal="left" vertical="center"/>
    </xf>
    <xf numFmtId="0" fontId="42" fillId="0" borderId="0" xfId="1" applyFont="1" applyAlignment="1">
      <alignment horizontal="left"/>
    </xf>
    <xf numFmtId="0" fontId="42" fillId="0" borderId="0" xfId="1" applyFont="1" applyAlignment="1">
      <alignment vertical="center" wrapText="1"/>
    </xf>
    <xf numFmtId="0" fontId="43" fillId="0" borderId="2" xfId="1" applyFont="1" applyBorder="1" applyAlignment="1">
      <alignment horizontal="center" vertical="center"/>
    </xf>
    <xf numFmtId="0" fontId="43" fillId="0" borderId="3" xfId="1" applyFont="1" applyBorder="1" applyAlignment="1">
      <alignment horizontal="center" vertical="center"/>
    </xf>
    <xf numFmtId="0" fontId="43" fillId="0" borderId="4" xfId="1" applyFont="1" applyBorder="1" applyAlignment="1">
      <alignment horizontal="center" vertical="center"/>
    </xf>
    <xf numFmtId="0" fontId="49" fillId="0" borderId="3" xfId="1" applyFont="1" applyBorder="1" applyAlignment="1">
      <alignment horizontal="left" vertical="center"/>
    </xf>
    <xf numFmtId="0" fontId="49" fillId="0" borderId="4" xfId="1" applyFont="1" applyBorder="1" applyAlignment="1">
      <alignment horizontal="left" vertical="center"/>
    </xf>
    <xf numFmtId="0" fontId="49" fillId="0" borderId="0" xfId="1" applyFont="1" applyAlignment="1">
      <alignment horizontal="left" vertical="center"/>
    </xf>
    <xf numFmtId="0" fontId="43" fillId="0" borderId="0" xfId="1" applyFont="1" applyAlignment="1"/>
    <xf numFmtId="0" fontId="30" fillId="0" borderId="0" xfId="1" applyFont="1" applyAlignment="1">
      <alignment horizontal="left" vertical="center" wrapText="1"/>
    </xf>
    <xf numFmtId="0" fontId="43" fillId="0" borderId="0" xfId="1" applyFont="1" applyAlignment="1">
      <alignment horizontal="left" vertical="center" wrapText="1"/>
    </xf>
    <xf numFmtId="0" fontId="50" fillId="0" borderId="0" xfId="1" applyFont="1" applyAlignment="1">
      <alignment vertical="center"/>
    </xf>
    <xf numFmtId="0" fontId="43" fillId="0" borderId="0" xfId="1" applyFont="1" applyAlignment="1">
      <alignment vertical="center"/>
    </xf>
    <xf numFmtId="0" fontId="43" fillId="0" borderId="0" xfId="1" applyFont="1" applyAlignment="1">
      <alignment horizontal="center" vertical="center"/>
    </xf>
    <xf numFmtId="0" fontId="43" fillId="0" borderId="12" xfId="1" applyFont="1" applyBorder="1" applyAlignment="1">
      <alignment horizontal="right" vertical="center"/>
    </xf>
    <xf numFmtId="0" fontId="43" fillId="0" borderId="13" xfId="1" applyFont="1" applyBorder="1" applyAlignment="1">
      <alignment horizontal="right" vertical="center"/>
    </xf>
    <xf numFmtId="0" fontId="43" fillId="0" borderId="14" xfId="1" applyFont="1" applyBorder="1" applyAlignment="1">
      <alignment horizontal="right" vertical="center"/>
    </xf>
    <xf numFmtId="0" fontId="43" fillId="0" borderId="0" xfId="1" applyFont="1" applyBorder="1" applyAlignment="1">
      <alignment horizontal="right" vertical="center"/>
    </xf>
    <xf numFmtId="0" fontId="43" fillId="0" borderId="13" xfId="1" applyFont="1" applyBorder="1" applyAlignment="1">
      <alignment horizontal="center" vertical="center"/>
    </xf>
    <xf numFmtId="0" fontId="43" fillId="0" borderId="14" xfId="1" applyFont="1" applyBorder="1" applyAlignment="1">
      <alignment horizontal="center" vertical="center"/>
    </xf>
    <xf numFmtId="0" fontId="43" fillId="0" borderId="17" xfId="1" applyFont="1" applyBorder="1" applyAlignment="1">
      <alignment horizontal="center" vertical="center"/>
    </xf>
    <xf numFmtId="0" fontId="43" fillId="0" borderId="0" xfId="1" applyFont="1" applyBorder="1" applyAlignment="1">
      <alignment horizontal="center" vertical="center"/>
    </xf>
    <xf numFmtId="0" fontId="43" fillId="0" borderId="15" xfId="1" applyFont="1" applyBorder="1" applyAlignment="1">
      <alignment horizontal="center" vertical="center" wrapText="1"/>
    </xf>
    <xf numFmtId="0" fontId="43" fillId="0" borderId="15" xfId="1" applyFont="1" applyBorder="1" applyAlignment="1">
      <alignment horizontal="center" vertical="center"/>
    </xf>
    <xf numFmtId="0" fontId="43" fillId="0" borderId="0" xfId="1" applyFont="1" applyBorder="1" applyAlignment="1"/>
    <xf numFmtId="0" fontId="50" fillId="0" borderId="0" xfId="1" applyFont="1" applyBorder="1" applyAlignment="1">
      <alignment vertical="center"/>
    </xf>
    <xf numFmtId="0" fontId="43" fillId="0" borderId="0" xfId="1" applyFont="1" applyBorder="1" applyAlignment="1">
      <alignment vertical="center"/>
    </xf>
    <xf numFmtId="0" fontId="30" fillId="0" borderId="0" xfId="1" applyFont="1" applyAlignment="1">
      <alignment vertical="top"/>
    </xf>
    <xf numFmtId="0" fontId="30" fillId="0" borderId="17" xfId="1" applyFont="1" applyBorder="1" applyAlignment="1">
      <alignment vertical="center" wrapText="1"/>
    </xf>
    <xf numFmtId="0" fontId="30" fillId="0" borderId="0" xfId="1" applyFont="1" applyAlignment="1">
      <alignment vertical="center" wrapText="1"/>
    </xf>
    <xf numFmtId="0" fontId="43" fillId="0" borderId="0" xfId="1" applyFont="1" applyBorder="1" applyAlignment="1">
      <alignment horizontal="center" vertical="center" wrapText="1"/>
    </xf>
    <xf numFmtId="0" fontId="43" fillId="0" borderId="5" xfId="1" applyFont="1" applyBorder="1" applyAlignment="1">
      <alignment vertical="center"/>
    </xf>
    <xf numFmtId="0" fontId="43" fillId="0" borderId="6" xfId="1" applyFont="1" applyBorder="1" applyAlignment="1"/>
    <xf numFmtId="0" fontId="43" fillId="0" borderId="18" xfId="1" applyFont="1" applyBorder="1" applyAlignment="1">
      <alignment vertical="center"/>
    </xf>
    <xf numFmtId="0" fontId="30" fillId="0" borderId="7" xfId="1" applyFont="1" applyBorder="1" applyAlignment="1">
      <alignment vertical="center"/>
    </xf>
    <xf numFmtId="0" fontId="43" fillId="0" borderId="11" xfId="1" applyFont="1" applyBorder="1" applyAlignment="1">
      <alignment vertical="center"/>
    </xf>
    <xf numFmtId="0" fontId="30" fillId="0" borderId="0" xfId="1" applyFont="1" applyBorder="1" applyAlignment="1">
      <alignment vertical="center"/>
    </xf>
    <xf numFmtId="0" fontId="30" fillId="0" borderId="5" xfId="1" applyFont="1" applyBorder="1" applyAlignment="1">
      <alignment vertical="center"/>
    </xf>
    <xf numFmtId="0" fontId="30" fillId="0" borderId="8" xfId="1" applyFont="1" applyBorder="1" applyAlignment="1">
      <alignment vertical="center"/>
    </xf>
    <xf numFmtId="0" fontId="43" fillId="0" borderId="9" xfId="1" applyFont="1" applyBorder="1" applyAlignment="1">
      <alignment vertical="center"/>
    </xf>
    <xf numFmtId="0" fontId="43" fillId="0" borderId="9" xfId="1" applyFont="1" applyBorder="1" applyAlignment="1"/>
    <xf numFmtId="0" fontId="43" fillId="0" borderId="19" xfId="1" applyFont="1" applyBorder="1" applyAlignment="1">
      <alignment vertical="center"/>
    </xf>
    <xf numFmtId="0" fontId="50" fillId="0" borderId="5" xfId="1" applyFont="1" applyBorder="1" applyAlignment="1">
      <alignment vertical="center"/>
    </xf>
    <xf numFmtId="0" fontId="50" fillId="0" borderId="6" xfId="1" applyFont="1" applyBorder="1" applyAlignment="1">
      <alignment vertical="center"/>
    </xf>
    <xf numFmtId="0" fontId="50" fillId="0" borderId="18" xfId="1" applyFont="1" applyBorder="1" applyAlignment="1">
      <alignment vertical="center"/>
    </xf>
    <xf numFmtId="0" fontId="50" fillId="0" borderId="7" xfId="1" applyFont="1" applyBorder="1" applyAlignment="1">
      <alignment vertical="center"/>
    </xf>
    <xf numFmtId="0" fontId="50" fillId="0" borderId="11" xfId="1" applyFont="1" applyBorder="1" applyAlignment="1">
      <alignment vertical="center"/>
    </xf>
    <xf numFmtId="0" fontId="50" fillId="0" borderId="8" xfId="1" applyFont="1" applyBorder="1" applyAlignment="1">
      <alignment vertical="center"/>
    </xf>
    <xf numFmtId="0" fontId="50" fillId="0" borderId="9" xfId="1" applyFont="1" applyBorder="1" applyAlignment="1">
      <alignment vertical="center"/>
    </xf>
    <xf numFmtId="0" fontId="50" fillId="0" borderId="19" xfId="1" applyFont="1" applyBorder="1" applyAlignment="1">
      <alignment vertical="center"/>
    </xf>
    <xf numFmtId="0" fontId="40" fillId="2" borderId="1" xfId="0" applyFont="1" applyFill="1" applyBorder="1" applyAlignment="1">
      <alignment horizontal="center" vertical="center" wrapText="1"/>
    </xf>
    <xf numFmtId="49" fontId="32" fillId="0" borderId="10" xfId="0" applyNumberFormat="1" applyFont="1" applyFill="1" applyBorder="1" applyAlignment="1">
      <alignment horizontal="center" vertical="top" wrapText="1"/>
    </xf>
    <xf numFmtId="49" fontId="32" fillId="0" borderId="20" xfId="0" applyNumberFormat="1" applyFont="1" applyFill="1" applyBorder="1" applyAlignment="1">
      <alignment horizontal="center" vertical="top" wrapText="1"/>
    </xf>
    <xf numFmtId="0" fontId="37" fillId="0" borderId="0" xfId="1" applyFont="1" applyAlignment="1">
      <alignment horizontal="center" vertical="center"/>
    </xf>
    <xf numFmtId="0" fontId="45" fillId="0" borderId="0" xfId="1" applyFont="1" applyAlignment="1">
      <alignment horizontal="center" vertical="center" shrinkToFit="1"/>
    </xf>
    <xf numFmtId="0" fontId="30" fillId="0" borderId="0" xfId="1" applyFont="1" applyAlignment="1">
      <alignment vertical="center" wrapText="1"/>
    </xf>
    <xf numFmtId="0" fontId="48" fillId="0" borderId="0" xfId="1" applyFont="1" applyAlignment="1">
      <alignment horizontal="right"/>
    </xf>
    <xf numFmtId="0" fontId="43" fillId="0" borderId="2" xfId="1" applyFont="1" applyBorder="1" applyAlignment="1">
      <alignment horizontal="center" vertical="center"/>
    </xf>
    <xf numFmtId="0" fontId="43" fillId="0" borderId="4" xfId="1" applyFont="1" applyBorder="1" applyAlignment="1">
      <alignment horizontal="center" vertical="center"/>
    </xf>
    <xf numFmtId="0" fontId="43" fillId="0" borderId="2" xfId="1" applyFont="1" applyBorder="1" applyAlignment="1">
      <alignment horizontal="center" vertical="center" shrinkToFit="1"/>
    </xf>
    <xf numFmtId="0" fontId="43" fillId="0" borderId="3" xfId="1" applyFont="1" applyBorder="1" applyAlignment="1">
      <alignment horizontal="center" vertical="center" shrinkToFit="1"/>
    </xf>
    <xf numFmtId="0" fontId="43" fillId="0" borderId="4" xfId="1" applyFont="1" applyBorder="1" applyAlignment="1">
      <alignment horizontal="center" vertical="center" shrinkToFit="1"/>
    </xf>
    <xf numFmtId="0" fontId="43" fillId="0" borderId="0" xfId="1" applyFont="1" applyBorder="1" applyAlignment="1">
      <alignment horizontal="left" vertical="top" wrapText="1"/>
    </xf>
    <xf numFmtId="0" fontId="43" fillId="0" borderId="12" xfId="1" applyFont="1" applyBorder="1" applyAlignment="1">
      <alignment horizontal="center" vertical="center" wrapText="1"/>
    </xf>
    <xf numFmtId="0" fontId="43" fillId="0" borderId="16" xfId="1" applyFont="1" applyBorder="1" applyAlignment="1">
      <alignment horizontal="center" vertical="center" wrapText="1"/>
    </xf>
    <xf numFmtId="0" fontId="30" fillId="0" borderId="14" xfId="1" applyFont="1" applyBorder="1" applyAlignment="1">
      <alignment horizontal="center" vertical="center" wrapText="1"/>
    </xf>
    <xf numFmtId="0" fontId="30" fillId="0" borderId="16" xfId="1" applyFont="1" applyBorder="1" applyAlignment="1">
      <alignment horizontal="center" vertical="center" wrapText="1"/>
    </xf>
    <xf numFmtId="0" fontId="30" fillId="0" borderId="12" xfId="1" applyFont="1" applyBorder="1" applyAlignment="1">
      <alignment horizontal="center" vertical="center" wrapText="1"/>
    </xf>
    <xf numFmtId="0" fontId="43" fillId="0" borderId="8" xfId="1" applyFont="1" applyBorder="1" applyAlignment="1">
      <alignment horizontal="left" vertical="center" wrapText="1"/>
    </xf>
    <xf numFmtId="0" fontId="43" fillId="0" borderId="9" xfId="1" applyFont="1" applyBorder="1" applyAlignment="1">
      <alignment horizontal="left" vertical="center" wrapText="1"/>
    </xf>
    <xf numFmtId="0" fontId="43" fillId="0" borderId="19" xfId="1" applyFont="1" applyBorder="1" applyAlignment="1">
      <alignment horizontal="left" vertical="center" wrapText="1"/>
    </xf>
    <xf numFmtId="0" fontId="30" fillId="0" borderId="10" xfId="1" applyFont="1" applyBorder="1" applyAlignment="1">
      <alignment horizontal="center" vertical="center"/>
    </xf>
    <xf numFmtId="0" fontId="30" fillId="0" borderId="21" xfId="1" applyFont="1" applyBorder="1" applyAlignment="1">
      <alignment horizontal="center" vertical="center"/>
    </xf>
    <xf numFmtId="0" fontId="30" fillId="0" borderId="20" xfId="1" applyFont="1" applyBorder="1" applyAlignment="1">
      <alignment horizontal="center" vertical="center"/>
    </xf>
    <xf numFmtId="0" fontId="13" fillId="5" borderId="0" xfId="5" applyFont="1" applyFill="1" applyAlignment="1" applyProtection="1">
      <alignment horizontal="center" vertical="center"/>
      <protection locked="0"/>
    </xf>
    <xf numFmtId="0" fontId="13" fillId="4" borderId="0" xfId="5" applyFont="1" applyFill="1" applyAlignment="1" applyProtection="1">
      <alignment horizontal="center" vertical="center"/>
      <protection locked="0"/>
    </xf>
    <xf numFmtId="0" fontId="13" fillId="0" borderId="0" xfId="5" applyFont="1" applyFill="1" applyAlignment="1" applyProtection="1">
      <alignment horizontal="center" vertical="center"/>
    </xf>
    <xf numFmtId="0" fontId="12" fillId="5" borderId="1" xfId="5" applyFont="1" applyFill="1" applyBorder="1" applyAlignment="1" applyProtection="1">
      <alignment horizontal="center" vertical="center"/>
      <protection locked="0"/>
    </xf>
    <xf numFmtId="0" fontId="12" fillId="4" borderId="2" xfId="5" applyFont="1" applyFill="1" applyBorder="1" applyAlignment="1" applyProtection="1">
      <alignment horizontal="center" vertical="center"/>
      <protection locked="0"/>
    </xf>
    <xf numFmtId="0" fontId="12" fillId="4" borderId="4" xfId="5" applyFont="1" applyFill="1" applyBorder="1" applyAlignment="1" applyProtection="1">
      <alignment horizontal="center" vertical="center"/>
      <protection locked="0"/>
    </xf>
    <xf numFmtId="0" fontId="12" fillId="3" borderId="2" xfId="5" applyNumberFormat="1" applyFont="1" applyFill="1" applyBorder="1" applyAlignment="1" applyProtection="1">
      <alignment horizontal="center" vertical="center"/>
    </xf>
    <xf numFmtId="0" fontId="12" fillId="3" borderId="4" xfId="5" applyNumberFormat="1" applyFont="1" applyFill="1" applyBorder="1" applyAlignment="1" applyProtection="1">
      <alignment horizontal="center" vertical="center"/>
    </xf>
    <xf numFmtId="0" fontId="12" fillId="0" borderId="61" xfId="5" applyFont="1" applyFill="1" applyBorder="1" applyAlignment="1" applyProtection="1">
      <alignment horizontal="center" vertical="center"/>
    </xf>
    <xf numFmtId="0" fontId="12" fillId="0" borderId="68" xfId="5" applyFont="1" applyFill="1" applyBorder="1" applyAlignment="1" applyProtection="1">
      <alignment horizontal="center" vertical="center"/>
    </xf>
    <xf numFmtId="0" fontId="12" fillId="0" borderId="63" xfId="5" applyFont="1" applyFill="1" applyBorder="1" applyAlignment="1" applyProtection="1">
      <alignment horizontal="center" vertical="center"/>
    </xf>
    <xf numFmtId="0" fontId="12" fillId="0" borderId="44" xfId="5" applyFont="1" applyFill="1" applyBorder="1" applyAlignment="1" applyProtection="1">
      <alignment horizontal="center" vertical="center" wrapText="1"/>
    </xf>
    <xf numFmtId="0" fontId="12" fillId="0" borderId="45" xfId="5" applyFont="1" applyFill="1" applyBorder="1" applyAlignment="1" applyProtection="1">
      <alignment horizontal="center" vertical="center" wrapText="1"/>
    </xf>
    <xf numFmtId="0" fontId="12" fillId="0" borderId="0" xfId="5" applyFont="1" applyFill="1" applyBorder="1" applyAlignment="1" applyProtection="1">
      <alignment horizontal="center" vertical="center" wrapText="1"/>
    </xf>
    <xf numFmtId="0" fontId="12" fillId="0" borderId="11" xfId="5" applyFont="1" applyFill="1" applyBorder="1" applyAlignment="1" applyProtection="1">
      <alignment horizontal="center" vertical="center" wrapText="1"/>
    </xf>
    <xf numFmtId="0" fontId="12" fillId="0" borderId="36" xfId="5" applyFont="1" applyFill="1" applyBorder="1" applyAlignment="1" applyProtection="1">
      <alignment horizontal="center" vertical="center" wrapText="1"/>
    </xf>
    <xf numFmtId="0" fontId="12" fillId="0" borderId="37" xfId="5" applyFont="1" applyFill="1" applyBorder="1" applyAlignment="1" applyProtection="1">
      <alignment horizontal="center" vertical="center" wrapText="1"/>
    </xf>
    <xf numFmtId="0" fontId="12" fillId="0" borderId="47" xfId="5" applyFont="1" applyFill="1" applyBorder="1" applyAlignment="1" applyProtection="1">
      <alignment horizontal="center" vertical="center" wrapText="1"/>
    </xf>
    <xf numFmtId="0" fontId="12" fillId="0" borderId="7" xfId="5" applyFont="1" applyFill="1" applyBorder="1" applyAlignment="1" applyProtection="1">
      <alignment horizontal="center" vertical="center" wrapText="1"/>
    </xf>
    <xf numFmtId="0" fontId="12" fillId="0" borderId="40" xfId="5" applyFont="1" applyFill="1" applyBorder="1" applyAlignment="1" applyProtection="1">
      <alignment horizontal="center" vertical="center" wrapText="1"/>
    </xf>
    <xf numFmtId="0" fontId="12" fillId="0" borderId="72" xfId="5" applyFont="1" applyFill="1" applyBorder="1" applyAlignment="1" applyProtection="1">
      <alignment horizontal="center" vertical="center" wrapText="1"/>
    </xf>
    <xf numFmtId="0" fontId="12" fillId="0" borderId="67" xfId="5" applyFont="1" applyFill="1" applyBorder="1" applyAlignment="1" applyProtection="1">
      <alignment horizontal="center" vertical="center" wrapText="1"/>
    </xf>
    <xf numFmtId="0" fontId="12" fillId="0" borderId="62" xfId="5" applyFont="1" applyFill="1" applyBorder="1" applyAlignment="1" applyProtection="1">
      <alignment horizontal="center" vertical="center" wrapText="1"/>
    </xf>
    <xf numFmtId="0" fontId="12" fillId="0" borderId="43" xfId="5" quotePrefix="1" applyFont="1" applyFill="1" applyBorder="1" applyAlignment="1" applyProtection="1">
      <alignment horizontal="center" vertical="center"/>
    </xf>
    <xf numFmtId="0" fontId="12" fillId="0" borderId="44" xfId="5" applyFont="1" applyFill="1" applyBorder="1" applyAlignment="1" applyProtection="1">
      <alignment horizontal="center" vertical="center"/>
    </xf>
    <xf numFmtId="0" fontId="6" fillId="0" borderId="71" xfId="5" applyFont="1" applyFill="1" applyBorder="1" applyAlignment="1" applyProtection="1">
      <alignment horizontal="center" vertical="center" wrapText="1"/>
    </xf>
    <xf numFmtId="0" fontId="6" fillId="0" borderId="70" xfId="5" applyFont="1" applyFill="1" applyBorder="1" applyAlignment="1" applyProtection="1">
      <alignment horizontal="center" vertical="center" wrapText="1"/>
    </xf>
    <xf numFmtId="0" fontId="6" fillId="0" borderId="41" xfId="5" applyFont="1" applyFill="1" applyBorder="1" applyAlignment="1" applyProtection="1">
      <alignment horizontal="center" vertical="center" wrapText="1"/>
    </xf>
    <xf numFmtId="0" fontId="6" fillId="0" borderId="66" xfId="5" applyFont="1" applyFill="1" applyBorder="1" applyAlignment="1" applyProtection="1">
      <alignment horizontal="center" vertical="center" wrapText="1"/>
    </xf>
    <xf numFmtId="0" fontId="6" fillId="0" borderId="65" xfId="5" applyFont="1" applyFill="1" applyBorder="1" applyAlignment="1" applyProtection="1">
      <alignment horizontal="center" vertical="center" wrapText="1"/>
    </xf>
    <xf numFmtId="0" fontId="6" fillId="0" borderId="64" xfId="5" applyFont="1" applyFill="1" applyBorder="1" applyAlignment="1" applyProtection="1">
      <alignment horizontal="center" vertical="center" wrapText="1"/>
    </xf>
    <xf numFmtId="0" fontId="6" fillId="0" borderId="29" xfId="5" applyFont="1" applyFill="1" applyBorder="1" applyAlignment="1" applyProtection="1">
      <alignment horizontal="center" vertical="center" wrapText="1"/>
    </xf>
    <xf numFmtId="0" fontId="6" fillId="0" borderId="31" xfId="5" applyFont="1" applyFill="1" applyBorder="1" applyAlignment="1" applyProtection="1">
      <alignment horizontal="center" vertical="center" wrapText="1"/>
    </xf>
    <xf numFmtId="0" fontId="12" fillId="0" borderId="69" xfId="5" applyFont="1" applyFill="1" applyBorder="1" applyAlignment="1" applyProtection="1">
      <alignment horizontal="center" vertical="center" wrapText="1"/>
    </xf>
    <xf numFmtId="0" fontId="12" fillId="0" borderId="61" xfId="5" applyFont="1" applyFill="1" applyBorder="1" applyAlignment="1" applyProtection="1">
      <alignment horizontal="center" vertical="center" wrapText="1"/>
    </xf>
    <xf numFmtId="0" fontId="12" fillId="0" borderId="48" xfId="5" applyFont="1" applyFill="1" applyBorder="1" applyAlignment="1" applyProtection="1">
      <alignment horizontal="center" vertical="center"/>
    </xf>
    <xf numFmtId="0" fontId="12" fillId="0" borderId="3" xfId="5" applyFont="1" applyFill="1" applyBorder="1" applyAlignment="1" applyProtection="1">
      <alignment horizontal="center" vertical="center"/>
    </xf>
    <xf numFmtId="0" fontId="12" fillId="0" borderId="52" xfId="5" applyFont="1" applyFill="1" applyBorder="1" applyAlignment="1" applyProtection="1">
      <alignment horizontal="center" vertical="center"/>
    </xf>
    <xf numFmtId="0" fontId="12" fillId="4" borderId="32" xfId="5" applyFont="1" applyFill="1" applyBorder="1" applyAlignment="1" applyProtection="1">
      <alignment horizontal="left" vertical="center" wrapText="1"/>
      <protection locked="0"/>
    </xf>
    <xf numFmtId="0" fontId="12" fillId="4" borderId="33" xfId="5" applyFont="1" applyFill="1" applyBorder="1" applyAlignment="1" applyProtection="1">
      <alignment horizontal="left" vertical="center" wrapText="1"/>
      <protection locked="0"/>
    </xf>
    <xf numFmtId="0" fontId="12" fillId="4" borderId="56" xfId="5" applyFont="1" applyFill="1" applyBorder="1" applyAlignment="1" applyProtection="1">
      <alignment horizontal="left" vertical="center" wrapText="1"/>
      <protection locked="0"/>
    </xf>
    <xf numFmtId="0" fontId="6" fillId="5" borderId="48" xfId="5" applyFont="1" applyFill="1" applyBorder="1" applyAlignment="1" applyProtection="1">
      <alignment horizontal="center" vertical="center" wrapText="1"/>
      <protection locked="0"/>
    </xf>
    <xf numFmtId="0" fontId="6" fillId="5" borderId="4" xfId="5" applyFont="1" applyFill="1" applyBorder="1" applyAlignment="1" applyProtection="1">
      <alignment horizontal="center" vertical="center" wrapText="1"/>
      <protection locked="0"/>
    </xf>
    <xf numFmtId="0" fontId="12" fillId="5" borderId="2" xfId="5" applyFont="1" applyFill="1" applyBorder="1" applyAlignment="1" applyProtection="1">
      <alignment horizontal="center" vertical="center" wrapText="1"/>
      <protection locked="0"/>
    </xf>
    <xf numFmtId="0" fontId="12" fillId="5" borderId="4" xfId="5" applyFont="1" applyFill="1" applyBorder="1" applyAlignment="1" applyProtection="1">
      <alignment horizontal="center" vertical="center" wrapText="1"/>
      <protection locked="0"/>
    </xf>
    <xf numFmtId="0" fontId="12" fillId="5" borderId="2" xfId="5" applyFont="1" applyFill="1" applyBorder="1" applyAlignment="1" applyProtection="1">
      <alignment horizontal="center" vertical="center" shrinkToFit="1"/>
      <protection locked="0"/>
    </xf>
    <xf numFmtId="0" fontId="12" fillId="5" borderId="3" xfId="5" applyFont="1" applyFill="1" applyBorder="1" applyAlignment="1" applyProtection="1">
      <alignment horizontal="center" vertical="center" shrinkToFit="1"/>
      <protection locked="0"/>
    </xf>
    <xf numFmtId="0" fontId="12" fillId="5" borderId="4" xfId="5" applyFont="1" applyFill="1" applyBorder="1" applyAlignment="1" applyProtection="1">
      <alignment horizontal="center" vertical="center" shrinkToFit="1"/>
      <protection locked="0"/>
    </xf>
    <xf numFmtId="0" fontId="12" fillId="4" borderId="2" xfId="5" applyFont="1" applyFill="1" applyBorder="1" applyAlignment="1" applyProtection="1">
      <alignment horizontal="center" vertical="center" wrapText="1"/>
      <protection locked="0"/>
    </xf>
    <xf numFmtId="0" fontId="12" fillId="4" borderId="3" xfId="5" applyFont="1" applyFill="1" applyBorder="1" applyAlignment="1" applyProtection="1">
      <alignment horizontal="center" vertical="center" wrapText="1"/>
      <protection locked="0"/>
    </xf>
    <xf numFmtId="0" fontId="12" fillId="4" borderId="52" xfId="5" applyFont="1" applyFill="1" applyBorder="1" applyAlignment="1" applyProtection="1">
      <alignment horizontal="center" vertical="center" wrapText="1"/>
      <protection locked="0"/>
    </xf>
    <xf numFmtId="181" fontId="13" fillId="3" borderId="48" xfId="5" applyNumberFormat="1" applyFont="1" applyFill="1" applyBorder="1" applyAlignment="1" applyProtection="1">
      <alignment horizontal="center" vertical="center" wrapText="1"/>
    </xf>
    <xf numFmtId="181" fontId="13" fillId="3" borderId="52" xfId="5" applyNumberFormat="1" applyFont="1" applyFill="1" applyBorder="1" applyAlignment="1" applyProtection="1">
      <alignment horizontal="center" vertical="center" wrapText="1"/>
    </xf>
    <xf numFmtId="181" fontId="13" fillId="3" borderId="48" xfId="7" applyNumberFormat="1" applyFont="1" applyFill="1" applyBorder="1" applyAlignment="1" applyProtection="1">
      <alignment horizontal="center" vertical="center" wrapText="1"/>
    </xf>
    <xf numFmtId="181" fontId="13" fillId="3" borderId="52" xfId="7" applyNumberFormat="1" applyFont="1" applyFill="1" applyBorder="1" applyAlignment="1" applyProtection="1">
      <alignment horizontal="center" vertical="center" wrapText="1"/>
    </xf>
    <xf numFmtId="0" fontId="12" fillId="4" borderId="48" xfId="5" applyFont="1" applyFill="1" applyBorder="1" applyAlignment="1" applyProtection="1">
      <alignment horizontal="left" vertical="center" wrapText="1"/>
      <protection locked="0"/>
    </xf>
    <xf numFmtId="0" fontId="12" fillId="4" borderId="3" xfId="5" applyFont="1" applyFill="1" applyBorder="1" applyAlignment="1" applyProtection="1">
      <alignment horizontal="left" vertical="center" wrapText="1"/>
      <protection locked="0"/>
    </xf>
    <xf numFmtId="0" fontId="12" fillId="4" borderId="52" xfId="5" applyFont="1" applyFill="1" applyBorder="1" applyAlignment="1" applyProtection="1">
      <alignment horizontal="left" vertical="center" wrapText="1"/>
      <protection locked="0"/>
    </xf>
    <xf numFmtId="0" fontId="6" fillId="5" borderId="32" xfId="5" applyFont="1" applyFill="1" applyBorder="1" applyAlignment="1" applyProtection="1">
      <alignment horizontal="center" vertical="center" wrapText="1"/>
      <protection locked="0"/>
    </xf>
    <xf numFmtId="0" fontId="6" fillId="5" borderId="34" xfId="5" applyFont="1" applyFill="1" applyBorder="1" applyAlignment="1" applyProtection="1">
      <alignment horizontal="center" vertical="center" wrapText="1"/>
      <protection locked="0"/>
    </xf>
    <xf numFmtId="0" fontId="12" fillId="5" borderId="35" xfId="5" applyFont="1" applyFill="1" applyBorder="1" applyAlignment="1" applyProtection="1">
      <alignment horizontal="center" vertical="center" wrapText="1"/>
      <protection locked="0"/>
    </xf>
    <xf numFmtId="0" fontId="12" fillId="5" borderId="34" xfId="5" applyFont="1" applyFill="1" applyBorder="1" applyAlignment="1" applyProtection="1">
      <alignment horizontal="center" vertical="center" wrapText="1"/>
      <protection locked="0"/>
    </xf>
    <xf numFmtId="0" fontId="12" fillId="5" borderId="35" xfId="5" applyFont="1" applyFill="1" applyBorder="1" applyAlignment="1" applyProtection="1">
      <alignment horizontal="center" vertical="center" shrinkToFit="1"/>
      <protection locked="0"/>
    </xf>
    <xf numFmtId="0" fontId="12" fillId="5" borderId="33" xfId="5" applyFont="1" applyFill="1" applyBorder="1" applyAlignment="1" applyProtection="1">
      <alignment horizontal="center" vertical="center" shrinkToFit="1"/>
      <protection locked="0"/>
    </xf>
    <xf numFmtId="0" fontId="12" fillId="5" borderId="34" xfId="5" applyFont="1" applyFill="1" applyBorder="1" applyAlignment="1" applyProtection="1">
      <alignment horizontal="center" vertical="center" shrinkToFit="1"/>
      <protection locked="0"/>
    </xf>
    <xf numFmtId="0" fontId="12" fillId="4" borderId="35" xfId="5" applyFont="1" applyFill="1" applyBorder="1" applyAlignment="1" applyProtection="1">
      <alignment horizontal="center" vertical="center" wrapText="1"/>
      <protection locked="0"/>
    </xf>
    <xf numFmtId="0" fontId="12" fillId="4" borderId="33" xfId="5" applyFont="1" applyFill="1" applyBorder="1" applyAlignment="1" applyProtection="1">
      <alignment horizontal="center" vertical="center" wrapText="1"/>
      <protection locked="0"/>
    </xf>
    <xf numFmtId="0" fontId="12" fillId="4" borderId="56" xfId="5" applyFont="1" applyFill="1" applyBorder="1" applyAlignment="1" applyProtection="1">
      <alignment horizontal="center" vertical="center" wrapText="1"/>
      <protection locked="0"/>
    </xf>
    <xf numFmtId="181" fontId="13" fillId="3" borderId="32" xfId="5" applyNumberFormat="1" applyFont="1" applyFill="1" applyBorder="1" applyAlignment="1" applyProtection="1">
      <alignment horizontal="center" vertical="center" wrapText="1"/>
    </xf>
    <xf numFmtId="181" fontId="13" fillId="3" borderId="56" xfId="5" applyNumberFormat="1" applyFont="1" applyFill="1" applyBorder="1" applyAlignment="1" applyProtection="1">
      <alignment horizontal="center" vertical="center" wrapText="1"/>
    </xf>
    <xf numFmtId="181" fontId="13" fillId="3" borderId="32" xfId="7" applyNumberFormat="1" applyFont="1" applyFill="1" applyBorder="1" applyAlignment="1" applyProtection="1">
      <alignment horizontal="center" vertical="center" wrapText="1"/>
    </xf>
    <xf numFmtId="181" fontId="13" fillId="3" borderId="56" xfId="7" applyNumberFormat="1" applyFont="1" applyFill="1" applyBorder="1" applyAlignment="1" applyProtection="1">
      <alignment horizontal="center" vertical="center" wrapText="1"/>
    </xf>
    <xf numFmtId="0" fontId="6" fillId="5" borderId="49" xfId="5" applyFont="1" applyFill="1" applyBorder="1" applyAlignment="1" applyProtection="1">
      <alignment horizontal="center" vertical="center" wrapText="1"/>
      <protection locked="0"/>
    </xf>
    <xf numFmtId="0" fontId="6" fillId="5" borderId="39" xfId="5" applyFont="1" applyFill="1" applyBorder="1" applyAlignment="1" applyProtection="1">
      <alignment horizontal="center" vertical="center" wrapText="1"/>
      <protection locked="0"/>
    </xf>
    <xf numFmtId="0" fontId="12" fillId="5" borderId="38" xfId="5" applyFont="1" applyFill="1" applyBorder="1" applyAlignment="1" applyProtection="1">
      <alignment horizontal="center" vertical="center" wrapText="1"/>
      <protection locked="0"/>
    </xf>
    <xf numFmtId="0" fontId="12" fillId="5" borderId="39" xfId="5" applyFont="1" applyFill="1" applyBorder="1" applyAlignment="1" applyProtection="1">
      <alignment horizontal="center" vertical="center" wrapText="1"/>
      <protection locked="0"/>
    </xf>
    <xf numFmtId="0" fontId="12" fillId="5" borderId="38" xfId="5" applyFont="1" applyFill="1" applyBorder="1" applyAlignment="1" applyProtection="1">
      <alignment horizontal="center" vertical="center" shrinkToFit="1"/>
      <protection locked="0"/>
    </xf>
    <xf numFmtId="0" fontId="12" fillId="5" borderId="42" xfId="5" applyFont="1" applyFill="1" applyBorder="1" applyAlignment="1" applyProtection="1">
      <alignment horizontal="center" vertical="center" shrinkToFit="1"/>
      <protection locked="0"/>
    </xf>
    <xf numFmtId="0" fontId="12" fillId="5" borderId="39" xfId="5" applyFont="1" applyFill="1" applyBorder="1" applyAlignment="1" applyProtection="1">
      <alignment horizontal="center" vertical="center" shrinkToFit="1"/>
      <protection locked="0"/>
    </xf>
    <xf numFmtId="0" fontId="12" fillId="4" borderId="38" xfId="5" applyFont="1" applyFill="1" applyBorder="1" applyAlignment="1" applyProtection="1">
      <alignment horizontal="center" vertical="center" wrapText="1"/>
      <protection locked="0"/>
    </xf>
    <xf numFmtId="0" fontId="12" fillId="4" borderId="42" xfId="5" applyFont="1" applyFill="1" applyBorder="1" applyAlignment="1" applyProtection="1">
      <alignment horizontal="center" vertical="center" wrapText="1"/>
      <protection locked="0"/>
    </xf>
    <xf numFmtId="0" fontId="12" fillId="4" borderId="50" xfId="5" applyFont="1" applyFill="1" applyBorder="1" applyAlignment="1" applyProtection="1">
      <alignment horizontal="center" vertical="center" wrapText="1"/>
      <protection locked="0"/>
    </xf>
    <xf numFmtId="181" fontId="13" fillId="3" borderId="49" xfId="5" applyNumberFormat="1" applyFont="1" applyFill="1" applyBorder="1" applyAlignment="1" applyProtection="1">
      <alignment horizontal="center" vertical="center" wrapText="1"/>
    </xf>
    <xf numFmtId="181" fontId="13" fillId="3" borderId="50" xfId="5" applyNumberFormat="1" applyFont="1" applyFill="1" applyBorder="1" applyAlignment="1" applyProtection="1">
      <alignment horizontal="center" vertical="center" wrapText="1"/>
    </xf>
    <xf numFmtId="181" fontId="13" fillId="3" borderId="49" xfId="7" applyNumberFormat="1" applyFont="1" applyFill="1" applyBorder="1" applyAlignment="1" applyProtection="1">
      <alignment horizontal="center" vertical="center" wrapText="1"/>
    </xf>
    <xf numFmtId="181" fontId="13" fillId="3" borderId="50" xfId="7" applyNumberFormat="1" applyFont="1" applyFill="1" applyBorder="1" applyAlignment="1" applyProtection="1">
      <alignment horizontal="center" vertical="center" wrapText="1"/>
    </xf>
    <xf numFmtId="0" fontId="12" fillId="4" borderId="49" xfId="5" applyFont="1" applyFill="1" applyBorder="1" applyAlignment="1" applyProtection="1">
      <alignment horizontal="left" vertical="center" wrapText="1"/>
      <protection locked="0"/>
    </xf>
    <xf numFmtId="0" fontId="12" fillId="4" borderId="42" xfId="5" applyFont="1" applyFill="1" applyBorder="1" applyAlignment="1" applyProtection="1">
      <alignment horizontal="left" vertical="center" wrapText="1"/>
      <protection locked="0"/>
    </xf>
    <xf numFmtId="0" fontId="12" fillId="4" borderId="50" xfId="5" applyFont="1" applyFill="1" applyBorder="1" applyAlignment="1" applyProtection="1">
      <alignment horizontal="left" vertical="center" wrapText="1"/>
      <protection locked="0"/>
    </xf>
    <xf numFmtId="0" fontId="7" fillId="0" borderId="2" xfId="5" applyFont="1" applyFill="1" applyBorder="1" applyAlignment="1" applyProtection="1">
      <alignment horizontal="center" vertical="center"/>
    </xf>
    <xf numFmtId="0" fontId="7" fillId="0" borderId="3" xfId="5" applyFont="1" applyFill="1" applyBorder="1" applyAlignment="1" applyProtection="1">
      <alignment horizontal="center" vertical="center"/>
    </xf>
    <xf numFmtId="0" fontId="7" fillId="0" borderId="4" xfId="5" applyFont="1" applyFill="1" applyBorder="1" applyAlignment="1" applyProtection="1">
      <alignment horizontal="center" vertical="center"/>
    </xf>
    <xf numFmtId="179" fontId="7" fillId="0" borderId="2" xfId="5" applyNumberFormat="1" applyFont="1" applyFill="1" applyBorder="1" applyAlignment="1" applyProtection="1">
      <alignment horizontal="right" vertical="center"/>
    </xf>
    <xf numFmtId="179" fontId="7" fillId="0" borderId="4" xfId="5" applyNumberFormat="1" applyFont="1" applyFill="1" applyBorder="1" applyAlignment="1" applyProtection="1">
      <alignment horizontal="right" vertical="center"/>
    </xf>
    <xf numFmtId="179" fontId="7" fillId="0" borderId="2" xfId="7" applyNumberFormat="1" applyFont="1" applyFill="1" applyBorder="1" applyAlignment="1" applyProtection="1">
      <alignment horizontal="right" vertical="center"/>
    </xf>
    <xf numFmtId="179" fontId="7" fillId="0" borderId="4" xfId="7" applyNumberFormat="1" applyFont="1" applyFill="1" applyBorder="1" applyAlignment="1" applyProtection="1">
      <alignment horizontal="right" vertical="center"/>
    </xf>
    <xf numFmtId="179" fontId="7" fillId="4" borderId="2" xfId="5" applyNumberFormat="1" applyFont="1" applyFill="1" applyBorder="1" applyAlignment="1" applyProtection="1">
      <alignment horizontal="right" vertical="center"/>
      <protection locked="0"/>
    </xf>
    <xf numFmtId="179" fontId="7" fillId="4" borderId="4" xfId="5" applyNumberFormat="1" applyFont="1" applyFill="1" applyBorder="1" applyAlignment="1" applyProtection="1">
      <alignment horizontal="right" vertical="center"/>
      <protection locked="0"/>
    </xf>
    <xf numFmtId="0" fontId="7" fillId="0" borderId="0" xfId="5" applyFont="1" applyFill="1" applyBorder="1" applyAlignment="1" applyProtection="1">
      <alignment horizontal="center" vertical="center"/>
    </xf>
    <xf numFmtId="0" fontId="7" fillId="0" borderId="9" xfId="5" applyFont="1" applyFill="1" applyBorder="1" applyAlignment="1" applyProtection="1">
      <alignment horizontal="center" vertical="center"/>
    </xf>
    <xf numFmtId="0" fontId="6" fillId="0" borderId="0" xfId="5" applyFont="1" applyFill="1" applyBorder="1" applyAlignment="1" applyProtection="1">
      <alignment horizontal="center" vertical="center" wrapText="1"/>
    </xf>
    <xf numFmtId="179" fontId="7" fillId="4" borderId="2" xfId="7" applyNumberFormat="1" applyFont="1" applyFill="1" applyBorder="1" applyAlignment="1" applyProtection="1">
      <alignment horizontal="right" vertical="center"/>
      <protection locked="0"/>
    </xf>
    <xf numFmtId="179" fontId="7" fillId="4" borderId="4" xfId="7" applyNumberFormat="1" applyFont="1" applyFill="1" applyBorder="1" applyAlignment="1" applyProtection="1">
      <alignment horizontal="right" vertical="center"/>
      <protection locked="0"/>
    </xf>
    <xf numFmtId="178" fontId="7" fillId="3" borderId="0" xfId="5" applyNumberFormat="1" applyFont="1" applyFill="1" applyBorder="1" applyAlignment="1" applyProtection="1">
      <alignment horizontal="center" vertical="center"/>
    </xf>
    <xf numFmtId="0" fontId="7" fillId="3" borderId="0" xfId="5" applyFont="1" applyFill="1" applyBorder="1" applyAlignment="1" applyProtection="1">
      <alignment horizontal="center" vertical="center"/>
    </xf>
    <xf numFmtId="0" fontId="7" fillId="3" borderId="0" xfId="5" applyFont="1" applyFill="1" applyBorder="1" applyAlignment="1" applyProtection="1">
      <alignment horizontal="right" vertical="center"/>
    </xf>
    <xf numFmtId="177" fontId="7" fillId="0" borderId="2" xfId="5" applyNumberFormat="1" applyFont="1" applyFill="1" applyBorder="1" applyAlignment="1" applyProtection="1">
      <alignment horizontal="center" vertical="center"/>
    </xf>
    <xf numFmtId="177" fontId="7" fillId="0" borderId="3" xfId="5" applyNumberFormat="1" applyFont="1" applyFill="1" applyBorder="1" applyAlignment="1" applyProtection="1">
      <alignment horizontal="center" vertical="center"/>
    </xf>
    <xf numFmtId="177" fontId="7" fillId="0" borderId="4" xfId="5" applyNumberFormat="1" applyFont="1" applyFill="1" applyBorder="1" applyAlignment="1" applyProtection="1">
      <alignment horizontal="center" vertical="center"/>
    </xf>
    <xf numFmtId="176" fontId="7" fillId="3" borderId="2" xfId="5" applyNumberFormat="1" applyFont="1" applyFill="1" applyBorder="1" applyAlignment="1" applyProtection="1">
      <alignment horizontal="center" vertical="center"/>
    </xf>
    <xf numFmtId="176" fontId="7" fillId="3" borderId="3" xfId="5" applyNumberFormat="1" applyFont="1" applyFill="1" applyBorder="1" applyAlignment="1" applyProtection="1">
      <alignment horizontal="center" vertical="center"/>
    </xf>
    <xf numFmtId="176" fontId="7" fillId="3" borderId="4" xfId="5" applyNumberFormat="1" applyFont="1" applyFill="1" applyBorder="1" applyAlignment="1" applyProtection="1">
      <alignment horizontal="center" vertical="center"/>
    </xf>
    <xf numFmtId="0" fontId="7" fillId="4" borderId="2" xfId="5" applyFont="1" applyFill="1" applyBorder="1" applyAlignment="1" applyProtection="1">
      <alignment horizontal="center" vertical="center"/>
      <protection locked="0"/>
    </xf>
    <xf numFmtId="0" fontId="7" fillId="4" borderId="4" xfId="5" applyFont="1" applyFill="1" applyBorder="1" applyAlignment="1" applyProtection="1">
      <alignment horizontal="center" vertical="center"/>
      <protection locked="0"/>
    </xf>
    <xf numFmtId="179" fontId="7" fillId="0" borderId="2" xfId="5" applyNumberFormat="1" applyFont="1" applyFill="1" applyBorder="1" applyAlignment="1" applyProtection="1">
      <alignment horizontal="center" vertical="center"/>
    </xf>
    <xf numFmtId="179" fontId="7" fillId="0" borderId="3" xfId="5" applyNumberFormat="1" applyFont="1" applyFill="1" applyBorder="1" applyAlignment="1" applyProtection="1">
      <alignment horizontal="center" vertical="center"/>
    </xf>
    <xf numFmtId="179" fontId="7" fillId="0" borderId="4" xfId="5" applyNumberFormat="1" applyFont="1" applyFill="1" applyBorder="1" applyAlignment="1" applyProtection="1">
      <alignment horizontal="center" vertical="center"/>
    </xf>
    <xf numFmtId="0" fontId="6" fillId="3" borderId="0" xfId="5" applyFont="1" applyFill="1" applyAlignment="1">
      <alignment horizontal="left" vertical="center"/>
    </xf>
    <xf numFmtId="0" fontId="22" fillId="3" borderId="68" xfId="5" applyFont="1" applyFill="1" applyBorder="1" applyAlignment="1">
      <alignment horizontal="center" vertical="center"/>
    </xf>
    <xf numFmtId="0" fontId="22" fillId="3" borderId="63" xfId="5" applyFont="1" applyFill="1" applyBorder="1" applyAlignment="1">
      <alignment horizontal="center" vertical="center"/>
    </xf>
    <xf numFmtId="0" fontId="42" fillId="0" borderId="7" xfId="0" applyFont="1" applyFill="1" applyBorder="1" applyAlignment="1">
      <alignment horizontal="left" vertical="top" wrapText="1"/>
    </xf>
    <xf numFmtId="0" fontId="42" fillId="0" borderId="0" xfId="0" applyFont="1" applyFill="1" applyBorder="1" applyAlignment="1">
      <alignment horizontal="left" vertical="top" wrapText="1"/>
    </xf>
    <xf numFmtId="0" fontId="42" fillId="0" borderId="11" xfId="0" applyFont="1" applyFill="1" applyBorder="1" applyAlignment="1">
      <alignment horizontal="left" vertical="top" wrapText="1"/>
    </xf>
    <xf numFmtId="0" fontId="42" fillId="0" borderId="5" xfId="0" applyFont="1" applyFill="1" applyBorder="1" applyAlignment="1">
      <alignment horizontal="left" vertical="top" wrapText="1"/>
    </xf>
    <xf numFmtId="0" fontId="42" fillId="0" borderId="6" xfId="0" applyFont="1" applyFill="1" applyBorder="1" applyAlignment="1">
      <alignment horizontal="left" vertical="top" wrapText="1"/>
    </xf>
    <xf numFmtId="0" fontId="42" fillId="0" borderId="18" xfId="0" applyFont="1" applyFill="1" applyBorder="1" applyAlignment="1">
      <alignment horizontal="left" vertical="top" wrapText="1"/>
    </xf>
    <xf numFmtId="0" fontId="42" fillId="0" borderId="8" xfId="0" applyFont="1" applyFill="1" applyBorder="1" applyAlignment="1">
      <alignment horizontal="left" vertical="top" wrapText="1"/>
    </xf>
    <xf numFmtId="0" fontId="42" fillId="0" borderId="9" xfId="0" applyFont="1" applyFill="1" applyBorder="1" applyAlignment="1">
      <alignment horizontal="left" vertical="top" wrapText="1"/>
    </xf>
    <xf numFmtId="0" fontId="42" fillId="0" borderId="19" xfId="0" applyFont="1" applyFill="1" applyBorder="1" applyAlignment="1">
      <alignment horizontal="left" vertical="top" wrapText="1"/>
    </xf>
    <xf numFmtId="0" fontId="30" fillId="0" borderId="6" xfId="0" applyFont="1" applyBorder="1" applyAlignment="1">
      <alignment horizontal="center" vertical="top" wrapText="1"/>
    </xf>
    <xf numFmtId="0" fontId="30" fillId="0" borderId="18" xfId="0" applyFont="1" applyBorder="1" applyAlignment="1">
      <alignment horizontal="center" vertical="top" wrapText="1"/>
    </xf>
    <xf numFmtId="0" fontId="30" fillId="0" borderId="9" xfId="0" applyFont="1" applyBorder="1" applyAlignment="1">
      <alignment horizontal="center" vertical="top" wrapText="1"/>
    </xf>
    <xf numFmtId="0" fontId="30" fillId="0" borderId="19" xfId="0" applyFont="1" applyBorder="1" applyAlignment="1">
      <alignment horizontal="center" vertical="top" wrapText="1"/>
    </xf>
    <xf numFmtId="0" fontId="30" fillId="0" borderId="3" xfId="0" applyFont="1" applyBorder="1" applyAlignment="1">
      <alignment horizontal="left" vertical="center" wrapText="1"/>
    </xf>
    <xf numFmtId="0" fontId="30" fillId="0" borderId="7" xfId="0" applyFont="1" applyBorder="1" applyAlignment="1">
      <alignment vertical="top" wrapText="1"/>
    </xf>
    <xf numFmtId="0" fontId="30" fillId="0" borderId="0" xfId="0" applyFont="1" applyBorder="1" applyAlignment="1">
      <alignment vertical="top" wrapText="1"/>
    </xf>
    <xf numFmtId="0" fontId="30" fillId="0" borderId="11" xfId="0" applyFont="1" applyBorder="1" applyAlignment="1">
      <alignment vertical="top" wrapText="1"/>
    </xf>
    <xf numFmtId="0" fontId="30" fillId="0" borderId="20" xfId="0" applyFont="1" applyBorder="1" applyAlignment="1">
      <alignment horizontal="left" vertical="center" wrapText="1"/>
    </xf>
    <xf numFmtId="0" fontId="30" fillId="0" borderId="21" xfId="0" applyFont="1" applyBorder="1" applyAlignment="1">
      <alignment horizontal="center" vertical="top" wrapText="1"/>
    </xf>
    <xf numFmtId="0" fontId="30" fillId="0" borderId="20" xfId="0" applyFont="1" applyBorder="1" applyAlignment="1">
      <alignment horizontal="left" vertical="top" wrapText="1"/>
    </xf>
    <xf numFmtId="0" fontId="42" fillId="0" borderId="7" xfId="0" applyFont="1" applyFill="1" applyBorder="1" applyAlignment="1">
      <alignment vertical="top" wrapText="1"/>
    </xf>
    <xf numFmtId="0" fontId="42" fillId="0" borderId="0" xfId="0" applyFont="1" applyFill="1" applyBorder="1" applyAlignment="1">
      <alignment vertical="top" wrapText="1"/>
    </xf>
    <xf numFmtId="0" fontId="42" fillId="0" borderId="8" xfId="0" applyFont="1" applyFill="1" applyBorder="1" applyAlignment="1">
      <alignment vertical="top" wrapText="1"/>
    </xf>
    <xf numFmtId="0" fontId="42" fillId="0" borderId="9" xfId="0" applyFont="1" applyFill="1" applyBorder="1" applyAlignment="1">
      <alignment vertical="top" wrapText="1"/>
    </xf>
    <xf numFmtId="0" fontId="30" fillId="0" borderId="19" xfId="0" applyFont="1" applyBorder="1" applyAlignment="1">
      <alignment vertical="center" wrapText="1"/>
    </xf>
    <xf numFmtId="0" fontId="30" fillId="0" borderId="20" xfId="0" applyFont="1" applyBorder="1" applyAlignment="1">
      <alignment vertical="center" wrapText="1"/>
    </xf>
    <xf numFmtId="0" fontId="30" fillId="0" borderId="4" xfId="0" applyFont="1" applyBorder="1" applyAlignment="1">
      <alignment vertical="center" wrapText="1"/>
    </xf>
    <xf numFmtId="0" fontId="30" fillId="0" borderId="1" xfId="0" applyFont="1" applyBorder="1" applyAlignment="1">
      <alignment vertical="center" wrapText="1"/>
    </xf>
    <xf numFmtId="0" fontId="51" fillId="0" borderId="8" xfId="0" applyFont="1" applyFill="1" applyBorder="1" applyAlignment="1">
      <alignment vertical="top" wrapText="1"/>
    </xf>
    <xf numFmtId="0" fontId="51" fillId="0" borderId="9" xfId="0" applyFont="1" applyFill="1" applyBorder="1" applyAlignment="1">
      <alignment vertical="top" wrapText="1"/>
    </xf>
    <xf numFmtId="0" fontId="30" fillId="0" borderId="21" xfId="0" applyFont="1" applyBorder="1" applyAlignment="1">
      <alignment vertical="top" wrapText="1"/>
    </xf>
    <xf numFmtId="0" fontId="41" fillId="0" borderId="20" xfId="0" applyFont="1" applyBorder="1" applyAlignment="1">
      <alignment vertical="top" wrapText="1"/>
    </xf>
    <xf numFmtId="0" fontId="40" fillId="2" borderId="2"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30" fillId="0" borderId="19" xfId="0" applyFont="1" applyBorder="1" applyAlignment="1">
      <alignment horizontal="left" vertical="center" wrapText="1"/>
    </xf>
    <xf numFmtId="0" fontId="30" fillId="0" borderId="10" xfId="0" applyFont="1" applyBorder="1" applyAlignment="1">
      <alignment horizontal="center" vertical="center" wrapText="1"/>
    </xf>
    <xf numFmtId="0" fontId="30" fillId="0" borderId="20" xfId="0" applyFont="1" applyBorder="1" applyAlignment="1">
      <alignment horizontal="center" vertical="center" wrapText="1"/>
    </xf>
    <xf numFmtId="49" fontId="32" fillId="0" borderId="10" xfId="0" applyNumberFormat="1" applyFont="1" applyBorder="1" applyAlignment="1">
      <alignment horizontal="center" vertical="top" wrapText="1"/>
    </xf>
    <xf numFmtId="49" fontId="32" fillId="0" borderId="20" xfId="0" applyNumberFormat="1" applyFont="1" applyBorder="1" applyAlignment="1">
      <alignment horizontal="center" vertical="top" wrapText="1"/>
    </xf>
    <xf numFmtId="0" fontId="30" fillId="0" borderId="7" xfId="0" applyFont="1" applyBorder="1" applyAlignment="1">
      <alignment horizontal="center" vertical="top" wrapText="1"/>
    </xf>
    <xf numFmtId="0" fontId="30" fillId="0" borderId="0" xfId="0" applyFont="1" applyBorder="1" applyAlignment="1">
      <alignment horizontal="center" vertical="top" wrapText="1"/>
    </xf>
    <xf numFmtId="0" fontId="30" fillId="0" borderId="11" xfId="0" applyFont="1" applyBorder="1" applyAlignment="1">
      <alignment horizontal="center" vertical="top" wrapText="1"/>
    </xf>
    <xf numFmtId="0" fontId="30" fillId="0" borderId="26" xfId="0" applyFont="1" applyFill="1" applyBorder="1" applyAlignment="1">
      <alignment horizontal="left" vertical="center" wrapText="1"/>
    </xf>
    <xf numFmtId="0" fontId="30" fillId="0" borderId="77" xfId="0" applyFont="1" applyFill="1" applyBorder="1" applyAlignment="1">
      <alignment horizontal="left" vertical="center" wrapText="1"/>
    </xf>
    <xf numFmtId="0" fontId="30" fillId="0" borderId="27" xfId="0" applyFont="1" applyFill="1" applyBorder="1" applyAlignment="1">
      <alignment horizontal="left" vertical="center" wrapText="1"/>
    </xf>
    <xf numFmtId="0" fontId="42" fillId="0" borderId="1" xfId="0" applyFont="1" applyFill="1" applyBorder="1" applyAlignment="1">
      <alignment vertical="top" wrapText="1"/>
    </xf>
    <xf numFmtId="0" fontId="30" fillId="0" borderId="28" xfId="0" applyFont="1" applyFill="1" applyBorder="1" applyAlignment="1">
      <alignment vertical="center" wrapText="1"/>
    </xf>
    <xf numFmtId="0" fontId="40" fillId="2" borderId="1" xfId="0" applyFont="1" applyFill="1" applyBorder="1" applyAlignment="1">
      <alignment horizontal="center" vertical="center" wrapText="1"/>
    </xf>
    <xf numFmtId="0" fontId="36" fillId="0" borderId="1" xfId="0" applyFont="1" applyBorder="1" applyAlignment="1">
      <alignment horizontal="center" vertical="center" wrapText="1"/>
    </xf>
    <xf numFmtId="0" fontId="30" fillId="0" borderId="1" xfId="0" applyFont="1" applyFill="1" applyBorder="1" applyAlignment="1">
      <alignment vertical="center" wrapText="1"/>
    </xf>
    <xf numFmtId="0" fontId="30" fillId="0" borderId="7" xfId="0" applyFont="1" applyFill="1" applyBorder="1" applyAlignment="1">
      <alignment vertical="top" wrapText="1"/>
    </xf>
    <xf numFmtId="0" fontId="30" fillId="0" borderId="0" xfId="0" applyFont="1" applyFill="1" applyBorder="1" applyAlignment="1">
      <alignment vertical="top" wrapText="1"/>
    </xf>
    <xf numFmtId="0" fontId="30" fillId="0" borderId="11" xfId="0" applyFont="1" applyFill="1" applyBorder="1" applyAlignment="1">
      <alignment vertical="top" wrapText="1"/>
    </xf>
    <xf numFmtId="0" fontId="30" fillId="0" borderId="7" xfId="0" applyFont="1" applyFill="1" applyBorder="1" applyAlignment="1">
      <alignment horizontal="center" vertical="top" wrapText="1"/>
    </xf>
    <xf numFmtId="0" fontId="30" fillId="0" borderId="0" xfId="0" applyFont="1" applyFill="1" applyBorder="1" applyAlignment="1">
      <alignment horizontal="center" vertical="top" wrapText="1"/>
    </xf>
    <xf numFmtId="0" fontId="30" fillId="0" borderId="11" xfId="0" applyFont="1" applyFill="1" applyBorder="1" applyAlignment="1">
      <alignment horizontal="center" vertical="top" wrapText="1"/>
    </xf>
    <xf numFmtId="0" fontId="30" fillId="0" borderId="10" xfId="0" applyFont="1" applyFill="1" applyBorder="1" applyAlignment="1">
      <alignment horizontal="center" vertical="center" wrapText="1"/>
    </xf>
    <xf numFmtId="0" fontId="30" fillId="0" borderId="21"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0" fillId="0" borderId="24" xfId="0" applyFont="1" applyFill="1" applyBorder="1" applyAlignment="1">
      <alignment vertical="center" wrapText="1"/>
    </xf>
    <xf numFmtId="0" fontId="30" fillId="0" borderId="20" xfId="0" applyFont="1" applyFill="1" applyBorder="1" applyAlignment="1">
      <alignment vertical="center" wrapText="1"/>
    </xf>
    <xf numFmtId="0" fontId="30" fillId="0" borderId="8" xfId="0" applyFont="1" applyFill="1" applyBorder="1" applyAlignment="1">
      <alignment vertical="top" wrapText="1"/>
    </xf>
    <xf numFmtId="0" fontId="30" fillId="0" borderId="9" xfId="0" applyFont="1" applyFill="1" applyBorder="1" applyAlignment="1">
      <alignment vertical="top" wrapText="1"/>
    </xf>
    <xf numFmtId="0" fontId="36" fillId="0" borderId="20" xfId="0" applyFont="1" applyBorder="1" applyAlignment="1">
      <alignment horizontal="center" vertical="center" wrapText="1"/>
    </xf>
    <xf numFmtId="0" fontId="30" fillId="0" borderId="8" xfId="0" applyFont="1" applyFill="1" applyBorder="1" applyAlignment="1">
      <alignment horizontal="center" vertical="top" wrapText="1"/>
    </xf>
    <xf numFmtId="0" fontId="30" fillId="0" borderId="9" xfId="0" applyFont="1" applyFill="1" applyBorder="1" applyAlignment="1">
      <alignment horizontal="center" vertical="top" wrapText="1"/>
    </xf>
    <xf numFmtId="0" fontId="30" fillId="0" borderId="19" xfId="0" applyFont="1" applyFill="1" applyBorder="1" applyAlignment="1">
      <alignment horizontal="center" vertical="top" wrapText="1"/>
    </xf>
    <xf numFmtId="0" fontId="30" fillId="0" borderId="21" xfId="0" applyFont="1" applyFill="1" applyBorder="1" applyAlignment="1">
      <alignment vertical="center" wrapText="1"/>
    </xf>
    <xf numFmtId="0" fontId="30" fillId="0" borderId="80" xfId="0" applyFont="1" applyFill="1" applyBorder="1" applyAlignment="1">
      <alignment horizontal="left" vertical="center" wrapText="1"/>
    </xf>
    <xf numFmtId="0" fontId="30" fillId="0" borderId="81" xfId="0" applyFont="1" applyFill="1" applyBorder="1" applyAlignment="1">
      <alignment horizontal="left" vertical="center" wrapText="1"/>
    </xf>
    <xf numFmtId="0" fontId="30" fillId="0" borderId="82"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1"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0" fillId="0" borderId="19" xfId="0" applyFont="1" applyFill="1" applyBorder="1" applyAlignment="1">
      <alignment horizontal="left" vertical="center" wrapText="1"/>
    </xf>
    <xf numFmtId="0" fontId="30" fillId="0" borderId="10" xfId="0" applyFont="1" applyFill="1" applyBorder="1" applyAlignment="1">
      <alignment vertical="center" wrapText="1"/>
    </xf>
    <xf numFmtId="49" fontId="32" fillId="0" borderId="10" xfId="0" applyNumberFormat="1" applyFont="1" applyFill="1" applyBorder="1" applyAlignment="1">
      <alignment horizontal="center" vertical="top" wrapText="1"/>
    </xf>
    <xf numFmtId="49" fontId="32" fillId="0" borderId="21" xfId="0" applyNumberFormat="1" applyFont="1" applyFill="1" applyBorder="1" applyAlignment="1">
      <alignment horizontal="center" vertical="top" wrapText="1"/>
    </xf>
    <xf numFmtId="49" fontId="32" fillId="0" borderId="20" xfId="0" applyNumberFormat="1" applyFont="1" applyFill="1" applyBorder="1" applyAlignment="1">
      <alignment horizontal="center" vertical="top" wrapText="1"/>
    </xf>
    <xf numFmtId="49" fontId="30" fillId="0" borderId="21" xfId="0" applyNumberFormat="1" applyFont="1" applyBorder="1" applyAlignment="1">
      <alignment horizontal="center" vertical="top" wrapText="1"/>
    </xf>
    <xf numFmtId="0" fontId="36" fillId="0" borderId="20" xfId="0" applyFont="1" applyBorder="1" applyAlignment="1">
      <alignment horizontal="center" vertical="top" wrapText="1"/>
    </xf>
    <xf numFmtId="0" fontId="30" fillId="0" borderId="21" xfId="0" applyFont="1" applyBorder="1" applyAlignment="1">
      <alignment horizontal="center" vertical="center" wrapText="1"/>
    </xf>
    <xf numFmtId="0" fontId="40" fillId="2" borderId="0" xfId="0" applyFont="1" applyFill="1" applyBorder="1" applyAlignment="1">
      <alignment horizontal="center" vertical="center" wrapText="1"/>
    </xf>
    <xf numFmtId="0" fontId="36" fillId="0" borderId="0" xfId="0" applyFont="1" applyBorder="1" applyAlignment="1">
      <alignment horizontal="center" vertical="center" wrapText="1"/>
    </xf>
    <xf numFmtId="0" fontId="36" fillId="0" borderId="11" xfId="0" applyFont="1" applyBorder="1" applyAlignment="1">
      <alignment horizontal="center" vertical="center" wrapText="1"/>
    </xf>
    <xf numFmtId="0" fontId="40" fillId="2" borderId="7"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29" fillId="0" borderId="8" xfId="0" applyFont="1" applyBorder="1" applyAlignment="1">
      <alignment vertical="top" wrapText="1"/>
    </xf>
    <xf numFmtId="0" fontId="29" fillId="0" borderId="9" xfId="0" applyFont="1" applyBorder="1" applyAlignment="1">
      <alignment vertical="top" wrapText="1"/>
    </xf>
    <xf numFmtId="0" fontId="30" fillId="0" borderId="22" xfId="0" applyFont="1" applyFill="1" applyBorder="1" applyAlignment="1">
      <alignment vertical="center" wrapText="1"/>
    </xf>
    <xf numFmtId="0" fontId="30" fillId="0" borderId="7" xfId="0" applyFont="1" applyBorder="1" applyAlignment="1">
      <alignment horizontal="left" vertical="top" wrapText="1"/>
    </xf>
    <xf numFmtId="0" fontId="30" fillId="0" borderId="0" xfId="0" applyFont="1" applyBorder="1" applyAlignment="1">
      <alignment horizontal="left" vertical="top" wrapText="1"/>
    </xf>
    <xf numFmtId="0" fontId="30" fillId="0" borderId="11" xfId="0" applyFont="1" applyBorder="1" applyAlignment="1">
      <alignment horizontal="left" vertical="top" wrapText="1"/>
    </xf>
    <xf numFmtId="0" fontId="30" fillId="0" borderId="8" xfId="0" applyFont="1" applyBorder="1" applyAlignment="1">
      <alignment horizontal="left" vertical="top" wrapText="1"/>
    </xf>
    <xf numFmtId="0" fontId="30" fillId="0" borderId="9" xfId="0" applyFont="1" applyBorder="1" applyAlignment="1">
      <alignment horizontal="left" vertical="top" wrapText="1"/>
    </xf>
    <xf numFmtId="0" fontId="30" fillId="0" borderId="19" xfId="0" applyFont="1" applyBorder="1" applyAlignment="1">
      <alignment horizontal="left" vertical="top" wrapText="1"/>
    </xf>
    <xf numFmtId="0" fontId="30" fillId="0" borderId="20" xfId="0" applyFont="1" applyBorder="1" applyAlignment="1">
      <alignment vertical="top"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41" fillId="0" borderId="7" xfId="0" applyFont="1" applyBorder="1" applyAlignment="1">
      <alignment horizontal="left" vertical="top" wrapText="1"/>
    </xf>
    <xf numFmtId="0" fontId="41" fillId="0" borderId="0" xfId="0" applyFont="1" applyBorder="1" applyAlignment="1">
      <alignment horizontal="left" vertical="top" wrapText="1"/>
    </xf>
    <xf numFmtId="0" fontId="41" fillId="0" borderId="11" xfId="0" applyFont="1" applyBorder="1" applyAlignment="1">
      <alignment horizontal="left" vertical="top" wrapText="1"/>
    </xf>
    <xf numFmtId="0" fontId="41" fillId="0" borderId="8" xfId="0" applyFont="1" applyBorder="1" applyAlignment="1">
      <alignment horizontal="left" vertical="top" wrapText="1"/>
    </xf>
    <xf numFmtId="0" fontId="41" fillId="0" borderId="9" xfId="0" applyFont="1" applyBorder="1" applyAlignment="1">
      <alignment horizontal="left" vertical="top" wrapText="1"/>
    </xf>
    <xf numFmtId="0" fontId="41" fillId="0" borderId="19" xfId="0" applyFont="1" applyBorder="1" applyAlignment="1">
      <alignment horizontal="left" vertical="top" wrapText="1"/>
    </xf>
    <xf numFmtId="0" fontId="30" fillId="0" borderId="5" xfId="0" applyFont="1" applyFill="1" applyBorder="1" applyAlignment="1">
      <alignment vertical="top" wrapText="1"/>
    </xf>
    <xf numFmtId="0" fontId="30" fillId="0" borderId="6" xfId="0" applyFont="1" applyFill="1" applyBorder="1" applyAlignment="1">
      <alignment vertical="top" wrapText="1"/>
    </xf>
    <xf numFmtId="0" fontId="30" fillId="0" borderId="18" xfId="0" applyFont="1" applyFill="1" applyBorder="1" applyAlignment="1">
      <alignment vertical="top" wrapText="1"/>
    </xf>
    <xf numFmtId="0" fontId="34" fillId="0" borderId="20" xfId="0" applyFont="1" applyBorder="1" applyAlignment="1">
      <alignment horizontal="center" vertical="top" wrapText="1"/>
    </xf>
    <xf numFmtId="182" fontId="32" fillId="0" borderId="3" xfId="0" applyNumberFormat="1" applyFont="1" applyFill="1" applyBorder="1" applyAlignment="1">
      <alignment horizontal="left" vertical="center" wrapText="1"/>
    </xf>
    <xf numFmtId="0" fontId="30" fillId="0" borderId="7"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11" xfId="0" applyFont="1" applyFill="1" applyBorder="1" applyAlignment="1">
      <alignment horizontal="left" vertical="top" wrapText="1"/>
    </xf>
    <xf numFmtId="0" fontId="30" fillId="0" borderId="5" xfId="0" applyFont="1" applyFill="1" applyBorder="1" applyAlignment="1">
      <alignment horizontal="left" vertical="center" wrapText="1"/>
    </xf>
    <xf numFmtId="0" fontId="30" fillId="0" borderId="6" xfId="0" applyFont="1" applyFill="1" applyBorder="1" applyAlignment="1">
      <alignment horizontal="left" vertical="center"/>
    </xf>
    <xf numFmtId="0" fontId="30" fillId="0" borderId="18" xfId="0" applyFont="1" applyFill="1" applyBorder="1" applyAlignment="1">
      <alignment horizontal="left" vertical="center"/>
    </xf>
    <xf numFmtId="0" fontId="30" fillId="0" borderId="7" xfId="0" applyFont="1" applyFill="1" applyBorder="1" applyAlignment="1">
      <alignment horizontal="left" vertical="center"/>
    </xf>
    <xf numFmtId="0" fontId="30" fillId="0" borderId="0" xfId="0" applyFont="1" applyFill="1" applyBorder="1" applyAlignment="1">
      <alignment horizontal="left" vertical="center"/>
    </xf>
    <xf numFmtId="0" fontId="30" fillId="0" borderId="11" xfId="0" applyFont="1" applyFill="1" applyBorder="1" applyAlignment="1">
      <alignment horizontal="left" vertical="center"/>
    </xf>
    <xf numFmtId="0" fontId="30" fillId="0" borderId="8" xfId="0" applyFont="1" applyFill="1" applyBorder="1" applyAlignment="1">
      <alignment horizontal="left" vertical="center"/>
    </xf>
    <xf numFmtId="0" fontId="30" fillId="0" borderId="9" xfId="0" applyFont="1" applyFill="1" applyBorder="1" applyAlignment="1">
      <alignment horizontal="left" vertical="center"/>
    </xf>
    <xf numFmtId="0" fontId="30" fillId="0" borderId="19" xfId="0" applyFont="1" applyFill="1" applyBorder="1" applyAlignment="1">
      <alignment horizontal="left" vertical="center"/>
    </xf>
    <xf numFmtId="0" fontId="30" fillId="0" borderId="5" xfId="0" applyFont="1" applyFill="1" applyBorder="1" applyAlignment="1">
      <alignment horizontal="center" vertical="top" wrapText="1"/>
    </xf>
    <xf numFmtId="0" fontId="30" fillId="0" borderId="6" xfId="0" applyFont="1" applyFill="1" applyBorder="1" applyAlignment="1">
      <alignment horizontal="center" vertical="top" wrapText="1"/>
    </xf>
    <xf numFmtId="0" fontId="30" fillId="0" borderId="18" xfId="0" applyFont="1" applyFill="1" applyBorder="1" applyAlignment="1">
      <alignment horizontal="center" vertical="top" wrapText="1"/>
    </xf>
    <xf numFmtId="0" fontId="42" fillId="0" borderId="2" xfId="0" applyFont="1" applyFill="1" applyBorder="1" applyAlignment="1">
      <alignment vertical="top" wrapText="1"/>
    </xf>
    <xf numFmtId="0" fontId="43" fillId="0" borderId="20" xfId="0" applyFont="1" applyBorder="1" applyAlignment="1">
      <alignment horizontal="center" vertical="center" wrapText="1"/>
    </xf>
    <xf numFmtId="0" fontId="30" fillId="0" borderId="22" xfId="0" applyFont="1" applyFill="1" applyBorder="1" applyAlignment="1">
      <alignment horizontal="left" vertical="center" wrapText="1"/>
    </xf>
    <xf numFmtId="0" fontId="42" fillId="0" borderId="19" xfId="0" applyFont="1" applyFill="1" applyBorder="1" applyAlignment="1">
      <alignment vertical="top" wrapText="1"/>
    </xf>
    <xf numFmtId="0" fontId="44" fillId="0" borderId="20" xfId="0" applyFont="1" applyBorder="1" applyAlignment="1">
      <alignment horizontal="center" vertical="top" wrapText="1"/>
    </xf>
    <xf numFmtId="0" fontId="32" fillId="0" borderId="20" xfId="0" applyFont="1" applyBorder="1" applyAlignment="1">
      <alignment vertical="top" wrapText="1"/>
    </xf>
    <xf numFmtId="0" fontId="30" fillId="0" borderId="79" xfId="0" applyFont="1" applyBorder="1" applyAlignment="1">
      <alignment vertical="center" wrapText="1"/>
    </xf>
    <xf numFmtId="0" fontId="30" fillId="0" borderId="22" xfId="0" applyFont="1" applyBorder="1" applyAlignment="1">
      <alignment vertical="center" wrapText="1"/>
    </xf>
    <xf numFmtId="0" fontId="30" fillId="0" borderId="18" xfId="0" applyFont="1" applyFill="1" applyBorder="1" applyAlignment="1">
      <alignment vertical="center" wrapText="1"/>
    </xf>
    <xf numFmtId="0" fontId="30" fillId="0" borderId="9" xfId="0" applyFont="1" applyBorder="1" applyAlignment="1">
      <alignment vertical="center" wrapText="1"/>
    </xf>
    <xf numFmtId="0" fontId="30" fillId="0" borderId="8" xfId="0" applyFont="1" applyBorder="1" applyAlignment="1">
      <alignment vertical="top" wrapText="1"/>
    </xf>
    <xf numFmtId="0" fontId="30" fillId="0" borderId="9" xfId="0" applyFont="1" applyBorder="1" applyAlignment="1">
      <alignment vertical="top" wrapText="1"/>
    </xf>
    <xf numFmtId="0" fontId="30" fillId="0" borderId="4" xfId="0" applyFont="1" applyFill="1" applyBorder="1" applyAlignment="1">
      <alignment vertical="center" wrapText="1"/>
    </xf>
    <xf numFmtId="0" fontId="30" fillId="0" borderId="90" xfId="0" applyFont="1" applyBorder="1" applyAlignment="1">
      <alignment horizontal="left" vertical="center" wrapText="1"/>
    </xf>
    <xf numFmtId="0" fontId="30" fillId="0" borderId="91" xfId="0" applyFont="1" applyBorder="1" applyAlignment="1">
      <alignment horizontal="left" vertical="center" wrapText="1"/>
    </xf>
    <xf numFmtId="0" fontId="30" fillId="0" borderId="92" xfId="0" applyFont="1" applyBorder="1" applyAlignment="1">
      <alignment horizontal="left" vertical="center" wrapText="1"/>
    </xf>
    <xf numFmtId="0" fontId="40" fillId="2" borderId="5" xfId="0" applyFont="1" applyFill="1" applyBorder="1" applyAlignment="1">
      <alignment horizontal="center" vertical="center" wrapText="1"/>
    </xf>
    <xf numFmtId="0" fontId="36" fillId="0" borderId="6" xfId="0" applyFont="1" applyBorder="1" applyAlignment="1">
      <alignment horizontal="center" vertical="center" wrapText="1"/>
    </xf>
    <xf numFmtId="0" fontId="40" fillId="2" borderId="44"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0" fillId="0" borderId="83" xfId="0" applyFont="1" applyBorder="1" applyAlignment="1">
      <alignment horizontal="left" vertical="center" wrapText="1"/>
    </xf>
    <xf numFmtId="0" fontId="30" fillId="0" borderId="84" xfId="0" applyFont="1" applyBorder="1" applyAlignment="1">
      <alignment horizontal="left" vertical="center" wrapText="1"/>
    </xf>
    <xf numFmtId="0" fontId="30" fillId="0" borderId="85" xfId="0" applyFont="1" applyBorder="1" applyAlignment="1">
      <alignment horizontal="left" vertical="center" wrapText="1"/>
    </xf>
    <xf numFmtId="0" fontId="34" fillId="0" borderId="21" xfId="0" applyFont="1" applyBorder="1" applyAlignment="1">
      <alignment horizontal="center" vertical="top" wrapText="1"/>
    </xf>
    <xf numFmtId="0" fontId="30" fillId="0" borderId="23" xfId="0" applyFont="1" applyBorder="1" applyAlignment="1">
      <alignment horizontal="left" vertical="center" wrapText="1"/>
    </xf>
    <xf numFmtId="0" fontId="30" fillId="0" borderId="78" xfId="0" applyFont="1" applyBorder="1" applyAlignment="1">
      <alignment horizontal="left" vertical="center" wrapText="1"/>
    </xf>
    <xf numFmtId="0" fontId="30" fillId="0" borderId="25"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top" wrapText="1"/>
    </xf>
    <xf numFmtId="0" fontId="42" fillId="0" borderId="20" xfId="0" applyFont="1" applyFill="1" applyBorder="1" applyAlignment="1">
      <alignment vertical="top" wrapText="1"/>
    </xf>
    <xf numFmtId="0" fontId="25" fillId="0" borderId="0" xfId="0" applyFont="1" applyBorder="1" applyAlignment="1">
      <alignment horizontal="center" vertical="center"/>
    </xf>
    <xf numFmtId="0" fontId="51" fillId="0" borderId="5" xfId="0" applyFont="1" applyFill="1" applyBorder="1" applyAlignment="1">
      <alignment vertical="top" wrapText="1"/>
    </xf>
    <xf numFmtId="0" fontId="51" fillId="0" borderId="6" xfId="0" applyFont="1" applyFill="1" applyBorder="1" applyAlignment="1">
      <alignment vertical="top" wrapText="1"/>
    </xf>
    <xf numFmtId="0" fontId="51" fillId="0" borderId="18" xfId="0" applyFont="1" applyFill="1" applyBorder="1" applyAlignment="1">
      <alignment vertical="top" wrapText="1"/>
    </xf>
    <xf numFmtId="0" fontId="51" fillId="0" borderId="7" xfId="0" applyFont="1" applyFill="1" applyBorder="1" applyAlignment="1">
      <alignment vertical="top" wrapText="1"/>
    </xf>
    <xf numFmtId="0" fontId="51" fillId="0" borderId="0" xfId="0" applyFont="1" applyFill="1" applyBorder="1" applyAlignment="1">
      <alignment vertical="top" wrapText="1"/>
    </xf>
    <xf numFmtId="0" fontId="51" fillId="0" borderId="11" xfId="0" applyFont="1" applyFill="1" applyBorder="1" applyAlignment="1">
      <alignment vertical="top" wrapText="1"/>
    </xf>
    <xf numFmtId="0" fontId="51" fillId="0" borderId="19" xfId="0" applyFont="1" applyFill="1" applyBorder="1" applyAlignment="1">
      <alignment vertical="top" wrapText="1"/>
    </xf>
    <xf numFmtId="0" fontId="42" fillId="0" borderId="1" xfId="0" applyFont="1" applyFill="1" applyBorder="1" applyAlignment="1">
      <alignment horizontal="left" vertical="top" wrapText="1"/>
    </xf>
    <xf numFmtId="0" fontId="40" fillId="2" borderId="6" xfId="0" applyFont="1" applyFill="1" applyBorder="1" applyAlignment="1">
      <alignment horizontal="center" vertical="center" wrapText="1"/>
    </xf>
    <xf numFmtId="0" fontId="40" fillId="2" borderId="18" xfId="0" applyFont="1" applyFill="1" applyBorder="1" applyAlignment="1">
      <alignment horizontal="center" vertical="center" wrapText="1"/>
    </xf>
    <xf numFmtId="0" fontId="40" fillId="2" borderId="47" xfId="0" applyFont="1" applyFill="1" applyBorder="1" applyAlignment="1">
      <alignment horizontal="center" vertical="center" wrapText="1"/>
    </xf>
    <xf numFmtId="0" fontId="27" fillId="0" borderId="0" xfId="0" applyFont="1" applyAlignment="1">
      <alignment horizontal="left" vertical="top" wrapText="1"/>
    </xf>
    <xf numFmtId="0" fontId="26" fillId="0" borderId="0" xfId="0" applyFont="1" applyAlignment="1">
      <alignment horizontal="left" vertical="center"/>
    </xf>
    <xf numFmtId="0" fontId="28" fillId="0" borderId="0" xfId="0" applyFont="1" applyAlignment="1">
      <alignment horizontal="left" vertical="center" wrapText="1"/>
    </xf>
    <xf numFmtId="0" fontId="28" fillId="0" borderId="0" xfId="0" applyFont="1" applyAlignment="1">
      <alignment horizontal="left" vertical="top" wrapText="1"/>
    </xf>
    <xf numFmtId="0" fontId="29" fillId="0" borderId="0" xfId="0" applyFont="1" applyAlignment="1">
      <alignment horizontal="left" vertical="top" wrapText="1"/>
    </xf>
    <xf numFmtId="0" fontId="29" fillId="0" borderId="0" xfId="0" applyFont="1" applyAlignment="1">
      <alignment horizontal="left" vertical="top"/>
    </xf>
    <xf numFmtId="0" fontId="30" fillId="0" borderId="83" xfId="0" applyFont="1" applyFill="1" applyBorder="1" applyAlignment="1">
      <alignment horizontal="left" vertical="center" wrapText="1"/>
    </xf>
    <xf numFmtId="0" fontId="30" fillId="0" borderId="84" xfId="0" applyFont="1" applyFill="1" applyBorder="1" applyAlignment="1">
      <alignment horizontal="left" vertical="center" wrapText="1"/>
    </xf>
    <xf numFmtId="0" fontId="30" fillId="0" borderId="85" xfId="0" applyFont="1" applyFill="1" applyBorder="1" applyAlignment="1">
      <alignment horizontal="left" vertical="center" wrapText="1"/>
    </xf>
    <xf numFmtId="0" fontId="42" fillId="0" borderId="10" xfId="0" applyFont="1" applyFill="1" applyBorder="1" applyAlignment="1">
      <alignment horizontal="left" vertical="top" wrapText="1"/>
    </xf>
    <xf numFmtId="0" fontId="30" fillId="0" borderId="8" xfId="0" applyFont="1" applyFill="1" applyBorder="1" applyAlignment="1">
      <alignment horizontal="left" vertical="top" wrapText="1"/>
    </xf>
    <xf numFmtId="0" fontId="30" fillId="0" borderId="9" xfId="0" applyFont="1" applyFill="1" applyBorder="1" applyAlignment="1">
      <alignment horizontal="left" vertical="top" wrapText="1"/>
    </xf>
    <xf numFmtId="0" fontId="30" fillId="0" borderId="19" xfId="0" applyFont="1" applyFill="1" applyBorder="1" applyAlignment="1">
      <alignment horizontal="left" vertical="top" wrapText="1"/>
    </xf>
    <xf numFmtId="0" fontId="30" fillId="0" borderId="28" xfId="0" applyFont="1" applyFill="1" applyBorder="1" applyAlignment="1">
      <alignment horizontal="left" vertical="center" wrapText="1"/>
    </xf>
    <xf numFmtId="0" fontId="30" fillId="0" borderId="5" xfId="0" applyFont="1" applyFill="1" applyBorder="1" applyAlignment="1">
      <alignment horizontal="left" vertical="top" wrapText="1"/>
    </xf>
    <xf numFmtId="0" fontId="30" fillId="0" borderId="6" xfId="0" applyFont="1" applyFill="1" applyBorder="1" applyAlignment="1">
      <alignment horizontal="left" vertical="top" wrapText="1"/>
    </xf>
    <xf numFmtId="0" fontId="30" fillId="0" borderId="18" xfId="0" applyFont="1" applyFill="1" applyBorder="1" applyAlignment="1">
      <alignment horizontal="left" vertical="top" wrapText="1"/>
    </xf>
    <xf numFmtId="0" fontId="30" fillId="0" borderId="1" xfId="0" applyFont="1" applyFill="1" applyBorder="1" applyAlignment="1">
      <alignment horizontal="left" vertical="center" wrapText="1"/>
    </xf>
    <xf numFmtId="0" fontId="30" fillId="0" borderId="83" xfId="0" applyFont="1" applyFill="1" applyBorder="1" applyAlignment="1">
      <alignment vertical="center" wrapText="1"/>
    </xf>
    <xf numFmtId="0" fontId="30" fillId="0" borderId="84" xfId="0" applyFont="1" applyFill="1" applyBorder="1" applyAlignment="1">
      <alignment vertical="center" wrapText="1"/>
    </xf>
    <xf numFmtId="0" fontId="30" fillId="0" borderId="85" xfId="0" applyFont="1" applyFill="1" applyBorder="1" applyAlignment="1">
      <alignment vertical="center" wrapText="1"/>
    </xf>
    <xf numFmtId="49" fontId="32" fillId="0" borderId="5" xfId="0" applyNumberFormat="1" applyFont="1" applyFill="1" applyBorder="1" applyAlignment="1">
      <alignment horizontal="center" vertical="top" wrapText="1"/>
    </xf>
    <xf numFmtId="0" fontId="34" fillId="0" borderId="8" xfId="0" applyFont="1" applyBorder="1" applyAlignment="1">
      <alignment horizontal="center" vertical="top" wrapText="1"/>
    </xf>
    <xf numFmtId="0" fontId="30" fillId="0" borderId="19" xfId="0" applyFont="1" applyFill="1" applyBorder="1" applyAlignment="1">
      <alignment vertical="top" wrapText="1"/>
    </xf>
    <xf numFmtId="0" fontId="30" fillId="0" borderId="24" xfId="0" applyFont="1" applyFill="1" applyBorder="1" applyAlignment="1">
      <alignment horizontal="left" vertical="center" wrapText="1"/>
    </xf>
    <xf numFmtId="0" fontId="30" fillId="0" borderId="7" xfId="0" applyFont="1" applyFill="1" applyBorder="1" applyAlignment="1">
      <alignment vertical="center" wrapText="1"/>
    </xf>
    <xf numFmtId="0" fontId="30" fillId="0" borderId="0" xfId="0" applyFont="1" applyFill="1" applyBorder="1" applyAlignment="1">
      <alignment vertical="center" wrapText="1"/>
    </xf>
    <xf numFmtId="0" fontId="30" fillId="0" borderId="11" xfId="0" applyFont="1" applyFill="1" applyBorder="1" applyAlignment="1">
      <alignment vertical="center" wrapText="1"/>
    </xf>
    <xf numFmtId="0" fontId="42" fillId="0" borderId="4" xfId="0" applyFont="1" applyFill="1" applyBorder="1" applyAlignment="1">
      <alignment vertical="top" wrapText="1"/>
    </xf>
    <xf numFmtId="0" fontId="30" fillId="0" borderId="3" xfId="0" applyFont="1" applyFill="1" applyBorder="1" applyAlignment="1">
      <alignment vertical="center" wrapText="1"/>
    </xf>
    <xf numFmtId="0" fontId="30" fillId="0" borderId="26" xfId="0" applyFont="1" applyFill="1" applyBorder="1" applyAlignment="1">
      <alignment vertical="center" wrapText="1"/>
    </xf>
    <xf numFmtId="0" fontId="30" fillId="0" borderId="77" xfId="0" applyFont="1" applyFill="1" applyBorder="1" applyAlignment="1">
      <alignment vertical="center" wrapText="1"/>
    </xf>
    <xf numFmtId="0" fontId="30" fillId="0" borderId="27" xfId="0" applyFont="1" applyFill="1" applyBorder="1" applyAlignment="1">
      <alignment vertical="center" wrapText="1"/>
    </xf>
    <xf numFmtId="0" fontId="42" fillId="0" borderId="10" xfId="0" applyFont="1" applyFill="1" applyBorder="1" applyAlignment="1">
      <alignment vertical="top" wrapText="1"/>
    </xf>
    <xf numFmtId="0" fontId="42" fillId="0" borderId="21" xfId="0" applyFont="1" applyFill="1" applyBorder="1" applyAlignment="1">
      <alignment vertical="top" wrapText="1"/>
    </xf>
    <xf numFmtId="0" fontId="30" fillId="0" borderId="6" xfId="0" applyFont="1" applyFill="1" applyBorder="1" applyAlignment="1">
      <alignment horizontal="left" vertical="center" wrapText="1"/>
    </xf>
    <xf numFmtId="0" fontId="30" fillId="0" borderId="18" xfId="0" applyFont="1" applyFill="1" applyBorder="1" applyAlignment="1">
      <alignment horizontal="left" vertical="center" wrapText="1"/>
    </xf>
    <xf numFmtId="0" fontId="36" fillId="0" borderId="21" xfId="0" applyFont="1" applyBorder="1" applyAlignment="1">
      <alignment horizontal="center" vertical="center" wrapText="1"/>
    </xf>
    <xf numFmtId="0" fontId="42" fillId="0" borderId="5" xfId="0" applyFont="1" applyBorder="1" applyAlignment="1">
      <alignment horizontal="left" vertical="top" wrapText="1"/>
    </xf>
    <xf numFmtId="0" fontId="42" fillId="0" borderId="6" xfId="0" applyFont="1" applyBorder="1" applyAlignment="1">
      <alignment horizontal="left" vertical="top" wrapText="1"/>
    </xf>
    <xf numFmtId="0" fontId="42" fillId="0" borderId="18" xfId="0" applyFont="1" applyBorder="1" applyAlignment="1">
      <alignment horizontal="left" vertical="top" wrapText="1"/>
    </xf>
    <xf numFmtId="0" fontId="42" fillId="0" borderId="7" xfId="0" applyFont="1" applyBorder="1" applyAlignment="1">
      <alignment horizontal="left" vertical="top" wrapText="1"/>
    </xf>
    <xf numFmtId="0" fontId="42" fillId="0" borderId="0" xfId="0" applyFont="1" applyBorder="1" applyAlignment="1">
      <alignment horizontal="left" vertical="top" wrapText="1"/>
    </xf>
    <xf numFmtId="0" fontId="42" fillId="0" borderId="11" xfId="0" applyFont="1" applyBorder="1" applyAlignment="1">
      <alignment horizontal="left" vertical="top" wrapText="1"/>
    </xf>
    <xf numFmtId="0" fontId="42" fillId="0" borderId="8" xfId="0" applyFont="1" applyBorder="1" applyAlignment="1">
      <alignment horizontal="left" vertical="top" wrapText="1"/>
    </xf>
    <xf numFmtId="0" fontId="42" fillId="0" borderId="9" xfId="0" applyFont="1" applyBorder="1" applyAlignment="1">
      <alignment horizontal="left" vertical="top" wrapText="1"/>
    </xf>
    <xf numFmtId="0" fontId="42" fillId="0" borderId="19" xfId="0" applyFont="1" applyBorder="1" applyAlignment="1">
      <alignment horizontal="left" vertical="top" wrapText="1"/>
    </xf>
    <xf numFmtId="0" fontId="30" fillId="0" borderId="26" xfId="0" applyFont="1" applyBorder="1" applyAlignment="1">
      <alignment horizontal="left" vertical="center" wrapText="1"/>
    </xf>
    <xf numFmtId="0" fontId="30" fillId="0" borderId="77" xfId="0" applyFont="1" applyBorder="1" applyAlignment="1">
      <alignment horizontal="left" vertical="center" wrapText="1"/>
    </xf>
    <xf numFmtId="0" fontId="30" fillId="0" borderId="27" xfId="0" applyFont="1" applyBorder="1" applyAlignment="1">
      <alignment horizontal="left" vertical="center" wrapText="1"/>
    </xf>
    <xf numFmtId="0" fontId="30" fillId="0" borderId="4" xfId="0" applyFont="1" applyBorder="1" applyAlignment="1">
      <alignment horizontal="left" vertical="center" wrapText="1"/>
    </xf>
    <xf numFmtId="0" fontId="30" fillId="0" borderId="28" xfId="0" applyFont="1" applyBorder="1" applyAlignment="1">
      <alignment vertical="center" wrapText="1"/>
    </xf>
    <xf numFmtId="0" fontId="30" fillId="0" borderId="20" xfId="0" applyFont="1" applyBorder="1" applyAlignment="1">
      <alignment horizontal="center" vertical="top" wrapText="1"/>
    </xf>
    <xf numFmtId="0" fontId="30" fillId="0" borderId="1" xfId="0" applyFont="1" applyBorder="1" applyAlignment="1">
      <alignment horizontal="left" vertical="center" wrapText="1"/>
    </xf>
    <xf numFmtId="0" fontId="30" fillId="0" borderId="21" xfId="0" applyFont="1" applyBorder="1" applyAlignment="1">
      <alignment vertical="center" wrapText="1"/>
    </xf>
    <xf numFmtId="0" fontId="30" fillId="0" borderId="11" xfId="0" applyFont="1" applyBorder="1" applyAlignment="1">
      <alignmen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47" fillId="0" borderId="0" xfId="2" applyFont="1" applyFill="1" applyBorder="1" applyAlignment="1">
      <alignment horizontal="left" vertical="center" wrapText="1"/>
    </xf>
    <xf numFmtId="0" fontId="47" fillId="0" borderId="0" xfId="2" applyFont="1" applyFill="1" applyBorder="1" applyAlignment="1">
      <alignment horizontal="left" vertical="center"/>
    </xf>
    <xf numFmtId="0" fontId="30" fillId="0" borderId="1" xfId="2" applyFont="1" applyFill="1" applyBorder="1" applyAlignment="1">
      <alignment horizontal="left" vertical="center" wrapText="1"/>
    </xf>
    <xf numFmtId="0" fontId="30" fillId="0" borderId="1" xfId="2" applyFont="1" applyFill="1" applyBorder="1" applyAlignment="1">
      <alignment horizontal="left" vertical="center"/>
    </xf>
    <xf numFmtId="0" fontId="42" fillId="0" borderId="1" xfId="2" applyFont="1" applyFill="1" applyBorder="1" applyAlignment="1">
      <alignment vertical="center" wrapText="1"/>
    </xf>
    <xf numFmtId="0" fontId="42" fillId="0" borderId="1" xfId="2" applyFont="1" applyFill="1" applyBorder="1" applyAlignment="1">
      <alignment vertical="center" wrapText="1" shrinkToFit="1"/>
    </xf>
    <xf numFmtId="0" fontId="28" fillId="0" borderId="0" xfId="2" applyFont="1" applyFill="1" applyBorder="1" applyAlignment="1">
      <alignment horizontal="left" vertical="center" wrapText="1"/>
    </xf>
    <xf numFmtId="0" fontId="30" fillId="0" borderId="1" xfId="2" applyFont="1" applyFill="1" applyBorder="1" applyAlignment="1">
      <alignment horizontal="center" vertical="center"/>
    </xf>
    <xf numFmtId="0" fontId="30" fillId="0" borderId="1" xfId="2" applyFont="1" applyFill="1" applyBorder="1" applyAlignment="1">
      <alignment horizontal="left" vertical="top" wrapText="1"/>
    </xf>
    <xf numFmtId="0" fontId="30" fillId="0" borderId="0" xfId="2" applyFont="1" applyFill="1" applyBorder="1" applyAlignment="1">
      <alignment horizontal="left" vertical="center" wrapText="1"/>
    </xf>
    <xf numFmtId="0" fontId="42" fillId="0" borderId="1" xfId="2" applyFont="1" applyFill="1" applyBorder="1" applyAlignment="1">
      <alignment horizontal="left" vertical="center" wrapText="1"/>
    </xf>
    <xf numFmtId="0" fontId="30" fillId="0" borderId="1" xfId="2" applyFont="1" applyFill="1" applyBorder="1" applyAlignment="1">
      <alignment horizontal="center" vertical="center" wrapText="1"/>
    </xf>
    <xf numFmtId="0" fontId="30" fillId="0" borderId="2" xfId="2" applyFont="1" applyFill="1" applyBorder="1" applyAlignment="1">
      <alignment horizontal="left" vertical="center" wrapText="1"/>
    </xf>
    <xf numFmtId="0" fontId="30" fillId="0" borderId="3" xfId="2" applyFont="1" applyFill="1" applyBorder="1" applyAlignment="1">
      <alignment horizontal="left" vertical="center" wrapText="1"/>
    </xf>
    <xf numFmtId="0" fontId="30" fillId="0" borderId="4" xfId="2" applyFont="1" applyFill="1" applyBorder="1" applyAlignment="1">
      <alignment horizontal="left" vertical="center" wrapText="1"/>
    </xf>
    <xf numFmtId="0" fontId="45" fillId="0" borderId="0" xfId="2" applyFont="1" applyFill="1" applyBorder="1" applyAlignment="1">
      <alignment horizontal="center" vertical="center"/>
    </xf>
    <xf numFmtId="0" fontId="42" fillId="0" borderId="1" xfId="2" applyFont="1" applyFill="1" applyBorder="1" applyAlignment="1">
      <alignment horizontal="left" vertical="center" wrapText="1" shrinkToFit="1"/>
    </xf>
    <xf numFmtId="0" fontId="30" fillId="0" borderId="26" xfId="2" applyFont="1" applyFill="1" applyBorder="1" applyAlignment="1">
      <alignment horizontal="left" vertical="center" wrapText="1"/>
    </xf>
    <xf numFmtId="0" fontId="30" fillId="0" borderId="77" xfId="2" applyFont="1" applyFill="1" applyBorder="1" applyAlignment="1">
      <alignment horizontal="left" vertical="center" wrapText="1"/>
    </xf>
    <xf numFmtId="0" fontId="30" fillId="0" borderId="27" xfId="2" applyFont="1" applyFill="1" applyBorder="1" applyAlignment="1">
      <alignment horizontal="left" vertical="center" wrapText="1"/>
    </xf>
    <xf numFmtId="0" fontId="30" fillId="0" borderId="5" xfId="2" applyFont="1" applyFill="1" applyBorder="1" applyAlignment="1">
      <alignment horizontal="left" vertical="center" wrapText="1"/>
    </xf>
    <xf numFmtId="0" fontId="30" fillId="0" borderId="6" xfId="2" applyFont="1" applyFill="1" applyBorder="1" applyAlignment="1">
      <alignment horizontal="left" vertical="center" wrapText="1"/>
    </xf>
    <xf numFmtId="0" fontId="30" fillId="0" borderId="18" xfId="2" applyFont="1" applyFill="1" applyBorder="1" applyAlignment="1">
      <alignment horizontal="left" vertical="center" wrapText="1"/>
    </xf>
    <xf numFmtId="0" fontId="30" fillId="0" borderId="10" xfId="2" applyFont="1" applyFill="1" applyBorder="1" applyAlignment="1">
      <alignment horizontal="center" vertical="center" wrapText="1"/>
    </xf>
    <xf numFmtId="0" fontId="30" fillId="0" borderId="20" xfId="2" applyFont="1" applyFill="1" applyBorder="1" applyAlignment="1">
      <alignment horizontal="center" vertical="center" wrapText="1"/>
    </xf>
    <xf numFmtId="0" fontId="42" fillId="0" borderId="7" xfId="2" applyFont="1" applyFill="1" applyBorder="1" applyAlignment="1">
      <alignment horizontal="left" vertical="center" wrapText="1"/>
    </xf>
    <xf numFmtId="0" fontId="42" fillId="0" borderId="0" xfId="2" applyFont="1" applyFill="1" applyBorder="1" applyAlignment="1">
      <alignment horizontal="left" vertical="center" wrapText="1"/>
    </xf>
    <xf numFmtId="0" fontId="42" fillId="0" borderId="11" xfId="2" applyFont="1" applyFill="1" applyBorder="1" applyAlignment="1">
      <alignment horizontal="left" vertical="center" wrapText="1"/>
    </xf>
    <xf numFmtId="0" fontId="42" fillId="0" borderId="8" xfId="2" applyFont="1" applyFill="1" applyBorder="1" applyAlignment="1">
      <alignment horizontal="left" vertical="center" wrapText="1"/>
    </xf>
    <xf numFmtId="0" fontId="42" fillId="0" borderId="9" xfId="2" applyFont="1" applyFill="1" applyBorder="1" applyAlignment="1">
      <alignment horizontal="left" vertical="center" wrapText="1"/>
    </xf>
    <xf numFmtId="0" fontId="42" fillId="0" borderId="19" xfId="2" applyFont="1" applyFill="1" applyBorder="1" applyAlignment="1">
      <alignment horizontal="left" vertical="center" wrapText="1"/>
    </xf>
    <xf numFmtId="49" fontId="30" fillId="0" borderId="10" xfId="2" applyNumberFormat="1" applyFont="1" applyFill="1" applyBorder="1" applyAlignment="1">
      <alignment horizontal="center" vertical="top" wrapText="1"/>
    </xf>
    <xf numFmtId="49" fontId="30" fillId="0" borderId="20" xfId="2" applyNumberFormat="1" applyFont="1" applyFill="1" applyBorder="1" applyAlignment="1">
      <alignment horizontal="center" vertical="top" wrapText="1"/>
    </xf>
    <xf numFmtId="0" fontId="42" fillId="0" borderId="5" xfId="2" applyFont="1" applyFill="1" applyBorder="1" applyAlignment="1">
      <alignment horizontal="left" vertical="center" wrapText="1"/>
    </xf>
    <xf numFmtId="0" fontId="42" fillId="0" borderId="6" xfId="2" applyFont="1" applyFill="1" applyBorder="1" applyAlignment="1">
      <alignment horizontal="left" vertical="center" wrapText="1"/>
    </xf>
    <xf numFmtId="0" fontId="42" fillId="0" borderId="18" xfId="2" applyFont="1" applyFill="1" applyBorder="1" applyAlignment="1">
      <alignment horizontal="left" vertical="center" wrapText="1"/>
    </xf>
  </cellXfs>
  <cellStyles count="8">
    <cellStyle name="スタイル 1" xfId="6" xr:uid="{00000000-0005-0000-0000-000000000000}"/>
    <cellStyle name="桁区切り 2" xfId="4" xr:uid="{00000000-0005-0000-0000-000001000000}"/>
    <cellStyle name="桁区切り 3" xfId="7" xr:uid="{00000000-0005-0000-0000-000002000000}"/>
    <cellStyle name="標準" xfId="0" builtinId="0" customBuiltin="1"/>
    <cellStyle name="標準 2" xfId="1" xr:uid="{00000000-0005-0000-0000-000004000000}"/>
    <cellStyle name="標準 3" xfId="2" xr:uid="{00000000-0005-0000-0000-000005000000}"/>
    <cellStyle name="標準 4" xfId="3" xr:uid="{00000000-0005-0000-0000-000006000000}"/>
    <cellStyle name="標準 5" xfId="5" xr:uid="{00000000-0005-0000-0000-000007000000}"/>
  </cellStyles>
  <dxfs count="3">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095875" y="790575"/>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65</xdr:row>
      <xdr:rowOff>19049</xdr:rowOff>
    </xdr:from>
    <xdr:to>
      <xdr:col>14</xdr:col>
      <xdr:colOff>438150</xdr:colOff>
      <xdr:row>73</xdr:row>
      <xdr:rowOff>200024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42875" y="16973549"/>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0</xdr:colOff>
          <xdr:row>250</xdr:row>
          <xdr:rowOff>0</xdr:rowOff>
        </xdr:from>
        <xdr:to>
          <xdr:col>19</xdr:col>
          <xdr:colOff>295275</xdr:colOff>
          <xdr:row>252</xdr:row>
          <xdr:rowOff>361950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12</xdr:row>
          <xdr:rowOff>0</xdr:rowOff>
        </xdr:from>
        <xdr:to>
          <xdr:col>22</xdr:col>
          <xdr:colOff>171450</xdr:colOff>
          <xdr:row>13</xdr:row>
          <xdr:rowOff>38100</xdr:rowOff>
        </xdr:to>
        <xdr:sp macro="" textlink="">
          <xdr:nvSpPr>
            <xdr:cNvPr id="14453" name="Check Box 117" hidden="1">
              <a:extLst>
                <a:ext uri="{63B3BB69-23CF-44E3-9099-C40C66FF867C}">
                  <a14:compatExt spid="_x0000_s14453"/>
                </a:ext>
                <a:ext uri="{FF2B5EF4-FFF2-40B4-BE49-F238E27FC236}">
                  <a16:creationId xmlns:a16="http://schemas.microsoft.com/office/drawing/2014/main" id="{00000000-0008-0000-0600-00007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xdr:row>
          <xdr:rowOff>0</xdr:rowOff>
        </xdr:from>
        <xdr:to>
          <xdr:col>22</xdr:col>
          <xdr:colOff>238125</xdr:colOff>
          <xdr:row>14</xdr:row>
          <xdr:rowOff>38100</xdr:rowOff>
        </xdr:to>
        <xdr:sp macro="" textlink="">
          <xdr:nvSpPr>
            <xdr:cNvPr id="14450" name="Check Box 114" hidden="1">
              <a:extLst>
                <a:ext uri="{63B3BB69-23CF-44E3-9099-C40C66FF867C}">
                  <a14:compatExt spid="_x0000_s14450"/>
                </a:ext>
                <a:ext uri="{FF2B5EF4-FFF2-40B4-BE49-F238E27FC236}">
                  <a16:creationId xmlns:a16="http://schemas.microsoft.com/office/drawing/2014/main" id="{00000000-0008-0000-0600-00007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76</xdr:row>
          <xdr:rowOff>285750</xdr:rowOff>
        </xdr:from>
        <xdr:to>
          <xdr:col>22</xdr:col>
          <xdr:colOff>171450</xdr:colOff>
          <xdr:row>77</xdr:row>
          <xdr:rowOff>314325</xdr:rowOff>
        </xdr:to>
        <xdr:sp macro="" textlink="">
          <xdr:nvSpPr>
            <xdr:cNvPr id="14592" name="Check Box 256" hidden="1">
              <a:extLst>
                <a:ext uri="{63B3BB69-23CF-44E3-9099-C40C66FF867C}">
                  <a14:compatExt spid="_x0000_s14592"/>
                </a:ext>
                <a:ext uri="{FF2B5EF4-FFF2-40B4-BE49-F238E27FC236}">
                  <a16:creationId xmlns:a16="http://schemas.microsoft.com/office/drawing/2014/main" id="{00000000-0008-0000-0600-00000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78</xdr:row>
          <xdr:rowOff>285750</xdr:rowOff>
        </xdr:from>
        <xdr:to>
          <xdr:col>22</xdr:col>
          <xdr:colOff>171450</xdr:colOff>
          <xdr:row>80</xdr:row>
          <xdr:rowOff>28575</xdr:rowOff>
        </xdr:to>
        <xdr:sp macro="" textlink="">
          <xdr:nvSpPr>
            <xdr:cNvPr id="14598" name="Check Box 262" hidden="1">
              <a:extLst>
                <a:ext uri="{63B3BB69-23CF-44E3-9099-C40C66FF867C}">
                  <a14:compatExt spid="_x0000_s14598"/>
                </a:ext>
                <a:ext uri="{FF2B5EF4-FFF2-40B4-BE49-F238E27FC236}">
                  <a16:creationId xmlns:a16="http://schemas.microsoft.com/office/drawing/2014/main" id="{00000000-0008-0000-0600-00000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78</xdr:row>
          <xdr:rowOff>285750</xdr:rowOff>
        </xdr:from>
        <xdr:to>
          <xdr:col>22</xdr:col>
          <xdr:colOff>171450</xdr:colOff>
          <xdr:row>80</xdr:row>
          <xdr:rowOff>28575</xdr:rowOff>
        </xdr:to>
        <xdr:sp macro="" textlink="">
          <xdr:nvSpPr>
            <xdr:cNvPr id="14600" name="Check Box 264" hidden="1">
              <a:extLst>
                <a:ext uri="{63B3BB69-23CF-44E3-9099-C40C66FF867C}">
                  <a14:compatExt spid="_x0000_s14600"/>
                </a:ext>
                <a:ext uri="{FF2B5EF4-FFF2-40B4-BE49-F238E27FC236}">
                  <a16:creationId xmlns:a16="http://schemas.microsoft.com/office/drawing/2014/main" id="{00000000-0008-0000-0600-00000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285750</xdr:rowOff>
        </xdr:from>
        <xdr:to>
          <xdr:col>22</xdr:col>
          <xdr:colOff>171450</xdr:colOff>
          <xdr:row>83</xdr:row>
          <xdr:rowOff>47625</xdr:rowOff>
        </xdr:to>
        <xdr:sp macro="" textlink="">
          <xdr:nvSpPr>
            <xdr:cNvPr id="14607" name="Check Box 271" hidden="1">
              <a:extLst>
                <a:ext uri="{63B3BB69-23CF-44E3-9099-C40C66FF867C}">
                  <a14:compatExt spid="_x0000_s14607"/>
                </a:ext>
                <a:ext uri="{FF2B5EF4-FFF2-40B4-BE49-F238E27FC236}">
                  <a16:creationId xmlns:a16="http://schemas.microsoft.com/office/drawing/2014/main" id="{00000000-0008-0000-0600-00000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285750</xdr:rowOff>
        </xdr:from>
        <xdr:to>
          <xdr:col>22</xdr:col>
          <xdr:colOff>171450</xdr:colOff>
          <xdr:row>83</xdr:row>
          <xdr:rowOff>47625</xdr:rowOff>
        </xdr:to>
        <xdr:sp macro="" textlink="">
          <xdr:nvSpPr>
            <xdr:cNvPr id="14609" name="Check Box 273" hidden="1">
              <a:extLst>
                <a:ext uri="{63B3BB69-23CF-44E3-9099-C40C66FF867C}">
                  <a14:compatExt spid="_x0000_s14609"/>
                </a:ext>
                <a:ext uri="{FF2B5EF4-FFF2-40B4-BE49-F238E27FC236}">
                  <a16:creationId xmlns:a16="http://schemas.microsoft.com/office/drawing/2014/main" id="{00000000-0008-0000-0600-00001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285750</xdr:rowOff>
        </xdr:from>
        <xdr:to>
          <xdr:col>22</xdr:col>
          <xdr:colOff>171450</xdr:colOff>
          <xdr:row>83</xdr:row>
          <xdr:rowOff>47625</xdr:rowOff>
        </xdr:to>
        <xdr:sp macro="" textlink="">
          <xdr:nvSpPr>
            <xdr:cNvPr id="14614" name="Check Box 278" hidden="1">
              <a:extLst>
                <a:ext uri="{63B3BB69-23CF-44E3-9099-C40C66FF867C}">
                  <a14:compatExt spid="_x0000_s14614"/>
                </a:ext>
                <a:ext uri="{FF2B5EF4-FFF2-40B4-BE49-F238E27FC236}">
                  <a16:creationId xmlns:a16="http://schemas.microsoft.com/office/drawing/2014/main" id="{00000000-0008-0000-0600-00001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285750</xdr:rowOff>
        </xdr:from>
        <xdr:to>
          <xdr:col>22</xdr:col>
          <xdr:colOff>171450</xdr:colOff>
          <xdr:row>83</xdr:row>
          <xdr:rowOff>47625</xdr:rowOff>
        </xdr:to>
        <xdr:sp macro="" textlink="">
          <xdr:nvSpPr>
            <xdr:cNvPr id="14615" name="Check Box 279" hidden="1">
              <a:extLst>
                <a:ext uri="{63B3BB69-23CF-44E3-9099-C40C66FF867C}">
                  <a14:compatExt spid="_x0000_s14615"/>
                </a:ext>
                <a:ext uri="{FF2B5EF4-FFF2-40B4-BE49-F238E27FC236}">
                  <a16:creationId xmlns:a16="http://schemas.microsoft.com/office/drawing/2014/main" id="{00000000-0008-0000-0600-00001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285750</xdr:rowOff>
        </xdr:from>
        <xdr:to>
          <xdr:col>22</xdr:col>
          <xdr:colOff>171450</xdr:colOff>
          <xdr:row>83</xdr:row>
          <xdr:rowOff>47625</xdr:rowOff>
        </xdr:to>
        <xdr:sp macro="" textlink="">
          <xdr:nvSpPr>
            <xdr:cNvPr id="14616" name="Check Box 280" hidden="1">
              <a:extLst>
                <a:ext uri="{63B3BB69-23CF-44E3-9099-C40C66FF867C}">
                  <a14:compatExt spid="_x0000_s14616"/>
                </a:ext>
                <a:ext uri="{FF2B5EF4-FFF2-40B4-BE49-F238E27FC236}">
                  <a16:creationId xmlns:a16="http://schemas.microsoft.com/office/drawing/2014/main" id="{00000000-0008-0000-0600-00001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285750</xdr:rowOff>
        </xdr:from>
        <xdr:to>
          <xdr:col>22</xdr:col>
          <xdr:colOff>171450</xdr:colOff>
          <xdr:row>83</xdr:row>
          <xdr:rowOff>47625</xdr:rowOff>
        </xdr:to>
        <xdr:sp macro="" textlink="">
          <xdr:nvSpPr>
            <xdr:cNvPr id="14617" name="Check Box 281" hidden="1">
              <a:extLst>
                <a:ext uri="{63B3BB69-23CF-44E3-9099-C40C66FF867C}">
                  <a14:compatExt spid="_x0000_s14617"/>
                </a:ext>
                <a:ext uri="{FF2B5EF4-FFF2-40B4-BE49-F238E27FC236}">
                  <a16:creationId xmlns:a16="http://schemas.microsoft.com/office/drawing/2014/main" id="{00000000-0008-0000-0600-00001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285750</xdr:rowOff>
        </xdr:from>
        <xdr:to>
          <xdr:col>22</xdr:col>
          <xdr:colOff>171450</xdr:colOff>
          <xdr:row>83</xdr:row>
          <xdr:rowOff>47625</xdr:rowOff>
        </xdr:to>
        <xdr:sp macro="" textlink="">
          <xdr:nvSpPr>
            <xdr:cNvPr id="14618" name="Check Box 282" hidden="1">
              <a:extLst>
                <a:ext uri="{63B3BB69-23CF-44E3-9099-C40C66FF867C}">
                  <a14:compatExt spid="_x0000_s14618"/>
                </a:ext>
                <a:ext uri="{FF2B5EF4-FFF2-40B4-BE49-F238E27FC236}">
                  <a16:creationId xmlns:a16="http://schemas.microsoft.com/office/drawing/2014/main" id="{00000000-0008-0000-0600-00001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131</xdr:row>
          <xdr:rowOff>0</xdr:rowOff>
        </xdr:from>
        <xdr:to>
          <xdr:col>22</xdr:col>
          <xdr:colOff>200025</xdr:colOff>
          <xdr:row>132</xdr:row>
          <xdr:rowOff>38100</xdr:rowOff>
        </xdr:to>
        <xdr:sp macro="" textlink="">
          <xdr:nvSpPr>
            <xdr:cNvPr id="14653" name="Check Box 317" hidden="1">
              <a:extLst>
                <a:ext uri="{63B3BB69-23CF-44E3-9099-C40C66FF867C}">
                  <a14:compatExt spid="_x0000_s14653"/>
                </a:ext>
                <a:ext uri="{FF2B5EF4-FFF2-40B4-BE49-F238E27FC236}">
                  <a16:creationId xmlns:a16="http://schemas.microsoft.com/office/drawing/2014/main" id="{00000000-0008-0000-0600-00003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143</xdr:row>
          <xdr:rowOff>142875</xdr:rowOff>
        </xdr:from>
        <xdr:to>
          <xdr:col>22</xdr:col>
          <xdr:colOff>295275</xdr:colOff>
          <xdr:row>143</xdr:row>
          <xdr:rowOff>495300</xdr:rowOff>
        </xdr:to>
        <xdr:sp macro="" textlink="">
          <xdr:nvSpPr>
            <xdr:cNvPr id="14662" name="Check Box 326" hidden="1">
              <a:extLst>
                <a:ext uri="{63B3BB69-23CF-44E3-9099-C40C66FF867C}">
                  <a14:compatExt spid="_x0000_s14662"/>
                </a:ext>
                <a:ext uri="{FF2B5EF4-FFF2-40B4-BE49-F238E27FC236}">
                  <a16:creationId xmlns:a16="http://schemas.microsoft.com/office/drawing/2014/main" id="{00000000-0008-0000-0600-00004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19</xdr:row>
          <xdr:rowOff>28575</xdr:rowOff>
        </xdr:from>
        <xdr:to>
          <xdr:col>22</xdr:col>
          <xdr:colOff>228600</xdr:colOff>
          <xdr:row>20</xdr:row>
          <xdr:rowOff>200025</xdr:rowOff>
        </xdr:to>
        <xdr:sp macro="" textlink="">
          <xdr:nvSpPr>
            <xdr:cNvPr id="14666" name="Check Box 330" hidden="1">
              <a:extLst>
                <a:ext uri="{63B3BB69-23CF-44E3-9099-C40C66FF867C}">
                  <a14:compatExt spid="_x0000_s14666"/>
                </a:ext>
                <a:ext uri="{FF2B5EF4-FFF2-40B4-BE49-F238E27FC236}">
                  <a16:creationId xmlns:a16="http://schemas.microsoft.com/office/drawing/2014/main" id="{00000000-0008-0000-0600-00004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xdr:row>
          <xdr:rowOff>28575</xdr:rowOff>
        </xdr:from>
        <xdr:to>
          <xdr:col>22</xdr:col>
          <xdr:colOff>228600</xdr:colOff>
          <xdr:row>22</xdr:row>
          <xdr:rowOff>200025</xdr:rowOff>
        </xdr:to>
        <xdr:sp macro="" textlink="">
          <xdr:nvSpPr>
            <xdr:cNvPr id="14667" name="Check Box 331" hidden="1">
              <a:extLst>
                <a:ext uri="{63B3BB69-23CF-44E3-9099-C40C66FF867C}">
                  <a14:compatExt spid="_x0000_s14667"/>
                </a:ext>
                <a:ext uri="{FF2B5EF4-FFF2-40B4-BE49-F238E27FC236}">
                  <a16:creationId xmlns:a16="http://schemas.microsoft.com/office/drawing/2014/main" id="{00000000-0008-0000-0600-00004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33</xdr:row>
          <xdr:rowOff>28575</xdr:rowOff>
        </xdr:from>
        <xdr:to>
          <xdr:col>22</xdr:col>
          <xdr:colOff>228600</xdr:colOff>
          <xdr:row>34</xdr:row>
          <xdr:rowOff>9525</xdr:rowOff>
        </xdr:to>
        <xdr:sp macro="" textlink="">
          <xdr:nvSpPr>
            <xdr:cNvPr id="14668" name="Check Box 332" hidden="1">
              <a:extLst>
                <a:ext uri="{63B3BB69-23CF-44E3-9099-C40C66FF867C}">
                  <a14:compatExt spid="_x0000_s14668"/>
                </a:ext>
                <a:ext uri="{FF2B5EF4-FFF2-40B4-BE49-F238E27FC236}">
                  <a16:creationId xmlns:a16="http://schemas.microsoft.com/office/drawing/2014/main" id="{00000000-0008-0000-0600-00004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36</xdr:row>
          <xdr:rowOff>28575</xdr:rowOff>
        </xdr:from>
        <xdr:to>
          <xdr:col>22</xdr:col>
          <xdr:colOff>228600</xdr:colOff>
          <xdr:row>37</xdr:row>
          <xdr:rowOff>9525</xdr:rowOff>
        </xdr:to>
        <xdr:sp macro="" textlink="">
          <xdr:nvSpPr>
            <xdr:cNvPr id="14669" name="Check Box 333" hidden="1">
              <a:extLst>
                <a:ext uri="{63B3BB69-23CF-44E3-9099-C40C66FF867C}">
                  <a14:compatExt spid="_x0000_s14669"/>
                </a:ext>
                <a:ext uri="{FF2B5EF4-FFF2-40B4-BE49-F238E27FC236}">
                  <a16:creationId xmlns:a16="http://schemas.microsoft.com/office/drawing/2014/main" id="{00000000-0008-0000-0600-00004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45</xdr:row>
          <xdr:rowOff>28575</xdr:rowOff>
        </xdr:from>
        <xdr:to>
          <xdr:col>22</xdr:col>
          <xdr:colOff>228600</xdr:colOff>
          <xdr:row>46</xdr:row>
          <xdr:rowOff>9525</xdr:rowOff>
        </xdr:to>
        <xdr:sp macro="" textlink="">
          <xdr:nvSpPr>
            <xdr:cNvPr id="14671" name="Check Box 335" hidden="1">
              <a:extLst>
                <a:ext uri="{63B3BB69-23CF-44E3-9099-C40C66FF867C}">
                  <a14:compatExt spid="_x0000_s14671"/>
                </a:ext>
                <a:ext uri="{FF2B5EF4-FFF2-40B4-BE49-F238E27FC236}">
                  <a16:creationId xmlns:a16="http://schemas.microsoft.com/office/drawing/2014/main" id="{00000000-0008-0000-0600-00004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28575</xdr:rowOff>
        </xdr:from>
        <xdr:to>
          <xdr:col>22</xdr:col>
          <xdr:colOff>228600</xdr:colOff>
          <xdr:row>47</xdr:row>
          <xdr:rowOff>9525</xdr:rowOff>
        </xdr:to>
        <xdr:sp macro="" textlink="">
          <xdr:nvSpPr>
            <xdr:cNvPr id="14672" name="Check Box 336" hidden="1">
              <a:extLst>
                <a:ext uri="{63B3BB69-23CF-44E3-9099-C40C66FF867C}">
                  <a14:compatExt spid="_x0000_s14672"/>
                </a:ext>
                <a:ext uri="{FF2B5EF4-FFF2-40B4-BE49-F238E27FC236}">
                  <a16:creationId xmlns:a16="http://schemas.microsoft.com/office/drawing/2014/main" id="{00000000-0008-0000-0600-00005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47</xdr:row>
          <xdr:rowOff>28575</xdr:rowOff>
        </xdr:from>
        <xdr:to>
          <xdr:col>22</xdr:col>
          <xdr:colOff>228600</xdr:colOff>
          <xdr:row>48</xdr:row>
          <xdr:rowOff>9525</xdr:rowOff>
        </xdr:to>
        <xdr:sp macro="" textlink="">
          <xdr:nvSpPr>
            <xdr:cNvPr id="14673" name="Check Box 337" hidden="1">
              <a:extLst>
                <a:ext uri="{63B3BB69-23CF-44E3-9099-C40C66FF867C}">
                  <a14:compatExt spid="_x0000_s14673"/>
                </a:ext>
                <a:ext uri="{FF2B5EF4-FFF2-40B4-BE49-F238E27FC236}">
                  <a16:creationId xmlns:a16="http://schemas.microsoft.com/office/drawing/2014/main" id="{00000000-0008-0000-0600-00005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49</xdr:row>
          <xdr:rowOff>28575</xdr:rowOff>
        </xdr:from>
        <xdr:to>
          <xdr:col>22</xdr:col>
          <xdr:colOff>228600</xdr:colOff>
          <xdr:row>50</xdr:row>
          <xdr:rowOff>9525</xdr:rowOff>
        </xdr:to>
        <xdr:sp macro="" textlink="">
          <xdr:nvSpPr>
            <xdr:cNvPr id="14674" name="Check Box 338" hidden="1">
              <a:extLst>
                <a:ext uri="{63B3BB69-23CF-44E3-9099-C40C66FF867C}">
                  <a14:compatExt spid="_x0000_s14674"/>
                </a:ext>
                <a:ext uri="{FF2B5EF4-FFF2-40B4-BE49-F238E27FC236}">
                  <a16:creationId xmlns:a16="http://schemas.microsoft.com/office/drawing/2014/main" id="{00000000-0008-0000-0600-00005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52</xdr:row>
          <xdr:rowOff>28575</xdr:rowOff>
        </xdr:from>
        <xdr:to>
          <xdr:col>22</xdr:col>
          <xdr:colOff>228600</xdr:colOff>
          <xdr:row>53</xdr:row>
          <xdr:rowOff>9525</xdr:rowOff>
        </xdr:to>
        <xdr:sp macro="" textlink="">
          <xdr:nvSpPr>
            <xdr:cNvPr id="14675" name="Check Box 339" hidden="1">
              <a:extLst>
                <a:ext uri="{63B3BB69-23CF-44E3-9099-C40C66FF867C}">
                  <a14:compatExt spid="_x0000_s14675"/>
                </a:ext>
                <a:ext uri="{FF2B5EF4-FFF2-40B4-BE49-F238E27FC236}">
                  <a16:creationId xmlns:a16="http://schemas.microsoft.com/office/drawing/2014/main" id="{00000000-0008-0000-0600-00005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55</xdr:row>
          <xdr:rowOff>28575</xdr:rowOff>
        </xdr:from>
        <xdr:to>
          <xdr:col>22</xdr:col>
          <xdr:colOff>228600</xdr:colOff>
          <xdr:row>56</xdr:row>
          <xdr:rowOff>9525</xdr:rowOff>
        </xdr:to>
        <xdr:sp macro="" textlink="">
          <xdr:nvSpPr>
            <xdr:cNvPr id="14676" name="Check Box 340" hidden="1">
              <a:extLst>
                <a:ext uri="{63B3BB69-23CF-44E3-9099-C40C66FF867C}">
                  <a14:compatExt spid="_x0000_s14676"/>
                </a:ext>
                <a:ext uri="{FF2B5EF4-FFF2-40B4-BE49-F238E27FC236}">
                  <a16:creationId xmlns:a16="http://schemas.microsoft.com/office/drawing/2014/main" id="{00000000-0008-0000-0600-00005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56</xdr:row>
          <xdr:rowOff>28575</xdr:rowOff>
        </xdr:from>
        <xdr:to>
          <xdr:col>22</xdr:col>
          <xdr:colOff>228600</xdr:colOff>
          <xdr:row>56</xdr:row>
          <xdr:rowOff>390525</xdr:rowOff>
        </xdr:to>
        <xdr:sp macro="" textlink="">
          <xdr:nvSpPr>
            <xdr:cNvPr id="14677" name="Check Box 341" hidden="1">
              <a:extLst>
                <a:ext uri="{63B3BB69-23CF-44E3-9099-C40C66FF867C}">
                  <a14:compatExt spid="_x0000_s14677"/>
                </a:ext>
                <a:ext uri="{FF2B5EF4-FFF2-40B4-BE49-F238E27FC236}">
                  <a16:creationId xmlns:a16="http://schemas.microsoft.com/office/drawing/2014/main" id="{00000000-0008-0000-0600-00005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60</xdr:row>
          <xdr:rowOff>28575</xdr:rowOff>
        </xdr:from>
        <xdr:to>
          <xdr:col>22</xdr:col>
          <xdr:colOff>228600</xdr:colOff>
          <xdr:row>61</xdr:row>
          <xdr:rowOff>9525</xdr:rowOff>
        </xdr:to>
        <xdr:sp macro="" textlink="">
          <xdr:nvSpPr>
            <xdr:cNvPr id="14678" name="Check Box 342" hidden="1">
              <a:extLst>
                <a:ext uri="{63B3BB69-23CF-44E3-9099-C40C66FF867C}">
                  <a14:compatExt spid="_x0000_s14678"/>
                </a:ext>
                <a:ext uri="{FF2B5EF4-FFF2-40B4-BE49-F238E27FC236}">
                  <a16:creationId xmlns:a16="http://schemas.microsoft.com/office/drawing/2014/main" id="{00000000-0008-0000-0600-00005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61</xdr:row>
          <xdr:rowOff>28575</xdr:rowOff>
        </xdr:from>
        <xdr:to>
          <xdr:col>22</xdr:col>
          <xdr:colOff>228600</xdr:colOff>
          <xdr:row>62</xdr:row>
          <xdr:rowOff>9525</xdr:rowOff>
        </xdr:to>
        <xdr:sp macro="" textlink="">
          <xdr:nvSpPr>
            <xdr:cNvPr id="14680" name="Check Box 344" hidden="1">
              <a:extLst>
                <a:ext uri="{63B3BB69-23CF-44E3-9099-C40C66FF867C}">
                  <a14:compatExt spid="_x0000_s14680"/>
                </a:ext>
                <a:ext uri="{FF2B5EF4-FFF2-40B4-BE49-F238E27FC236}">
                  <a16:creationId xmlns:a16="http://schemas.microsoft.com/office/drawing/2014/main" id="{00000000-0008-0000-0600-00005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63</xdr:row>
          <xdr:rowOff>28575</xdr:rowOff>
        </xdr:from>
        <xdr:to>
          <xdr:col>22</xdr:col>
          <xdr:colOff>228600</xdr:colOff>
          <xdr:row>64</xdr:row>
          <xdr:rowOff>9525</xdr:rowOff>
        </xdr:to>
        <xdr:sp macro="" textlink="">
          <xdr:nvSpPr>
            <xdr:cNvPr id="14681" name="Check Box 345" hidden="1">
              <a:extLst>
                <a:ext uri="{63B3BB69-23CF-44E3-9099-C40C66FF867C}">
                  <a14:compatExt spid="_x0000_s14681"/>
                </a:ext>
                <a:ext uri="{FF2B5EF4-FFF2-40B4-BE49-F238E27FC236}">
                  <a16:creationId xmlns:a16="http://schemas.microsoft.com/office/drawing/2014/main" id="{00000000-0008-0000-0600-00005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66</xdr:row>
          <xdr:rowOff>28575</xdr:rowOff>
        </xdr:from>
        <xdr:to>
          <xdr:col>22</xdr:col>
          <xdr:colOff>228600</xdr:colOff>
          <xdr:row>67</xdr:row>
          <xdr:rowOff>9525</xdr:rowOff>
        </xdr:to>
        <xdr:sp macro="" textlink="">
          <xdr:nvSpPr>
            <xdr:cNvPr id="14682" name="Check Box 346" hidden="1">
              <a:extLst>
                <a:ext uri="{63B3BB69-23CF-44E3-9099-C40C66FF867C}">
                  <a14:compatExt spid="_x0000_s14682"/>
                </a:ext>
                <a:ext uri="{FF2B5EF4-FFF2-40B4-BE49-F238E27FC236}">
                  <a16:creationId xmlns:a16="http://schemas.microsoft.com/office/drawing/2014/main" id="{00000000-0008-0000-0600-00005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28575</xdr:rowOff>
        </xdr:from>
        <xdr:to>
          <xdr:col>22</xdr:col>
          <xdr:colOff>228600</xdr:colOff>
          <xdr:row>70</xdr:row>
          <xdr:rowOff>9525</xdr:rowOff>
        </xdr:to>
        <xdr:sp macro="" textlink="">
          <xdr:nvSpPr>
            <xdr:cNvPr id="14684" name="Check Box 348" hidden="1">
              <a:extLst>
                <a:ext uri="{63B3BB69-23CF-44E3-9099-C40C66FF867C}">
                  <a14:compatExt spid="_x0000_s14684"/>
                </a:ext>
                <a:ext uri="{FF2B5EF4-FFF2-40B4-BE49-F238E27FC236}">
                  <a16:creationId xmlns:a16="http://schemas.microsoft.com/office/drawing/2014/main" id="{00000000-0008-0000-0600-00005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70</xdr:row>
          <xdr:rowOff>28575</xdr:rowOff>
        </xdr:from>
        <xdr:to>
          <xdr:col>22</xdr:col>
          <xdr:colOff>228600</xdr:colOff>
          <xdr:row>70</xdr:row>
          <xdr:rowOff>390525</xdr:rowOff>
        </xdr:to>
        <xdr:sp macro="" textlink="">
          <xdr:nvSpPr>
            <xdr:cNvPr id="14685" name="Check Box 349" hidden="1">
              <a:extLst>
                <a:ext uri="{63B3BB69-23CF-44E3-9099-C40C66FF867C}">
                  <a14:compatExt spid="_x0000_s14685"/>
                </a:ext>
                <a:ext uri="{FF2B5EF4-FFF2-40B4-BE49-F238E27FC236}">
                  <a16:creationId xmlns:a16="http://schemas.microsoft.com/office/drawing/2014/main" id="{00000000-0008-0000-0600-00005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73</xdr:row>
          <xdr:rowOff>28575</xdr:rowOff>
        </xdr:from>
        <xdr:to>
          <xdr:col>22</xdr:col>
          <xdr:colOff>228600</xdr:colOff>
          <xdr:row>74</xdr:row>
          <xdr:rowOff>9525</xdr:rowOff>
        </xdr:to>
        <xdr:sp macro="" textlink="">
          <xdr:nvSpPr>
            <xdr:cNvPr id="14686" name="Check Box 350" hidden="1">
              <a:extLst>
                <a:ext uri="{63B3BB69-23CF-44E3-9099-C40C66FF867C}">
                  <a14:compatExt spid="_x0000_s14686"/>
                </a:ext>
                <a:ext uri="{FF2B5EF4-FFF2-40B4-BE49-F238E27FC236}">
                  <a16:creationId xmlns:a16="http://schemas.microsoft.com/office/drawing/2014/main" id="{00000000-0008-0000-0600-00005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74</xdr:row>
          <xdr:rowOff>28575</xdr:rowOff>
        </xdr:from>
        <xdr:to>
          <xdr:col>22</xdr:col>
          <xdr:colOff>228600</xdr:colOff>
          <xdr:row>75</xdr:row>
          <xdr:rowOff>9525</xdr:rowOff>
        </xdr:to>
        <xdr:sp macro="" textlink="">
          <xdr:nvSpPr>
            <xdr:cNvPr id="14687" name="Check Box 351" hidden="1">
              <a:extLst>
                <a:ext uri="{63B3BB69-23CF-44E3-9099-C40C66FF867C}">
                  <a14:compatExt spid="_x0000_s14687"/>
                </a:ext>
                <a:ext uri="{FF2B5EF4-FFF2-40B4-BE49-F238E27FC236}">
                  <a16:creationId xmlns:a16="http://schemas.microsoft.com/office/drawing/2014/main" id="{00000000-0008-0000-0600-00005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76</xdr:row>
          <xdr:rowOff>28575</xdr:rowOff>
        </xdr:from>
        <xdr:to>
          <xdr:col>22</xdr:col>
          <xdr:colOff>228600</xdr:colOff>
          <xdr:row>76</xdr:row>
          <xdr:rowOff>390525</xdr:rowOff>
        </xdr:to>
        <xdr:sp macro="" textlink="">
          <xdr:nvSpPr>
            <xdr:cNvPr id="14688" name="Check Box 352" hidden="1">
              <a:extLst>
                <a:ext uri="{63B3BB69-23CF-44E3-9099-C40C66FF867C}">
                  <a14:compatExt spid="_x0000_s14688"/>
                </a:ext>
                <a:ext uri="{FF2B5EF4-FFF2-40B4-BE49-F238E27FC236}">
                  <a16:creationId xmlns:a16="http://schemas.microsoft.com/office/drawing/2014/main" id="{00000000-0008-0000-0600-00006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83</xdr:row>
          <xdr:rowOff>28575</xdr:rowOff>
        </xdr:from>
        <xdr:to>
          <xdr:col>22</xdr:col>
          <xdr:colOff>228600</xdr:colOff>
          <xdr:row>83</xdr:row>
          <xdr:rowOff>390525</xdr:rowOff>
        </xdr:to>
        <xdr:sp macro="" textlink="">
          <xdr:nvSpPr>
            <xdr:cNvPr id="14689" name="Check Box 353" hidden="1">
              <a:extLst>
                <a:ext uri="{63B3BB69-23CF-44E3-9099-C40C66FF867C}">
                  <a14:compatExt spid="_x0000_s14689"/>
                </a:ext>
                <a:ext uri="{FF2B5EF4-FFF2-40B4-BE49-F238E27FC236}">
                  <a16:creationId xmlns:a16="http://schemas.microsoft.com/office/drawing/2014/main" id="{00000000-0008-0000-0600-00006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88</xdr:row>
          <xdr:rowOff>28575</xdr:rowOff>
        </xdr:from>
        <xdr:to>
          <xdr:col>22</xdr:col>
          <xdr:colOff>228600</xdr:colOff>
          <xdr:row>89</xdr:row>
          <xdr:rowOff>9525</xdr:rowOff>
        </xdr:to>
        <xdr:sp macro="" textlink="">
          <xdr:nvSpPr>
            <xdr:cNvPr id="14690" name="Check Box 354" hidden="1">
              <a:extLst>
                <a:ext uri="{63B3BB69-23CF-44E3-9099-C40C66FF867C}">
                  <a14:compatExt spid="_x0000_s14690"/>
                </a:ext>
                <a:ext uri="{FF2B5EF4-FFF2-40B4-BE49-F238E27FC236}">
                  <a16:creationId xmlns:a16="http://schemas.microsoft.com/office/drawing/2014/main" id="{00000000-0008-0000-0600-00006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89</xdr:row>
          <xdr:rowOff>28575</xdr:rowOff>
        </xdr:from>
        <xdr:to>
          <xdr:col>22</xdr:col>
          <xdr:colOff>228600</xdr:colOff>
          <xdr:row>90</xdr:row>
          <xdr:rowOff>9525</xdr:rowOff>
        </xdr:to>
        <xdr:sp macro="" textlink="">
          <xdr:nvSpPr>
            <xdr:cNvPr id="14691" name="Check Box 355" hidden="1">
              <a:extLst>
                <a:ext uri="{63B3BB69-23CF-44E3-9099-C40C66FF867C}">
                  <a14:compatExt spid="_x0000_s14691"/>
                </a:ext>
                <a:ext uri="{FF2B5EF4-FFF2-40B4-BE49-F238E27FC236}">
                  <a16:creationId xmlns:a16="http://schemas.microsoft.com/office/drawing/2014/main" id="{00000000-0008-0000-0600-00006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91</xdr:row>
          <xdr:rowOff>28575</xdr:rowOff>
        </xdr:from>
        <xdr:to>
          <xdr:col>22</xdr:col>
          <xdr:colOff>228600</xdr:colOff>
          <xdr:row>92</xdr:row>
          <xdr:rowOff>9525</xdr:rowOff>
        </xdr:to>
        <xdr:sp macro="" textlink="">
          <xdr:nvSpPr>
            <xdr:cNvPr id="14692" name="Check Box 356" hidden="1">
              <a:extLst>
                <a:ext uri="{63B3BB69-23CF-44E3-9099-C40C66FF867C}">
                  <a14:compatExt spid="_x0000_s14692"/>
                </a:ext>
                <a:ext uri="{FF2B5EF4-FFF2-40B4-BE49-F238E27FC236}">
                  <a16:creationId xmlns:a16="http://schemas.microsoft.com/office/drawing/2014/main" id="{00000000-0008-0000-0600-00006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94</xdr:row>
          <xdr:rowOff>28575</xdr:rowOff>
        </xdr:from>
        <xdr:to>
          <xdr:col>22</xdr:col>
          <xdr:colOff>228600</xdr:colOff>
          <xdr:row>95</xdr:row>
          <xdr:rowOff>9525</xdr:rowOff>
        </xdr:to>
        <xdr:sp macro="" textlink="">
          <xdr:nvSpPr>
            <xdr:cNvPr id="14693" name="Check Box 357" hidden="1">
              <a:extLst>
                <a:ext uri="{63B3BB69-23CF-44E3-9099-C40C66FF867C}">
                  <a14:compatExt spid="_x0000_s14693"/>
                </a:ext>
                <a:ext uri="{FF2B5EF4-FFF2-40B4-BE49-F238E27FC236}">
                  <a16:creationId xmlns:a16="http://schemas.microsoft.com/office/drawing/2014/main" id="{00000000-0008-0000-0600-00006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28575</xdr:rowOff>
        </xdr:from>
        <xdr:to>
          <xdr:col>22</xdr:col>
          <xdr:colOff>228600</xdr:colOff>
          <xdr:row>96</xdr:row>
          <xdr:rowOff>200025</xdr:rowOff>
        </xdr:to>
        <xdr:sp macro="" textlink="">
          <xdr:nvSpPr>
            <xdr:cNvPr id="14694" name="Check Box 358" hidden="1">
              <a:extLst>
                <a:ext uri="{63B3BB69-23CF-44E3-9099-C40C66FF867C}">
                  <a14:compatExt spid="_x0000_s14694"/>
                </a:ext>
                <a:ext uri="{FF2B5EF4-FFF2-40B4-BE49-F238E27FC236}">
                  <a16:creationId xmlns:a16="http://schemas.microsoft.com/office/drawing/2014/main" id="{00000000-0008-0000-0600-00006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97</xdr:row>
          <xdr:rowOff>28575</xdr:rowOff>
        </xdr:from>
        <xdr:to>
          <xdr:col>22</xdr:col>
          <xdr:colOff>228600</xdr:colOff>
          <xdr:row>98</xdr:row>
          <xdr:rowOff>9525</xdr:rowOff>
        </xdr:to>
        <xdr:sp macro="" textlink="">
          <xdr:nvSpPr>
            <xdr:cNvPr id="14695" name="Check Box 359" hidden="1">
              <a:extLst>
                <a:ext uri="{63B3BB69-23CF-44E3-9099-C40C66FF867C}">
                  <a14:compatExt spid="_x0000_s14695"/>
                </a:ext>
                <a:ext uri="{FF2B5EF4-FFF2-40B4-BE49-F238E27FC236}">
                  <a16:creationId xmlns:a16="http://schemas.microsoft.com/office/drawing/2014/main" id="{00000000-0008-0000-0600-00006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98</xdr:row>
          <xdr:rowOff>28575</xdr:rowOff>
        </xdr:from>
        <xdr:to>
          <xdr:col>22</xdr:col>
          <xdr:colOff>228600</xdr:colOff>
          <xdr:row>98</xdr:row>
          <xdr:rowOff>390525</xdr:rowOff>
        </xdr:to>
        <xdr:sp macro="" textlink="">
          <xdr:nvSpPr>
            <xdr:cNvPr id="14696" name="Check Box 360" hidden="1">
              <a:extLst>
                <a:ext uri="{63B3BB69-23CF-44E3-9099-C40C66FF867C}">
                  <a14:compatExt spid="_x0000_s14696"/>
                </a:ext>
                <a:ext uri="{FF2B5EF4-FFF2-40B4-BE49-F238E27FC236}">
                  <a16:creationId xmlns:a16="http://schemas.microsoft.com/office/drawing/2014/main" id="{00000000-0008-0000-0600-00006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100</xdr:row>
          <xdr:rowOff>28575</xdr:rowOff>
        </xdr:from>
        <xdr:to>
          <xdr:col>22</xdr:col>
          <xdr:colOff>228600</xdr:colOff>
          <xdr:row>101</xdr:row>
          <xdr:rowOff>9525</xdr:rowOff>
        </xdr:to>
        <xdr:sp macro="" textlink="">
          <xdr:nvSpPr>
            <xdr:cNvPr id="14697" name="Check Box 361" hidden="1">
              <a:extLst>
                <a:ext uri="{63B3BB69-23CF-44E3-9099-C40C66FF867C}">
                  <a14:compatExt spid="_x0000_s14697"/>
                </a:ext>
                <a:ext uri="{FF2B5EF4-FFF2-40B4-BE49-F238E27FC236}">
                  <a16:creationId xmlns:a16="http://schemas.microsoft.com/office/drawing/2014/main" id="{00000000-0008-0000-0600-00006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106</xdr:row>
          <xdr:rowOff>28575</xdr:rowOff>
        </xdr:from>
        <xdr:to>
          <xdr:col>22</xdr:col>
          <xdr:colOff>228600</xdr:colOff>
          <xdr:row>106</xdr:row>
          <xdr:rowOff>390525</xdr:rowOff>
        </xdr:to>
        <xdr:sp macro="" textlink="">
          <xdr:nvSpPr>
            <xdr:cNvPr id="14698" name="Check Box 362" hidden="1">
              <a:extLst>
                <a:ext uri="{63B3BB69-23CF-44E3-9099-C40C66FF867C}">
                  <a14:compatExt spid="_x0000_s14698"/>
                </a:ext>
                <a:ext uri="{FF2B5EF4-FFF2-40B4-BE49-F238E27FC236}">
                  <a16:creationId xmlns:a16="http://schemas.microsoft.com/office/drawing/2014/main" id="{00000000-0008-0000-0600-00006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111</xdr:row>
          <xdr:rowOff>28575</xdr:rowOff>
        </xdr:from>
        <xdr:to>
          <xdr:col>22</xdr:col>
          <xdr:colOff>228600</xdr:colOff>
          <xdr:row>112</xdr:row>
          <xdr:rowOff>9525</xdr:rowOff>
        </xdr:to>
        <xdr:sp macro="" textlink="">
          <xdr:nvSpPr>
            <xdr:cNvPr id="14699" name="Check Box 363" hidden="1">
              <a:extLst>
                <a:ext uri="{63B3BB69-23CF-44E3-9099-C40C66FF867C}">
                  <a14:compatExt spid="_x0000_s14699"/>
                </a:ext>
                <a:ext uri="{FF2B5EF4-FFF2-40B4-BE49-F238E27FC236}">
                  <a16:creationId xmlns:a16="http://schemas.microsoft.com/office/drawing/2014/main" id="{00000000-0008-0000-0600-00006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114</xdr:row>
          <xdr:rowOff>28575</xdr:rowOff>
        </xdr:from>
        <xdr:to>
          <xdr:col>22</xdr:col>
          <xdr:colOff>228600</xdr:colOff>
          <xdr:row>115</xdr:row>
          <xdr:rowOff>9525</xdr:rowOff>
        </xdr:to>
        <xdr:sp macro="" textlink="">
          <xdr:nvSpPr>
            <xdr:cNvPr id="14701" name="Check Box 365" hidden="1">
              <a:extLst>
                <a:ext uri="{63B3BB69-23CF-44E3-9099-C40C66FF867C}">
                  <a14:compatExt spid="_x0000_s14701"/>
                </a:ext>
                <a:ext uri="{FF2B5EF4-FFF2-40B4-BE49-F238E27FC236}">
                  <a16:creationId xmlns:a16="http://schemas.microsoft.com/office/drawing/2014/main" id="{00000000-0008-0000-0600-00006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118</xdr:row>
          <xdr:rowOff>28575</xdr:rowOff>
        </xdr:from>
        <xdr:to>
          <xdr:col>22</xdr:col>
          <xdr:colOff>228600</xdr:colOff>
          <xdr:row>119</xdr:row>
          <xdr:rowOff>9525</xdr:rowOff>
        </xdr:to>
        <xdr:sp macro="" textlink="">
          <xdr:nvSpPr>
            <xdr:cNvPr id="14703" name="Check Box 367" hidden="1">
              <a:extLst>
                <a:ext uri="{63B3BB69-23CF-44E3-9099-C40C66FF867C}">
                  <a14:compatExt spid="_x0000_s14703"/>
                </a:ext>
                <a:ext uri="{FF2B5EF4-FFF2-40B4-BE49-F238E27FC236}">
                  <a16:creationId xmlns:a16="http://schemas.microsoft.com/office/drawing/2014/main" id="{00000000-0008-0000-0600-00006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121</xdr:row>
          <xdr:rowOff>28575</xdr:rowOff>
        </xdr:from>
        <xdr:to>
          <xdr:col>22</xdr:col>
          <xdr:colOff>228600</xdr:colOff>
          <xdr:row>122</xdr:row>
          <xdr:rowOff>9525</xdr:rowOff>
        </xdr:to>
        <xdr:sp macro="" textlink="">
          <xdr:nvSpPr>
            <xdr:cNvPr id="14704" name="Check Box 368" hidden="1">
              <a:extLst>
                <a:ext uri="{63B3BB69-23CF-44E3-9099-C40C66FF867C}">
                  <a14:compatExt spid="_x0000_s14704"/>
                </a:ext>
                <a:ext uri="{FF2B5EF4-FFF2-40B4-BE49-F238E27FC236}">
                  <a16:creationId xmlns:a16="http://schemas.microsoft.com/office/drawing/2014/main" id="{00000000-0008-0000-0600-00007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125</xdr:row>
          <xdr:rowOff>28575</xdr:rowOff>
        </xdr:from>
        <xdr:to>
          <xdr:col>22</xdr:col>
          <xdr:colOff>228600</xdr:colOff>
          <xdr:row>126</xdr:row>
          <xdr:rowOff>9525</xdr:rowOff>
        </xdr:to>
        <xdr:sp macro="" textlink="">
          <xdr:nvSpPr>
            <xdr:cNvPr id="14706" name="Check Box 370" hidden="1">
              <a:extLst>
                <a:ext uri="{63B3BB69-23CF-44E3-9099-C40C66FF867C}">
                  <a14:compatExt spid="_x0000_s14706"/>
                </a:ext>
                <a:ext uri="{FF2B5EF4-FFF2-40B4-BE49-F238E27FC236}">
                  <a16:creationId xmlns:a16="http://schemas.microsoft.com/office/drawing/2014/main" id="{00000000-0008-0000-0600-00007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140</xdr:row>
          <xdr:rowOff>0</xdr:rowOff>
        </xdr:from>
        <xdr:to>
          <xdr:col>22</xdr:col>
          <xdr:colOff>228600</xdr:colOff>
          <xdr:row>140</xdr:row>
          <xdr:rowOff>361950</xdr:rowOff>
        </xdr:to>
        <xdr:sp macro="" textlink="">
          <xdr:nvSpPr>
            <xdr:cNvPr id="14708" name="Check Box 372" hidden="1">
              <a:extLst>
                <a:ext uri="{63B3BB69-23CF-44E3-9099-C40C66FF867C}">
                  <a14:compatExt spid="_x0000_s14708"/>
                </a:ext>
                <a:ext uri="{FF2B5EF4-FFF2-40B4-BE49-F238E27FC236}">
                  <a16:creationId xmlns:a16="http://schemas.microsoft.com/office/drawing/2014/main" id="{00000000-0008-0000-0600-00007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140</xdr:row>
          <xdr:rowOff>28575</xdr:rowOff>
        </xdr:from>
        <xdr:to>
          <xdr:col>22</xdr:col>
          <xdr:colOff>228600</xdr:colOff>
          <xdr:row>141</xdr:row>
          <xdr:rowOff>9525</xdr:rowOff>
        </xdr:to>
        <xdr:sp macro="" textlink="">
          <xdr:nvSpPr>
            <xdr:cNvPr id="14709" name="Check Box 373" hidden="1">
              <a:extLst>
                <a:ext uri="{63B3BB69-23CF-44E3-9099-C40C66FF867C}">
                  <a14:compatExt spid="_x0000_s14709"/>
                </a:ext>
                <a:ext uri="{FF2B5EF4-FFF2-40B4-BE49-F238E27FC236}">
                  <a16:creationId xmlns:a16="http://schemas.microsoft.com/office/drawing/2014/main" id="{00000000-0008-0000-0600-00007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144</xdr:row>
          <xdr:rowOff>28575</xdr:rowOff>
        </xdr:from>
        <xdr:to>
          <xdr:col>22</xdr:col>
          <xdr:colOff>228600</xdr:colOff>
          <xdr:row>145</xdr:row>
          <xdr:rowOff>9525</xdr:rowOff>
        </xdr:to>
        <xdr:sp macro="" textlink="">
          <xdr:nvSpPr>
            <xdr:cNvPr id="14710" name="Check Box 374" hidden="1">
              <a:extLst>
                <a:ext uri="{63B3BB69-23CF-44E3-9099-C40C66FF867C}">
                  <a14:compatExt spid="_x0000_s14710"/>
                </a:ext>
                <a:ext uri="{FF2B5EF4-FFF2-40B4-BE49-F238E27FC236}">
                  <a16:creationId xmlns:a16="http://schemas.microsoft.com/office/drawing/2014/main" id="{00000000-0008-0000-0600-00007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0</xdr:rowOff>
        </xdr:from>
        <xdr:to>
          <xdr:col>22</xdr:col>
          <xdr:colOff>295275</xdr:colOff>
          <xdr:row>12</xdr:row>
          <xdr:rowOff>352425</xdr:rowOff>
        </xdr:to>
        <xdr:sp macro="" textlink="">
          <xdr:nvSpPr>
            <xdr:cNvPr id="14711" name="Check Box 375" hidden="1">
              <a:extLst>
                <a:ext uri="{63B3BB69-23CF-44E3-9099-C40C66FF867C}">
                  <a14:compatExt spid="_x0000_s14711"/>
                </a:ext>
                <a:ext uri="{FF2B5EF4-FFF2-40B4-BE49-F238E27FC236}">
                  <a16:creationId xmlns:a16="http://schemas.microsoft.com/office/drawing/2014/main" id="{00000000-0008-0000-0600-00007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34</xdr:row>
          <xdr:rowOff>142875</xdr:rowOff>
        </xdr:from>
        <xdr:to>
          <xdr:col>22</xdr:col>
          <xdr:colOff>295275</xdr:colOff>
          <xdr:row>35</xdr:row>
          <xdr:rowOff>114300</xdr:rowOff>
        </xdr:to>
        <xdr:sp macro="" textlink="">
          <xdr:nvSpPr>
            <xdr:cNvPr id="14713" name="Check Box 377" hidden="1">
              <a:extLst>
                <a:ext uri="{63B3BB69-23CF-44E3-9099-C40C66FF867C}">
                  <a14:compatExt spid="_x0000_s14713"/>
                </a:ext>
                <a:ext uri="{FF2B5EF4-FFF2-40B4-BE49-F238E27FC236}">
                  <a16:creationId xmlns:a16="http://schemas.microsoft.com/office/drawing/2014/main" id="{00000000-0008-0000-0600-00007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38</xdr:row>
          <xdr:rowOff>142875</xdr:rowOff>
        </xdr:from>
        <xdr:to>
          <xdr:col>22</xdr:col>
          <xdr:colOff>295275</xdr:colOff>
          <xdr:row>40</xdr:row>
          <xdr:rowOff>114300</xdr:rowOff>
        </xdr:to>
        <xdr:sp macro="" textlink="">
          <xdr:nvSpPr>
            <xdr:cNvPr id="14714" name="Check Box 378" hidden="1">
              <a:extLst>
                <a:ext uri="{63B3BB69-23CF-44E3-9099-C40C66FF867C}">
                  <a14:compatExt spid="_x0000_s14714"/>
                </a:ext>
                <a:ext uri="{FF2B5EF4-FFF2-40B4-BE49-F238E27FC236}">
                  <a16:creationId xmlns:a16="http://schemas.microsoft.com/office/drawing/2014/main" id="{00000000-0008-0000-0600-00007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99</xdr:row>
          <xdr:rowOff>142875</xdr:rowOff>
        </xdr:from>
        <xdr:to>
          <xdr:col>22</xdr:col>
          <xdr:colOff>295275</xdr:colOff>
          <xdr:row>99</xdr:row>
          <xdr:rowOff>495300</xdr:rowOff>
        </xdr:to>
        <xdr:sp macro="" textlink="">
          <xdr:nvSpPr>
            <xdr:cNvPr id="14715" name="Check Box 379" hidden="1">
              <a:extLst>
                <a:ext uri="{63B3BB69-23CF-44E3-9099-C40C66FF867C}">
                  <a14:compatExt spid="_x0000_s14715"/>
                </a:ext>
                <a:ext uri="{FF2B5EF4-FFF2-40B4-BE49-F238E27FC236}">
                  <a16:creationId xmlns:a16="http://schemas.microsoft.com/office/drawing/2014/main" id="{00000000-0008-0000-0600-00007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135</xdr:row>
          <xdr:rowOff>142875</xdr:rowOff>
        </xdr:from>
        <xdr:to>
          <xdr:col>22</xdr:col>
          <xdr:colOff>295275</xdr:colOff>
          <xdr:row>135</xdr:row>
          <xdr:rowOff>495300</xdr:rowOff>
        </xdr:to>
        <xdr:sp macro="" textlink="">
          <xdr:nvSpPr>
            <xdr:cNvPr id="14720" name="Check Box 384" hidden="1">
              <a:extLst>
                <a:ext uri="{63B3BB69-23CF-44E3-9099-C40C66FF867C}">
                  <a14:compatExt spid="_x0000_s14720"/>
                </a:ext>
                <a:ext uri="{FF2B5EF4-FFF2-40B4-BE49-F238E27FC236}">
                  <a16:creationId xmlns:a16="http://schemas.microsoft.com/office/drawing/2014/main" id="{00000000-0008-0000-0600-00008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136</xdr:row>
          <xdr:rowOff>142875</xdr:rowOff>
        </xdr:from>
        <xdr:to>
          <xdr:col>22</xdr:col>
          <xdr:colOff>295275</xdr:colOff>
          <xdr:row>136</xdr:row>
          <xdr:rowOff>495300</xdr:rowOff>
        </xdr:to>
        <xdr:sp macro="" textlink="">
          <xdr:nvSpPr>
            <xdr:cNvPr id="14721" name="Check Box 385" hidden="1">
              <a:extLst>
                <a:ext uri="{63B3BB69-23CF-44E3-9099-C40C66FF867C}">
                  <a14:compatExt spid="_x0000_s14721"/>
                </a:ext>
                <a:ext uri="{FF2B5EF4-FFF2-40B4-BE49-F238E27FC236}">
                  <a16:creationId xmlns:a16="http://schemas.microsoft.com/office/drawing/2014/main" id="{00000000-0008-0000-0600-00008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138</xdr:row>
          <xdr:rowOff>142875</xdr:rowOff>
        </xdr:from>
        <xdr:to>
          <xdr:col>22</xdr:col>
          <xdr:colOff>295275</xdr:colOff>
          <xdr:row>138</xdr:row>
          <xdr:rowOff>495300</xdr:rowOff>
        </xdr:to>
        <xdr:sp macro="" textlink="">
          <xdr:nvSpPr>
            <xdr:cNvPr id="14723" name="Check Box 387" hidden="1">
              <a:extLst>
                <a:ext uri="{63B3BB69-23CF-44E3-9099-C40C66FF867C}">
                  <a14:compatExt spid="_x0000_s14723"/>
                </a:ext>
                <a:ext uri="{FF2B5EF4-FFF2-40B4-BE49-F238E27FC236}">
                  <a16:creationId xmlns:a16="http://schemas.microsoft.com/office/drawing/2014/main" id="{00000000-0008-0000-0600-00008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142875</xdr:rowOff>
        </xdr:from>
        <xdr:to>
          <xdr:col>22</xdr:col>
          <xdr:colOff>295275</xdr:colOff>
          <xdr:row>142</xdr:row>
          <xdr:rowOff>114300</xdr:rowOff>
        </xdr:to>
        <xdr:sp macro="" textlink="">
          <xdr:nvSpPr>
            <xdr:cNvPr id="14725" name="Check Box 389" hidden="1">
              <a:extLst>
                <a:ext uri="{63B3BB69-23CF-44E3-9099-C40C66FF867C}">
                  <a14:compatExt spid="_x0000_s14725"/>
                </a:ext>
                <a:ext uri="{FF2B5EF4-FFF2-40B4-BE49-F238E27FC236}">
                  <a16:creationId xmlns:a16="http://schemas.microsoft.com/office/drawing/2014/main" id="{00000000-0008-0000-0600-00008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146</xdr:row>
          <xdr:rowOff>0</xdr:rowOff>
        </xdr:from>
        <xdr:to>
          <xdr:col>22</xdr:col>
          <xdr:colOff>295275</xdr:colOff>
          <xdr:row>147</xdr:row>
          <xdr:rowOff>114300</xdr:rowOff>
        </xdr:to>
        <xdr:sp macro="" textlink="">
          <xdr:nvSpPr>
            <xdr:cNvPr id="14726" name="Check Box 390" hidden="1">
              <a:extLst>
                <a:ext uri="{63B3BB69-23CF-44E3-9099-C40C66FF867C}">
                  <a14:compatExt spid="_x0000_s14726"/>
                </a:ext>
                <a:ext uri="{FF2B5EF4-FFF2-40B4-BE49-F238E27FC236}">
                  <a16:creationId xmlns:a16="http://schemas.microsoft.com/office/drawing/2014/main" id="{00000000-0008-0000-0600-00008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xdr:row>
          <xdr:rowOff>19050</xdr:rowOff>
        </xdr:from>
        <xdr:to>
          <xdr:col>22</xdr:col>
          <xdr:colOff>171450</xdr:colOff>
          <xdr:row>18</xdr:row>
          <xdr:rowOff>0</xdr:rowOff>
        </xdr:to>
        <xdr:sp macro="" textlink="">
          <xdr:nvSpPr>
            <xdr:cNvPr id="14727" name="Check Box 391" hidden="1">
              <a:extLst>
                <a:ext uri="{63B3BB69-23CF-44E3-9099-C40C66FF867C}">
                  <a14:compatExt spid="_x0000_s14727"/>
                </a:ext>
                <a:ext uri="{FF2B5EF4-FFF2-40B4-BE49-F238E27FC236}">
                  <a16:creationId xmlns:a16="http://schemas.microsoft.com/office/drawing/2014/main" id="{00000000-0008-0000-0600-00008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18</xdr:row>
          <xdr:rowOff>19050</xdr:rowOff>
        </xdr:from>
        <xdr:to>
          <xdr:col>22</xdr:col>
          <xdr:colOff>171450</xdr:colOff>
          <xdr:row>19</xdr:row>
          <xdr:rowOff>0</xdr:rowOff>
        </xdr:to>
        <xdr:sp macro="" textlink="">
          <xdr:nvSpPr>
            <xdr:cNvPr id="14729" name="Check Box 393" hidden="1">
              <a:extLst>
                <a:ext uri="{63B3BB69-23CF-44E3-9099-C40C66FF867C}">
                  <a14:compatExt spid="_x0000_s14729"/>
                </a:ext>
                <a:ext uri="{FF2B5EF4-FFF2-40B4-BE49-F238E27FC236}">
                  <a16:creationId xmlns:a16="http://schemas.microsoft.com/office/drawing/2014/main" id="{00000000-0008-0000-0600-00008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xdr:row>
          <xdr:rowOff>19050</xdr:rowOff>
        </xdr:from>
        <xdr:to>
          <xdr:col>22</xdr:col>
          <xdr:colOff>171450</xdr:colOff>
          <xdr:row>24</xdr:row>
          <xdr:rowOff>0</xdr:rowOff>
        </xdr:to>
        <xdr:sp macro="" textlink="">
          <xdr:nvSpPr>
            <xdr:cNvPr id="14730" name="Check Box 394" hidden="1">
              <a:extLst>
                <a:ext uri="{63B3BB69-23CF-44E3-9099-C40C66FF867C}">
                  <a14:compatExt spid="_x0000_s14730"/>
                </a:ext>
                <a:ext uri="{FF2B5EF4-FFF2-40B4-BE49-F238E27FC236}">
                  <a16:creationId xmlns:a16="http://schemas.microsoft.com/office/drawing/2014/main" id="{00000000-0008-0000-0600-00008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95250</xdr:rowOff>
        </xdr:from>
        <xdr:to>
          <xdr:col>22</xdr:col>
          <xdr:colOff>200025</xdr:colOff>
          <xdr:row>24</xdr:row>
          <xdr:rowOff>304800</xdr:rowOff>
        </xdr:to>
        <xdr:sp macro="" textlink="">
          <xdr:nvSpPr>
            <xdr:cNvPr id="14731" name="Check Box 395" hidden="1">
              <a:extLst>
                <a:ext uri="{63B3BB69-23CF-44E3-9099-C40C66FF867C}">
                  <a14:compatExt spid="_x0000_s14731"/>
                </a:ext>
                <a:ext uri="{FF2B5EF4-FFF2-40B4-BE49-F238E27FC236}">
                  <a16:creationId xmlns:a16="http://schemas.microsoft.com/office/drawing/2014/main" id="{00000000-0008-0000-0600-00008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95250</xdr:rowOff>
        </xdr:from>
        <xdr:to>
          <xdr:col>22</xdr:col>
          <xdr:colOff>200025</xdr:colOff>
          <xdr:row>25</xdr:row>
          <xdr:rowOff>304800</xdr:rowOff>
        </xdr:to>
        <xdr:sp macro="" textlink="">
          <xdr:nvSpPr>
            <xdr:cNvPr id="14732" name="Check Box 396" hidden="1">
              <a:extLst>
                <a:ext uri="{63B3BB69-23CF-44E3-9099-C40C66FF867C}">
                  <a14:compatExt spid="_x0000_s14732"/>
                </a:ext>
                <a:ext uri="{FF2B5EF4-FFF2-40B4-BE49-F238E27FC236}">
                  <a16:creationId xmlns:a16="http://schemas.microsoft.com/office/drawing/2014/main" id="{00000000-0008-0000-0600-00008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95250</xdr:rowOff>
        </xdr:from>
        <xdr:to>
          <xdr:col>22</xdr:col>
          <xdr:colOff>200025</xdr:colOff>
          <xdr:row>27</xdr:row>
          <xdr:rowOff>19050</xdr:rowOff>
        </xdr:to>
        <xdr:sp macro="" textlink="">
          <xdr:nvSpPr>
            <xdr:cNvPr id="14733" name="Check Box 397" hidden="1">
              <a:extLst>
                <a:ext uri="{63B3BB69-23CF-44E3-9099-C40C66FF867C}">
                  <a14:compatExt spid="_x0000_s14733"/>
                </a:ext>
                <a:ext uri="{FF2B5EF4-FFF2-40B4-BE49-F238E27FC236}">
                  <a16:creationId xmlns:a16="http://schemas.microsoft.com/office/drawing/2014/main" id="{00000000-0008-0000-0600-00008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95250</xdr:rowOff>
        </xdr:from>
        <xdr:to>
          <xdr:col>22</xdr:col>
          <xdr:colOff>200025</xdr:colOff>
          <xdr:row>28</xdr:row>
          <xdr:rowOff>19050</xdr:rowOff>
        </xdr:to>
        <xdr:sp macro="" textlink="">
          <xdr:nvSpPr>
            <xdr:cNvPr id="14734" name="Check Box 398" hidden="1">
              <a:extLst>
                <a:ext uri="{63B3BB69-23CF-44E3-9099-C40C66FF867C}">
                  <a14:compatExt spid="_x0000_s14734"/>
                </a:ext>
                <a:ext uri="{FF2B5EF4-FFF2-40B4-BE49-F238E27FC236}">
                  <a16:creationId xmlns:a16="http://schemas.microsoft.com/office/drawing/2014/main" id="{00000000-0008-0000-0600-00008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29</xdr:row>
          <xdr:rowOff>95250</xdr:rowOff>
        </xdr:from>
        <xdr:to>
          <xdr:col>22</xdr:col>
          <xdr:colOff>200025</xdr:colOff>
          <xdr:row>29</xdr:row>
          <xdr:rowOff>304800</xdr:rowOff>
        </xdr:to>
        <xdr:sp macro="" textlink="">
          <xdr:nvSpPr>
            <xdr:cNvPr id="14735" name="Check Box 399" hidden="1">
              <a:extLst>
                <a:ext uri="{63B3BB69-23CF-44E3-9099-C40C66FF867C}">
                  <a14:compatExt spid="_x0000_s14735"/>
                </a:ext>
                <a:ext uri="{FF2B5EF4-FFF2-40B4-BE49-F238E27FC236}">
                  <a16:creationId xmlns:a16="http://schemas.microsoft.com/office/drawing/2014/main" id="{00000000-0008-0000-0600-00008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30</xdr:row>
          <xdr:rowOff>95250</xdr:rowOff>
        </xdr:from>
        <xdr:to>
          <xdr:col>22</xdr:col>
          <xdr:colOff>200025</xdr:colOff>
          <xdr:row>30</xdr:row>
          <xdr:rowOff>304800</xdr:rowOff>
        </xdr:to>
        <xdr:sp macro="" textlink="">
          <xdr:nvSpPr>
            <xdr:cNvPr id="14736" name="Check Box 400" hidden="1">
              <a:extLst>
                <a:ext uri="{63B3BB69-23CF-44E3-9099-C40C66FF867C}">
                  <a14:compatExt spid="_x0000_s14736"/>
                </a:ext>
                <a:ext uri="{FF2B5EF4-FFF2-40B4-BE49-F238E27FC236}">
                  <a16:creationId xmlns:a16="http://schemas.microsoft.com/office/drawing/2014/main" id="{00000000-0008-0000-0600-00009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32</xdr:row>
          <xdr:rowOff>19050</xdr:rowOff>
        </xdr:from>
        <xdr:to>
          <xdr:col>22</xdr:col>
          <xdr:colOff>171450</xdr:colOff>
          <xdr:row>33</xdr:row>
          <xdr:rowOff>0</xdr:rowOff>
        </xdr:to>
        <xdr:sp macro="" textlink="">
          <xdr:nvSpPr>
            <xdr:cNvPr id="14737" name="Check Box 401" hidden="1">
              <a:extLst>
                <a:ext uri="{63B3BB69-23CF-44E3-9099-C40C66FF867C}">
                  <a14:compatExt spid="_x0000_s14737"/>
                </a:ext>
                <a:ext uri="{FF2B5EF4-FFF2-40B4-BE49-F238E27FC236}">
                  <a16:creationId xmlns:a16="http://schemas.microsoft.com/office/drawing/2014/main" id="{00000000-0008-0000-0600-00009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39</xdr:row>
          <xdr:rowOff>19050</xdr:rowOff>
        </xdr:from>
        <xdr:to>
          <xdr:col>22</xdr:col>
          <xdr:colOff>171450</xdr:colOff>
          <xdr:row>40</xdr:row>
          <xdr:rowOff>0</xdr:rowOff>
        </xdr:to>
        <xdr:sp macro="" textlink="">
          <xdr:nvSpPr>
            <xdr:cNvPr id="14738" name="Check Box 402" hidden="1">
              <a:extLst>
                <a:ext uri="{63B3BB69-23CF-44E3-9099-C40C66FF867C}">
                  <a14:compatExt spid="_x0000_s14738"/>
                </a:ext>
                <a:ext uri="{FF2B5EF4-FFF2-40B4-BE49-F238E27FC236}">
                  <a16:creationId xmlns:a16="http://schemas.microsoft.com/office/drawing/2014/main" id="{00000000-0008-0000-0600-00009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35</xdr:row>
          <xdr:rowOff>19050</xdr:rowOff>
        </xdr:from>
        <xdr:to>
          <xdr:col>22</xdr:col>
          <xdr:colOff>171450</xdr:colOff>
          <xdr:row>36</xdr:row>
          <xdr:rowOff>0</xdr:rowOff>
        </xdr:to>
        <xdr:sp macro="" textlink="">
          <xdr:nvSpPr>
            <xdr:cNvPr id="14739" name="Check Box 403" hidden="1">
              <a:extLst>
                <a:ext uri="{63B3BB69-23CF-44E3-9099-C40C66FF867C}">
                  <a14:compatExt spid="_x0000_s14739"/>
                </a:ext>
                <a:ext uri="{FF2B5EF4-FFF2-40B4-BE49-F238E27FC236}">
                  <a16:creationId xmlns:a16="http://schemas.microsoft.com/office/drawing/2014/main" id="{00000000-0008-0000-0600-00009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40</xdr:row>
          <xdr:rowOff>19050</xdr:rowOff>
        </xdr:from>
        <xdr:to>
          <xdr:col>22</xdr:col>
          <xdr:colOff>171450</xdr:colOff>
          <xdr:row>41</xdr:row>
          <xdr:rowOff>0</xdr:rowOff>
        </xdr:to>
        <xdr:sp macro="" textlink="">
          <xdr:nvSpPr>
            <xdr:cNvPr id="14740" name="Check Box 404" hidden="1">
              <a:extLst>
                <a:ext uri="{63B3BB69-23CF-44E3-9099-C40C66FF867C}">
                  <a14:compatExt spid="_x0000_s14740"/>
                </a:ext>
                <a:ext uri="{FF2B5EF4-FFF2-40B4-BE49-F238E27FC236}">
                  <a16:creationId xmlns:a16="http://schemas.microsoft.com/office/drawing/2014/main" id="{00000000-0008-0000-0600-00009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41</xdr:row>
          <xdr:rowOff>19050</xdr:rowOff>
        </xdr:from>
        <xdr:to>
          <xdr:col>22</xdr:col>
          <xdr:colOff>171450</xdr:colOff>
          <xdr:row>42</xdr:row>
          <xdr:rowOff>0</xdr:rowOff>
        </xdr:to>
        <xdr:sp macro="" textlink="">
          <xdr:nvSpPr>
            <xdr:cNvPr id="14741" name="Check Box 405" hidden="1">
              <a:extLst>
                <a:ext uri="{63B3BB69-23CF-44E3-9099-C40C66FF867C}">
                  <a14:compatExt spid="_x0000_s14741"/>
                </a:ext>
                <a:ext uri="{FF2B5EF4-FFF2-40B4-BE49-F238E27FC236}">
                  <a16:creationId xmlns:a16="http://schemas.microsoft.com/office/drawing/2014/main" id="{00000000-0008-0000-0600-00009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43</xdr:row>
          <xdr:rowOff>19050</xdr:rowOff>
        </xdr:from>
        <xdr:to>
          <xdr:col>22</xdr:col>
          <xdr:colOff>171450</xdr:colOff>
          <xdr:row>44</xdr:row>
          <xdr:rowOff>0</xdr:rowOff>
        </xdr:to>
        <xdr:sp macro="" textlink="">
          <xdr:nvSpPr>
            <xdr:cNvPr id="14742" name="Check Box 406" hidden="1">
              <a:extLst>
                <a:ext uri="{63B3BB69-23CF-44E3-9099-C40C66FF867C}">
                  <a14:compatExt spid="_x0000_s14742"/>
                </a:ext>
                <a:ext uri="{FF2B5EF4-FFF2-40B4-BE49-F238E27FC236}">
                  <a16:creationId xmlns:a16="http://schemas.microsoft.com/office/drawing/2014/main" id="{00000000-0008-0000-0600-00009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44</xdr:row>
          <xdr:rowOff>19050</xdr:rowOff>
        </xdr:from>
        <xdr:to>
          <xdr:col>22</xdr:col>
          <xdr:colOff>171450</xdr:colOff>
          <xdr:row>45</xdr:row>
          <xdr:rowOff>0</xdr:rowOff>
        </xdr:to>
        <xdr:sp macro="" textlink="">
          <xdr:nvSpPr>
            <xdr:cNvPr id="14743" name="Check Box 407" hidden="1">
              <a:extLst>
                <a:ext uri="{63B3BB69-23CF-44E3-9099-C40C66FF867C}">
                  <a14:compatExt spid="_x0000_s14743"/>
                </a:ext>
                <a:ext uri="{FF2B5EF4-FFF2-40B4-BE49-F238E27FC236}">
                  <a16:creationId xmlns:a16="http://schemas.microsoft.com/office/drawing/2014/main" id="{00000000-0008-0000-0600-00009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48</xdr:row>
          <xdr:rowOff>19050</xdr:rowOff>
        </xdr:from>
        <xdr:to>
          <xdr:col>22</xdr:col>
          <xdr:colOff>171450</xdr:colOff>
          <xdr:row>49</xdr:row>
          <xdr:rowOff>0</xdr:rowOff>
        </xdr:to>
        <xdr:sp macro="" textlink="">
          <xdr:nvSpPr>
            <xdr:cNvPr id="14745" name="Check Box 409" hidden="1">
              <a:extLst>
                <a:ext uri="{63B3BB69-23CF-44E3-9099-C40C66FF867C}">
                  <a14:compatExt spid="_x0000_s14745"/>
                </a:ext>
                <a:ext uri="{FF2B5EF4-FFF2-40B4-BE49-F238E27FC236}">
                  <a16:creationId xmlns:a16="http://schemas.microsoft.com/office/drawing/2014/main" id="{00000000-0008-0000-0600-00009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50</xdr:row>
          <xdr:rowOff>19050</xdr:rowOff>
        </xdr:from>
        <xdr:to>
          <xdr:col>22</xdr:col>
          <xdr:colOff>171450</xdr:colOff>
          <xdr:row>50</xdr:row>
          <xdr:rowOff>190500</xdr:rowOff>
        </xdr:to>
        <xdr:sp macro="" textlink="">
          <xdr:nvSpPr>
            <xdr:cNvPr id="14747" name="Check Box 411" hidden="1">
              <a:extLst>
                <a:ext uri="{63B3BB69-23CF-44E3-9099-C40C66FF867C}">
                  <a14:compatExt spid="_x0000_s14747"/>
                </a:ext>
                <a:ext uri="{FF2B5EF4-FFF2-40B4-BE49-F238E27FC236}">
                  <a16:creationId xmlns:a16="http://schemas.microsoft.com/office/drawing/2014/main" id="{00000000-0008-0000-0600-00009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51</xdr:row>
          <xdr:rowOff>19050</xdr:rowOff>
        </xdr:from>
        <xdr:to>
          <xdr:col>22</xdr:col>
          <xdr:colOff>171450</xdr:colOff>
          <xdr:row>52</xdr:row>
          <xdr:rowOff>0</xdr:rowOff>
        </xdr:to>
        <xdr:sp macro="" textlink="">
          <xdr:nvSpPr>
            <xdr:cNvPr id="14748" name="Check Box 412" hidden="1">
              <a:extLst>
                <a:ext uri="{63B3BB69-23CF-44E3-9099-C40C66FF867C}">
                  <a14:compatExt spid="_x0000_s14748"/>
                </a:ext>
                <a:ext uri="{FF2B5EF4-FFF2-40B4-BE49-F238E27FC236}">
                  <a16:creationId xmlns:a16="http://schemas.microsoft.com/office/drawing/2014/main" id="{00000000-0008-0000-0600-00009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53</xdr:row>
          <xdr:rowOff>19050</xdr:rowOff>
        </xdr:from>
        <xdr:to>
          <xdr:col>22</xdr:col>
          <xdr:colOff>171450</xdr:colOff>
          <xdr:row>54</xdr:row>
          <xdr:rowOff>0</xdr:rowOff>
        </xdr:to>
        <xdr:sp macro="" textlink="">
          <xdr:nvSpPr>
            <xdr:cNvPr id="14749" name="Check Box 413" hidden="1">
              <a:extLst>
                <a:ext uri="{63B3BB69-23CF-44E3-9099-C40C66FF867C}">
                  <a14:compatExt spid="_x0000_s14749"/>
                </a:ext>
                <a:ext uri="{FF2B5EF4-FFF2-40B4-BE49-F238E27FC236}">
                  <a16:creationId xmlns:a16="http://schemas.microsoft.com/office/drawing/2014/main" id="{00000000-0008-0000-0600-00009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54</xdr:row>
          <xdr:rowOff>19050</xdr:rowOff>
        </xdr:from>
        <xdr:to>
          <xdr:col>22</xdr:col>
          <xdr:colOff>171450</xdr:colOff>
          <xdr:row>55</xdr:row>
          <xdr:rowOff>0</xdr:rowOff>
        </xdr:to>
        <xdr:sp macro="" textlink="">
          <xdr:nvSpPr>
            <xdr:cNvPr id="14750" name="Check Box 414" hidden="1">
              <a:extLst>
                <a:ext uri="{63B3BB69-23CF-44E3-9099-C40C66FF867C}">
                  <a14:compatExt spid="_x0000_s14750"/>
                </a:ext>
                <a:ext uri="{FF2B5EF4-FFF2-40B4-BE49-F238E27FC236}">
                  <a16:creationId xmlns:a16="http://schemas.microsoft.com/office/drawing/2014/main" id="{00000000-0008-0000-0600-00009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58</xdr:row>
          <xdr:rowOff>19050</xdr:rowOff>
        </xdr:from>
        <xdr:to>
          <xdr:col>22</xdr:col>
          <xdr:colOff>171450</xdr:colOff>
          <xdr:row>59</xdr:row>
          <xdr:rowOff>0</xdr:rowOff>
        </xdr:to>
        <xdr:sp macro="" textlink="">
          <xdr:nvSpPr>
            <xdr:cNvPr id="14751" name="Check Box 415" hidden="1">
              <a:extLst>
                <a:ext uri="{63B3BB69-23CF-44E3-9099-C40C66FF867C}">
                  <a14:compatExt spid="_x0000_s14751"/>
                </a:ext>
                <a:ext uri="{FF2B5EF4-FFF2-40B4-BE49-F238E27FC236}">
                  <a16:creationId xmlns:a16="http://schemas.microsoft.com/office/drawing/2014/main" id="{00000000-0008-0000-0600-00009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59</xdr:row>
          <xdr:rowOff>19050</xdr:rowOff>
        </xdr:from>
        <xdr:to>
          <xdr:col>22</xdr:col>
          <xdr:colOff>171450</xdr:colOff>
          <xdr:row>60</xdr:row>
          <xdr:rowOff>0</xdr:rowOff>
        </xdr:to>
        <xdr:sp macro="" textlink="">
          <xdr:nvSpPr>
            <xdr:cNvPr id="14752" name="Check Box 416" hidden="1">
              <a:extLst>
                <a:ext uri="{63B3BB69-23CF-44E3-9099-C40C66FF867C}">
                  <a14:compatExt spid="_x0000_s14752"/>
                </a:ext>
                <a:ext uri="{FF2B5EF4-FFF2-40B4-BE49-F238E27FC236}">
                  <a16:creationId xmlns:a16="http://schemas.microsoft.com/office/drawing/2014/main" id="{00000000-0008-0000-0600-0000A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62</xdr:row>
          <xdr:rowOff>19050</xdr:rowOff>
        </xdr:from>
        <xdr:to>
          <xdr:col>22</xdr:col>
          <xdr:colOff>171450</xdr:colOff>
          <xdr:row>63</xdr:row>
          <xdr:rowOff>0</xdr:rowOff>
        </xdr:to>
        <xdr:sp macro="" textlink="">
          <xdr:nvSpPr>
            <xdr:cNvPr id="14753" name="Check Box 417" hidden="1">
              <a:extLst>
                <a:ext uri="{63B3BB69-23CF-44E3-9099-C40C66FF867C}">
                  <a14:compatExt spid="_x0000_s14753"/>
                </a:ext>
                <a:ext uri="{FF2B5EF4-FFF2-40B4-BE49-F238E27FC236}">
                  <a16:creationId xmlns:a16="http://schemas.microsoft.com/office/drawing/2014/main" id="{00000000-0008-0000-0600-0000A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64</xdr:row>
          <xdr:rowOff>19050</xdr:rowOff>
        </xdr:from>
        <xdr:to>
          <xdr:col>22</xdr:col>
          <xdr:colOff>171450</xdr:colOff>
          <xdr:row>64</xdr:row>
          <xdr:rowOff>190500</xdr:rowOff>
        </xdr:to>
        <xdr:sp macro="" textlink="">
          <xdr:nvSpPr>
            <xdr:cNvPr id="14754" name="Check Box 418" hidden="1">
              <a:extLst>
                <a:ext uri="{63B3BB69-23CF-44E3-9099-C40C66FF867C}">
                  <a14:compatExt spid="_x0000_s14754"/>
                </a:ext>
                <a:ext uri="{FF2B5EF4-FFF2-40B4-BE49-F238E27FC236}">
                  <a16:creationId xmlns:a16="http://schemas.microsoft.com/office/drawing/2014/main" id="{00000000-0008-0000-0600-0000A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65</xdr:row>
          <xdr:rowOff>19050</xdr:rowOff>
        </xdr:from>
        <xdr:to>
          <xdr:col>22</xdr:col>
          <xdr:colOff>171450</xdr:colOff>
          <xdr:row>66</xdr:row>
          <xdr:rowOff>0</xdr:rowOff>
        </xdr:to>
        <xdr:sp macro="" textlink="">
          <xdr:nvSpPr>
            <xdr:cNvPr id="14755" name="Check Box 419" hidden="1">
              <a:extLst>
                <a:ext uri="{63B3BB69-23CF-44E3-9099-C40C66FF867C}">
                  <a14:compatExt spid="_x0000_s14755"/>
                </a:ext>
                <a:ext uri="{FF2B5EF4-FFF2-40B4-BE49-F238E27FC236}">
                  <a16:creationId xmlns:a16="http://schemas.microsoft.com/office/drawing/2014/main" id="{00000000-0008-0000-0600-0000A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67</xdr:row>
          <xdr:rowOff>19050</xdr:rowOff>
        </xdr:from>
        <xdr:to>
          <xdr:col>22</xdr:col>
          <xdr:colOff>171450</xdr:colOff>
          <xdr:row>68</xdr:row>
          <xdr:rowOff>0</xdr:rowOff>
        </xdr:to>
        <xdr:sp macro="" textlink="">
          <xdr:nvSpPr>
            <xdr:cNvPr id="14756" name="Check Box 420" hidden="1">
              <a:extLst>
                <a:ext uri="{63B3BB69-23CF-44E3-9099-C40C66FF867C}">
                  <a14:compatExt spid="_x0000_s14756"/>
                </a:ext>
                <a:ext uri="{FF2B5EF4-FFF2-40B4-BE49-F238E27FC236}">
                  <a16:creationId xmlns:a16="http://schemas.microsoft.com/office/drawing/2014/main" id="{00000000-0008-0000-0600-0000A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68</xdr:row>
          <xdr:rowOff>19050</xdr:rowOff>
        </xdr:from>
        <xdr:to>
          <xdr:col>22</xdr:col>
          <xdr:colOff>171450</xdr:colOff>
          <xdr:row>69</xdr:row>
          <xdr:rowOff>0</xdr:rowOff>
        </xdr:to>
        <xdr:sp macro="" textlink="">
          <xdr:nvSpPr>
            <xdr:cNvPr id="14757" name="Check Box 421" hidden="1">
              <a:extLst>
                <a:ext uri="{63B3BB69-23CF-44E3-9099-C40C66FF867C}">
                  <a14:compatExt spid="_x0000_s14757"/>
                </a:ext>
                <a:ext uri="{FF2B5EF4-FFF2-40B4-BE49-F238E27FC236}">
                  <a16:creationId xmlns:a16="http://schemas.microsoft.com/office/drawing/2014/main" id="{00000000-0008-0000-0600-0000A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71</xdr:row>
          <xdr:rowOff>19050</xdr:rowOff>
        </xdr:from>
        <xdr:to>
          <xdr:col>22</xdr:col>
          <xdr:colOff>171450</xdr:colOff>
          <xdr:row>72</xdr:row>
          <xdr:rowOff>0</xdr:rowOff>
        </xdr:to>
        <xdr:sp macro="" textlink="">
          <xdr:nvSpPr>
            <xdr:cNvPr id="14759" name="Check Box 423" hidden="1">
              <a:extLst>
                <a:ext uri="{63B3BB69-23CF-44E3-9099-C40C66FF867C}">
                  <a14:compatExt spid="_x0000_s14759"/>
                </a:ext>
                <a:ext uri="{FF2B5EF4-FFF2-40B4-BE49-F238E27FC236}">
                  <a16:creationId xmlns:a16="http://schemas.microsoft.com/office/drawing/2014/main" id="{00000000-0008-0000-0600-0000A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72</xdr:row>
          <xdr:rowOff>19050</xdr:rowOff>
        </xdr:from>
        <xdr:to>
          <xdr:col>22</xdr:col>
          <xdr:colOff>171450</xdr:colOff>
          <xdr:row>73</xdr:row>
          <xdr:rowOff>0</xdr:rowOff>
        </xdr:to>
        <xdr:sp macro="" textlink="">
          <xdr:nvSpPr>
            <xdr:cNvPr id="14760" name="Check Box 424" hidden="1">
              <a:extLst>
                <a:ext uri="{63B3BB69-23CF-44E3-9099-C40C66FF867C}">
                  <a14:compatExt spid="_x0000_s14760"/>
                </a:ext>
                <a:ext uri="{FF2B5EF4-FFF2-40B4-BE49-F238E27FC236}">
                  <a16:creationId xmlns:a16="http://schemas.microsoft.com/office/drawing/2014/main" id="{00000000-0008-0000-0600-0000A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75</xdr:row>
          <xdr:rowOff>19050</xdr:rowOff>
        </xdr:from>
        <xdr:to>
          <xdr:col>22</xdr:col>
          <xdr:colOff>171450</xdr:colOff>
          <xdr:row>76</xdr:row>
          <xdr:rowOff>0</xdr:rowOff>
        </xdr:to>
        <xdr:sp macro="" textlink="">
          <xdr:nvSpPr>
            <xdr:cNvPr id="14761" name="Check Box 425" hidden="1">
              <a:extLst>
                <a:ext uri="{63B3BB69-23CF-44E3-9099-C40C66FF867C}">
                  <a14:compatExt spid="_x0000_s14761"/>
                </a:ext>
                <a:ext uri="{FF2B5EF4-FFF2-40B4-BE49-F238E27FC236}">
                  <a16:creationId xmlns:a16="http://schemas.microsoft.com/office/drawing/2014/main" id="{00000000-0008-0000-0600-0000A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78</xdr:row>
          <xdr:rowOff>19050</xdr:rowOff>
        </xdr:from>
        <xdr:to>
          <xdr:col>22</xdr:col>
          <xdr:colOff>171450</xdr:colOff>
          <xdr:row>79</xdr:row>
          <xdr:rowOff>0</xdr:rowOff>
        </xdr:to>
        <xdr:sp macro="" textlink="">
          <xdr:nvSpPr>
            <xdr:cNvPr id="14762" name="Check Box 426" hidden="1">
              <a:extLst>
                <a:ext uri="{63B3BB69-23CF-44E3-9099-C40C66FF867C}">
                  <a14:compatExt spid="_x0000_s14762"/>
                </a:ext>
                <a:ext uri="{FF2B5EF4-FFF2-40B4-BE49-F238E27FC236}">
                  <a16:creationId xmlns:a16="http://schemas.microsoft.com/office/drawing/2014/main" id="{00000000-0008-0000-0600-0000AA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80</xdr:row>
          <xdr:rowOff>19050</xdr:rowOff>
        </xdr:from>
        <xdr:to>
          <xdr:col>22</xdr:col>
          <xdr:colOff>171450</xdr:colOff>
          <xdr:row>81</xdr:row>
          <xdr:rowOff>0</xdr:rowOff>
        </xdr:to>
        <xdr:sp macro="" textlink="">
          <xdr:nvSpPr>
            <xdr:cNvPr id="14764" name="Check Box 428" hidden="1">
              <a:extLst>
                <a:ext uri="{63B3BB69-23CF-44E3-9099-C40C66FF867C}">
                  <a14:compatExt spid="_x0000_s14764"/>
                </a:ext>
                <a:ext uri="{FF2B5EF4-FFF2-40B4-BE49-F238E27FC236}">
                  <a16:creationId xmlns:a16="http://schemas.microsoft.com/office/drawing/2014/main" id="{00000000-0008-0000-0600-0000A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81</xdr:row>
          <xdr:rowOff>19050</xdr:rowOff>
        </xdr:from>
        <xdr:to>
          <xdr:col>22</xdr:col>
          <xdr:colOff>171450</xdr:colOff>
          <xdr:row>82</xdr:row>
          <xdr:rowOff>0</xdr:rowOff>
        </xdr:to>
        <xdr:sp macro="" textlink="">
          <xdr:nvSpPr>
            <xdr:cNvPr id="14765" name="Check Box 429" hidden="1">
              <a:extLst>
                <a:ext uri="{63B3BB69-23CF-44E3-9099-C40C66FF867C}">
                  <a14:compatExt spid="_x0000_s14765"/>
                </a:ext>
                <a:ext uri="{FF2B5EF4-FFF2-40B4-BE49-F238E27FC236}">
                  <a16:creationId xmlns:a16="http://schemas.microsoft.com/office/drawing/2014/main" id="{00000000-0008-0000-0600-0000A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85</xdr:row>
          <xdr:rowOff>19050</xdr:rowOff>
        </xdr:from>
        <xdr:to>
          <xdr:col>22</xdr:col>
          <xdr:colOff>171450</xdr:colOff>
          <xdr:row>86</xdr:row>
          <xdr:rowOff>0</xdr:rowOff>
        </xdr:to>
        <xdr:sp macro="" textlink="">
          <xdr:nvSpPr>
            <xdr:cNvPr id="14766" name="Check Box 430" hidden="1">
              <a:extLst>
                <a:ext uri="{63B3BB69-23CF-44E3-9099-C40C66FF867C}">
                  <a14:compatExt spid="_x0000_s14766"/>
                </a:ext>
                <a:ext uri="{FF2B5EF4-FFF2-40B4-BE49-F238E27FC236}">
                  <a16:creationId xmlns:a16="http://schemas.microsoft.com/office/drawing/2014/main" id="{00000000-0008-0000-0600-0000AE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86</xdr:row>
          <xdr:rowOff>19050</xdr:rowOff>
        </xdr:from>
        <xdr:to>
          <xdr:col>22</xdr:col>
          <xdr:colOff>171450</xdr:colOff>
          <xdr:row>87</xdr:row>
          <xdr:rowOff>0</xdr:rowOff>
        </xdr:to>
        <xdr:sp macro="" textlink="">
          <xdr:nvSpPr>
            <xdr:cNvPr id="14767" name="Check Box 431" hidden="1">
              <a:extLst>
                <a:ext uri="{63B3BB69-23CF-44E3-9099-C40C66FF867C}">
                  <a14:compatExt spid="_x0000_s14767"/>
                </a:ext>
                <a:ext uri="{FF2B5EF4-FFF2-40B4-BE49-F238E27FC236}">
                  <a16:creationId xmlns:a16="http://schemas.microsoft.com/office/drawing/2014/main" id="{00000000-0008-0000-0600-0000AF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87</xdr:row>
          <xdr:rowOff>19050</xdr:rowOff>
        </xdr:from>
        <xdr:to>
          <xdr:col>22</xdr:col>
          <xdr:colOff>171450</xdr:colOff>
          <xdr:row>88</xdr:row>
          <xdr:rowOff>0</xdr:rowOff>
        </xdr:to>
        <xdr:sp macro="" textlink="">
          <xdr:nvSpPr>
            <xdr:cNvPr id="14768" name="Check Box 432" hidden="1">
              <a:extLst>
                <a:ext uri="{63B3BB69-23CF-44E3-9099-C40C66FF867C}">
                  <a14:compatExt spid="_x0000_s14768"/>
                </a:ext>
                <a:ext uri="{FF2B5EF4-FFF2-40B4-BE49-F238E27FC236}">
                  <a16:creationId xmlns:a16="http://schemas.microsoft.com/office/drawing/2014/main" id="{00000000-0008-0000-0600-0000B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90</xdr:row>
          <xdr:rowOff>19050</xdr:rowOff>
        </xdr:from>
        <xdr:to>
          <xdr:col>22</xdr:col>
          <xdr:colOff>171450</xdr:colOff>
          <xdr:row>91</xdr:row>
          <xdr:rowOff>0</xdr:rowOff>
        </xdr:to>
        <xdr:sp macro="" textlink="">
          <xdr:nvSpPr>
            <xdr:cNvPr id="14769" name="Check Box 433" hidden="1">
              <a:extLst>
                <a:ext uri="{63B3BB69-23CF-44E3-9099-C40C66FF867C}">
                  <a14:compatExt spid="_x0000_s14769"/>
                </a:ext>
                <a:ext uri="{FF2B5EF4-FFF2-40B4-BE49-F238E27FC236}">
                  <a16:creationId xmlns:a16="http://schemas.microsoft.com/office/drawing/2014/main" id="{00000000-0008-0000-0600-0000B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92</xdr:row>
          <xdr:rowOff>19050</xdr:rowOff>
        </xdr:from>
        <xdr:to>
          <xdr:col>22</xdr:col>
          <xdr:colOff>171450</xdr:colOff>
          <xdr:row>92</xdr:row>
          <xdr:rowOff>190500</xdr:rowOff>
        </xdr:to>
        <xdr:sp macro="" textlink="">
          <xdr:nvSpPr>
            <xdr:cNvPr id="14770" name="Check Box 434" hidden="1">
              <a:extLst>
                <a:ext uri="{63B3BB69-23CF-44E3-9099-C40C66FF867C}">
                  <a14:compatExt spid="_x0000_s14770"/>
                </a:ext>
                <a:ext uri="{FF2B5EF4-FFF2-40B4-BE49-F238E27FC236}">
                  <a16:creationId xmlns:a16="http://schemas.microsoft.com/office/drawing/2014/main" id="{00000000-0008-0000-0600-0000B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93</xdr:row>
          <xdr:rowOff>19050</xdr:rowOff>
        </xdr:from>
        <xdr:to>
          <xdr:col>22</xdr:col>
          <xdr:colOff>171450</xdr:colOff>
          <xdr:row>94</xdr:row>
          <xdr:rowOff>0</xdr:rowOff>
        </xdr:to>
        <xdr:sp macro="" textlink="">
          <xdr:nvSpPr>
            <xdr:cNvPr id="14771" name="Check Box 435" hidden="1">
              <a:extLst>
                <a:ext uri="{63B3BB69-23CF-44E3-9099-C40C66FF867C}">
                  <a14:compatExt spid="_x0000_s14771"/>
                </a:ext>
                <a:ext uri="{FF2B5EF4-FFF2-40B4-BE49-F238E27FC236}">
                  <a16:creationId xmlns:a16="http://schemas.microsoft.com/office/drawing/2014/main" id="{00000000-0008-0000-0600-0000B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96</xdr:row>
          <xdr:rowOff>19050</xdr:rowOff>
        </xdr:from>
        <xdr:to>
          <xdr:col>22</xdr:col>
          <xdr:colOff>171450</xdr:colOff>
          <xdr:row>96</xdr:row>
          <xdr:rowOff>190500</xdr:rowOff>
        </xdr:to>
        <xdr:sp macro="" textlink="">
          <xdr:nvSpPr>
            <xdr:cNvPr id="14773" name="Check Box 437" hidden="1">
              <a:extLst>
                <a:ext uri="{63B3BB69-23CF-44E3-9099-C40C66FF867C}">
                  <a14:compatExt spid="_x0000_s14773"/>
                </a:ext>
                <a:ext uri="{FF2B5EF4-FFF2-40B4-BE49-F238E27FC236}">
                  <a16:creationId xmlns:a16="http://schemas.microsoft.com/office/drawing/2014/main" id="{00000000-0008-0000-0600-0000B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101</xdr:row>
          <xdr:rowOff>19050</xdr:rowOff>
        </xdr:from>
        <xdr:to>
          <xdr:col>22</xdr:col>
          <xdr:colOff>171450</xdr:colOff>
          <xdr:row>102</xdr:row>
          <xdr:rowOff>0</xdr:rowOff>
        </xdr:to>
        <xdr:sp macro="" textlink="">
          <xdr:nvSpPr>
            <xdr:cNvPr id="14774" name="Check Box 438" hidden="1">
              <a:extLst>
                <a:ext uri="{63B3BB69-23CF-44E3-9099-C40C66FF867C}">
                  <a14:compatExt spid="_x0000_s14774"/>
                </a:ext>
                <a:ext uri="{FF2B5EF4-FFF2-40B4-BE49-F238E27FC236}">
                  <a16:creationId xmlns:a16="http://schemas.microsoft.com/office/drawing/2014/main" id="{00000000-0008-0000-0600-0000B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102</xdr:row>
          <xdr:rowOff>19050</xdr:rowOff>
        </xdr:from>
        <xdr:to>
          <xdr:col>22</xdr:col>
          <xdr:colOff>171450</xdr:colOff>
          <xdr:row>102</xdr:row>
          <xdr:rowOff>190500</xdr:rowOff>
        </xdr:to>
        <xdr:sp macro="" textlink="">
          <xdr:nvSpPr>
            <xdr:cNvPr id="14775" name="Check Box 439" hidden="1">
              <a:extLst>
                <a:ext uri="{63B3BB69-23CF-44E3-9099-C40C66FF867C}">
                  <a14:compatExt spid="_x0000_s14775"/>
                </a:ext>
                <a:ext uri="{FF2B5EF4-FFF2-40B4-BE49-F238E27FC236}">
                  <a16:creationId xmlns:a16="http://schemas.microsoft.com/office/drawing/2014/main" id="{00000000-0008-0000-0600-0000B7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113</xdr:row>
          <xdr:rowOff>19050</xdr:rowOff>
        </xdr:from>
        <xdr:to>
          <xdr:col>22</xdr:col>
          <xdr:colOff>171450</xdr:colOff>
          <xdr:row>114</xdr:row>
          <xdr:rowOff>0</xdr:rowOff>
        </xdr:to>
        <xdr:sp macro="" textlink="">
          <xdr:nvSpPr>
            <xdr:cNvPr id="14776" name="Check Box 440" hidden="1">
              <a:extLst>
                <a:ext uri="{63B3BB69-23CF-44E3-9099-C40C66FF867C}">
                  <a14:compatExt spid="_x0000_s14776"/>
                </a:ext>
                <a:ext uri="{FF2B5EF4-FFF2-40B4-BE49-F238E27FC236}">
                  <a16:creationId xmlns:a16="http://schemas.microsoft.com/office/drawing/2014/main" id="{00000000-0008-0000-0600-0000B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117</xdr:row>
          <xdr:rowOff>19050</xdr:rowOff>
        </xdr:from>
        <xdr:to>
          <xdr:col>22</xdr:col>
          <xdr:colOff>171450</xdr:colOff>
          <xdr:row>118</xdr:row>
          <xdr:rowOff>0</xdr:rowOff>
        </xdr:to>
        <xdr:sp macro="" textlink="">
          <xdr:nvSpPr>
            <xdr:cNvPr id="14777" name="Check Box 441" hidden="1">
              <a:extLst>
                <a:ext uri="{63B3BB69-23CF-44E3-9099-C40C66FF867C}">
                  <a14:compatExt spid="_x0000_s14777"/>
                </a:ext>
                <a:ext uri="{FF2B5EF4-FFF2-40B4-BE49-F238E27FC236}">
                  <a16:creationId xmlns:a16="http://schemas.microsoft.com/office/drawing/2014/main" id="{00000000-0008-0000-0600-0000B9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120</xdr:row>
          <xdr:rowOff>19050</xdr:rowOff>
        </xdr:from>
        <xdr:to>
          <xdr:col>22</xdr:col>
          <xdr:colOff>171450</xdr:colOff>
          <xdr:row>121</xdr:row>
          <xdr:rowOff>0</xdr:rowOff>
        </xdr:to>
        <xdr:sp macro="" textlink="">
          <xdr:nvSpPr>
            <xdr:cNvPr id="14779" name="Check Box 443" hidden="1">
              <a:extLst>
                <a:ext uri="{63B3BB69-23CF-44E3-9099-C40C66FF867C}">
                  <a14:compatExt spid="_x0000_s14779"/>
                </a:ext>
                <a:ext uri="{FF2B5EF4-FFF2-40B4-BE49-F238E27FC236}">
                  <a16:creationId xmlns:a16="http://schemas.microsoft.com/office/drawing/2014/main" id="{00000000-0008-0000-0600-0000BB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124</xdr:row>
          <xdr:rowOff>19050</xdr:rowOff>
        </xdr:from>
        <xdr:to>
          <xdr:col>22</xdr:col>
          <xdr:colOff>171450</xdr:colOff>
          <xdr:row>125</xdr:row>
          <xdr:rowOff>0</xdr:rowOff>
        </xdr:to>
        <xdr:sp macro="" textlink="">
          <xdr:nvSpPr>
            <xdr:cNvPr id="14780" name="Check Box 444" hidden="1">
              <a:extLst>
                <a:ext uri="{63B3BB69-23CF-44E3-9099-C40C66FF867C}">
                  <a14:compatExt spid="_x0000_s14780"/>
                </a:ext>
                <a:ext uri="{FF2B5EF4-FFF2-40B4-BE49-F238E27FC236}">
                  <a16:creationId xmlns:a16="http://schemas.microsoft.com/office/drawing/2014/main" id="{00000000-0008-0000-0600-0000BC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128</xdr:row>
          <xdr:rowOff>19050</xdr:rowOff>
        </xdr:from>
        <xdr:to>
          <xdr:col>22</xdr:col>
          <xdr:colOff>171450</xdr:colOff>
          <xdr:row>129</xdr:row>
          <xdr:rowOff>0</xdr:rowOff>
        </xdr:to>
        <xdr:sp macro="" textlink="">
          <xdr:nvSpPr>
            <xdr:cNvPr id="14781" name="Check Box 445" hidden="1">
              <a:extLst>
                <a:ext uri="{63B3BB69-23CF-44E3-9099-C40C66FF867C}">
                  <a14:compatExt spid="_x0000_s14781"/>
                </a:ext>
                <a:ext uri="{FF2B5EF4-FFF2-40B4-BE49-F238E27FC236}">
                  <a16:creationId xmlns:a16="http://schemas.microsoft.com/office/drawing/2014/main" id="{00000000-0008-0000-0600-0000BD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132</xdr:row>
          <xdr:rowOff>19050</xdr:rowOff>
        </xdr:from>
        <xdr:to>
          <xdr:col>22</xdr:col>
          <xdr:colOff>171450</xdr:colOff>
          <xdr:row>133</xdr:row>
          <xdr:rowOff>0</xdr:rowOff>
        </xdr:to>
        <xdr:sp macro="" textlink="">
          <xdr:nvSpPr>
            <xdr:cNvPr id="14784" name="Check Box 448" hidden="1">
              <a:extLst>
                <a:ext uri="{63B3BB69-23CF-44E3-9099-C40C66FF867C}">
                  <a14:compatExt spid="_x0000_s14784"/>
                </a:ext>
                <a:ext uri="{FF2B5EF4-FFF2-40B4-BE49-F238E27FC236}">
                  <a16:creationId xmlns:a16="http://schemas.microsoft.com/office/drawing/2014/main" id="{00000000-0008-0000-0600-0000C0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0</xdr:rowOff>
        </xdr:from>
        <xdr:to>
          <xdr:col>22</xdr:col>
          <xdr:colOff>295275</xdr:colOff>
          <xdr:row>12</xdr:row>
          <xdr:rowOff>352425</xdr:rowOff>
        </xdr:to>
        <xdr:sp macro="" textlink="">
          <xdr:nvSpPr>
            <xdr:cNvPr id="14785" name="Check Box 449" hidden="1">
              <a:extLst>
                <a:ext uri="{63B3BB69-23CF-44E3-9099-C40C66FF867C}">
                  <a14:compatExt spid="_x0000_s14785"/>
                </a:ext>
                <a:ext uri="{FF2B5EF4-FFF2-40B4-BE49-F238E27FC236}">
                  <a16:creationId xmlns:a16="http://schemas.microsoft.com/office/drawing/2014/main" id="{00000000-0008-0000-0600-0000C1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xdr:row>
          <xdr:rowOff>200025</xdr:rowOff>
        </xdr:from>
        <xdr:to>
          <xdr:col>22</xdr:col>
          <xdr:colOff>228600</xdr:colOff>
          <xdr:row>15</xdr:row>
          <xdr:rowOff>171450</xdr:rowOff>
        </xdr:to>
        <xdr:sp macro="" textlink="">
          <xdr:nvSpPr>
            <xdr:cNvPr id="14786" name="Check Box 450" hidden="1">
              <a:extLst>
                <a:ext uri="{63B3BB69-23CF-44E3-9099-C40C66FF867C}">
                  <a14:compatExt spid="_x0000_s14786"/>
                </a:ext>
                <a:ext uri="{FF2B5EF4-FFF2-40B4-BE49-F238E27FC236}">
                  <a16:creationId xmlns:a16="http://schemas.microsoft.com/office/drawing/2014/main" id="{00000000-0008-0000-0600-0000C2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15</xdr:row>
          <xdr:rowOff>142875</xdr:rowOff>
        </xdr:from>
        <xdr:to>
          <xdr:col>22</xdr:col>
          <xdr:colOff>295275</xdr:colOff>
          <xdr:row>16</xdr:row>
          <xdr:rowOff>114300</xdr:rowOff>
        </xdr:to>
        <xdr:sp macro="" textlink="">
          <xdr:nvSpPr>
            <xdr:cNvPr id="14787" name="Check Box 451" hidden="1">
              <a:extLst>
                <a:ext uri="{63B3BB69-23CF-44E3-9099-C40C66FF867C}">
                  <a14:compatExt spid="_x0000_s14787"/>
                </a:ext>
                <a:ext uri="{FF2B5EF4-FFF2-40B4-BE49-F238E27FC236}">
                  <a16:creationId xmlns:a16="http://schemas.microsoft.com/office/drawing/2014/main" id="{00000000-0008-0000-0600-0000C3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42</xdr:row>
          <xdr:rowOff>19050</xdr:rowOff>
        </xdr:from>
        <xdr:to>
          <xdr:col>22</xdr:col>
          <xdr:colOff>171450</xdr:colOff>
          <xdr:row>43</xdr:row>
          <xdr:rowOff>0</xdr:rowOff>
        </xdr:to>
        <xdr:sp macro="" textlink="">
          <xdr:nvSpPr>
            <xdr:cNvPr id="14788" name="Check Box 452" hidden="1">
              <a:extLst>
                <a:ext uri="{63B3BB69-23CF-44E3-9099-C40C66FF867C}">
                  <a14:compatExt spid="_x0000_s14788"/>
                </a:ext>
                <a:ext uri="{FF2B5EF4-FFF2-40B4-BE49-F238E27FC236}">
                  <a16:creationId xmlns:a16="http://schemas.microsoft.com/office/drawing/2014/main" id="{00000000-0008-0000-0600-0000C4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145</xdr:row>
          <xdr:rowOff>142875</xdr:rowOff>
        </xdr:from>
        <xdr:to>
          <xdr:col>22</xdr:col>
          <xdr:colOff>295275</xdr:colOff>
          <xdr:row>145</xdr:row>
          <xdr:rowOff>495300</xdr:rowOff>
        </xdr:to>
        <xdr:sp macro="" textlink="">
          <xdr:nvSpPr>
            <xdr:cNvPr id="14789" name="Check Box 453" hidden="1">
              <a:extLst>
                <a:ext uri="{63B3BB69-23CF-44E3-9099-C40C66FF867C}">
                  <a14:compatExt spid="_x0000_s14789"/>
                </a:ext>
                <a:ext uri="{FF2B5EF4-FFF2-40B4-BE49-F238E27FC236}">
                  <a16:creationId xmlns:a16="http://schemas.microsoft.com/office/drawing/2014/main" id="{00000000-0008-0000-0600-0000C5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37</xdr:row>
          <xdr:rowOff>28575</xdr:rowOff>
        </xdr:from>
        <xdr:to>
          <xdr:col>22</xdr:col>
          <xdr:colOff>228600</xdr:colOff>
          <xdr:row>38</xdr:row>
          <xdr:rowOff>9525</xdr:rowOff>
        </xdr:to>
        <xdr:sp macro="" textlink="">
          <xdr:nvSpPr>
            <xdr:cNvPr id="14790" name="Check Box 454" hidden="1">
              <a:extLst>
                <a:ext uri="{63B3BB69-23CF-44E3-9099-C40C66FF867C}">
                  <a14:compatExt spid="_x0000_s14790"/>
                </a:ext>
                <a:ext uri="{FF2B5EF4-FFF2-40B4-BE49-F238E27FC236}">
                  <a16:creationId xmlns:a16="http://schemas.microsoft.com/office/drawing/2014/main" id="{00000000-0008-0000-0600-0000C6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128</xdr:row>
          <xdr:rowOff>28575</xdr:rowOff>
        </xdr:from>
        <xdr:to>
          <xdr:col>22</xdr:col>
          <xdr:colOff>228600</xdr:colOff>
          <xdr:row>129</xdr:row>
          <xdr:rowOff>200025</xdr:rowOff>
        </xdr:to>
        <xdr:sp macro="" textlink="">
          <xdr:nvSpPr>
            <xdr:cNvPr id="14792" name="Check Box 456" hidden="1">
              <a:extLst>
                <a:ext uri="{63B3BB69-23CF-44E3-9099-C40C66FF867C}">
                  <a14:compatExt spid="_x0000_s14792"/>
                </a:ext>
                <a:ext uri="{FF2B5EF4-FFF2-40B4-BE49-F238E27FC236}">
                  <a16:creationId xmlns:a16="http://schemas.microsoft.com/office/drawing/2014/main" id="{00000000-0008-0000-0600-0000C83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グレースケール">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24.xml"/><Relationship Id="rId117" Type="http://schemas.openxmlformats.org/officeDocument/2006/relationships/ctrlProp" Target="../ctrlProps/ctrlProp115.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112" Type="http://schemas.openxmlformats.org/officeDocument/2006/relationships/ctrlProp" Target="../ctrlProps/ctrlProp110.xml"/><Relationship Id="rId16" Type="http://schemas.openxmlformats.org/officeDocument/2006/relationships/ctrlProp" Target="../ctrlProps/ctrlProp14.xml"/><Relationship Id="rId107" Type="http://schemas.openxmlformats.org/officeDocument/2006/relationships/ctrlProp" Target="../ctrlProps/ctrlProp105.xml"/><Relationship Id="rId11" Type="http://schemas.openxmlformats.org/officeDocument/2006/relationships/ctrlProp" Target="../ctrlProps/ctrlProp9.xml"/><Relationship Id="rId32" Type="http://schemas.openxmlformats.org/officeDocument/2006/relationships/ctrlProp" Target="../ctrlProps/ctrlProp30.xml"/><Relationship Id="rId37" Type="http://schemas.openxmlformats.org/officeDocument/2006/relationships/ctrlProp" Target="../ctrlProps/ctrlProp35.xml"/><Relationship Id="rId53" Type="http://schemas.openxmlformats.org/officeDocument/2006/relationships/ctrlProp" Target="../ctrlProps/ctrlProp51.xml"/><Relationship Id="rId58" Type="http://schemas.openxmlformats.org/officeDocument/2006/relationships/ctrlProp" Target="../ctrlProps/ctrlProp56.xml"/><Relationship Id="rId74" Type="http://schemas.openxmlformats.org/officeDocument/2006/relationships/ctrlProp" Target="../ctrlProps/ctrlProp72.xml"/><Relationship Id="rId79" Type="http://schemas.openxmlformats.org/officeDocument/2006/relationships/ctrlProp" Target="../ctrlProps/ctrlProp77.xml"/><Relationship Id="rId102" Type="http://schemas.openxmlformats.org/officeDocument/2006/relationships/ctrlProp" Target="../ctrlProps/ctrlProp100.xml"/><Relationship Id="rId5" Type="http://schemas.openxmlformats.org/officeDocument/2006/relationships/ctrlProp" Target="../ctrlProps/ctrlProp3.xml"/><Relationship Id="rId90" Type="http://schemas.openxmlformats.org/officeDocument/2006/relationships/ctrlProp" Target="../ctrlProps/ctrlProp88.xml"/><Relationship Id="rId95" Type="http://schemas.openxmlformats.org/officeDocument/2006/relationships/ctrlProp" Target="../ctrlProps/ctrlProp93.xml"/><Relationship Id="rId22" Type="http://schemas.openxmlformats.org/officeDocument/2006/relationships/ctrlProp" Target="../ctrlProps/ctrlProp20.xml"/><Relationship Id="rId27" Type="http://schemas.openxmlformats.org/officeDocument/2006/relationships/ctrlProp" Target="../ctrlProps/ctrlProp25.xml"/><Relationship Id="rId43" Type="http://schemas.openxmlformats.org/officeDocument/2006/relationships/ctrlProp" Target="../ctrlProps/ctrlProp41.xml"/><Relationship Id="rId48" Type="http://schemas.openxmlformats.org/officeDocument/2006/relationships/ctrlProp" Target="../ctrlProps/ctrlProp46.xml"/><Relationship Id="rId64" Type="http://schemas.openxmlformats.org/officeDocument/2006/relationships/ctrlProp" Target="../ctrlProps/ctrlProp62.xml"/><Relationship Id="rId69" Type="http://schemas.openxmlformats.org/officeDocument/2006/relationships/ctrlProp" Target="../ctrlProps/ctrlProp67.xml"/><Relationship Id="rId113" Type="http://schemas.openxmlformats.org/officeDocument/2006/relationships/ctrlProp" Target="../ctrlProps/ctrlProp111.xml"/><Relationship Id="rId118" Type="http://schemas.openxmlformats.org/officeDocument/2006/relationships/ctrlProp" Target="../ctrlProps/ctrlProp116.xml"/><Relationship Id="rId80" Type="http://schemas.openxmlformats.org/officeDocument/2006/relationships/ctrlProp" Target="../ctrlProps/ctrlProp78.xml"/><Relationship Id="rId85" Type="http://schemas.openxmlformats.org/officeDocument/2006/relationships/ctrlProp" Target="../ctrlProps/ctrlProp83.xml"/><Relationship Id="rId12" Type="http://schemas.openxmlformats.org/officeDocument/2006/relationships/ctrlProp" Target="../ctrlProps/ctrlProp10.xml"/><Relationship Id="rId17" Type="http://schemas.openxmlformats.org/officeDocument/2006/relationships/ctrlProp" Target="../ctrlProps/ctrlProp15.xml"/><Relationship Id="rId33" Type="http://schemas.openxmlformats.org/officeDocument/2006/relationships/ctrlProp" Target="../ctrlProps/ctrlProp31.xml"/><Relationship Id="rId38" Type="http://schemas.openxmlformats.org/officeDocument/2006/relationships/ctrlProp" Target="../ctrlProps/ctrlProp36.xml"/><Relationship Id="rId59" Type="http://schemas.openxmlformats.org/officeDocument/2006/relationships/ctrlProp" Target="../ctrlProps/ctrlProp57.xml"/><Relationship Id="rId103" Type="http://schemas.openxmlformats.org/officeDocument/2006/relationships/ctrlProp" Target="../ctrlProps/ctrlProp101.xml"/><Relationship Id="rId108" Type="http://schemas.openxmlformats.org/officeDocument/2006/relationships/ctrlProp" Target="../ctrlProps/ctrlProp106.xml"/><Relationship Id="rId54" Type="http://schemas.openxmlformats.org/officeDocument/2006/relationships/ctrlProp" Target="../ctrlProps/ctrlProp52.xml"/><Relationship Id="rId70" Type="http://schemas.openxmlformats.org/officeDocument/2006/relationships/ctrlProp" Target="../ctrlProps/ctrlProp68.xml"/><Relationship Id="rId75" Type="http://schemas.openxmlformats.org/officeDocument/2006/relationships/ctrlProp" Target="../ctrlProps/ctrlProp73.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printerSettings" Target="../printerSettings/printerSettings5.bin"/><Relationship Id="rId6" Type="http://schemas.openxmlformats.org/officeDocument/2006/relationships/ctrlProp" Target="../ctrlProps/ctrlProp4.xml"/><Relationship Id="rId23" Type="http://schemas.openxmlformats.org/officeDocument/2006/relationships/ctrlProp" Target="../ctrlProps/ctrlProp21.xml"/><Relationship Id="rId28" Type="http://schemas.openxmlformats.org/officeDocument/2006/relationships/ctrlProp" Target="../ctrlProps/ctrlProp26.xml"/><Relationship Id="rId49" Type="http://schemas.openxmlformats.org/officeDocument/2006/relationships/ctrlProp" Target="../ctrlProps/ctrlProp47.xml"/><Relationship Id="rId114" Type="http://schemas.openxmlformats.org/officeDocument/2006/relationships/ctrlProp" Target="../ctrlProps/ctrlProp112.xml"/><Relationship Id="rId119" Type="http://schemas.openxmlformats.org/officeDocument/2006/relationships/ctrlProp" Target="../ctrlProps/ctrlProp117.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109" Type="http://schemas.openxmlformats.org/officeDocument/2006/relationships/ctrlProp" Target="../ctrlProps/ctrlProp10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 Id="rId104" Type="http://schemas.openxmlformats.org/officeDocument/2006/relationships/ctrlProp" Target="../ctrlProps/ctrlProp102.xml"/><Relationship Id="rId120" Type="http://schemas.openxmlformats.org/officeDocument/2006/relationships/ctrlProp" Target="../ctrlProps/ctrlProp118.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drawing" Target="../drawings/drawing3.xml"/><Relationship Id="rId29" Type="http://schemas.openxmlformats.org/officeDocument/2006/relationships/ctrlProp" Target="../ctrlProps/ctrlProp27.xml"/><Relationship Id="rId24" Type="http://schemas.openxmlformats.org/officeDocument/2006/relationships/ctrlProp" Target="../ctrlProps/ctrlProp22.xml"/><Relationship Id="rId40" Type="http://schemas.openxmlformats.org/officeDocument/2006/relationships/ctrlProp" Target="../ctrlProps/ctrlProp38.xml"/><Relationship Id="rId45" Type="http://schemas.openxmlformats.org/officeDocument/2006/relationships/ctrlProp" Target="../ctrlProps/ctrlProp43.xml"/><Relationship Id="rId66" Type="http://schemas.openxmlformats.org/officeDocument/2006/relationships/ctrlProp" Target="../ctrlProps/ctrlProp64.xml"/><Relationship Id="rId87" Type="http://schemas.openxmlformats.org/officeDocument/2006/relationships/ctrlProp" Target="../ctrlProps/ctrlProp85.xml"/><Relationship Id="rId110" Type="http://schemas.openxmlformats.org/officeDocument/2006/relationships/ctrlProp" Target="../ctrlProps/ctrlProp108.xml"/><Relationship Id="rId115" Type="http://schemas.openxmlformats.org/officeDocument/2006/relationships/ctrlProp" Target="../ctrlProps/ctrlProp113.xml"/><Relationship Id="rId61" Type="http://schemas.openxmlformats.org/officeDocument/2006/relationships/ctrlProp" Target="../ctrlProps/ctrlProp59.xml"/><Relationship Id="rId82" Type="http://schemas.openxmlformats.org/officeDocument/2006/relationships/ctrlProp" Target="../ctrlProps/ctrlProp80.xml"/><Relationship Id="rId19" Type="http://schemas.openxmlformats.org/officeDocument/2006/relationships/ctrlProp" Target="../ctrlProps/ctrlProp17.xml"/><Relationship Id="rId14" Type="http://schemas.openxmlformats.org/officeDocument/2006/relationships/ctrlProp" Target="../ctrlProps/ctrlProp12.xml"/><Relationship Id="rId30" Type="http://schemas.openxmlformats.org/officeDocument/2006/relationships/ctrlProp" Target="../ctrlProps/ctrlProp28.xml"/><Relationship Id="rId35" Type="http://schemas.openxmlformats.org/officeDocument/2006/relationships/ctrlProp" Target="../ctrlProps/ctrlProp33.xml"/><Relationship Id="rId56" Type="http://schemas.openxmlformats.org/officeDocument/2006/relationships/ctrlProp" Target="../ctrlProps/ctrlProp54.xml"/><Relationship Id="rId77" Type="http://schemas.openxmlformats.org/officeDocument/2006/relationships/ctrlProp" Target="../ctrlProps/ctrlProp75.xml"/><Relationship Id="rId100" Type="http://schemas.openxmlformats.org/officeDocument/2006/relationships/ctrlProp" Target="../ctrlProps/ctrlProp98.xml"/><Relationship Id="rId105" Type="http://schemas.openxmlformats.org/officeDocument/2006/relationships/ctrlProp" Target="../ctrlProps/ctrlProp103.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vmlDrawing" Target="../drawings/vmlDrawing2.vml"/><Relationship Id="rId25" Type="http://schemas.openxmlformats.org/officeDocument/2006/relationships/ctrlProp" Target="../ctrlProps/ctrlProp23.xml"/><Relationship Id="rId46" Type="http://schemas.openxmlformats.org/officeDocument/2006/relationships/ctrlProp" Target="../ctrlProps/ctrlProp44.xml"/><Relationship Id="rId67" Type="http://schemas.openxmlformats.org/officeDocument/2006/relationships/ctrlProp" Target="../ctrlProps/ctrlProp65.xml"/><Relationship Id="rId116" Type="http://schemas.openxmlformats.org/officeDocument/2006/relationships/ctrlProp" Target="../ctrlProps/ctrlProp114.xml"/><Relationship Id="rId20" Type="http://schemas.openxmlformats.org/officeDocument/2006/relationships/ctrlProp" Target="../ctrlProps/ctrlProp18.xml"/><Relationship Id="rId41" Type="http://schemas.openxmlformats.org/officeDocument/2006/relationships/ctrlProp" Target="../ctrlProps/ctrlProp39.xml"/><Relationship Id="rId62" Type="http://schemas.openxmlformats.org/officeDocument/2006/relationships/ctrlProp" Target="../ctrlProps/ctrlProp60.xml"/><Relationship Id="rId83" Type="http://schemas.openxmlformats.org/officeDocument/2006/relationships/ctrlProp" Target="../ctrlProps/ctrlProp81.xml"/><Relationship Id="rId88" Type="http://schemas.openxmlformats.org/officeDocument/2006/relationships/ctrlProp" Target="../ctrlProps/ctrlProp86.xml"/><Relationship Id="rId111" Type="http://schemas.openxmlformats.org/officeDocument/2006/relationships/ctrlProp" Target="../ctrlProps/ctrlProp109.xml"/><Relationship Id="rId15" Type="http://schemas.openxmlformats.org/officeDocument/2006/relationships/ctrlProp" Target="../ctrlProps/ctrlProp13.xml"/><Relationship Id="rId36" Type="http://schemas.openxmlformats.org/officeDocument/2006/relationships/ctrlProp" Target="../ctrlProps/ctrlProp34.xml"/><Relationship Id="rId57" Type="http://schemas.openxmlformats.org/officeDocument/2006/relationships/ctrlProp" Target="../ctrlProps/ctrlProp55.xml"/><Relationship Id="rId106" Type="http://schemas.openxmlformats.org/officeDocument/2006/relationships/ctrlProp" Target="../ctrlProps/ctrlProp10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zoomScaleNormal="100" workbookViewId="0">
      <selection activeCell="O6" sqref="O6"/>
    </sheetView>
  </sheetViews>
  <sheetFormatPr defaultRowHeight="13.5"/>
  <cols>
    <col min="1" max="1" width="17.875" style="236" customWidth="1"/>
    <col min="2" max="11" width="6.375" style="236" customWidth="1"/>
    <col min="12" max="16384" width="9" style="236"/>
  </cols>
  <sheetData>
    <row r="1" spans="1:12" ht="36.75" customHeight="1"/>
    <row r="2" spans="1:12" ht="30" customHeight="1">
      <c r="A2" s="311" t="s">
        <v>780</v>
      </c>
      <c r="B2" s="311"/>
      <c r="C2" s="311"/>
      <c r="D2" s="311"/>
      <c r="E2" s="311"/>
      <c r="F2" s="311"/>
      <c r="G2" s="311"/>
      <c r="H2" s="311"/>
      <c r="I2" s="311"/>
      <c r="J2" s="311"/>
      <c r="K2" s="311"/>
      <c r="L2" s="237"/>
    </row>
    <row r="3" spans="1:12" ht="30" customHeight="1">
      <c r="A3" s="311" t="s">
        <v>182</v>
      </c>
      <c r="B3" s="311"/>
      <c r="C3" s="311"/>
      <c r="D3" s="311"/>
      <c r="E3" s="311"/>
      <c r="F3" s="311"/>
      <c r="G3" s="311"/>
      <c r="H3" s="311"/>
      <c r="I3" s="311"/>
      <c r="J3" s="311"/>
      <c r="K3" s="311"/>
      <c r="L3" s="237"/>
    </row>
    <row r="4" spans="1:12" s="239" customFormat="1" ht="30" customHeight="1">
      <c r="A4" s="310" t="s">
        <v>1</v>
      </c>
      <c r="B4" s="310"/>
      <c r="C4" s="310"/>
      <c r="D4" s="310"/>
      <c r="E4" s="310"/>
      <c r="F4" s="310"/>
      <c r="G4" s="310"/>
      <c r="H4" s="310"/>
      <c r="I4" s="310"/>
      <c r="J4" s="310"/>
      <c r="K4" s="310"/>
      <c r="L4" s="238"/>
    </row>
    <row r="5" spans="1:12" ht="37.5" customHeight="1">
      <c r="A5" s="313" t="s">
        <v>484</v>
      </c>
      <c r="B5" s="313"/>
      <c r="C5" s="313"/>
      <c r="D5" s="313"/>
      <c r="E5" s="313"/>
      <c r="F5" s="313"/>
      <c r="G5" s="313"/>
      <c r="H5" s="313"/>
      <c r="I5" s="313"/>
      <c r="J5" s="313"/>
      <c r="K5" s="313"/>
    </row>
    <row r="6" spans="1:12" ht="45" customHeight="1">
      <c r="A6" s="240" t="s">
        <v>189</v>
      </c>
      <c r="B6" s="241"/>
      <c r="C6" s="242"/>
      <c r="D6" s="242"/>
      <c r="E6" s="242"/>
      <c r="F6" s="242"/>
      <c r="G6" s="242"/>
      <c r="H6" s="242"/>
      <c r="I6" s="242"/>
      <c r="J6" s="242"/>
      <c r="K6" s="243"/>
    </row>
    <row r="7" spans="1:12" ht="45" customHeight="1">
      <c r="A7" s="244" t="s">
        <v>183</v>
      </c>
      <c r="B7" s="244" t="s">
        <v>190</v>
      </c>
      <c r="C7" s="316"/>
      <c r="D7" s="317"/>
      <c r="E7" s="318"/>
      <c r="F7" s="244" t="s">
        <v>191</v>
      </c>
      <c r="G7" s="316"/>
      <c r="H7" s="317"/>
      <c r="I7" s="317"/>
      <c r="J7" s="317"/>
      <c r="K7" s="318"/>
    </row>
    <row r="8" spans="1:12" ht="45" customHeight="1">
      <c r="A8" s="244" t="s">
        <v>184</v>
      </c>
      <c r="B8" s="245"/>
      <c r="C8" s="242"/>
      <c r="D8" s="242"/>
      <c r="E8" s="242"/>
      <c r="F8" s="246"/>
      <c r="G8" s="242"/>
      <c r="H8" s="242"/>
      <c r="I8" s="242"/>
      <c r="J8" s="242"/>
      <c r="K8" s="243"/>
    </row>
    <row r="9" spans="1:12" ht="45" customHeight="1">
      <c r="A9" s="244" t="s">
        <v>185</v>
      </c>
      <c r="B9" s="241"/>
      <c r="C9" s="242"/>
      <c r="D9" s="242"/>
      <c r="E9" s="242"/>
      <c r="F9" s="242"/>
      <c r="G9" s="242"/>
      <c r="H9" s="242"/>
      <c r="I9" s="242"/>
      <c r="J9" s="242"/>
      <c r="K9" s="243"/>
    </row>
    <row r="10" spans="1:12" ht="37.5" customHeight="1">
      <c r="A10" s="247"/>
      <c r="B10" s="248"/>
      <c r="C10" s="248"/>
      <c r="D10" s="248"/>
      <c r="E10" s="248"/>
      <c r="F10" s="248"/>
      <c r="G10" s="248"/>
      <c r="H10" s="248"/>
      <c r="I10" s="248"/>
      <c r="J10" s="248"/>
      <c r="K10" s="248"/>
    </row>
    <row r="11" spans="1:12" ht="37.5" customHeight="1">
      <c r="A11" s="249" t="s">
        <v>483</v>
      </c>
      <c r="B11" s="245"/>
      <c r="C11" s="244" t="s">
        <v>399</v>
      </c>
      <c r="D11" s="250"/>
      <c r="E11" s="244" t="s">
        <v>387</v>
      </c>
      <c r="F11" s="250"/>
      <c r="G11" s="244" t="s">
        <v>388</v>
      </c>
      <c r="H11" s="250"/>
      <c r="I11" s="244" t="s">
        <v>389</v>
      </c>
      <c r="J11" s="246"/>
      <c r="K11" s="251"/>
    </row>
    <row r="12" spans="1:12" ht="45" customHeight="1">
      <c r="A12" s="244" t="s">
        <v>3</v>
      </c>
      <c r="B12" s="244" t="s">
        <v>190</v>
      </c>
      <c r="C12" s="252"/>
      <c r="D12" s="252"/>
      <c r="E12" s="252"/>
      <c r="F12" s="244" t="s">
        <v>191</v>
      </c>
      <c r="G12" s="252"/>
      <c r="H12" s="252"/>
      <c r="I12" s="252"/>
      <c r="J12" s="252"/>
      <c r="K12" s="253"/>
    </row>
    <row r="13" spans="1:12" ht="45" customHeight="1">
      <c r="A13" s="244" t="s">
        <v>187</v>
      </c>
      <c r="B13" s="245"/>
      <c r="C13" s="252"/>
      <c r="D13" s="252"/>
      <c r="E13" s="253"/>
      <c r="F13" s="314" t="s">
        <v>20</v>
      </c>
      <c r="G13" s="315"/>
      <c r="H13" s="254"/>
      <c r="I13" s="252"/>
      <c r="J13" s="252"/>
      <c r="K13" s="253"/>
    </row>
    <row r="14" spans="1:12" ht="18.75" customHeight="1">
      <c r="A14" s="255" t="s">
        <v>4</v>
      </c>
      <c r="B14" s="255"/>
      <c r="C14" s="255"/>
      <c r="D14" s="255"/>
      <c r="E14" s="255"/>
      <c r="F14" s="255"/>
      <c r="G14" s="255"/>
      <c r="H14" s="255"/>
      <c r="I14" s="255"/>
      <c r="J14" s="255"/>
      <c r="K14" s="255"/>
    </row>
    <row r="15" spans="1:12" ht="18.75" customHeight="1">
      <c r="A15" s="256" t="s">
        <v>390</v>
      </c>
      <c r="B15" s="312" t="s">
        <v>5</v>
      </c>
      <c r="C15" s="312"/>
      <c r="D15" s="312"/>
      <c r="E15" s="312"/>
      <c r="F15" s="312"/>
      <c r="G15" s="312"/>
      <c r="H15" s="312"/>
      <c r="I15" s="312"/>
      <c r="J15" s="312"/>
      <c r="K15" s="312"/>
    </row>
    <row r="16" spans="1:12" ht="37.5" customHeight="1">
      <c r="A16" s="257" t="s">
        <v>186</v>
      </c>
      <c r="B16" s="258"/>
      <c r="C16" s="258"/>
      <c r="D16" s="258"/>
      <c r="E16" s="258"/>
      <c r="F16" s="258"/>
      <c r="G16" s="258"/>
      <c r="H16" s="258"/>
      <c r="I16" s="258"/>
      <c r="J16" s="258"/>
      <c r="K16" s="258"/>
    </row>
    <row r="17" spans="1:11" ht="37.5" customHeight="1">
      <c r="A17" s="249" t="s">
        <v>564</v>
      </c>
      <c r="B17" s="254"/>
      <c r="C17" s="246" t="s">
        <v>2</v>
      </c>
      <c r="D17" s="259"/>
      <c r="E17" s="260"/>
      <c r="F17" s="260"/>
      <c r="G17" s="260"/>
      <c r="H17" s="260"/>
      <c r="I17" s="260"/>
      <c r="J17" s="260"/>
      <c r="K17" s="261"/>
    </row>
    <row r="18" spans="1:11" ht="45" customHeight="1">
      <c r="A18" s="244" t="s">
        <v>181</v>
      </c>
      <c r="B18" s="262"/>
      <c r="C18" s="262"/>
      <c r="D18" s="262"/>
      <c r="E18" s="262"/>
      <c r="F18" s="262"/>
      <c r="G18" s="262"/>
      <c r="H18" s="262"/>
      <c r="I18" s="262"/>
      <c r="J18" s="262"/>
      <c r="K18" s="263"/>
    </row>
    <row r="19" spans="1:11">
      <c r="A19" s="264"/>
      <c r="B19" s="264"/>
      <c r="C19" s="264"/>
      <c r="D19" s="264"/>
      <c r="E19" s="264"/>
      <c r="F19" s="264"/>
      <c r="G19" s="264"/>
      <c r="H19" s="264"/>
      <c r="I19" s="264"/>
      <c r="J19" s="264"/>
      <c r="K19" s="264"/>
    </row>
  </sheetData>
  <mergeCells count="8">
    <mergeCell ref="A4:K4"/>
    <mergeCell ref="A3:K3"/>
    <mergeCell ref="A2:K2"/>
    <mergeCell ref="B15:K15"/>
    <mergeCell ref="A5:K5"/>
    <mergeCell ref="F13:G13"/>
    <mergeCell ref="G7:K7"/>
    <mergeCell ref="C7:E7"/>
  </mergeCells>
  <phoneticPr fontId="3"/>
  <pageMargins left="0.78740157480314965" right="0.39370078740157483" top="0.31496062992125984" bottom="0.27559055118110237" header="0.62992125984251968" footer="0.118110236220472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P460"/>
  <sheetViews>
    <sheetView topLeftCell="A40" zoomScaleNormal="100" workbookViewId="0">
      <selection activeCell="M8" sqref="M8:N9"/>
    </sheetView>
  </sheetViews>
  <sheetFormatPr defaultRowHeight="12"/>
  <cols>
    <col min="1" max="1" width="2" style="268" customWidth="1"/>
    <col min="2" max="27" width="3.625" style="268" customWidth="1"/>
    <col min="28" max="33" width="3.125" style="268" customWidth="1"/>
    <col min="34" max="34" width="2.625" style="268" customWidth="1"/>
    <col min="35" max="256" width="9" style="268"/>
    <col min="257" max="257" width="2" style="268" customWidth="1"/>
    <col min="258" max="283" width="3.625" style="268" customWidth="1"/>
    <col min="284" max="289" width="3.125" style="268" customWidth="1"/>
    <col min="290" max="290" width="2.625" style="268" customWidth="1"/>
    <col min="291" max="512" width="9" style="268"/>
    <col min="513" max="513" width="2" style="268" customWidth="1"/>
    <col min="514" max="539" width="3.625" style="268" customWidth="1"/>
    <col min="540" max="545" width="3.125" style="268" customWidth="1"/>
    <col min="546" max="546" width="2.625" style="268" customWidth="1"/>
    <col min="547" max="768" width="9" style="268"/>
    <col min="769" max="769" width="2" style="268" customWidth="1"/>
    <col min="770" max="795" width="3.625" style="268" customWidth="1"/>
    <col min="796" max="801" width="3.125" style="268" customWidth="1"/>
    <col min="802" max="802" width="2.625" style="268" customWidth="1"/>
    <col min="803" max="1024" width="9" style="268"/>
    <col min="1025" max="1025" width="2" style="268" customWidth="1"/>
    <col min="1026" max="1051" width="3.625" style="268" customWidth="1"/>
    <col min="1052" max="1057" width="3.125" style="268" customWidth="1"/>
    <col min="1058" max="1058" width="2.625" style="268" customWidth="1"/>
    <col min="1059" max="1280" width="9" style="268"/>
    <col min="1281" max="1281" width="2" style="268" customWidth="1"/>
    <col min="1282" max="1307" width="3.625" style="268" customWidth="1"/>
    <col min="1308" max="1313" width="3.125" style="268" customWidth="1"/>
    <col min="1314" max="1314" width="2.625" style="268" customWidth="1"/>
    <col min="1315" max="1536" width="9" style="268"/>
    <col min="1537" max="1537" width="2" style="268" customWidth="1"/>
    <col min="1538" max="1563" width="3.625" style="268" customWidth="1"/>
    <col min="1564" max="1569" width="3.125" style="268" customWidth="1"/>
    <col min="1570" max="1570" width="2.625" style="268" customWidth="1"/>
    <col min="1571" max="1792" width="9" style="268"/>
    <col min="1793" max="1793" width="2" style="268" customWidth="1"/>
    <col min="1794" max="1819" width="3.625" style="268" customWidth="1"/>
    <col min="1820" max="1825" width="3.125" style="268" customWidth="1"/>
    <col min="1826" max="1826" width="2.625" style="268" customWidth="1"/>
    <col min="1827" max="2048" width="9" style="268"/>
    <col min="2049" max="2049" width="2" style="268" customWidth="1"/>
    <col min="2050" max="2075" width="3.625" style="268" customWidth="1"/>
    <col min="2076" max="2081" width="3.125" style="268" customWidth="1"/>
    <col min="2082" max="2082" width="2.625" style="268" customWidth="1"/>
    <col min="2083" max="2304" width="9" style="268"/>
    <col min="2305" max="2305" width="2" style="268" customWidth="1"/>
    <col min="2306" max="2331" width="3.625" style="268" customWidth="1"/>
    <col min="2332" max="2337" width="3.125" style="268" customWidth="1"/>
    <col min="2338" max="2338" width="2.625" style="268" customWidth="1"/>
    <col min="2339" max="2560" width="9" style="268"/>
    <col min="2561" max="2561" width="2" style="268" customWidth="1"/>
    <col min="2562" max="2587" width="3.625" style="268" customWidth="1"/>
    <col min="2588" max="2593" width="3.125" style="268" customWidth="1"/>
    <col min="2594" max="2594" width="2.625" style="268" customWidth="1"/>
    <col min="2595" max="2816" width="9" style="268"/>
    <col min="2817" max="2817" width="2" style="268" customWidth="1"/>
    <col min="2818" max="2843" width="3.625" style="268" customWidth="1"/>
    <col min="2844" max="2849" width="3.125" style="268" customWidth="1"/>
    <col min="2850" max="2850" width="2.625" style="268" customWidth="1"/>
    <col min="2851" max="3072" width="9" style="268"/>
    <col min="3073" max="3073" width="2" style="268" customWidth="1"/>
    <col min="3074" max="3099" width="3.625" style="268" customWidth="1"/>
    <col min="3100" max="3105" width="3.125" style="268" customWidth="1"/>
    <col min="3106" max="3106" width="2.625" style="268" customWidth="1"/>
    <col min="3107" max="3328" width="9" style="268"/>
    <col min="3329" max="3329" width="2" style="268" customWidth="1"/>
    <col min="3330" max="3355" width="3.625" style="268" customWidth="1"/>
    <col min="3356" max="3361" width="3.125" style="268" customWidth="1"/>
    <col min="3362" max="3362" width="2.625" style="268" customWidth="1"/>
    <col min="3363" max="3584" width="9" style="268"/>
    <col min="3585" max="3585" width="2" style="268" customWidth="1"/>
    <col min="3586" max="3611" width="3.625" style="268" customWidth="1"/>
    <col min="3612" max="3617" width="3.125" style="268" customWidth="1"/>
    <col min="3618" max="3618" width="2.625" style="268" customWidth="1"/>
    <col min="3619" max="3840" width="9" style="268"/>
    <col min="3841" max="3841" width="2" style="268" customWidth="1"/>
    <col min="3842" max="3867" width="3.625" style="268" customWidth="1"/>
    <col min="3868" max="3873" width="3.125" style="268" customWidth="1"/>
    <col min="3874" max="3874" width="2.625" style="268" customWidth="1"/>
    <col min="3875" max="4096" width="9" style="268"/>
    <col min="4097" max="4097" width="2" style="268" customWidth="1"/>
    <col min="4098" max="4123" width="3.625" style="268" customWidth="1"/>
    <col min="4124" max="4129" width="3.125" style="268" customWidth="1"/>
    <col min="4130" max="4130" width="2.625" style="268" customWidth="1"/>
    <col min="4131" max="4352" width="9" style="268"/>
    <col min="4353" max="4353" width="2" style="268" customWidth="1"/>
    <col min="4354" max="4379" width="3.625" style="268" customWidth="1"/>
    <col min="4380" max="4385" width="3.125" style="268" customWidth="1"/>
    <col min="4386" max="4386" width="2.625" style="268" customWidth="1"/>
    <col min="4387" max="4608" width="9" style="268"/>
    <col min="4609" max="4609" width="2" style="268" customWidth="1"/>
    <col min="4610" max="4635" width="3.625" style="268" customWidth="1"/>
    <col min="4636" max="4641" width="3.125" style="268" customWidth="1"/>
    <col min="4642" max="4642" width="2.625" style="268" customWidth="1"/>
    <col min="4643" max="4864" width="9" style="268"/>
    <col min="4865" max="4865" width="2" style="268" customWidth="1"/>
    <col min="4866" max="4891" width="3.625" style="268" customWidth="1"/>
    <col min="4892" max="4897" width="3.125" style="268" customWidth="1"/>
    <col min="4898" max="4898" width="2.625" style="268" customWidth="1"/>
    <col min="4899" max="5120" width="9" style="268"/>
    <col min="5121" max="5121" width="2" style="268" customWidth="1"/>
    <col min="5122" max="5147" width="3.625" style="268" customWidth="1"/>
    <col min="5148" max="5153" width="3.125" style="268" customWidth="1"/>
    <col min="5154" max="5154" width="2.625" style="268" customWidth="1"/>
    <col min="5155" max="5376" width="9" style="268"/>
    <col min="5377" max="5377" width="2" style="268" customWidth="1"/>
    <col min="5378" max="5403" width="3.625" style="268" customWidth="1"/>
    <col min="5404" max="5409" width="3.125" style="268" customWidth="1"/>
    <col min="5410" max="5410" width="2.625" style="268" customWidth="1"/>
    <col min="5411" max="5632" width="9" style="268"/>
    <col min="5633" max="5633" width="2" style="268" customWidth="1"/>
    <col min="5634" max="5659" width="3.625" style="268" customWidth="1"/>
    <col min="5660" max="5665" width="3.125" style="268" customWidth="1"/>
    <col min="5666" max="5666" width="2.625" style="268" customWidth="1"/>
    <col min="5667" max="5888" width="9" style="268"/>
    <col min="5889" max="5889" width="2" style="268" customWidth="1"/>
    <col min="5890" max="5915" width="3.625" style="268" customWidth="1"/>
    <col min="5916" max="5921" width="3.125" style="268" customWidth="1"/>
    <col min="5922" max="5922" width="2.625" style="268" customWidth="1"/>
    <col min="5923" max="6144" width="9" style="268"/>
    <col min="6145" max="6145" width="2" style="268" customWidth="1"/>
    <col min="6146" max="6171" width="3.625" style="268" customWidth="1"/>
    <col min="6172" max="6177" width="3.125" style="268" customWidth="1"/>
    <col min="6178" max="6178" width="2.625" style="268" customWidth="1"/>
    <col min="6179" max="6400" width="9" style="268"/>
    <col min="6401" max="6401" width="2" style="268" customWidth="1"/>
    <col min="6402" max="6427" width="3.625" style="268" customWidth="1"/>
    <col min="6428" max="6433" width="3.125" style="268" customWidth="1"/>
    <col min="6434" max="6434" width="2.625" style="268" customWidth="1"/>
    <col min="6435" max="6656" width="9" style="268"/>
    <col min="6657" max="6657" width="2" style="268" customWidth="1"/>
    <col min="6658" max="6683" width="3.625" style="268" customWidth="1"/>
    <col min="6684" max="6689" width="3.125" style="268" customWidth="1"/>
    <col min="6690" max="6690" width="2.625" style="268" customWidth="1"/>
    <col min="6691" max="6912" width="9" style="268"/>
    <col min="6913" max="6913" width="2" style="268" customWidth="1"/>
    <col min="6914" max="6939" width="3.625" style="268" customWidth="1"/>
    <col min="6940" max="6945" width="3.125" style="268" customWidth="1"/>
    <col min="6946" max="6946" width="2.625" style="268" customWidth="1"/>
    <col min="6947" max="7168" width="9" style="268"/>
    <col min="7169" max="7169" width="2" style="268" customWidth="1"/>
    <col min="7170" max="7195" width="3.625" style="268" customWidth="1"/>
    <col min="7196" max="7201" width="3.125" style="268" customWidth="1"/>
    <col min="7202" max="7202" width="2.625" style="268" customWidth="1"/>
    <col min="7203" max="7424" width="9" style="268"/>
    <col min="7425" max="7425" width="2" style="268" customWidth="1"/>
    <col min="7426" max="7451" width="3.625" style="268" customWidth="1"/>
    <col min="7452" max="7457" width="3.125" style="268" customWidth="1"/>
    <col min="7458" max="7458" width="2.625" style="268" customWidth="1"/>
    <col min="7459" max="7680" width="9" style="268"/>
    <col min="7681" max="7681" width="2" style="268" customWidth="1"/>
    <col min="7682" max="7707" width="3.625" style="268" customWidth="1"/>
    <col min="7708" max="7713" width="3.125" style="268" customWidth="1"/>
    <col min="7714" max="7714" width="2.625" style="268" customWidth="1"/>
    <col min="7715" max="7936" width="9" style="268"/>
    <col min="7937" max="7937" width="2" style="268" customWidth="1"/>
    <col min="7938" max="7963" width="3.625" style="268" customWidth="1"/>
    <col min="7964" max="7969" width="3.125" style="268" customWidth="1"/>
    <col min="7970" max="7970" width="2.625" style="268" customWidth="1"/>
    <col min="7971" max="8192" width="9" style="268"/>
    <col min="8193" max="8193" width="2" style="268" customWidth="1"/>
    <col min="8194" max="8219" width="3.625" style="268" customWidth="1"/>
    <col min="8220" max="8225" width="3.125" style="268" customWidth="1"/>
    <col min="8226" max="8226" width="2.625" style="268" customWidth="1"/>
    <col min="8227" max="8448" width="9" style="268"/>
    <col min="8449" max="8449" width="2" style="268" customWidth="1"/>
    <col min="8450" max="8475" width="3.625" style="268" customWidth="1"/>
    <col min="8476" max="8481" width="3.125" style="268" customWidth="1"/>
    <col min="8482" max="8482" width="2.625" style="268" customWidth="1"/>
    <col min="8483" max="8704" width="9" style="268"/>
    <col min="8705" max="8705" width="2" style="268" customWidth="1"/>
    <col min="8706" max="8731" width="3.625" style="268" customWidth="1"/>
    <col min="8732" max="8737" width="3.125" style="268" customWidth="1"/>
    <col min="8738" max="8738" width="2.625" style="268" customWidth="1"/>
    <col min="8739" max="8960" width="9" style="268"/>
    <col min="8961" max="8961" width="2" style="268" customWidth="1"/>
    <col min="8962" max="8987" width="3.625" style="268" customWidth="1"/>
    <col min="8988" max="8993" width="3.125" style="268" customWidth="1"/>
    <col min="8994" max="8994" width="2.625" style="268" customWidth="1"/>
    <col min="8995" max="9216" width="9" style="268"/>
    <col min="9217" max="9217" width="2" style="268" customWidth="1"/>
    <col min="9218" max="9243" width="3.625" style="268" customWidth="1"/>
    <col min="9244" max="9249" width="3.125" style="268" customWidth="1"/>
    <col min="9250" max="9250" width="2.625" style="268" customWidth="1"/>
    <col min="9251" max="9472" width="9" style="268"/>
    <col min="9473" max="9473" width="2" style="268" customWidth="1"/>
    <col min="9474" max="9499" width="3.625" style="268" customWidth="1"/>
    <col min="9500" max="9505" width="3.125" style="268" customWidth="1"/>
    <col min="9506" max="9506" width="2.625" style="268" customWidth="1"/>
    <col min="9507" max="9728" width="9" style="268"/>
    <col min="9729" max="9729" width="2" style="268" customWidth="1"/>
    <col min="9730" max="9755" width="3.625" style="268" customWidth="1"/>
    <col min="9756" max="9761" width="3.125" style="268" customWidth="1"/>
    <col min="9762" max="9762" width="2.625" style="268" customWidth="1"/>
    <col min="9763" max="9984" width="9" style="268"/>
    <col min="9985" max="9985" width="2" style="268" customWidth="1"/>
    <col min="9986" max="10011" width="3.625" style="268" customWidth="1"/>
    <col min="10012" max="10017" width="3.125" style="268" customWidth="1"/>
    <col min="10018" max="10018" width="2.625" style="268" customWidth="1"/>
    <col min="10019" max="10240" width="9" style="268"/>
    <col min="10241" max="10241" width="2" style="268" customWidth="1"/>
    <col min="10242" max="10267" width="3.625" style="268" customWidth="1"/>
    <col min="10268" max="10273" width="3.125" style="268" customWidth="1"/>
    <col min="10274" max="10274" width="2.625" style="268" customWidth="1"/>
    <col min="10275" max="10496" width="9" style="268"/>
    <col min="10497" max="10497" width="2" style="268" customWidth="1"/>
    <col min="10498" max="10523" width="3.625" style="268" customWidth="1"/>
    <col min="10524" max="10529" width="3.125" style="268" customWidth="1"/>
    <col min="10530" max="10530" width="2.625" style="268" customWidth="1"/>
    <col min="10531" max="10752" width="9" style="268"/>
    <col min="10753" max="10753" width="2" style="268" customWidth="1"/>
    <col min="10754" max="10779" width="3.625" style="268" customWidth="1"/>
    <col min="10780" max="10785" width="3.125" style="268" customWidth="1"/>
    <col min="10786" max="10786" width="2.625" style="268" customWidth="1"/>
    <col min="10787" max="11008" width="9" style="268"/>
    <col min="11009" max="11009" width="2" style="268" customWidth="1"/>
    <col min="11010" max="11035" width="3.625" style="268" customWidth="1"/>
    <col min="11036" max="11041" width="3.125" style="268" customWidth="1"/>
    <col min="11042" max="11042" width="2.625" style="268" customWidth="1"/>
    <col min="11043" max="11264" width="9" style="268"/>
    <col min="11265" max="11265" width="2" style="268" customWidth="1"/>
    <col min="11266" max="11291" width="3.625" style="268" customWidth="1"/>
    <col min="11292" max="11297" width="3.125" style="268" customWidth="1"/>
    <col min="11298" max="11298" width="2.625" style="268" customWidth="1"/>
    <col min="11299" max="11520" width="9" style="268"/>
    <col min="11521" max="11521" width="2" style="268" customWidth="1"/>
    <col min="11522" max="11547" width="3.625" style="268" customWidth="1"/>
    <col min="11548" max="11553" width="3.125" style="268" customWidth="1"/>
    <col min="11554" max="11554" width="2.625" style="268" customWidth="1"/>
    <col min="11555" max="11776" width="9" style="268"/>
    <col min="11777" max="11777" width="2" style="268" customWidth="1"/>
    <col min="11778" max="11803" width="3.625" style="268" customWidth="1"/>
    <col min="11804" max="11809" width="3.125" style="268" customWidth="1"/>
    <col min="11810" max="11810" width="2.625" style="268" customWidth="1"/>
    <col min="11811" max="12032" width="9" style="268"/>
    <col min="12033" max="12033" width="2" style="268" customWidth="1"/>
    <col min="12034" max="12059" width="3.625" style="268" customWidth="1"/>
    <col min="12060" max="12065" width="3.125" style="268" customWidth="1"/>
    <col min="12066" max="12066" width="2.625" style="268" customWidth="1"/>
    <col min="12067" max="12288" width="9" style="268"/>
    <col min="12289" max="12289" width="2" style="268" customWidth="1"/>
    <col min="12290" max="12315" width="3.625" style="268" customWidth="1"/>
    <col min="12316" max="12321" width="3.125" style="268" customWidth="1"/>
    <col min="12322" max="12322" width="2.625" style="268" customWidth="1"/>
    <col min="12323" max="12544" width="9" style="268"/>
    <col min="12545" max="12545" width="2" style="268" customWidth="1"/>
    <col min="12546" max="12571" width="3.625" style="268" customWidth="1"/>
    <col min="12572" max="12577" width="3.125" style="268" customWidth="1"/>
    <col min="12578" max="12578" width="2.625" style="268" customWidth="1"/>
    <col min="12579" max="12800" width="9" style="268"/>
    <col min="12801" max="12801" width="2" style="268" customWidth="1"/>
    <col min="12802" max="12827" width="3.625" style="268" customWidth="1"/>
    <col min="12828" max="12833" width="3.125" style="268" customWidth="1"/>
    <col min="12834" max="12834" width="2.625" style="268" customWidth="1"/>
    <col min="12835" max="13056" width="9" style="268"/>
    <col min="13057" max="13057" width="2" style="268" customWidth="1"/>
    <col min="13058" max="13083" width="3.625" style="268" customWidth="1"/>
    <col min="13084" max="13089" width="3.125" style="268" customWidth="1"/>
    <col min="13090" max="13090" width="2.625" style="268" customWidth="1"/>
    <col min="13091" max="13312" width="9" style="268"/>
    <col min="13313" max="13313" width="2" style="268" customWidth="1"/>
    <col min="13314" max="13339" width="3.625" style="268" customWidth="1"/>
    <col min="13340" max="13345" width="3.125" style="268" customWidth="1"/>
    <col min="13346" max="13346" width="2.625" style="268" customWidth="1"/>
    <col min="13347" max="13568" width="9" style="268"/>
    <col min="13569" max="13569" width="2" style="268" customWidth="1"/>
    <col min="13570" max="13595" width="3.625" style="268" customWidth="1"/>
    <col min="13596" max="13601" width="3.125" style="268" customWidth="1"/>
    <col min="13602" max="13602" width="2.625" style="268" customWidth="1"/>
    <col min="13603" max="13824" width="9" style="268"/>
    <col min="13825" max="13825" width="2" style="268" customWidth="1"/>
    <col min="13826" max="13851" width="3.625" style="268" customWidth="1"/>
    <col min="13852" max="13857" width="3.125" style="268" customWidth="1"/>
    <col min="13858" max="13858" width="2.625" style="268" customWidth="1"/>
    <col min="13859" max="14080" width="9" style="268"/>
    <col min="14081" max="14081" width="2" style="268" customWidth="1"/>
    <col min="14082" max="14107" width="3.625" style="268" customWidth="1"/>
    <col min="14108" max="14113" width="3.125" style="268" customWidth="1"/>
    <col min="14114" max="14114" width="2.625" style="268" customWidth="1"/>
    <col min="14115" max="14336" width="9" style="268"/>
    <col min="14337" max="14337" width="2" style="268" customWidth="1"/>
    <col min="14338" max="14363" width="3.625" style="268" customWidth="1"/>
    <col min="14364" max="14369" width="3.125" style="268" customWidth="1"/>
    <col min="14370" max="14370" width="2.625" style="268" customWidth="1"/>
    <col min="14371" max="14592" width="9" style="268"/>
    <col min="14593" max="14593" width="2" style="268" customWidth="1"/>
    <col min="14594" max="14619" width="3.625" style="268" customWidth="1"/>
    <col min="14620" max="14625" width="3.125" style="268" customWidth="1"/>
    <col min="14626" max="14626" width="2.625" style="268" customWidth="1"/>
    <col min="14627" max="14848" width="9" style="268"/>
    <col min="14849" max="14849" width="2" style="268" customWidth="1"/>
    <col min="14850" max="14875" width="3.625" style="268" customWidth="1"/>
    <col min="14876" max="14881" width="3.125" style="268" customWidth="1"/>
    <col min="14882" max="14882" width="2.625" style="268" customWidth="1"/>
    <col min="14883" max="15104" width="9" style="268"/>
    <col min="15105" max="15105" width="2" style="268" customWidth="1"/>
    <col min="15106" max="15131" width="3.625" style="268" customWidth="1"/>
    <col min="15132" max="15137" width="3.125" style="268" customWidth="1"/>
    <col min="15138" max="15138" width="2.625" style="268" customWidth="1"/>
    <col min="15139" max="15360" width="9" style="268"/>
    <col min="15361" max="15361" width="2" style="268" customWidth="1"/>
    <col min="15362" max="15387" width="3.625" style="268" customWidth="1"/>
    <col min="15388" max="15393" width="3.125" style="268" customWidth="1"/>
    <col min="15394" max="15394" width="2.625" style="268" customWidth="1"/>
    <col min="15395" max="15616" width="9" style="268"/>
    <col min="15617" max="15617" width="2" style="268" customWidth="1"/>
    <col min="15618" max="15643" width="3.625" style="268" customWidth="1"/>
    <col min="15644" max="15649" width="3.125" style="268" customWidth="1"/>
    <col min="15650" max="15650" width="2.625" style="268" customWidth="1"/>
    <col min="15651" max="15872" width="9" style="268"/>
    <col min="15873" max="15873" width="2" style="268" customWidth="1"/>
    <col min="15874" max="15899" width="3.625" style="268" customWidth="1"/>
    <col min="15900" max="15905" width="3.125" style="268" customWidth="1"/>
    <col min="15906" max="15906" width="2.625" style="268" customWidth="1"/>
    <col min="15907" max="16128" width="9" style="268"/>
    <col min="16129" max="16129" width="2" style="268" customWidth="1"/>
    <col min="16130" max="16155" width="3.625" style="268" customWidth="1"/>
    <col min="16156" max="16161" width="3.125" style="268" customWidth="1"/>
    <col min="16162" max="16162" width="2.625" style="268" customWidth="1"/>
    <col min="16163" max="16384" width="9" style="268"/>
  </cols>
  <sheetData>
    <row r="1" spans="1:250" ht="13.5" customHeight="1">
      <c r="A1" s="265"/>
      <c r="B1" s="266"/>
      <c r="C1" s="266"/>
      <c r="D1" s="266"/>
      <c r="E1" s="266"/>
      <c r="F1" s="266"/>
      <c r="G1" s="266"/>
      <c r="H1" s="266"/>
      <c r="I1" s="266"/>
      <c r="J1" s="266"/>
      <c r="K1" s="266"/>
      <c r="L1" s="266"/>
      <c r="M1" s="266"/>
      <c r="N1" s="266"/>
      <c r="O1" s="266"/>
      <c r="P1" s="266"/>
      <c r="Q1" s="266"/>
      <c r="R1" s="266"/>
      <c r="S1" s="266"/>
      <c r="T1" s="266"/>
      <c r="U1" s="266"/>
      <c r="V1" s="266"/>
      <c r="W1" s="266"/>
      <c r="X1" s="266"/>
      <c r="Y1" s="266"/>
      <c r="Z1" s="267"/>
      <c r="AA1" s="266"/>
      <c r="AB1" s="266"/>
      <c r="AC1" s="265"/>
      <c r="AD1" s="265"/>
      <c r="AE1" s="265"/>
      <c r="AF1" s="265"/>
      <c r="AG1" s="265"/>
      <c r="AH1" s="265"/>
      <c r="AI1" s="265"/>
      <c r="AJ1" s="265"/>
      <c r="AK1" s="265"/>
      <c r="AL1" s="265"/>
      <c r="AM1" s="265"/>
      <c r="AN1" s="265"/>
      <c r="AO1" s="265"/>
      <c r="AP1" s="265"/>
      <c r="AQ1" s="265"/>
      <c r="AR1" s="265"/>
      <c r="AS1" s="265"/>
      <c r="AT1" s="265"/>
      <c r="AU1" s="265"/>
      <c r="AV1" s="265"/>
      <c r="AW1" s="265"/>
      <c r="AX1" s="265"/>
      <c r="AY1" s="265"/>
      <c r="AZ1" s="265"/>
      <c r="BA1" s="265"/>
      <c r="BB1" s="265"/>
      <c r="BC1" s="265"/>
      <c r="BD1" s="265"/>
      <c r="BE1" s="265"/>
      <c r="BF1" s="265"/>
      <c r="BG1" s="265"/>
      <c r="BH1" s="265"/>
      <c r="BI1" s="265"/>
      <c r="BJ1" s="265"/>
      <c r="BK1" s="265"/>
      <c r="BL1" s="265"/>
      <c r="BM1" s="265"/>
      <c r="BN1" s="265"/>
      <c r="BO1" s="265"/>
      <c r="BP1" s="265"/>
      <c r="BQ1" s="265"/>
      <c r="BR1" s="265"/>
      <c r="BS1" s="265"/>
      <c r="BT1" s="265"/>
      <c r="BU1" s="265"/>
      <c r="BV1" s="265"/>
      <c r="BW1" s="265"/>
      <c r="BX1" s="265"/>
      <c r="BY1" s="265"/>
      <c r="BZ1" s="265"/>
      <c r="CA1" s="265"/>
      <c r="CB1" s="265"/>
      <c r="CC1" s="265"/>
      <c r="CD1" s="265"/>
      <c r="CE1" s="265"/>
      <c r="CF1" s="265"/>
      <c r="CG1" s="265"/>
      <c r="CH1" s="265"/>
      <c r="CI1" s="265"/>
      <c r="CJ1" s="265"/>
      <c r="CK1" s="265"/>
      <c r="CL1" s="265"/>
      <c r="CM1" s="265"/>
      <c r="CN1" s="265"/>
      <c r="CO1" s="265"/>
      <c r="CP1" s="265"/>
      <c r="CQ1" s="265"/>
      <c r="CR1" s="265"/>
      <c r="CS1" s="265"/>
      <c r="CT1" s="265"/>
      <c r="CU1" s="265"/>
      <c r="CV1" s="265"/>
      <c r="CW1" s="265"/>
      <c r="CX1" s="265"/>
      <c r="CY1" s="265"/>
      <c r="CZ1" s="265"/>
      <c r="DA1" s="265"/>
      <c r="DB1" s="265"/>
      <c r="DC1" s="265"/>
      <c r="DD1" s="265"/>
      <c r="DE1" s="265"/>
      <c r="DF1" s="265"/>
      <c r="DG1" s="265"/>
      <c r="DH1" s="265"/>
      <c r="DI1" s="265"/>
      <c r="DJ1" s="265"/>
      <c r="DK1" s="265"/>
      <c r="DL1" s="265"/>
      <c r="DM1" s="265"/>
      <c r="DN1" s="265"/>
      <c r="DO1" s="265"/>
      <c r="DP1" s="265"/>
      <c r="DQ1" s="265"/>
      <c r="DR1" s="265"/>
      <c r="DS1" s="265"/>
      <c r="DT1" s="265"/>
      <c r="DU1" s="265"/>
      <c r="DV1" s="265"/>
      <c r="DW1" s="265"/>
      <c r="DX1" s="265"/>
      <c r="DY1" s="265"/>
      <c r="DZ1" s="265"/>
      <c r="EA1" s="265"/>
      <c r="EB1" s="265"/>
      <c r="EC1" s="265"/>
      <c r="ED1" s="265"/>
      <c r="EE1" s="265"/>
      <c r="EF1" s="265"/>
      <c r="EG1" s="265"/>
      <c r="EH1" s="265"/>
      <c r="EI1" s="265"/>
      <c r="EJ1" s="265"/>
      <c r="EK1" s="265"/>
      <c r="EL1" s="265"/>
      <c r="EM1" s="265"/>
      <c r="EN1" s="265"/>
      <c r="EO1" s="265"/>
      <c r="EP1" s="265"/>
      <c r="EQ1" s="265"/>
      <c r="ER1" s="265"/>
      <c r="ES1" s="265"/>
      <c r="ET1" s="265"/>
      <c r="EU1" s="265"/>
      <c r="EV1" s="265"/>
      <c r="EW1" s="265"/>
      <c r="EX1" s="265"/>
      <c r="EY1" s="265"/>
      <c r="EZ1" s="265"/>
      <c r="FA1" s="265"/>
      <c r="FB1" s="265"/>
      <c r="FC1" s="265"/>
      <c r="FD1" s="265"/>
      <c r="FE1" s="265"/>
      <c r="FF1" s="265"/>
      <c r="FG1" s="265"/>
      <c r="FH1" s="265"/>
      <c r="FI1" s="265"/>
      <c r="FJ1" s="265"/>
      <c r="FK1" s="265"/>
      <c r="FL1" s="265"/>
      <c r="FM1" s="265"/>
      <c r="FN1" s="265"/>
      <c r="FO1" s="265"/>
      <c r="FP1" s="265"/>
      <c r="FQ1" s="265"/>
      <c r="FR1" s="265"/>
      <c r="FS1" s="265"/>
      <c r="FT1" s="265"/>
      <c r="FU1" s="265"/>
      <c r="FV1" s="265"/>
      <c r="FW1" s="265"/>
      <c r="FX1" s="265"/>
      <c r="FY1" s="265"/>
      <c r="FZ1" s="265"/>
      <c r="GA1" s="265"/>
      <c r="GB1" s="265"/>
      <c r="GC1" s="265"/>
      <c r="GD1" s="265"/>
      <c r="GE1" s="265"/>
      <c r="GF1" s="265"/>
      <c r="GG1" s="265"/>
      <c r="GH1" s="265"/>
      <c r="GI1" s="265"/>
      <c r="GJ1" s="265"/>
      <c r="GK1" s="265"/>
      <c r="GL1" s="265"/>
      <c r="GM1" s="265"/>
      <c r="GN1" s="265"/>
      <c r="GO1" s="265"/>
      <c r="GP1" s="265"/>
      <c r="GQ1" s="265"/>
      <c r="GR1" s="265"/>
      <c r="GS1" s="265"/>
      <c r="GT1" s="265"/>
      <c r="GU1" s="265"/>
      <c r="GV1" s="265"/>
      <c r="GW1" s="265"/>
      <c r="GX1" s="265"/>
      <c r="GY1" s="265"/>
      <c r="GZ1" s="265"/>
      <c r="HA1" s="265"/>
      <c r="HB1" s="265"/>
      <c r="HC1" s="265"/>
      <c r="HD1" s="265"/>
      <c r="HE1" s="265"/>
      <c r="HF1" s="265"/>
      <c r="HG1" s="265"/>
      <c r="HH1" s="265"/>
      <c r="HI1" s="265"/>
      <c r="HJ1" s="265"/>
      <c r="HK1" s="265"/>
      <c r="HL1" s="265"/>
      <c r="HM1" s="265"/>
      <c r="HN1" s="265"/>
      <c r="HO1" s="265"/>
      <c r="HP1" s="265"/>
      <c r="HQ1" s="265"/>
      <c r="HR1" s="265"/>
      <c r="HS1" s="265"/>
      <c r="HT1" s="265"/>
      <c r="HU1" s="265"/>
      <c r="HV1" s="265"/>
      <c r="HW1" s="265"/>
      <c r="HX1" s="265"/>
      <c r="HY1" s="265"/>
      <c r="HZ1" s="265"/>
      <c r="IA1" s="265"/>
      <c r="IB1" s="265"/>
      <c r="IC1" s="265"/>
      <c r="ID1" s="265"/>
      <c r="IE1" s="265"/>
      <c r="IF1" s="265"/>
      <c r="IG1" s="265"/>
      <c r="IH1" s="265"/>
      <c r="II1" s="265"/>
      <c r="IJ1" s="265"/>
      <c r="IK1" s="265"/>
      <c r="IL1" s="265"/>
      <c r="IM1" s="265"/>
      <c r="IN1" s="265"/>
      <c r="IO1" s="265"/>
      <c r="IP1" s="265"/>
    </row>
    <row r="2" spans="1:250" ht="18" customHeight="1">
      <c r="A2" s="265"/>
      <c r="B2" s="269" t="s">
        <v>188</v>
      </c>
      <c r="C2" s="266"/>
      <c r="D2" s="266"/>
      <c r="E2" s="266"/>
      <c r="F2" s="266"/>
      <c r="G2" s="266"/>
      <c r="H2" s="266"/>
      <c r="I2" s="266"/>
      <c r="J2" s="266"/>
      <c r="K2" s="266"/>
      <c r="L2" s="266"/>
      <c r="M2" s="266"/>
      <c r="N2" s="266"/>
      <c r="O2" s="266"/>
      <c r="P2" s="266"/>
      <c r="Q2" s="266"/>
      <c r="R2" s="266"/>
      <c r="S2" s="266"/>
      <c r="T2" s="266"/>
      <c r="U2" s="266"/>
      <c r="V2" s="266"/>
      <c r="W2" s="266"/>
      <c r="X2" s="266"/>
      <c r="Y2" s="266"/>
      <c r="Z2" s="267"/>
      <c r="AA2" s="266"/>
      <c r="AB2" s="266"/>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5"/>
      <c r="CH2" s="265"/>
      <c r="CI2" s="265"/>
      <c r="CJ2" s="265"/>
      <c r="CK2" s="265"/>
      <c r="CL2" s="265"/>
      <c r="CM2" s="265"/>
      <c r="CN2" s="265"/>
      <c r="CO2" s="265"/>
      <c r="CP2" s="265"/>
      <c r="CQ2" s="265"/>
      <c r="CR2" s="265"/>
      <c r="CS2" s="265"/>
      <c r="CT2" s="265"/>
      <c r="CU2" s="265"/>
      <c r="CV2" s="265"/>
      <c r="CW2" s="265"/>
      <c r="CX2" s="265"/>
      <c r="CY2" s="265"/>
      <c r="CZ2" s="265"/>
      <c r="DA2" s="265"/>
      <c r="DB2" s="265"/>
      <c r="DC2" s="265"/>
      <c r="DD2" s="265"/>
      <c r="DE2" s="265"/>
      <c r="DF2" s="265"/>
      <c r="DG2" s="265"/>
      <c r="DH2" s="265"/>
      <c r="DI2" s="265"/>
      <c r="DJ2" s="265"/>
      <c r="DK2" s="265"/>
      <c r="DL2" s="265"/>
      <c r="DM2" s="265"/>
      <c r="DN2" s="265"/>
      <c r="DO2" s="265"/>
      <c r="DP2" s="265"/>
      <c r="DQ2" s="265"/>
      <c r="DR2" s="265"/>
      <c r="DS2" s="265"/>
      <c r="DT2" s="265"/>
      <c r="DU2" s="265"/>
      <c r="DV2" s="265"/>
      <c r="DW2" s="265"/>
      <c r="DX2" s="265"/>
      <c r="DY2" s="265"/>
      <c r="DZ2" s="265"/>
      <c r="EA2" s="265"/>
      <c r="EB2" s="265"/>
      <c r="EC2" s="265"/>
      <c r="ED2" s="265"/>
      <c r="EE2" s="265"/>
      <c r="EF2" s="265"/>
      <c r="EG2" s="265"/>
      <c r="EH2" s="265"/>
      <c r="EI2" s="265"/>
      <c r="EJ2" s="265"/>
      <c r="EK2" s="265"/>
      <c r="EL2" s="265"/>
      <c r="EM2" s="265"/>
      <c r="EN2" s="265"/>
      <c r="EO2" s="265"/>
      <c r="EP2" s="265"/>
      <c r="EQ2" s="265"/>
      <c r="ER2" s="265"/>
      <c r="ES2" s="265"/>
      <c r="ET2" s="265"/>
      <c r="EU2" s="265"/>
      <c r="EV2" s="265"/>
      <c r="EW2" s="265"/>
      <c r="EX2" s="265"/>
      <c r="EY2" s="265"/>
      <c r="EZ2" s="265"/>
      <c r="FA2" s="265"/>
      <c r="FB2" s="265"/>
      <c r="FC2" s="265"/>
      <c r="FD2" s="265"/>
      <c r="FE2" s="265"/>
      <c r="FF2" s="265"/>
      <c r="FG2" s="265"/>
      <c r="FH2" s="265"/>
      <c r="FI2" s="265"/>
      <c r="FJ2" s="265"/>
      <c r="FK2" s="265"/>
      <c r="FL2" s="265"/>
      <c r="FM2" s="265"/>
      <c r="FN2" s="265"/>
      <c r="FO2" s="265"/>
      <c r="FP2" s="265"/>
      <c r="FQ2" s="265"/>
      <c r="FR2" s="265"/>
      <c r="FS2" s="265"/>
      <c r="FT2" s="265"/>
      <c r="FU2" s="265"/>
      <c r="FV2" s="265"/>
      <c r="FW2" s="265"/>
      <c r="FX2" s="265"/>
      <c r="FY2" s="265"/>
      <c r="FZ2" s="265"/>
      <c r="GA2" s="265"/>
      <c r="GB2" s="265"/>
      <c r="GC2" s="265"/>
      <c r="GD2" s="265"/>
      <c r="GE2" s="265"/>
      <c r="GF2" s="265"/>
      <c r="GG2" s="265"/>
      <c r="GH2" s="265"/>
      <c r="GI2" s="265"/>
      <c r="GJ2" s="265"/>
      <c r="GK2" s="265"/>
      <c r="GL2" s="265"/>
      <c r="GM2" s="265"/>
      <c r="GN2" s="265"/>
      <c r="GO2" s="265"/>
      <c r="GP2" s="265"/>
      <c r="GQ2" s="265"/>
      <c r="GR2" s="265"/>
      <c r="GS2" s="265"/>
      <c r="GT2" s="265"/>
      <c r="GU2" s="265"/>
      <c r="GV2" s="265"/>
      <c r="GW2" s="265"/>
      <c r="GX2" s="265"/>
      <c r="GY2" s="265"/>
      <c r="GZ2" s="265"/>
      <c r="HA2" s="265"/>
      <c r="HB2" s="265"/>
      <c r="HC2" s="265"/>
      <c r="HD2" s="265"/>
      <c r="HE2" s="265"/>
      <c r="HF2" s="265"/>
      <c r="HG2" s="265"/>
      <c r="HH2" s="265"/>
      <c r="HI2" s="265"/>
      <c r="HJ2" s="265"/>
      <c r="HK2" s="265"/>
      <c r="HL2" s="265"/>
      <c r="HM2" s="265"/>
      <c r="HN2" s="265"/>
      <c r="HO2" s="265"/>
      <c r="HP2" s="265"/>
      <c r="HQ2" s="265"/>
      <c r="HR2" s="265"/>
      <c r="HS2" s="265"/>
      <c r="HT2" s="265"/>
      <c r="HU2" s="265"/>
      <c r="HV2" s="265"/>
      <c r="HW2" s="265"/>
      <c r="HX2" s="265"/>
      <c r="HY2" s="265"/>
      <c r="HZ2" s="265"/>
      <c r="IA2" s="265"/>
      <c r="IB2" s="265"/>
      <c r="IC2" s="265"/>
      <c r="ID2" s="265"/>
      <c r="IE2" s="265"/>
      <c r="IF2" s="265"/>
      <c r="IG2" s="265"/>
      <c r="IH2" s="265"/>
      <c r="II2" s="265"/>
      <c r="IJ2" s="265"/>
      <c r="IK2" s="265"/>
      <c r="IL2" s="265"/>
      <c r="IM2" s="265"/>
      <c r="IN2" s="265"/>
      <c r="IO2" s="265"/>
      <c r="IP2" s="265"/>
    </row>
    <row r="3" spans="1:250" s="270" customFormat="1" ht="22.5" customHeight="1">
      <c r="B3" s="320" t="s">
        <v>6</v>
      </c>
      <c r="C3" s="320"/>
      <c r="D3" s="320"/>
      <c r="E3" s="271" t="s">
        <v>391</v>
      </c>
      <c r="F3" s="272">
        <f>IF(F4&gt;10,表紙!D11-1,表紙!D11)</f>
        <v>0</v>
      </c>
      <c r="G3" s="273" t="s">
        <v>7</v>
      </c>
      <c r="H3" s="271" t="s">
        <v>391</v>
      </c>
      <c r="I3" s="272">
        <f>IF(I4=12,表紙!D11-1,表紙!D11)</f>
        <v>0</v>
      </c>
      <c r="J3" s="273" t="s">
        <v>7</v>
      </c>
      <c r="K3" s="271" t="s">
        <v>391</v>
      </c>
      <c r="L3" s="272">
        <f>表紙!D11</f>
        <v>0</v>
      </c>
      <c r="M3" s="273" t="s">
        <v>7</v>
      </c>
      <c r="N3" s="274"/>
      <c r="O3" s="319" t="s">
        <v>770</v>
      </c>
      <c r="P3" s="319"/>
      <c r="Q3" s="319"/>
      <c r="R3" s="319"/>
      <c r="S3" s="319"/>
      <c r="T3" s="319"/>
      <c r="U3" s="319"/>
      <c r="V3" s="319"/>
      <c r="W3" s="319"/>
      <c r="X3" s="319"/>
      <c r="Y3" s="319"/>
    </row>
    <row r="4" spans="1:250" ht="22.5" customHeight="1">
      <c r="A4" s="270"/>
      <c r="B4" s="320"/>
      <c r="C4" s="320"/>
      <c r="D4" s="320"/>
      <c r="E4" s="271"/>
      <c r="F4" s="272">
        <f>IF(I4-1=0,12,I4-1)</f>
        <v>-2</v>
      </c>
      <c r="G4" s="273" t="s">
        <v>8</v>
      </c>
      <c r="H4" s="271"/>
      <c r="I4" s="272">
        <f>IF(L4-1=0,12,L4-1)</f>
        <v>-1</v>
      </c>
      <c r="J4" s="273" t="s">
        <v>8</v>
      </c>
      <c r="K4" s="271"/>
      <c r="L4" s="272">
        <f>表紙!F11</f>
        <v>0</v>
      </c>
      <c r="M4" s="273" t="s">
        <v>8</v>
      </c>
      <c r="N4" s="274"/>
      <c r="O4" s="319"/>
      <c r="P4" s="319"/>
      <c r="Q4" s="319"/>
      <c r="R4" s="319"/>
      <c r="S4" s="319"/>
      <c r="T4" s="319"/>
      <c r="U4" s="319"/>
      <c r="V4" s="319"/>
      <c r="W4" s="319"/>
      <c r="X4" s="319"/>
      <c r="Y4" s="319"/>
      <c r="Z4" s="265"/>
      <c r="AA4" s="265"/>
      <c r="AB4" s="265"/>
      <c r="AC4" s="265"/>
      <c r="AD4" s="265"/>
      <c r="AE4" s="265"/>
      <c r="AF4" s="265"/>
      <c r="AG4" s="265"/>
      <c r="AH4" s="265"/>
      <c r="AI4" s="265"/>
      <c r="AJ4" s="265"/>
      <c r="AK4" s="265"/>
      <c r="AL4" s="265"/>
      <c r="AM4" s="265"/>
      <c r="AN4" s="265"/>
      <c r="AO4" s="265"/>
      <c r="AP4" s="265"/>
      <c r="AQ4" s="265"/>
      <c r="AR4" s="265"/>
      <c r="AS4" s="265"/>
      <c r="AT4" s="265"/>
      <c r="AU4" s="265"/>
      <c r="AV4" s="265"/>
      <c r="AW4" s="265"/>
      <c r="AX4" s="265"/>
      <c r="AY4" s="265"/>
      <c r="AZ4" s="265"/>
      <c r="BA4" s="265"/>
      <c r="BB4" s="265"/>
      <c r="BC4" s="265"/>
      <c r="BD4" s="265"/>
      <c r="BE4" s="265"/>
      <c r="BF4" s="265"/>
      <c r="BG4" s="265"/>
      <c r="BH4" s="265"/>
      <c r="BI4" s="265"/>
      <c r="BJ4" s="265"/>
      <c r="BK4" s="265"/>
      <c r="BL4" s="265"/>
      <c r="BM4" s="265"/>
      <c r="BN4" s="265"/>
      <c r="BO4" s="265"/>
      <c r="BP4" s="265"/>
      <c r="BQ4" s="265"/>
      <c r="BR4" s="265"/>
      <c r="BS4" s="265"/>
      <c r="BT4" s="265"/>
      <c r="BU4" s="265"/>
      <c r="BV4" s="265"/>
      <c r="BW4" s="265"/>
      <c r="BX4" s="265"/>
      <c r="BY4" s="265"/>
      <c r="BZ4" s="265"/>
      <c r="CA4" s="265"/>
      <c r="CB4" s="265"/>
      <c r="CC4" s="265"/>
      <c r="CD4" s="265"/>
      <c r="CE4" s="265"/>
      <c r="CF4" s="265"/>
      <c r="CG4" s="265"/>
      <c r="CH4" s="265"/>
      <c r="CI4" s="265"/>
      <c r="CJ4" s="265"/>
      <c r="CK4" s="265"/>
      <c r="CL4" s="265"/>
      <c r="CM4" s="265"/>
      <c r="CN4" s="265"/>
      <c r="CO4" s="265"/>
      <c r="CP4" s="265"/>
      <c r="CQ4" s="265"/>
      <c r="CR4" s="265"/>
      <c r="CS4" s="265"/>
      <c r="CT4" s="265"/>
      <c r="CU4" s="265"/>
      <c r="CV4" s="265"/>
      <c r="CW4" s="265"/>
      <c r="CX4" s="265"/>
      <c r="CY4" s="265"/>
      <c r="CZ4" s="265"/>
      <c r="DA4" s="265"/>
      <c r="DB4" s="265"/>
      <c r="DC4" s="265"/>
      <c r="DD4" s="265"/>
      <c r="DE4" s="265"/>
      <c r="DF4" s="265"/>
      <c r="DG4" s="265"/>
      <c r="DH4" s="265"/>
      <c r="DI4" s="265"/>
      <c r="DJ4" s="265"/>
      <c r="DK4" s="265"/>
      <c r="DL4" s="265"/>
      <c r="DM4" s="265"/>
      <c r="DN4" s="265"/>
      <c r="DO4" s="265"/>
      <c r="DP4" s="265"/>
      <c r="DQ4" s="265"/>
      <c r="DR4" s="265"/>
      <c r="DS4" s="265"/>
      <c r="DT4" s="265"/>
      <c r="DU4" s="265"/>
      <c r="DV4" s="265"/>
      <c r="DW4" s="265"/>
      <c r="DX4" s="265"/>
      <c r="DY4" s="265"/>
      <c r="DZ4" s="265"/>
      <c r="EA4" s="265"/>
      <c r="EB4" s="265"/>
      <c r="EC4" s="265"/>
      <c r="ED4" s="265"/>
      <c r="EE4" s="265"/>
      <c r="EF4" s="265"/>
      <c r="EG4" s="265"/>
      <c r="EH4" s="265"/>
      <c r="EI4" s="265"/>
      <c r="EJ4" s="265"/>
      <c r="EK4" s="265"/>
      <c r="EL4" s="265"/>
      <c r="EM4" s="265"/>
      <c r="EN4" s="265"/>
      <c r="EO4" s="265"/>
      <c r="EP4" s="265"/>
      <c r="EQ4" s="265"/>
      <c r="ER4" s="265"/>
      <c r="ES4" s="265"/>
      <c r="ET4" s="265"/>
      <c r="EU4" s="265"/>
      <c r="EV4" s="265"/>
      <c r="EW4" s="265"/>
      <c r="EX4" s="265"/>
      <c r="EY4" s="265"/>
      <c r="EZ4" s="265"/>
      <c r="FA4" s="265"/>
      <c r="FB4" s="265"/>
      <c r="FC4" s="265"/>
      <c r="FD4" s="265"/>
      <c r="FE4" s="265"/>
      <c r="FF4" s="265"/>
      <c r="FG4" s="265"/>
      <c r="FH4" s="265"/>
      <c r="FI4" s="265"/>
      <c r="FJ4" s="265"/>
      <c r="FK4" s="265"/>
      <c r="FL4" s="265"/>
      <c r="FM4" s="265"/>
      <c r="FN4" s="265"/>
      <c r="FO4" s="265"/>
      <c r="FP4" s="265"/>
      <c r="FQ4" s="265"/>
      <c r="FR4" s="265"/>
      <c r="FS4" s="265"/>
      <c r="FT4" s="265"/>
      <c r="FU4" s="265"/>
      <c r="FV4" s="265"/>
      <c r="FW4" s="265"/>
      <c r="FX4" s="265"/>
      <c r="FY4" s="265"/>
      <c r="FZ4" s="265"/>
      <c r="GA4" s="265"/>
      <c r="GB4" s="265"/>
      <c r="GC4" s="265"/>
      <c r="GD4" s="265"/>
      <c r="GE4" s="265"/>
      <c r="GF4" s="265"/>
      <c r="GG4" s="265"/>
      <c r="GH4" s="265"/>
      <c r="GI4" s="265"/>
      <c r="GJ4" s="265"/>
      <c r="GK4" s="265"/>
      <c r="GL4" s="265"/>
      <c r="GM4" s="265"/>
      <c r="GN4" s="265"/>
      <c r="GO4" s="265"/>
      <c r="GP4" s="265"/>
      <c r="GQ4" s="265"/>
      <c r="GR4" s="265"/>
      <c r="GS4" s="265"/>
      <c r="GT4" s="265"/>
      <c r="GU4" s="265"/>
      <c r="GV4" s="265"/>
      <c r="GW4" s="265"/>
      <c r="GX4" s="265"/>
      <c r="GY4" s="265"/>
      <c r="GZ4" s="265"/>
      <c r="HA4" s="265"/>
      <c r="HB4" s="265"/>
      <c r="HC4" s="265"/>
      <c r="HD4" s="265"/>
      <c r="HE4" s="265"/>
      <c r="HF4" s="265"/>
      <c r="HG4" s="265"/>
      <c r="HH4" s="265"/>
      <c r="HI4" s="265"/>
      <c r="HJ4" s="265"/>
      <c r="HK4" s="265"/>
      <c r="HL4" s="265"/>
      <c r="HM4" s="265"/>
      <c r="HN4" s="265"/>
      <c r="HO4" s="265"/>
      <c r="HP4" s="265"/>
      <c r="HQ4" s="265"/>
      <c r="HR4" s="265"/>
      <c r="HS4" s="265"/>
      <c r="HT4" s="265"/>
      <c r="HU4" s="265"/>
      <c r="HV4" s="265"/>
      <c r="HW4" s="265"/>
      <c r="HX4" s="265"/>
      <c r="HY4" s="265"/>
      <c r="HZ4" s="265"/>
      <c r="IA4" s="265"/>
      <c r="IB4" s="265"/>
      <c r="IC4" s="265"/>
      <c r="ID4" s="265"/>
      <c r="IE4" s="265"/>
      <c r="IF4" s="265"/>
      <c r="IG4" s="265"/>
      <c r="IH4" s="265"/>
      <c r="II4" s="265"/>
      <c r="IJ4" s="265"/>
      <c r="IK4" s="265"/>
      <c r="IL4" s="265"/>
      <c r="IM4" s="265"/>
    </row>
    <row r="5" spans="1:250" ht="26.25" customHeight="1">
      <c r="A5" s="270"/>
      <c r="B5" s="321" t="s">
        <v>9</v>
      </c>
      <c r="C5" s="321"/>
      <c r="D5" s="321"/>
      <c r="E5" s="275"/>
      <c r="F5" s="275"/>
      <c r="G5" s="276" t="s">
        <v>392</v>
      </c>
      <c r="H5" s="275"/>
      <c r="I5" s="275"/>
      <c r="J5" s="276" t="s">
        <v>392</v>
      </c>
      <c r="K5" s="275"/>
      <c r="L5" s="275"/>
      <c r="M5" s="276" t="s">
        <v>392</v>
      </c>
      <c r="N5" s="277"/>
      <c r="O5" s="319"/>
      <c r="P5" s="319"/>
      <c r="Q5" s="319"/>
      <c r="R5" s="319"/>
      <c r="S5" s="319"/>
      <c r="T5" s="319"/>
      <c r="U5" s="319"/>
      <c r="V5" s="319"/>
      <c r="W5" s="319"/>
      <c r="X5" s="319"/>
      <c r="Y5" s="319"/>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5"/>
      <c r="BG5" s="265"/>
      <c r="BH5" s="265"/>
      <c r="BI5" s="265"/>
      <c r="BJ5" s="265"/>
      <c r="BK5" s="265"/>
      <c r="BL5" s="265"/>
      <c r="BM5" s="265"/>
      <c r="BN5" s="265"/>
      <c r="BO5" s="265"/>
      <c r="BP5" s="265"/>
      <c r="BQ5" s="265"/>
      <c r="BR5" s="265"/>
      <c r="BS5" s="265"/>
      <c r="BT5" s="265"/>
      <c r="BU5" s="265"/>
      <c r="BV5" s="265"/>
      <c r="BW5" s="265"/>
      <c r="BX5" s="265"/>
      <c r="BY5" s="265"/>
      <c r="BZ5" s="265"/>
      <c r="CA5" s="265"/>
      <c r="CB5" s="265"/>
      <c r="CC5" s="265"/>
      <c r="CD5" s="265"/>
      <c r="CE5" s="265"/>
      <c r="CF5" s="265"/>
      <c r="CG5" s="265"/>
      <c r="CH5" s="265"/>
      <c r="CI5" s="265"/>
      <c r="CJ5" s="265"/>
      <c r="CK5" s="265"/>
      <c r="CL5" s="265"/>
      <c r="CM5" s="265"/>
      <c r="CN5" s="265"/>
      <c r="CO5" s="265"/>
      <c r="CP5" s="265"/>
      <c r="CQ5" s="265"/>
      <c r="CR5" s="265"/>
      <c r="CS5" s="265"/>
      <c r="CT5" s="265"/>
      <c r="CU5" s="265"/>
      <c r="CV5" s="265"/>
      <c r="CW5" s="265"/>
      <c r="CX5" s="265"/>
      <c r="CY5" s="265"/>
      <c r="CZ5" s="265"/>
      <c r="DA5" s="265"/>
      <c r="DB5" s="265"/>
      <c r="DC5" s="265"/>
      <c r="DD5" s="265"/>
      <c r="DE5" s="265"/>
      <c r="DF5" s="265"/>
      <c r="DG5" s="265"/>
      <c r="DH5" s="265"/>
      <c r="DI5" s="265"/>
      <c r="DJ5" s="265"/>
      <c r="DK5" s="265"/>
      <c r="DL5" s="265"/>
      <c r="DM5" s="265"/>
      <c r="DN5" s="265"/>
      <c r="DO5" s="265"/>
      <c r="DP5" s="265"/>
      <c r="DQ5" s="265"/>
      <c r="DR5" s="265"/>
      <c r="DS5" s="265"/>
      <c r="DT5" s="265"/>
      <c r="DU5" s="265"/>
      <c r="DV5" s="265"/>
      <c r="DW5" s="265"/>
      <c r="DX5" s="265"/>
      <c r="DY5" s="265"/>
      <c r="DZ5" s="265"/>
      <c r="EA5" s="265"/>
      <c r="EB5" s="265"/>
      <c r="EC5" s="265"/>
      <c r="ED5" s="265"/>
      <c r="EE5" s="265"/>
      <c r="EF5" s="265"/>
      <c r="EG5" s="265"/>
      <c r="EH5" s="265"/>
      <c r="EI5" s="265"/>
      <c r="EJ5" s="265"/>
      <c r="EK5" s="265"/>
      <c r="EL5" s="265"/>
      <c r="EM5" s="265"/>
      <c r="EN5" s="265"/>
      <c r="EO5" s="265"/>
      <c r="EP5" s="265"/>
      <c r="EQ5" s="265"/>
      <c r="ER5" s="265"/>
      <c r="ES5" s="265"/>
      <c r="ET5" s="265"/>
      <c r="EU5" s="265"/>
      <c r="EV5" s="265"/>
      <c r="EW5" s="265"/>
      <c r="EX5" s="265"/>
      <c r="EY5" s="265"/>
      <c r="EZ5" s="265"/>
      <c r="FA5" s="265"/>
      <c r="FB5" s="265"/>
      <c r="FC5" s="265"/>
      <c r="FD5" s="265"/>
      <c r="FE5" s="265"/>
      <c r="FF5" s="265"/>
      <c r="FG5" s="265"/>
      <c r="FH5" s="265"/>
      <c r="FI5" s="265"/>
      <c r="FJ5" s="265"/>
      <c r="FK5" s="265"/>
      <c r="FL5" s="265"/>
      <c r="FM5" s="265"/>
      <c r="FN5" s="265"/>
      <c r="FO5" s="265"/>
      <c r="FP5" s="265"/>
      <c r="FQ5" s="265"/>
      <c r="FR5" s="265"/>
      <c r="FS5" s="265"/>
      <c r="FT5" s="265"/>
      <c r="FU5" s="265"/>
      <c r="FV5" s="265"/>
      <c r="FW5" s="265"/>
      <c r="FX5" s="265"/>
      <c r="FY5" s="265"/>
      <c r="FZ5" s="265"/>
      <c r="GA5" s="265"/>
      <c r="GB5" s="265"/>
      <c r="GC5" s="265"/>
      <c r="GD5" s="265"/>
      <c r="GE5" s="265"/>
      <c r="GF5" s="265"/>
      <c r="GG5" s="265"/>
      <c r="GH5" s="265"/>
      <c r="GI5" s="265"/>
      <c r="GJ5" s="265"/>
      <c r="GK5" s="265"/>
      <c r="GL5" s="265"/>
      <c r="GM5" s="265"/>
      <c r="GN5" s="265"/>
      <c r="GO5" s="265"/>
      <c r="GP5" s="265"/>
      <c r="GQ5" s="265"/>
      <c r="GR5" s="265"/>
      <c r="GS5" s="265"/>
      <c r="GT5" s="265"/>
      <c r="GU5" s="265"/>
      <c r="GV5" s="265"/>
      <c r="GW5" s="265"/>
      <c r="GX5" s="265"/>
      <c r="GY5" s="265"/>
      <c r="GZ5" s="265"/>
      <c r="HA5" s="265"/>
      <c r="HB5" s="265"/>
      <c r="HC5" s="265"/>
      <c r="HD5" s="265"/>
      <c r="HE5" s="265"/>
      <c r="HF5" s="265"/>
      <c r="HG5" s="265"/>
      <c r="HH5" s="265"/>
      <c r="HI5" s="265"/>
      <c r="HJ5" s="265"/>
      <c r="HK5" s="265"/>
      <c r="HL5" s="265"/>
      <c r="HM5" s="265"/>
      <c r="HN5" s="265"/>
      <c r="HO5" s="265"/>
      <c r="HP5" s="265"/>
      <c r="HQ5" s="265"/>
      <c r="HR5" s="265"/>
      <c r="HS5" s="265"/>
      <c r="HT5" s="265"/>
      <c r="HU5" s="265"/>
      <c r="HV5" s="265"/>
      <c r="HW5" s="265"/>
      <c r="HX5" s="265"/>
      <c r="HY5" s="265"/>
      <c r="HZ5" s="265"/>
      <c r="IA5" s="265"/>
      <c r="IB5" s="265"/>
      <c r="IC5" s="265"/>
      <c r="ID5" s="265"/>
      <c r="IE5" s="265"/>
      <c r="IF5" s="265"/>
      <c r="IG5" s="265"/>
      <c r="IH5" s="265"/>
      <c r="II5" s="265"/>
      <c r="IJ5" s="265"/>
      <c r="IK5" s="265"/>
      <c r="IL5" s="265"/>
      <c r="IM5" s="265"/>
    </row>
    <row r="6" spans="1:250" s="282" customFormat="1" ht="12" customHeight="1">
      <c r="A6" s="278"/>
      <c r="B6" s="279"/>
      <c r="C6" s="279"/>
      <c r="D6" s="279"/>
      <c r="E6" s="280"/>
      <c r="F6" s="280"/>
      <c r="G6" s="280"/>
      <c r="H6" s="280"/>
      <c r="I6" s="280"/>
      <c r="J6" s="280"/>
      <c r="K6" s="280"/>
      <c r="L6" s="280"/>
      <c r="M6" s="280"/>
      <c r="N6" s="278"/>
      <c r="O6" s="278"/>
      <c r="P6" s="278"/>
      <c r="Q6" s="278"/>
      <c r="R6" s="278"/>
      <c r="S6" s="278"/>
      <c r="T6" s="278"/>
      <c r="U6" s="278"/>
      <c r="V6" s="278"/>
      <c r="W6" s="281"/>
      <c r="X6" s="281"/>
      <c r="Y6" s="281"/>
      <c r="Z6" s="281"/>
      <c r="AA6" s="281"/>
      <c r="AB6" s="281"/>
      <c r="AC6" s="281"/>
      <c r="AD6" s="281"/>
      <c r="AE6" s="281"/>
      <c r="AF6" s="281"/>
      <c r="AG6" s="281"/>
      <c r="AH6" s="281"/>
      <c r="AI6" s="281"/>
      <c r="AJ6" s="281"/>
      <c r="AK6" s="281"/>
      <c r="AL6" s="281"/>
      <c r="AM6" s="281"/>
      <c r="AN6" s="281"/>
      <c r="AO6" s="281"/>
      <c r="AP6" s="281"/>
      <c r="AQ6" s="281"/>
      <c r="AR6" s="281"/>
      <c r="AS6" s="281"/>
      <c r="AT6" s="281"/>
      <c r="AU6" s="281"/>
      <c r="AV6" s="281"/>
      <c r="AW6" s="281"/>
      <c r="AX6" s="281"/>
      <c r="AY6" s="281"/>
      <c r="AZ6" s="281"/>
      <c r="BA6" s="281"/>
      <c r="BB6" s="281"/>
      <c r="BC6" s="281"/>
      <c r="BD6" s="281"/>
      <c r="BE6" s="281"/>
      <c r="BF6" s="281"/>
      <c r="BG6" s="281"/>
      <c r="BH6" s="281"/>
      <c r="BI6" s="281"/>
      <c r="BJ6" s="281"/>
      <c r="BK6" s="281"/>
      <c r="BL6" s="281"/>
      <c r="BM6" s="281"/>
      <c r="BN6" s="281"/>
      <c r="BO6" s="281"/>
      <c r="BP6" s="281"/>
      <c r="BQ6" s="281"/>
      <c r="BR6" s="281"/>
      <c r="BS6" s="281"/>
      <c r="BT6" s="281"/>
      <c r="BU6" s="281"/>
      <c r="BV6" s="281"/>
      <c r="BW6" s="281"/>
      <c r="BX6" s="281"/>
      <c r="BY6" s="281"/>
      <c r="BZ6" s="281"/>
      <c r="CA6" s="281"/>
      <c r="CB6" s="281"/>
      <c r="CC6" s="281"/>
      <c r="CD6" s="281"/>
      <c r="CE6" s="281"/>
      <c r="CF6" s="281"/>
      <c r="CG6" s="281"/>
      <c r="CH6" s="281"/>
      <c r="CI6" s="281"/>
      <c r="CJ6" s="281"/>
      <c r="CK6" s="281"/>
      <c r="CL6" s="281"/>
      <c r="CM6" s="281"/>
      <c r="CN6" s="281"/>
      <c r="CO6" s="281"/>
      <c r="CP6" s="281"/>
      <c r="CQ6" s="281"/>
      <c r="CR6" s="281"/>
      <c r="CS6" s="281"/>
      <c r="CT6" s="281"/>
      <c r="CU6" s="281"/>
      <c r="CV6" s="281"/>
      <c r="CW6" s="281"/>
      <c r="CX6" s="281"/>
      <c r="CY6" s="281"/>
      <c r="CZ6" s="281"/>
      <c r="DA6" s="281"/>
      <c r="DB6" s="281"/>
      <c r="DC6" s="281"/>
      <c r="DD6" s="281"/>
      <c r="DE6" s="281"/>
      <c r="DF6" s="281"/>
      <c r="DG6" s="281"/>
      <c r="DH6" s="281"/>
      <c r="DI6" s="281"/>
      <c r="DJ6" s="281"/>
      <c r="DK6" s="281"/>
      <c r="DL6" s="281"/>
      <c r="DM6" s="281"/>
      <c r="DN6" s="281"/>
      <c r="DO6" s="281"/>
      <c r="DP6" s="281"/>
      <c r="DQ6" s="281"/>
      <c r="DR6" s="281"/>
      <c r="DS6" s="281"/>
      <c r="DT6" s="281"/>
      <c r="DU6" s="281"/>
      <c r="DV6" s="281"/>
      <c r="DW6" s="281"/>
      <c r="DX6" s="281"/>
      <c r="DY6" s="281"/>
      <c r="DZ6" s="281"/>
      <c r="EA6" s="281"/>
      <c r="EB6" s="281"/>
      <c r="EC6" s="281"/>
      <c r="ED6" s="281"/>
      <c r="EE6" s="281"/>
      <c r="EF6" s="281"/>
      <c r="EG6" s="281"/>
      <c r="EH6" s="281"/>
      <c r="EI6" s="281"/>
      <c r="EJ6" s="281"/>
      <c r="EK6" s="281"/>
      <c r="EL6" s="281"/>
      <c r="EM6" s="281"/>
      <c r="EN6" s="281"/>
      <c r="EO6" s="281"/>
      <c r="EP6" s="281"/>
      <c r="EQ6" s="281"/>
      <c r="ER6" s="281"/>
      <c r="ES6" s="281"/>
      <c r="ET6" s="281"/>
      <c r="EU6" s="281"/>
      <c r="EV6" s="281"/>
      <c r="EW6" s="281"/>
      <c r="EX6" s="281"/>
      <c r="EY6" s="281"/>
      <c r="EZ6" s="281"/>
      <c r="FA6" s="281"/>
      <c r="FB6" s="281"/>
      <c r="FC6" s="281"/>
      <c r="FD6" s="281"/>
      <c r="FE6" s="281"/>
      <c r="FF6" s="281"/>
      <c r="FG6" s="281"/>
      <c r="FH6" s="281"/>
      <c r="FI6" s="281"/>
      <c r="FJ6" s="281"/>
      <c r="FK6" s="281"/>
      <c r="FL6" s="281"/>
      <c r="FM6" s="281"/>
      <c r="FN6" s="281"/>
      <c r="FO6" s="281"/>
      <c r="FP6" s="281"/>
      <c r="FQ6" s="281"/>
      <c r="FR6" s="281"/>
      <c r="FS6" s="281"/>
      <c r="FT6" s="281"/>
      <c r="FU6" s="281"/>
      <c r="FV6" s="281"/>
      <c r="FW6" s="281"/>
      <c r="FX6" s="281"/>
      <c r="FY6" s="281"/>
      <c r="FZ6" s="281"/>
      <c r="GA6" s="281"/>
      <c r="GB6" s="281"/>
      <c r="GC6" s="281"/>
      <c r="GD6" s="281"/>
      <c r="GE6" s="281"/>
      <c r="GF6" s="281"/>
      <c r="GG6" s="281"/>
      <c r="GH6" s="281"/>
      <c r="GI6" s="281"/>
      <c r="GJ6" s="281"/>
      <c r="GK6" s="281"/>
      <c r="GL6" s="281"/>
      <c r="GM6" s="281"/>
      <c r="GN6" s="281"/>
      <c r="GO6" s="281"/>
      <c r="GP6" s="281"/>
      <c r="GQ6" s="281"/>
      <c r="GR6" s="281"/>
      <c r="GS6" s="281"/>
      <c r="GT6" s="281"/>
      <c r="GU6" s="281"/>
      <c r="GV6" s="281"/>
      <c r="GW6" s="281"/>
      <c r="GX6" s="281"/>
      <c r="GY6" s="281"/>
      <c r="GZ6" s="281"/>
      <c r="HA6" s="281"/>
      <c r="HB6" s="281"/>
      <c r="HC6" s="281"/>
      <c r="HD6" s="281"/>
      <c r="HE6" s="281"/>
      <c r="HF6" s="281"/>
      <c r="HG6" s="281"/>
      <c r="HH6" s="281"/>
      <c r="HI6" s="281"/>
      <c r="HJ6" s="281"/>
      <c r="HK6" s="281"/>
      <c r="HL6" s="281"/>
      <c r="HM6" s="281"/>
      <c r="HN6" s="281"/>
      <c r="HO6" s="281"/>
      <c r="HP6" s="281"/>
      <c r="HQ6" s="281"/>
      <c r="HR6" s="281"/>
      <c r="HS6" s="281"/>
      <c r="HT6" s="281"/>
      <c r="HU6" s="281"/>
      <c r="HV6" s="281"/>
      <c r="HW6" s="281"/>
      <c r="HX6" s="281"/>
      <c r="HY6" s="281"/>
      <c r="HZ6" s="281"/>
      <c r="IA6" s="281"/>
      <c r="IB6" s="281"/>
      <c r="IC6" s="281"/>
      <c r="ID6" s="281"/>
      <c r="IE6" s="281"/>
      <c r="IF6" s="281"/>
      <c r="IG6" s="281"/>
      <c r="IH6" s="281"/>
      <c r="II6" s="281"/>
      <c r="IJ6" s="281"/>
      <c r="IK6" s="281"/>
      <c r="IL6" s="281"/>
      <c r="IM6" s="281"/>
      <c r="IN6" s="281"/>
      <c r="IO6" s="281"/>
      <c r="IP6" s="281"/>
    </row>
    <row r="7" spans="1:250" ht="18" customHeight="1">
      <c r="B7" s="283" t="s">
        <v>19</v>
      </c>
      <c r="C7" s="284"/>
      <c r="D7" s="284"/>
      <c r="E7" s="284"/>
      <c r="F7" s="284"/>
      <c r="G7" s="284"/>
      <c r="H7" s="284"/>
      <c r="I7" s="284"/>
      <c r="J7" s="284"/>
      <c r="K7" s="284"/>
      <c r="L7" s="284"/>
      <c r="M7" s="284"/>
      <c r="N7" s="284"/>
      <c r="O7" s="284"/>
      <c r="P7" s="284"/>
      <c r="Q7" s="284"/>
      <c r="R7" s="284"/>
      <c r="S7" s="284"/>
    </row>
    <row r="8" spans="1:250" ht="18" customHeight="1">
      <c r="B8" s="328" t="str">
        <f>CONCATENATE(表紙!C11,表紙!D11,表紙!E11,表紙!F11,表紙!G11)</f>
        <v>令和年月</v>
      </c>
      <c r="C8" s="328"/>
      <c r="D8" s="328"/>
      <c r="E8" s="322" t="s">
        <v>10</v>
      </c>
      <c r="F8" s="323"/>
      <c r="G8" s="323" t="s">
        <v>11</v>
      </c>
      <c r="H8" s="323"/>
      <c r="I8" s="324" t="s">
        <v>12</v>
      </c>
      <c r="J8" s="324"/>
      <c r="K8" s="324" t="s">
        <v>13</v>
      </c>
      <c r="L8" s="324"/>
      <c r="M8" s="324" t="s">
        <v>14</v>
      </c>
      <c r="N8" s="324"/>
      <c r="O8" s="324" t="s">
        <v>15</v>
      </c>
      <c r="P8" s="324"/>
      <c r="Q8" s="324" t="s">
        <v>16</v>
      </c>
      <c r="R8" s="324"/>
      <c r="S8" s="324" t="s">
        <v>17</v>
      </c>
      <c r="T8" s="324"/>
      <c r="U8" s="323" t="s">
        <v>18</v>
      </c>
      <c r="V8" s="323"/>
      <c r="W8" s="285"/>
      <c r="X8" s="286"/>
      <c r="Y8" s="286"/>
      <c r="Z8" s="286"/>
      <c r="AA8" s="286"/>
      <c r="AB8" s="286"/>
    </row>
    <row r="9" spans="1:250" ht="18" customHeight="1">
      <c r="B9" s="329"/>
      <c r="C9" s="329"/>
      <c r="D9" s="329"/>
      <c r="E9" s="322"/>
      <c r="F9" s="323"/>
      <c r="G9" s="323"/>
      <c r="H9" s="323"/>
      <c r="I9" s="324"/>
      <c r="J9" s="324"/>
      <c r="K9" s="324"/>
      <c r="L9" s="324"/>
      <c r="M9" s="324"/>
      <c r="N9" s="324"/>
      <c r="O9" s="324"/>
      <c r="P9" s="324"/>
      <c r="Q9" s="324"/>
      <c r="R9" s="324"/>
      <c r="S9" s="324"/>
      <c r="T9" s="324"/>
      <c r="U9" s="323"/>
      <c r="V9" s="323"/>
      <c r="W9" s="285"/>
      <c r="X9" s="286"/>
      <c r="Y9" s="286"/>
      <c r="Z9" s="286"/>
      <c r="AA9" s="286"/>
      <c r="AB9" s="286"/>
    </row>
    <row r="10" spans="1:250" ht="18" customHeight="1">
      <c r="B10" s="329" t="s">
        <v>393</v>
      </c>
      <c r="C10" s="329"/>
      <c r="D10" s="329"/>
      <c r="E10" s="322"/>
      <c r="F10" s="323"/>
      <c r="G10" s="323"/>
      <c r="H10" s="323"/>
      <c r="I10" s="324"/>
      <c r="J10" s="324"/>
      <c r="K10" s="324"/>
      <c r="L10" s="324"/>
      <c r="M10" s="324"/>
      <c r="N10" s="324"/>
      <c r="O10" s="324"/>
      <c r="P10" s="324"/>
      <c r="Q10" s="324"/>
      <c r="R10" s="324"/>
      <c r="S10" s="324"/>
      <c r="T10" s="324"/>
      <c r="U10" s="323"/>
      <c r="V10" s="323"/>
      <c r="W10" s="285"/>
      <c r="X10" s="286"/>
      <c r="Y10" s="286"/>
      <c r="Z10" s="286"/>
      <c r="AA10" s="286"/>
      <c r="AB10" s="286"/>
    </row>
    <row r="11" spans="1:250" ht="18" customHeight="1">
      <c r="B11" s="330"/>
      <c r="C11" s="330"/>
      <c r="D11" s="330"/>
      <c r="E11" s="322"/>
      <c r="F11" s="323"/>
      <c r="G11" s="323"/>
      <c r="H11" s="323"/>
      <c r="I11" s="324"/>
      <c r="J11" s="324"/>
      <c r="K11" s="324"/>
      <c r="L11" s="324"/>
      <c r="M11" s="324"/>
      <c r="N11" s="324"/>
      <c r="O11" s="324"/>
      <c r="P11" s="324"/>
      <c r="Q11" s="324"/>
      <c r="R11" s="324"/>
      <c r="S11" s="324"/>
      <c r="T11" s="324"/>
      <c r="U11" s="323"/>
      <c r="V11" s="323"/>
      <c r="W11" s="285"/>
      <c r="X11" s="286"/>
      <c r="Y11" s="286"/>
      <c r="Z11" s="286"/>
      <c r="AA11" s="286"/>
      <c r="AB11" s="286"/>
    </row>
    <row r="12" spans="1:250" s="282" customFormat="1" ht="15" customHeight="1">
      <c r="A12" s="278"/>
      <c r="B12" s="287"/>
      <c r="C12" s="287"/>
      <c r="D12" s="287"/>
      <c r="E12" s="278"/>
      <c r="F12" s="278"/>
      <c r="G12" s="278"/>
      <c r="H12" s="278"/>
      <c r="I12" s="278"/>
      <c r="J12" s="278"/>
      <c r="K12" s="278"/>
      <c r="L12" s="278"/>
      <c r="M12" s="278"/>
      <c r="N12" s="278"/>
      <c r="O12" s="278"/>
      <c r="P12" s="278"/>
      <c r="Q12" s="278"/>
      <c r="R12" s="278"/>
      <c r="S12" s="278"/>
      <c r="T12" s="278"/>
      <c r="U12" s="278"/>
      <c r="V12" s="278"/>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row>
    <row r="13" spans="1:250" s="269" customFormat="1" ht="15" customHeight="1">
      <c r="B13" s="288" t="s">
        <v>771</v>
      </c>
      <c r="C13" s="248"/>
      <c r="D13" s="248"/>
      <c r="E13" s="248"/>
      <c r="F13" s="248"/>
      <c r="G13" s="248"/>
      <c r="H13" s="248"/>
      <c r="I13" s="248"/>
      <c r="J13" s="248"/>
      <c r="K13" s="248"/>
      <c r="L13" s="248"/>
      <c r="M13" s="248"/>
      <c r="N13" s="248"/>
      <c r="O13" s="248"/>
      <c r="P13" s="248"/>
      <c r="Q13" s="248"/>
      <c r="R13" s="248"/>
      <c r="S13" s="289"/>
      <c r="T13" s="289"/>
      <c r="U13" s="289"/>
      <c r="V13" s="289"/>
      <c r="W13" s="289"/>
      <c r="X13" s="248"/>
      <c r="Y13" s="290"/>
      <c r="Z13" s="283"/>
    </row>
    <row r="14" spans="1:250" ht="15" customHeight="1">
      <c r="A14" s="269"/>
      <c r="B14" s="291"/>
      <c r="C14" s="283" t="s">
        <v>772</v>
      </c>
      <c r="D14" s="283"/>
      <c r="E14" s="283"/>
      <c r="F14" s="283"/>
      <c r="G14" s="283"/>
      <c r="H14" s="283"/>
      <c r="I14" s="283"/>
      <c r="J14" s="283"/>
      <c r="K14" s="283"/>
      <c r="L14" s="283"/>
      <c r="M14" s="283"/>
      <c r="N14" s="283"/>
      <c r="O14" s="283"/>
      <c r="P14" s="283"/>
      <c r="Q14" s="283"/>
      <c r="R14" s="283"/>
      <c r="S14" s="281"/>
      <c r="T14" s="281"/>
      <c r="U14" s="281"/>
      <c r="V14" s="281"/>
      <c r="W14" s="281"/>
      <c r="X14" s="283"/>
      <c r="Y14" s="292"/>
      <c r="Z14" s="283"/>
    </row>
    <row r="15" spans="1:250" ht="32.25" customHeight="1">
      <c r="A15" s="269"/>
      <c r="B15" s="325"/>
      <c r="C15" s="326"/>
      <c r="D15" s="326"/>
      <c r="E15" s="326"/>
      <c r="F15" s="326"/>
      <c r="G15" s="326"/>
      <c r="H15" s="326"/>
      <c r="I15" s="326"/>
      <c r="J15" s="326"/>
      <c r="K15" s="326"/>
      <c r="L15" s="326"/>
      <c r="M15" s="326"/>
      <c r="N15" s="326"/>
      <c r="O15" s="326"/>
      <c r="P15" s="326"/>
      <c r="Q15" s="326"/>
      <c r="R15" s="326"/>
      <c r="S15" s="326"/>
      <c r="T15" s="326"/>
      <c r="U15" s="326"/>
      <c r="V15" s="326"/>
      <c r="W15" s="326"/>
      <c r="X15" s="326"/>
      <c r="Y15" s="327"/>
      <c r="Z15" s="283"/>
    </row>
    <row r="16" spans="1:250" ht="15" customHeight="1">
      <c r="A16" s="269"/>
      <c r="B16" s="293"/>
      <c r="C16" s="283"/>
      <c r="D16" s="283"/>
      <c r="E16" s="283"/>
      <c r="F16" s="283"/>
      <c r="G16" s="283"/>
      <c r="H16" s="283"/>
      <c r="I16" s="283"/>
      <c r="J16" s="283"/>
      <c r="K16" s="283"/>
      <c r="L16" s="283"/>
      <c r="M16" s="283"/>
      <c r="N16" s="283"/>
      <c r="O16" s="283"/>
      <c r="P16" s="283"/>
      <c r="Q16" s="283"/>
      <c r="R16" s="283"/>
      <c r="S16" s="281"/>
      <c r="T16" s="281"/>
      <c r="U16" s="281"/>
      <c r="V16" s="281"/>
      <c r="W16" s="281"/>
      <c r="X16" s="283"/>
      <c r="Y16" s="283"/>
      <c r="Z16" s="283"/>
    </row>
    <row r="17" spans="1:26" ht="18" customHeight="1">
      <c r="A17" s="269"/>
      <c r="B17" s="293" t="s">
        <v>717</v>
      </c>
      <c r="C17" s="283"/>
      <c r="D17" s="283"/>
      <c r="E17" s="283"/>
      <c r="F17" s="283"/>
      <c r="G17" s="283"/>
      <c r="H17" s="283"/>
      <c r="I17" s="283"/>
      <c r="J17" s="283"/>
      <c r="K17" s="283"/>
      <c r="L17" s="283"/>
      <c r="M17" s="283"/>
      <c r="N17" s="283"/>
      <c r="O17" s="283"/>
      <c r="P17" s="283"/>
      <c r="Q17" s="283"/>
      <c r="R17" s="283"/>
      <c r="S17" s="281"/>
      <c r="T17" s="281"/>
      <c r="U17" s="281"/>
      <c r="V17" s="281"/>
      <c r="W17" s="281"/>
      <c r="X17" s="283"/>
      <c r="Y17" s="283"/>
      <c r="Z17" s="283"/>
    </row>
    <row r="18" spans="1:26" ht="32.25" customHeight="1">
      <c r="A18" s="269"/>
      <c r="B18" s="294"/>
      <c r="C18" s="248" t="s">
        <v>394</v>
      </c>
      <c r="D18" s="248"/>
      <c r="E18" s="248"/>
      <c r="F18" s="248"/>
      <c r="G18" s="248"/>
      <c r="H18" s="248"/>
      <c r="I18" s="248"/>
      <c r="J18" s="248"/>
      <c r="K18" s="248"/>
      <c r="L18" s="248"/>
      <c r="M18" s="248" t="s">
        <v>395</v>
      </c>
      <c r="N18" s="248"/>
      <c r="O18" s="248"/>
      <c r="P18" s="248"/>
      <c r="Q18" s="248"/>
      <c r="R18" s="248"/>
      <c r="S18" s="289"/>
      <c r="T18" s="289"/>
      <c r="U18" s="289"/>
      <c r="V18" s="289"/>
      <c r="W18" s="289"/>
      <c r="X18" s="248"/>
      <c r="Y18" s="290"/>
      <c r="Z18" s="283"/>
    </row>
    <row r="19" spans="1:26" ht="32.25" customHeight="1">
      <c r="A19" s="269"/>
      <c r="B19" s="295"/>
      <c r="C19" s="296" t="s">
        <v>396</v>
      </c>
      <c r="D19" s="296"/>
      <c r="E19" s="296"/>
      <c r="F19" s="296"/>
      <c r="G19" s="296"/>
      <c r="H19" s="296"/>
      <c r="I19" s="296"/>
      <c r="J19" s="296"/>
      <c r="K19" s="296"/>
      <c r="L19" s="296"/>
      <c r="M19" s="296"/>
      <c r="N19" s="296"/>
      <c r="O19" s="296"/>
      <c r="P19" s="296"/>
      <c r="Q19" s="296" t="s">
        <v>397</v>
      </c>
      <c r="R19" s="296"/>
      <c r="S19" s="297"/>
      <c r="T19" s="297"/>
      <c r="U19" s="297"/>
      <c r="V19" s="297"/>
      <c r="W19" s="297"/>
      <c r="X19" s="296"/>
      <c r="Y19" s="298"/>
      <c r="Z19" s="283"/>
    </row>
    <row r="20" spans="1:26" ht="13.5" customHeight="1">
      <c r="A20" s="269"/>
      <c r="B20" s="293"/>
      <c r="C20" s="283"/>
      <c r="D20" s="283"/>
      <c r="E20" s="283"/>
      <c r="F20" s="283"/>
      <c r="G20" s="283"/>
      <c r="H20" s="283"/>
      <c r="I20" s="283"/>
      <c r="J20" s="283"/>
      <c r="K20" s="283"/>
      <c r="L20" s="283"/>
      <c r="M20" s="283"/>
      <c r="N20" s="283"/>
      <c r="O20" s="283"/>
      <c r="P20" s="283"/>
      <c r="Q20" s="283"/>
      <c r="R20" s="283"/>
      <c r="S20" s="281"/>
      <c r="T20" s="281"/>
      <c r="U20" s="281"/>
      <c r="V20" s="281"/>
      <c r="W20" s="281"/>
      <c r="X20" s="283"/>
      <c r="Y20" s="283"/>
      <c r="Z20" s="283"/>
    </row>
    <row r="21" spans="1:26" ht="18" customHeight="1">
      <c r="A21" s="269"/>
      <c r="B21" s="283" t="s">
        <v>716</v>
      </c>
      <c r="C21" s="283"/>
      <c r="D21" s="283"/>
      <c r="E21" s="283"/>
      <c r="F21" s="283"/>
      <c r="G21" s="283"/>
      <c r="H21" s="283"/>
      <c r="I21" s="283"/>
      <c r="J21" s="296"/>
      <c r="K21" s="283"/>
      <c r="L21" s="283"/>
      <c r="M21" s="283"/>
      <c r="N21" s="283"/>
      <c r="O21" s="283"/>
      <c r="P21" s="283"/>
      <c r="Q21" s="283"/>
      <c r="R21" s="283"/>
      <c r="S21" s="281"/>
      <c r="T21" s="281"/>
      <c r="U21" s="281"/>
      <c r="V21" s="281"/>
      <c r="W21" s="281"/>
      <c r="X21" s="283"/>
      <c r="Y21" s="283"/>
      <c r="Z21" s="283"/>
    </row>
    <row r="22" spans="1:26" ht="32.1" customHeight="1">
      <c r="A22" s="269"/>
      <c r="B22" s="294"/>
      <c r="C22" s="248" t="s">
        <v>718</v>
      </c>
      <c r="D22" s="248"/>
      <c r="E22" s="248"/>
      <c r="F22" s="248"/>
      <c r="G22" s="248"/>
      <c r="H22" s="248"/>
      <c r="I22" s="248" t="s">
        <v>720</v>
      </c>
      <c r="J22" s="248"/>
      <c r="K22" s="248"/>
      <c r="L22" s="248"/>
      <c r="M22" s="248"/>
      <c r="N22" s="248" t="s">
        <v>721</v>
      </c>
      <c r="O22" s="248"/>
      <c r="P22" s="248"/>
      <c r="Q22" s="248"/>
      <c r="R22" s="248"/>
      <c r="S22" s="289"/>
      <c r="T22" s="289"/>
      <c r="U22" s="289"/>
      <c r="V22" s="289"/>
      <c r="W22" s="289"/>
      <c r="X22" s="248"/>
      <c r="Y22" s="290"/>
      <c r="Z22" s="283"/>
    </row>
    <row r="23" spans="1:26" ht="32.1" customHeight="1">
      <c r="A23" s="269"/>
      <c r="B23" s="295"/>
      <c r="C23" s="296" t="s">
        <v>719</v>
      </c>
      <c r="D23" s="296"/>
      <c r="E23" s="296"/>
      <c r="F23" s="296"/>
      <c r="G23" s="296"/>
      <c r="H23" s="296"/>
      <c r="I23" s="296"/>
      <c r="J23" s="296"/>
      <c r="K23" s="296"/>
      <c r="L23" s="296"/>
      <c r="M23" s="296"/>
      <c r="N23" s="296"/>
      <c r="O23" s="296"/>
      <c r="P23" s="296"/>
      <c r="Q23" s="296"/>
      <c r="R23" s="296"/>
      <c r="S23" s="297"/>
      <c r="T23" s="297"/>
      <c r="U23" s="297"/>
      <c r="V23" s="297"/>
      <c r="W23" s="297"/>
      <c r="X23" s="296"/>
      <c r="Y23" s="298"/>
      <c r="Z23" s="283"/>
    </row>
    <row r="24" spans="1:26" ht="13.5" customHeight="1">
      <c r="A24" s="269"/>
      <c r="B24" s="293"/>
      <c r="C24" s="283"/>
      <c r="D24" s="283"/>
      <c r="E24" s="283"/>
      <c r="F24" s="283"/>
      <c r="G24" s="283"/>
      <c r="H24" s="283"/>
      <c r="I24" s="283"/>
      <c r="J24" s="283"/>
      <c r="K24" s="283"/>
      <c r="L24" s="283"/>
      <c r="M24" s="283"/>
      <c r="N24" s="283"/>
      <c r="O24" s="283"/>
      <c r="P24" s="283"/>
      <c r="Q24" s="283"/>
      <c r="R24" s="283"/>
      <c r="S24" s="281"/>
      <c r="T24" s="281"/>
      <c r="U24" s="281"/>
      <c r="V24" s="281"/>
      <c r="W24" s="281"/>
      <c r="X24" s="283"/>
      <c r="Y24" s="283"/>
      <c r="Z24" s="283"/>
    </row>
    <row r="25" spans="1:26" ht="18" customHeight="1">
      <c r="B25" s="269" t="s">
        <v>485</v>
      </c>
    </row>
    <row r="26" spans="1:26" ht="32.25" customHeight="1">
      <c r="B26" s="299"/>
      <c r="C26" s="300"/>
      <c r="D26" s="300"/>
      <c r="E26" s="300"/>
      <c r="F26" s="300"/>
      <c r="G26" s="300"/>
      <c r="H26" s="300"/>
      <c r="I26" s="300"/>
      <c r="J26" s="300"/>
      <c r="K26" s="300"/>
      <c r="L26" s="300"/>
      <c r="M26" s="300"/>
      <c r="N26" s="300"/>
      <c r="O26" s="300"/>
      <c r="P26" s="300"/>
      <c r="Q26" s="300"/>
      <c r="R26" s="300"/>
      <c r="S26" s="300"/>
      <c r="T26" s="300"/>
      <c r="U26" s="300"/>
      <c r="V26" s="300"/>
      <c r="W26" s="300"/>
      <c r="X26" s="300"/>
      <c r="Y26" s="301"/>
    </row>
    <row r="27" spans="1:26" ht="32.25" customHeight="1">
      <c r="B27" s="302"/>
      <c r="C27" s="282"/>
      <c r="D27" s="282"/>
      <c r="E27" s="282"/>
      <c r="F27" s="282"/>
      <c r="G27" s="282"/>
      <c r="H27" s="282"/>
      <c r="I27" s="282"/>
      <c r="J27" s="282"/>
      <c r="K27" s="282"/>
      <c r="L27" s="282"/>
      <c r="M27" s="282"/>
      <c r="N27" s="282"/>
      <c r="O27" s="282"/>
      <c r="P27" s="282"/>
      <c r="Q27" s="282"/>
      <c r="R27" s="282"/>
      <c r="S27" s="282"/>
      <c r="T27" s="282"/>
      <c r="U27" s="282"/>
      <c r="V27" s="282"/>
      <c r="W27" s="282"/>
      <c r="X27" s="282"/>
      <c r="Y27" s="303"/>
    </row>
    <row r="28" spans="1:26" ht="32.25" customHeight="1">
      <c r="B28" s="304"/>
      <c r="C28" s="305"/>
      <c r="D28" s="305"/>
      <c r="E28" s="305"/>
      <c r="F28" s="305"/>
      <c r="G28" s="305"/>
      <c r="H28" s="305"/>
      <c r="I28" s="305"/>
      <c r="J28" s="305"/>
      <c r="K28" s="305"/>
      <c r="L28" s="305"/>
      <c r="M28" s="305"/>
      <c r="N28" s="305"/>
      <c r="O28" s="305"/>
      <c r="P28" s="305"/>
      <c r="Q28" s="305"/>
      <c r="R28" s="305"/>
      <c r="S28" s="305"/>
      <c r="T28" s="305"/>
      <c r="U28" s="305"/>
      <c r="V28" s="305"/>
      <c r="W28" s="305"/>
      <c r="X28" s="305"/>
      <c r="Y28" s="306"/>
    </row>
    <row r="29" spans="1:26" ht="13.5" customHeight="1"/>
    <row r="30" spans="1:26" ht="18" customHeight="1">
      <c r="B30" s="269" t="s">
        <v>486</v>
      </c>
    </row>
    <row r="31" spans="1:26" ht="32.25" customHeight="1">
      <c r="B31" s="299"/>
      <c r="C31" s="300"/>
      <c r="D31" s="300"/>
      <c r="E31" s="300"/>
      <c r="F31" s="300"/>
      <c r="G31" s="300"/>
      <c r="H31" s="300"/>
      <c r="I31" s="300"/>
      <c r="J31" s="300"/>
      <c r="K31" s="300"/>
      <c r="L31" s="300"/>
      <c r="M31" s="300"/>
      <c r="N31" s="300"/>
      <c r="O31" s="300"/>
      <c r="P31" s="300"/>
      <c r="Q31" s="300"/>
      <c r="R31" s="300"/>
      <c r="S31" s="300"/>
      <c r="T31" s="300"/>
      <c r="U31" s="300"/>
      <c r="V31" s="300"/>
      <c r="W31" s="300"/>
      <c r="X31" s="300"/>
      <c r="Y31" s="301"/>
    </row>
    <row r="32" spans="1:26" ht="32.25" customHeight="1">
      <c r="B32" s="302"/>
      <c r="C32" s="282"/>
      <c r="D32" s="282"/>
      <c r="E32" s="282"/>
      <c r="F32" s="282"/>
      <c r="G32" s="282"/>
      <c r="H32" s="282"/>
      <c r="I32" s="282"/>
      <c r="J32" s="282"/>
      <c r="K32" s="282"/>
      <c r="L32" s="282"/>
      <c r="M32" s="282"/>
      <c r="N32" s="282"/>
      <c r="O32" s="282"/>
      <c r="P32" s="282"/>
      <c r="Q32" s="282"/>
      <c r="R32" s="282"/>
      <c r="S32" s="282"/>
      <c r="T32" s="282"/>
      <c r="U32" s="282"/>
      <c r="V32" s="282"/>
      <c r="W32" s="282"/>
      <c r="X32" s="282"/>
      <c r="Y32" s="303"/>
    </row>
    <row r="33" spans="2:25" ht="32.25" customHeight="1">
      <c r="B33" s="304"/>
      <c r="C33" s="305"/>
      <c r="D33" s="305"/>
      <c r="E33" s="305"/>
      <c r="F33" s="305"/>
      <c r="G33" s="305"/>
      <c r="H33" s="305"/>
      <c r="I33" s="305"/>
      <c r="J33" s="305"/>
      <c r="K33" s="305"/>
      <c r="L33" s="305"/>
      <c r="M33" s="305"/>
      <c r="N33" s="305"/>
      <c r="O33" s="305"/>
      <c r="P33" s="305"/>
      <c r="Q33" s="305"/>
      <c r="R33" s="305"/>
      <c r="S33" s="305"/>
      <c r="T33" s="305"/>
      <c r="U33" s="305"/>
      <c r="V33" s="305"/>
      <c r="W33" s="305"/>
      <c r="X33" s="305"/>
      <c r="Y33" s="306"/>
    </row>
    <row r="43" spans="2:25" ht="15" customHeight="1"/>
    <row r="44" spans="2:25" ht="15" customHeight="1"/>
    <row r="45" spans="2:25" ht="15" customHeight="1"/>
    <row r="46" spans="2:25" ht="15" customHeight="1"/>
    <row r="47" spans="2:25" ht="15" customHeight="1"/>
    <row r="48" spans="2:2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sheetData>
  <mergeCells count="24">
    <mergeCell ref="B15:Y15"/>
    <mergeCell ref="O8:P9"/>
    <mergeCell ref="Q10:R11"/>
    <mergeCell ref="S10:T11"/>
    <mergeCell ref="U10:V11"/>
    <mergeCell ref="Q8:R9"/>
    <mergeCell ref="S8:T9"/>
    <mergeCell ref="U8:V9"/>
    <mergeCell ref="B8:D9"/>
    <mergeCell ref="B10:D11"/>
    <mergeCell ref="O3:Y5"/>
    <mergeCell ref="B3:D4"/>
    <mergeCell ref="B5:D5"/>
    <mergeCell ref="E10:F11"/>
    <mergeCell ref="G10:H11"/>
    <mergeCell ref="I10:J11"/>
    <mergeCell ref="K10:L11"/>
    <mergeCell ref="M10:N11"/>
    <mergeCell ref="O10:P11"/>
    <mergeCell ref="E8:F9"/>
    <mergeCell ref="G8:H9"/>
    <mergeCell ref="I8:J9"/>
    <mergeCell ref="K8:L9"/>
    <mergeCell ref="M8:N9"/>
  </mergeCells>
  <phoneticPr fontId="3"/>
  <pageMargins left="0.23622047244094491" right="0.19685039370078741" top="0.51181102362204722" bottom="0.55118110236220474" header="0.31496062992125984" footer="0.5905511811023622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F57"/>
  <sheetViews>
    <sheetView showGridLines="0" view="pageBreakPreview" topLeftCell="A31" zoomScale="70" zoomScaleNormal="55" zoomScaleSheetLayoutView="70" workbookViewId="0">
      <selection activeCell="G17" sqref="G17:K17"/>
    </sheetView>
  </sheetViews>
  <sheetFormatPr defaultColWidth="4.5" defaultRowHeight="20.25" customHeight="1"/>
  <cols>
    <col min="1" max="1" width="1.375" style="66" customWidth="1"/>
    <col min="2" max="56" width="5.625" style="66" customWidth="1"/>
    <col min="57" max="16384" width="4.5" style="66"/>
  </cols>
  <sheetData>
    <row r="1" spans="1:57" s="25" customFormat="1" ht="20.25" customHeight="1">
      <c r="A1" s="20"/>
      <c r="B1" s="20"/>
      <c r="C1" s="21" t="s">
        <v>84</v>
      </c>
      <c r="D1" s="21"/>
      <c r="E1" s="20"/>
      <c r="F1" s="20"/>
      <c r="G1" s="22" t="s">
        <v>83</v>
      </c>
      <c r="H1" s="20"/>
      <c r="I1" s="20"/>
      <c r="J1" s="21"/>
      <c r="K1" s="21"/>
      <c r="L1" s="21"/>
      <c r="M1" s="21"/>
      <c r="N1" s="20"/>
      <c r="O1" s="20"/>
      <c r="P1" s="20"/>
      <c r="Q1" s="20"/>
      <c r="R1" s="20"/>
      <c r="S1" s="20"/>
      <c r="T1" s="20"/>
      <c r="U1" s="20"/>
      <c r="V1" s="20"/>
      <c r="W1" s="20"/>
      <c r="X1" s="20"/>
      <c r="Y1" s="20"/>
      <c r="Z1" s="20"/>
      <c r="AA1" s="20"/>
      <c r="AB1" s="20"/>
      <c r="AC1" s="20"/>
      <c r="AD1" s="20"/>
      <c r="AE1" s="20"/>
      <c r="AF1" s="20"/>
      <c r="AG1" s="20"/>
      <c r="AH1" s="20"/>
      <c r="AI1" s="20"/>
      <c r="AJ1" s="20"/>
      <c r="AK1" s="23" t="s">
        <v>82</v>
      </c>
      <c r="AL1" s="23" t="s">
        <v>229</v>
      </c>
      <c r="AM1" s="331" t="s">
        <v>81</v>
      </c>
      <c r="AN1" s="331"/>
      <c r="AO1" s="331"/>
      <c r="AP1" s="331"/>
      <c r="AQ1" s="331"/>
      <c r="AR1" s="331"/>
      <c r="AS1" s="331"/>
      <c r="AT1" s="331"/>
      <c r="AU1" s="331"/>
      <c r="AV1" s="331"/>
      <c r="AW1" s="331"/>
      <c r="AX1" s="331"/>
      <c r="AY1" s="331"/>
      <c r="AZ1" s="331"/>
      <c r="BA1" s="331"/>
      <c r="BB1" s="24" t="s">
        <v>230</v>
      </c>
      <c r="BC1" s="20"/>
      <c r="BD1" s="20"/>
    </row>
    <row r="2" spans="1:57" s="28" customFormat="1" ht="20.25" customHeight="1">
      <c r="A2" s="26"/>
      <c r="B2" s="26"/>
      <c r="C2" s="26"/>
      <c r="D2" s="22"/>
      <c r="E2" s="26"/>
      <c r="F2" s="26"/>
      <c r="G2" s="26"/>
      <c r="H2" s="22"/>
      <c r="I2" s="23"/>
      <c r="J2" s="23"/>
      <c r="K2" s="23"/>
      <c r="L2" s="23"/>
      <c r="M2" s="23"/>
      <c r="N2" s="26"/>
      <c r="O2" s="26"/>
      <c r="P2" s="26"/>
      <c r="Q2" s="26"/>
      <c r="R2" s="26"/>
      <c r="S2" s="26"/>
      <c r="T2" s="23" t="s">
        <v>80</v>
      </c>
      <c r="U2" s="332">
        <f>表紙!D11</f>
        <v>0</v>
      </c>
      <c r="V2" s="332"/>
      <c r="W2" s="23" t="s">
        <v>231</v>
      </c>
      <c r="X2" s="333" t="str">
        <f>IF(U2=0,"",YEAR(DATE(2018+U2,1,1)))</f>
        <v/>
      </c>
      <c r="Y2" s="333"/>
      <c r="Z2" s="26" t="s">
        <v>232</v>
      </c>
      <c r="AA2" s="26" t="s">
        <v>79</v>
      </c>
      <c r="AB2" s="332">
        <f>表紙!F11</f>
        <v>0</v>
      </c>
      <c r="AC2" s="332"/>
      <c r="AD2" s="26" t="s">
        <v>78</v>
      </c>
      <c r="AE2" s="26"/>
      <c r="AF2" s="26"/>
      <c r="AG2" s="26"/>
      <c r="AH2" s="26"/>
      <c r="AI2" s="26"/>
      <c r="AJ2" s="24"/>
      <c r="AK2" s="23" t="s">
        <v>77</v>
      </c>
      <c r="AL2" s="23" t="s">
        <v>233</v>
      </c>
      <c r="AM2" s="332"/>
      <c r="AN2" s="332"/>
      <c r="AO2" s="332"/>
      <c r="AP2" s="332"/>
      <c r="AQ2" s="332"/>
      <c r="AR2" s="332"/>
      <c r="AS2" s="332"/>
      <c r="AT2" s="332"/>
      <c r="AU2" s="332"/>
      <c r="AV2" s="332"/>
      <c r="AW2" s="332"/>
      <c r="AX2" s="332"/>
      <c r="AY2" s="332"/>
      <c r="AZ2" s="332"/>
      <c r="BA2" s="332"/>
      <c r="BB2" s="24" t="s">
        <v>76</v>
      </c>
      <c r="BC2" s="23"/>
      <c r="BD2" s="23"/>
      <c r="BE2" s="27"/>
    </row>
    <row r="3" spans="1:57" s="28" customFormat="1" ht="20.25" customHeight="1">
      <c r="A3" s="26"/>
      <c r="B3" s="26"/>
      <c r="C3" s="26"/>
      <c r="D3" s="22"/>
      <c r="E3" s="26"/>
      <c r="F3" s="26"/>
      <c r="G3" s="26"/>
      <c r="H3" s="22"/>
      <c r="I3" s="23"/>
      <c r="J3" s="23"/>
      <c r="K3" s="23"/>
      <c r="L3" s="23"/>
      <c r="M3" s="23"/>
      <c r="N3" s="26"/>
      <c r="O3" s="26"/>
      <c r="P3" s="26"/>
      <c r="Q3" s="26"/>
      <c r="R3" s="26"/>
      <c r="S3" s="26"/>
      <c r="T3" s="29"/>
      <c r="U3" s="30"/>
      <c r="V3" s="30"/>
      <c r="W3" s="31"/>
      <c r="X3" s="30"/>
      <c r="Y3" s="30"/>
      <c r="Z3" s="32"/>
      <c r="AA3" s="32"/>
      <c r="AB3" s="30"/>
      <c r="AC3" s="30"/>
      <c r="AD3" s="33"/>
      <c r="AE3" s="26"/>
      <c r="AF3" s="26"/>
      <c r="AG3" s="26"/>
      <c r="AH3" s="26"/>
      <c r="AI3" s="26"/>
      <c r="AJ3" s="24"/>
      <c r="AK3" s="23"/>
      <c r="AL3" s="23"/>
      <c r="AM3" s="34"/>
      <c r="AN3" s="34"/>
      <c r="AO3" s="34"/>
      <c r="AP3" s="34"/>
      <c r="AQ3" s="34"/>
      <c r="AR3" s="34"/>
      <c r="AS3" s="34"/>
      <c r="AT3" s="34"/>
      <c r="AU3" s="34"/>
      <c r="AV3" s="34"/>
      <c r="AW3" s="34"/>
      <c r="AX3" s="34"/>
      <c r="AY3" s="35" t="s">
        <v>234</v>
      </c>
      <c r="AZ3" s="334" t="s">
        <v>75</v>
      </c>
      <c r="BA3" s="334"/>
      <c r="BB3" s="334"/>
      <c r="BC3" s="334"/>
      <c r="BD3" s="23"/>
      <c r="BE3" s="27"/>
    </row>
    <row r="4" spans="1:57" s="28" customFormat="1" ht="20.25" customHeight="1">
      <c r="A4" s="26"/>
      <c r="B4" s="36"/>
      <c r="C4" s="36"/>
      <c r="D4" s="36"/>
      <c r="E4" s="36"/>
      <c r="F4" s="36"/>
      <c r="G4" s="36"/>
      <c r="H4" s="36"/>
      <c r="I4" s="36"/>
      <c r="J4" s="37"/>
      <c r="K4" s="38"/>
      <c r="L4" s="38"/>
      <c r="M4" s="38"/>
      <c r="N4" s="38"/>
      <c r="O4" s="38"/>
      <c r="P4" s="39"/>
      <c r="Q4" s="38"/>
      <c r="R4" s="38"/>
      <c r="S4" s="40"/>
      <c r="T4" s="26"/>
      <c r="U4" s="26"/>
      <c r="V4" s="26"/>
      <c r="W4" s="26"/>
      <c r="X4" s="26"/>
      <c r="Y4" s="26"/>
      <c r="Z4" s="32"/>
      <c r="AA4" s="32"/>
      <c r="AB4" s="30"/>
      <c r="AC4" s="30"/>
      <c r="AD4" s="33"/>
      <c r="AE4" s="26"/>
      <c r="AF4" s="26"/>
      <c r="AG4" s="26"/>
      <c r="AH4" s="26"/>
      <c r="AI4" s="26"/>
      <c r="AJ4" s="24"/>
      <c r="AK4" s="23"/>
      <c r="AL4" s="23"/>
      <c r="AM4" s="34"/>
      <c r="AN4" s="34"/>
      <c r="AO4" s="34"/>
      <c r="AP4" s="34"/>
      <c r="AQ4" s="34"/>
      <c r="AR4" s="34"/>
      <c r="AS4" s="34"/>
      <c r="AT4" s="34"/>
      <c r="AU4" s="34"/>
      <c r="AV4" s="34"/>
      <c r="AW4" s="34"/>
      <c r="AX4" s="34"/>
      <c r="AY4" s="35" t="s">
        <v>235</v>
      </c>
      <c r="AZ4" s="334" t="s">
        <v>74</v>
      </c>
      <c r="BA4" s="334"/>
      <c r="BB4" s="334"/>
      <c r="BC4" s="334"/>
      <c r="BD4" s="23"/>
      <c r="BE4" s="27"/>
    </row>
    <row r="5" spans="1:57" s="28" customFormat="1" ht="20.25" customHeight="1">
      <c r="A5" s="26"/>
      <c r="B5" s="41"/>
      <c r="C5" s="41"/>
      <c r="D5" s="41"/>
      <c r="E5" s="41"/>
      <c r="F5" s="41"/>
      <c r="G5" s="41"/>
      <c r="H5" s="41"/>
      <c r="I5" s="41"/>
      <c r="J5" s="42"/>
      <c r="K5" s="43"/>
      <c r="L5" s="44"/>
      <c r="M5" s="44"/>
      <c r="N5" s="44"/>
      <c r="O5" s="44"/>
      <c r="P5" s="41"/>
      <c r="Q5" s="45"/>
      <c r="R5" s="45"/>
      <c r="S5" s="46"/>
      <c r="T5" s="26"/>
      <c r="U5" s="26"/>
      <c r="V5" s="26"/>
      <c r="W5" s="26"/>
      <c r="X5" s="26"/>
      <c r="Y5" s="26"/>
      <c r="Z5" s="32"/>
      <c r="AA5" s="32"/>
      <c r="AB5" s="30"/>
      <c r="AC5" s="30"/>
      <c r="AD5" s="47"/>
      <c r="AE5" s="47"/>
      <c r="AF5" s="47"/>
      <c r="AG5" s="47"/>
      <c r="AH5" s="26"/>
      <c r="AI5" s="26"/>
      <c r="AJ5" s="47" t="s">
        <v>73</v>
      </c>
      <c r="AK5" s="47"/>
      <c r="AL5" s="47"/>
      <c r="AM5" s="47"/>
      <c r="AN5" s="47"/>
      <c r="AO5" s="47"/>
      <c r="AP5" s="47"/>
      <c r="AQ5" s="47"/>
      <c r="AR5" s="36"/>
      <c r="AS5" s="36"/>
      <c r="AT5" s="48"/>
      <c r="AU5" s="47"/>
      <c r="AV5" s="335">
        <v>40</v>
      </c>
      <c r="AW5" s="336"/>
      <c r="AX5" s="48" t="s">
        <v>72</v>
      </c>
      <c r="AY5" s="47"/>
      <c r="AZ5" s="335">
        <v>160</v>
      </c>
      <c r="BA5" s="336"/>
      <c r="BB5" s="48" t="s">
        <v>71</v>
      </c>
      <c r="BC5" s="47"/>
      <c r="BD5" s="26"/>
      <c r="BE5" s="27"/>
    </row>
    <row r="6" spans="1:57" s="28" customFormat="1" ht="20.25" customHeight="1">
      <c r="A6" s="26"/>
      <c r="B6" s="41"/>
      <c r="C6" s="41"/>
      <c r="D6" s="41"/>
      <c r="E6" s="41"/>
      <c r="F6" s="41"/>
      <c r="G6" s="41"/>
      <c r="H6" s="41"/>
      <c r="I6" s="41"/>
      <c r="J6" s="42"/>
      <c r="K6" s="43"/>
      <c r="L6" s="44"/>
      <c r="M6" s="44"/>
      <c r="N6" s="44"/>
      <c r="O6" s="44"/>
      <c r="P6" s="41"/>
      <c r="Q6" s="45"/>
      <c r="R6" s="45"/>
      <c r="S6" s="46"/>
      <c r="T6" s="26"/>
      <c r="U6" s="26"/>
      <c r="V6" s="26"/>
      <c r="W6" s="26"/>
      <c r="X6" s="26"/>
      <c r="Y6" s="26"/>
      <c r="Z6" s="32"/>
      <c r="AA6" s="32"/>
      <c r="AB6" s="30"/>
      <c r="AC6" s="30"/>
      <c r="AD6" s="47"/>
      <c r="AE6" s="47"/>
      <c r="AF6" s="47"/>
      <c r="AG6" s="47"/>
      <c r="AH6" s="26"/>
      <c r="AI6" s="26"/>
      <c r="AJ6" s="47"/>
      <c r="AK6" s="47"/>
      <c r="AL6" s="47"/>
      <c r="AM6" s="47"/>
      <c r="AN6" s="47"/>
      <c r="AO6" s="47"/>
      <c r="AP6" s="47"/>
      <c r="AQ6" s="46" t="s">
        <v>70</v>
      </c>
      <c r="AR6" s="47"/>
      <c r="AS6" s="49"/>
      <c r="AT6" s="49"/>
      <c r="AU6" s="49"/>
      <c r="AV6" s="47"/>
      <c r="AW6" s="47"/>
      <c r="AX6" s="50"/>
      <c r="AY6" s="47"/>
      <c r="AZ6" s="335">
        <v>100</v>
      </c>
      <c r="BA6" s="336"/>
      <c r="BB6" s="51" t="s">
        <v>69</v>
      </c>
      <c r="BC6" s="47"/>
      <c r="BD6" s="26"/>
      <c r="BE6" s="27"/>
    </row>
    <row r="7" spans="1:57" s="28" customFormat="1" ht="20.25" customHeight="1">
      <c r="A7" s="26"/>
      <c r="B7" s="41"/>
      <c r="C7" s="41"/>
      <c r="D7" s="41"/>
      <c r="E7" s="41"/>
      <c r="F7" s="41"/>
      <c r="G7" s="41"/>
      <c r="H7" s="41"/>
      <c r="I7" s="41"/>
      <c r="J7" s="41"/>
      <c r="K7" s="52"/>
      <c r="L7" s="52"/>
      <c r="M7" s="52"/>
      <c r="N7" s="41"/>
      <c r="O7" s="53"/>
      <c r="P7" s="54"/>
      <c r="Q7" s="54"/>
      <c r="R7" s="55"/>
      <c r="S7" s="56"/>
      <c r="T7" s="26"/>
      <c r="U7" s="26"/>
      <c r="V7" s="26"/>
      <c r="W7" s="26"/>
      <c r="X7" s="26"/>
      <c r="Y7" s="26"/>
      <c r="Z7" s="32"/>
      <c r="AA7" s="32"/>
      <c r="AB7" s="30"/>
      <c r="AC7" s="30"/>
      <c r="AD7" s="57"/>
      <c r="AE7" s="20"/>
      <c r="AF7" s="20"/>
      <c r="AG7" s="20"/>
      <c r="AH7" s="26"/>
      <c r="AI7" s="26"/>
      <c r="AJ7" s="26"/>
      <c r="AK7" s="26"/>
      <c r="AL7" s="20"/>
      <c r="AM7" s="20"/>
      <c r="AN7" s="58"/>
      <c r="AO7" s="59"/>
      <c r="AP7" s="59"/>
      <c r="AQ7" s="60"/>
      <c r="AR7" s="60"/>
      <c r="AS7" s="60"/>
      <c r="AT7" s="60"/>
      <c r="AU7" s="60"/>
      <c r="AV7" s="60"/>
      <c r="AW7" s="47" t="s">
        <v>68</v>
      </c>
      <c r="AX7" s="47"/>
      <c r="AY7" s="47"/>
      <c r="AZ7" s="337" t="e">
        <f>DAY(EOMONTH(DATE(X2,AB2,1),0))</f>
        <v>#VALUE!</v>
      </c>
      <c r="BA7" s="338"/>
      <c r="BB7" s="48" t="s">
        <v>67</v>
      </c>
      <c r="BC7" s="26"/>
      <c r="BD7" s="26"/>
      <c r="BE7" s="27"/>
    </row>
    <row r="8" spans="1:57" ht="5.0999999999999996" customHeight="1" thickBot="1">
      <c r="A8" s="61"/>
      <c r="B8" s="61"/>
      <c r="C8" s="62"/>
      <c r="D8" s="62"/>
      <c r="E8" s="61"/>
      <c r="F8" s="61"/>
      <c r="G8" s="63"/>
      <c r="H8" s="61"/>
      <c r="I8" s="61"/>
      <c r="J8" s="61"/>
      <c r="K8" s="61"/>
      <c r="L8" s="61"/>
      <c r="M8" s="61"/>
      <c r="N8" s="61"/>
      <c r="O8" s="61"/>
      <c r="P8" s="61"/>
      <c r="Q8" s="61"/>
      <c r="R8" s="61"/>
      <c r="S8" s="62"/>
      <c r="T8" s="61"/>
      <c r="U8" s="61"/>
      <c r="V8" s="61"/>
      <c r="W8" s="61"/>
      <c r="X8" s="61"/>
      <c r="Y8" s="61"/>
      <c r="Z8" s="61"/>
      <c r="AA8" s="61"/>
      <c r="AB8" s="61"/>
      <c r="AC8" s="61"/>
      <c r="AD8" s="61"/>
      <c r="AE8" s="61"/>
      <c r="AF8" s="61"/>
      <c r="AG8" s="61"/>
      <c r="AH8" s="61"/>
      <c r="AI8" s="61"/>
      <c r="AJ8" s="62"/>
      <c r="AK8" s="61"/>
      <c r="AL8" s="61"/>
      <c r="AM8" s="61"/>
      <c r="AN8" s="61"/>
      <c r="AO8" s="61"/>
      <c r="AP8" s="61"/>
      <c r="AQ8" s="61"/>
      <c r="AR8" s="61"/>
      <c r="AS8" s="61"/>
      <c r="AT8" s="61"/>
      <c r="AU8" s="61"/>
      <c r="AV8" s="61"/>
      <c r="AW8" s="61"/>
      <c r="AX8" s="61"/>
      <c r="AY8" s="61"/>
      <c r="AZ8" s="61"/>
      <c r="BA8" s="61"/>
      <c r="BB8" s="61"/>
      <c r="BC8" s="64"/>
      <c r="BD8" s="64"/>
      <c r="BE8" s="65"/>
    </row>
    <row r="9" spans="1:57" ht="20.25" customHeight="1" thickBot="1">
      <c r="A9" s="61"/>
      <c r="B9" s="339" t="s">
        <v>236</v>
      </c>
      <c r="C9" s="342" t="s">
        <v>237</v>
      </c>
      <c r="D9" s="343"/>
      <c r="E9" s="348" t="s">
        <v>238</v>
      </c>
      <c r="F9" s="343"/>
      <c r="G9" s="348" t="s">
        <v>65</v>
      </c>
      <c r="H9" s="342"/>
      <c r="I9" s="342"/>
      <c r="J9" s="342"/>
      <c r="K9" s="343"/>
      <c r="L9" s="348" t="s">
        <v>239</v>
      </c>
      <c r="M9" s="342"/>
      <c r="N9" s="342"/>
      <c r="O9" s="351"/>
      <c r="P9" s="354" t="s">
        <v>240</v>
      </c>
      <c r="Q9" s="355"/>
      <c r="R9" s="355"/>
      <c r="S9" s="355"/>
      <c r="T9" s="355"/>
      <c r="U9" s="355"/>
      <c r="V9" s="355"/>
      <c r="W9" s="355"/>
      <c r="X9" s="355"/>
      <c r="Y9" s="355"/>
      <c r="Z9" s="355"/>
      <c r="AA9" s="355"/>
      <c r="AB9" s="355"/>
      <c r="AC9" s="355"/>
      <c r="AD9" s="355"/>
      <c r="AE9" s="355"/>
      <c r="AF9" s="355"/>
      <c r="AG9" s="355"/>
      <c r="AH9" s="355"/>
      <c r="AI9" s="355"/>
      <c r="AJ9" s="355"/>
      <c r="AK9" s="355"/>
      <c r="AL9" s="355"/>
      <c r="AM9" s="355"/>
      <c r="AN9" s="355"/>
      <c r="AO9" s="355"/>
      <c r="AP9" s="355"/>
      <c r="AQ9" s="355"/>
      <c r="AR9" s="355"/>
      <c r="AS9" s="355"/>
      <c r="AT9" s="355"/>
      <c r="AU9" s="356" t="str">
        <f>IF(AZ3="４週","(10)1～4週目の勤務時間数合計","(10)1か月の勤務時間数合計")</f>
        <v>(10)1～4週目の勤務時間数合計</v>
      </c>
      <c r="AV9" s="357"/>
      <c r="AW9" s="356" t="s">
        <v>64</v>
      </c>
      <c r="AX9" s="357"/>
      <c r="AY9" s="364" t="s">
        <v>63</v>
      </c>
      <c r="AZ9" s="364"/>
      <c r="BA9" s="364"/>
      <c r="BB9" s="364"/>
      <c r="BC9" s="364"/>
      <c r="BD9" s="364"/>
    </row>
    <row r="10" spans="1:57" ht="20.25" customHeight="1" thickBot="1">
      <c r="A10" s="61"/>
      <c r="B10" s="340"/>
      <c r="C10" s="344"/>
      <c r="D10" s="345"/>
      <c r="E10" s="349"/>
      <c r="F10" s="345"/>
      <c r="G10" s="349"/>
      <c r="H10" s="344"/>
      <c r="I10" s="344"/>
      <c r="J10" s="344"/>
      <c r="K10" s="345"/>
      <c r="L10" s="349"/>
      <c r="M10" s="344"/>
      <c r="N10" s="344"/>
      <c r="O10" s="352"/>
      <c r="P10" s="366" t="s">
        <v>62</v>
      </c>
      <c r="Q10" s="367"/>
      <c r="R10" s="367"/>
      <c r="S10" s="367"/>
      <c r="T10" s="367"/>
      <c r="U10" s="367"/>
      <c r="V10" s="368"/>
      <c r="W10" s="366" t="s">
        <v>61</v>
      </c>
      <c r="X10" s="367"/>
      <c r="Y10" s="367"/>
      <c r="Z10" s="367"/>
      <c r="AA10" s="367"/>
      <c r="AB10" s="367"/>
      <c r="AC10" s="368"/>
      <c r="AD10" s="366" t="s">
        <v>60</v>
      </c>
      <c r="AE10" s="367"/>
      <c r="AF10" s="367"/>
      <c r="AG10" s="367"/>
      <c r="AH10" s="367"/>
      <c r="AI10" s="367"/>
      <c r="AJ10" s="368"/>
      <c r="AK10" s="366" t="s">
        <v>59</v>
      </c>
      <c r="AL10" s="367"/>
      <c r="AM10" s="367"/>
      <c r="AN10" s="367"/>
      <c r="AO10" s="367"/>
      <c r="AP10" s="367"/>
      <c r="AQ10" s="368"/>
      <c r="AR10" s="366" t="s">
        <v>58</v>
      </c>
      <c r="AS10" s="367"/>
      <c r="AT10" s="368"/>
      <c r="AU10" s="358"/>
      <c r="AV10" s="359"/>
      <c r="AW10" s="358"/>
      <c r="AX10" s="359"/>
      <c r="AY10" s="364"/>
      <c r="AZ10" s="364"/>
      <c r="BA10" s="364"/>
      <c r="BB10" s="364"/>
      <c r="BC10" s="364"/>
      <c r="BD10" s="364"/>
    </row>
    <row r="11" spans="1:57" ht="20.25" customHeight="1" thickBot="1">
      <c r="A11" s="61"/>
      <c r="B11" s="340"/>
      <c r="C11" s="344"/>
      <c r="D11" s="345"/>
      <c r="E11" s="349"/>
      <c r="F11" s="345"/>
      <c r="G11" s="349"/>
      <c r="H11" s="344"/>
      <c r="I11" s="344"/>
      <c r="J11" s="344"/>
      <c r="K11" s="345"/>
      <c r="L11" s="349"/>
      <c r="M11" s="344"/>
      <c r="N11" s="344"/>
      <c r="O11" s="352"/>
      <c r="P11" s="67" t="e">
        <f>DAY(DATE($X$2,$AB$2,1))</f>
        <v>#VALUE!</v>
      </c>
      <c r="Q11" s="68" t="e">
        <f>DAY(DATE($X$2,$AB$2,2))</f>
        <v>#VALUE!</v>
      </c>
      <c r="R11" s="68" t="e">
        <f>DAY(DATE($X$2,$AB$2,3))</f>
        <v>#VALUE!</v>
      </c>
      <c r="S11" s="68" t="e">
        <f>DAY(DATE($X$2,$AB$2,4))</f>
        <v>#VALUE!</v>
      </c>
      <c r="T11" s="68" t="e">
        <f>DAY(DATE($X$2,$AB$2,5))</f>
        <v>#VALUE!</v>
      </c>
      <c r="U11" s="68" t="e">
        <f>DAY(DATE($X$2,$AB$2,6))</f>
        <v>#VALUE!</v>
      </c>
      <c r="V11" s="69" t="e">
        <f>DAY(DATE($X$2,$AB$2,7))</f>
        <v>#VALUE!</v>
      </c>
      <c r="W11" s="67" t="e">
        <f>DAY(DATE($X$2,$AB$2,8))</f>
        <v>#VALUE!</v>
      </c>
      <c r="X11" s="68" t="e">
        <f>DAY(DATE($X$2,$AB$2,9))</f>
        <v>#VALUE!</v>
      </c>
      <c r="Y11" s="68" t="e">
        <f>DAY(DATE($X$2,$AB$2,10))</f>
        <v>#VALUE!</v>
      </c>
      <c r="Z11" s="68" t="e">
        <f>DAY(DATE($X$2,$AB$2,11))</f>
        <v>#VALUE!</v>
      </c>
      <c r="AA11" s="68" t="e">
        <f>DAY(DATE($X$2,$AB$2,12))</f>
        <v>#VALUE!</v>
      </c>
      <c r="AB11" s="68" t="e">
        <f>DAY(DATE($X$2,$AB$2,13))</f>
        <v>#VALUE!</v>
      </c>
      <c r="AC11" s="69" t="e">
        <f>DAY(DATE($X$2,$AB$2,14))</f>
        <v>#VALUE!</v>
      </c>
      <c r="AD11" s="67" t="e">
        <f>DAY(DATE($X$2,$AB$2,15))</f>
        <v>#VALUE!</v>
      </c>
      <c r="AE11" s="68" t="e">
        <f>DAY(DATE($X$2,$AB$2,16))</f>
        <v>#VALUE!</v>
      </c>
      <c r="AF11" s="68" t="e">
        <f>DAY(DATE($X$2,$AB$2,17))</f>
        <v>#VALUE!</v>
      </c>
      <c r="AG11" s="68" t="e">
        <f>DAY(DATE($X$2,$AB$2,18))</f>
        <v>#VALUE!</v>
      </c>
      <c r="AH11" s="68" t="e">
        <f>DAY(DATE($X$2,$AB$2,19))</f>
        <v>#VALUE!</v>
      </c>
      <c r="AI11" s="68" t="e">
        <f>DAY(DATE($X$2,$AB$2,20))</f>
        <v>#VALUE!</v>
      </c>
      <c r="AJ11" s="69" t="e">
        <f>DAY(DATE($X$2,$AB$2,21))</f>
        <v>#VALUE!</v>
      </c>
      <c r="AK11" s="67" t="e">
        <f>DAY(DATE($X$2,$AB$2,22))</f>
        <v>#VALUE!</v>
      </c>
      <c r="AL11" s="68" t="e">
        <f>DAY(DATE($X$2,$AB$2,23))</f>
        <v>#VALUE!</v>
      </c>
      <c r="AM11" s="68" t="e">
        <f>DAY(DATE($X$2,$AB$2,24))</f>
        <v>#VALUE!</v>
      </c>
      <c r="AN11" s="68" t="e">
        <f>DAY(DATE($X$2,$AB$2,25))</f>
        <v>#VALUE!</v>
      </c>
      <c r="AO11" s="68" t="e">
        <f>DAY(DATE($X$2,$AB$2,26))</f>
        <v>#VALUE!</v>
      </c>
      <c r="AP11" s="68" t="e">
        <f>DAY(DATE($X$2,$AB$2,27))</f>
        <v>#VALUE!</v>
      </c>
      <c r="AQ11" s="69" t="e">
        <f>DAY(DATE($X$2,$AB$2,28))</f>
        <v>#VALUE!</v>
      </c>
      <c r="AR11" s="67" t="str">
        <f>IF(AZ3="暦月",IF(DAY(DATE($X$2,$AB$2,29))=29,29,""),"")</f>
        <v/>
      </c>
      <c r="AS11" s="68" t="str">
        <f>IF(AZ3="暦月",IF(DAY(DATE($X$2,$AB$2,30))=30,30,""),"")</f>
        <v/>
      </c>
      <c r="AT11" s="70" t="str">
        <f>IF(AZ3="暦月",IF(DAY(DATE($X$2,$AB$2,31))=31,31,""),"")</f>
        <v/>
      </c>
      <c r="AU11" s="358"/>
      <c r="AV11" s="359"/>
      <c r="AW11" s="358"/>
      <c r="AX11" s="359"/>
      <c r="AY11" s="364"/>
      <c r="AZ11" s="364"/>
      <c r="BA11" s="364"/>
      <c r="BB11" s="364"/>
      <c r="BC11" s="364"/>
      <c r="BD11" s="364"/>
    </row>
    <row r="12" spans="1:57" ht="20.25" hidden="1" customHeight="1" thickBot="1">
      <c r="A12" s="61"/>
      <c r="B12" s="340"/>
      <c r="C12" s="344"/>
      <c r="D12" s="345"/>
      <c r="E12" s="349"/>
      <c r="F12" s="345"/>
      <c r="G12" s="349"/>
      <c r="H12" s="344"/>
      <c r="I12" s="344"/>
      <c r="J12" s="344"/>
      <c r="K12" s="345"/>
      <c r="L12" s="349"/>
      <c r="M12" s="344"/>
      <c r="N12" s="344"/>
      <c r="O12" s="352"/>
      <c r="P12" s="67" t="e">
        <f>WEEKDAY(DATE($X$2,$AB$2,1))</f>
        <v>#VALUE!</v>
      </c>
      <c r="Q12" s="68" t="e">
        <f>WEEKDAY(DATE($X$2,$AB$2,2))</f>
        <v>#VALUE!</v>
      </c>
      <c r="R12" s="68" t="e">
        <f>WEEKDAY(DATE($X$2,$AB$2,3))</f>
        <v>#VALUE!</v>
      </c>
      <c r="S12" s="68" t="e">
        <f>WEEKDAY(DATE($X$2,$AB$2,4))</f>
        <v>#VALUE!</v>
      </c>
      <c r="T12" s="68" t="e">
        <f>WEEKDAY(DATE($X$2,$AB$2,5))</f>
        <v>#VALUE!</v>
      </c>
      <c r="U12" s="68" t="e">
        <f>WEEKDAY(DATE($X$2,$AB$2,6))</f>
        <v>#VALUE!</v>
      </c>
      <c r="V12" s="69" t="e">
        <f>WEEKDAY(DATE($X$2,$AB$2,7))</f>
        <v>#VALUE!</v>
      </c>
      <c r="W12" s="67" t="e">
        <f>WEEKDAY(DATE($X$2,$AB$2,8))</f>
        <v>#VALUE!</v>
      </c>
      <c r="X12" s="68" t="e">
        <f>WEEKDAY(DATE($X$2,$AB$2,9))</f>
        <v>#VALUE!</v>
      </c>
      <c r="Y12" s="68" t="e">
        <f>WEEKDAY(DATE($X$2,$AB$2,10))</f>
        <v>#VALUE!</v>
      </c>
      <c r="Z12" s="68" t="e">
        <f>WEEKDAY(DATE($X$2,$AB$2,11))</f>
        <v>#VALUE!</v>
      </c>
      <c r="AA12" s="68" t="e">
        <f>WEEKDAY(DATE($X$2,$AB$2,12))</f>
        <v>#VALUE!</v>
      </c>
      <c r="AB12" s="68" t="e">
        <f>WEEKDAY(DATE($X$2,$AB$2,13))</f>
        <v>#VALUE!</v>
      </c>
      <c r="AC12" s="69" t="e">
        <f>WEEKDAY(DATE($X$2,$AB$2,14))</f>
        <v>#VALUE!</v>
      </c>
      <c r="AD12" s="67" t="e">
        <f>WEEKDAY(DATE($X$2,$AB$2,15))</f>
        <v>#VALUE!</v>
      </c>
      <c r="AE12" s="68" t="e">
        <f>WEEKDAY(DATE($X$2,$AB$2,16))</f>
        <v>#VALUE!</v>
      </c>
      <c r="AF12" s="68" t="e">
        <f>WEEKDAY(DATE($X$2,$AB$2,17))</f>
        <v>#VALUE!</v>
      </c>
      <c r="AG12" s="68" t="e">
        <f>WEEKDAY(DATE($X$2,$AB$2,18))</f>
        <v>#VALUE!</v>
      </c>
      <c r="AH12" s="68" t="e">
        <f>WEEKDAY(DATE($X$2,$AB$2,19))</f>
        <v>#VALUE!</v>
      </c>
      <c r="AI12" s="68" t="e">
        <f>WEEKDAY(DATE($X$2,$AB$2,20))</f>
        <v>#VALUE!</v>
      </c>
      <c r="AJ12" s="69" t="e">
        <f>WEEKDAY(DATE($X$2,$AB$2,21))</f>
        <v>#VALUE!</v>
      </c>
      <c r="AK12" s="67" t="e">
        <f>WEEKDAY(DATE($X$2,$AB$2,22))</f>
        <v>#VALUE!</v>
      </c>
      <c r="AL12" s="68" t="e">
        <f>WEEKDAY(DATE($X$2,$AB$2,23))</f>
        <v>#VALUE!</v>
      </c>
      <c r="AM12" s="68" t="e">
        <f>WEEKDAY(DATE($X$2,$AB$2,24))</f>
        <v>#VALUE!</v>
      </c>
      <c r="AN12" s="68" t="e">
        <f>WEEKDAY(DATE($X$2,$AB$2,25))</f>
        <v>#VALUE!</v>
      </c>
      <c r="AO12" s="68" t="e">
        <f>WEEKDAY(DATE($X$2,$AB$2,26))</f>
        <v>#VALUE!</v>
      </c>
      <c r="AP12" s="68" t="e">
        <f>WEEKDAY(DATE($X$2,$AB$2,27))</f>
        <v>#VALUE!</v>
      </c>
      <c r="AQ12" s="69" t="e">
        <f>WEEKDAY(DATE($X$2,$AB$2,28))</f>
        <v>#VALUE!</v>
      </c>
      <c r="AR12" s="67">
        <f>IF(AR11=29,WEEKDAY(DATE($X$2,$AB$2,29)),0)</f>
        <v>0</v>
      </c>
      <c r="AS12" s="68">
        <f>IF(AS11=30,WEEKDAY(DATE($X$2,$AB$2,30)),0)</f>
        <v>0</v>
      </c>
      <c r="AT12" s="70">
        <f>IF(AT11=31,WEEKDAY(DATE($X$2,$AB$2,31)),0)</f>
        <v>0</v>
      </c>
      <c r="AU12" s="360"/>
      <c r="AV12" s="361"/>
      <c r="AW12" s="360"/>
      <c r="AX12" s="361"/>
      <c r="AY12" s="365"/>
      <c r="AZ12" s="365"/>
      <c r="BA12" s="365"/>
      <c r="BB12" s="365"/>
      <c r="BC12" s="365"/>
      <c r="BD12" s="365"/>
    </row>
    <row r="13" spans="1:57" ht="20.25" customHeight="1" thickBot="1">
      <c r="A13" s="61"/>
      <c r="B13" s="341"/>
      <c r="C13" s="346"/>
      <c r="D13" s="347"/>
      <c r="E13" s="350"/>
      <c r="F13" s="347"/>
      <c r="G13" s="350"/>
      <c r="H13" s="346"/>
      <c r="I13" s="346"/>
      <c r="J13" s="346"/>
      <c r="K13" s="347"/>
      <c r="L13" s="350"/>
      <c r="M13" s="346"/>
      <c r="N13" s="346"/>
      <c r="O13" s="353"/>
      <c r="P13" s="71" t="e">
        <f>IF(P12=1,"日",IF(P12=2,"月",IF(P12=3,"火",IF(P12=4,"水",IF(P12=5,"木",IF(P12=6,"金","土"))))))</f>
        <v>#VALUE!</v>
      </c>
      <c r="Q13" s="72" t="e">
        <f t="shared" ref="Q13:AQ13" si="0">IF(Q12=1,"日",IF(Q12=2,"月",IF(Q12=3,"火",IF(Q12=4,"水",IF(Q12=5,"木",IF(Q12=6,"金","土"))))))</f>
        <v>#VALUE!</v>
      </c>
      <c r="R13" s="72" t="e">
        <f t="shared" si="0"/>
        <v>#VALUE!</v>
      </c>
      <c r="S13" s="72" t="e">
        <f t="shared" si="0"/>
        <v>#VALUE!</v>
      </c>
      <c r="T13" s="72" t="e">
        <f t="shared" si="0"/>
        <v>#VALUE!</v>
      </c>
      <c r="U13" s="72" t="e">
        <f t="shared" si="0"/>
        <v>#VALUE!</v>
      </c>
      <c r="V13" s="73" t="e">
        <f t="shared" si="0"/>
        <v>#VALUE!</v>
      </c>
      <c r="W13" s="71" t="e">
        <f t="shared" si="0"/>
        <v>#VALUE!</v>
      </c>
      <c r="X13" s="72" t="e">
        <f t="shared" si="0"/>
        <v>#VALUE!</v>
      </c>
      <c r="Y13" s="72" t="e">
        <f t="shared" si="0"/>
        <v>#VALUE!</v>
      </c>
      <c r="Z13" s="72" t="e">
        <f t="shared" si="0"/>
        <v>#VALUE!</v>
      </c>
      <c r="AA13" s="72" t="e">
        <f t="shared" si="0"/>
        <v>#VALUE!</v>
      </c>
      <c r="AB13" s="72" t="e">
        <f t="shared" si="0"/>
        <v>#VALUE!</v>
      </c>
      <c r="AC13" s="73" t="e">
        <f t="shared" si="0"/>
        <v>#VALUE!</v>
      </c>
      <c r="AD13" s="71" t="e">
        <f t="shared" si="0"/>
        <v>#VALUE!</v>
      </c>
      <c r="AE13" s="72" t="e">
        <f t="shared" si="0"/>
        <v>#VALUE!</v>
      </c>
      <c r="AF13" s="72" t="e">
        <f t="shared" si="0"/>
        <v>#VALUE!</v>
      </c>
      <c r="AG13" s="72" t="e">
        <f t="shared" si="0"/>
        <v>#VALUE!</v>
      </c>
      <c r="AH13" s="72" t="e">
        <f t="shared" si="0"/>
        <v>#VALUE!</v>
      </c>
      <c r="AI13" s="72" t="e">
        <f t="shared" si="0"/>
        <v>#VALUE!</v>
      </c>
      <c r="AJ13" s="73" t="e">
        <f t="shared" si="0"/>
        <v>#VALUE!</v>
      </c>
      <c r="AK13" s="71" t="e">
        <f t="shared" si="0"/>
        <v>#VALUE!</v>
      </c>
      <c r="AL13" s="72" t="e">
        <f t="shared" si="0"/>
        <v>#VALUE!</v>
      </c>
      <c r="AM13" s="72" t="e">
        <f t="shared" si="0"/>
        <v>#VALUE!</v>
      </c>
      <c r="AN13" s="72" t="e">
        <f t="shared" si="0"/>
        <v>#VALUE!</v>
      </c>
      <c r="AO13" s="72" t="e">
        <f t="shared" si="0"/>
        <v>#VALUE!</v>
      </c>
      <c r="AP13" s="72" t="e">
        <f t="shared" si="0"/>
        <v>#VALUE!</v>
      </c>
      <c r="AQ13" s="73" t="e">
        <f t="shared" si="0"/>
        <v>#VALUE!</v>
      </c>
      <c r="AR13" s="72" t="str">
        <f>IF(AR12=1,"日",IF(AR12=2,"月",IF(AR12=3,"火",IF(AR12=4,"水",IF(AR12=5,"木",IF(AR12=6,"金",IF(AR12=0,"","土")))))))</f>
        <v/>
      </c>
      <c r="AS13" s="72" t="str">
        <f>IF(AS12=1,"日",IF(AS12=2,"月",IF(AS12=3,"火",IF(AS12=4,"水",IF(AS12=5,"木",IF(AS12=6,"金",IF(AS12=0,"","土")))))))</f>
        <v/>
      </c>
      <c r="AT13" s="74" t="str">
        <f>IF(AT12=1,"日",IF(AT12=2,"月",IF(AT12=3,"火",IF(AT12=4,"水",IF(AT12=5,"木",IF(AT12=6,"金",IF(AT12=0,"","土")))))))</f>
        <v/>
      </c>
      <c r="AU13" s="362"/>
      <c r="AV13" s="363"/>
      <c r="AW13" s="362"/>
      <c r="AX13" s="363"/>
      <c r="AY13" s="365"/>
      <c r="AZ13" s="365"/>
      <c r="BA13" s="365"/>
      <c r="BB13" s="365"/>
      <c r="BC13" s="365"/>
      <c r="BD13" s="365"/>
    </row>
    <row r="14" spans="1:57" ht="39.950000000000003" customHeight="1">
      <c r="A14" s="61"/>
      <c r="B14" s="75">
        <v>1</v>
      </c>
      <c r="C14" s="389"/>
      <c r="D14" s="390"/>
      <c r="E14" s="391"/>
      <c r="F14" s="392"/>
      <c r="G14" s="393"/>
      <c r="H14" s="394"/>
      <c r="I14" s="394"/>
      <c r="J14" s="394"/>
      <c r="K14" s="395"/>
      <c r="L14" s="396"/>
      <c r="M14" s="397"/>
      <c r="N14" s="397"/>
      <c r="O14" s="398"/>
      <c r="P14" s="76"/>
      <c r="Q14" s="77"/>
      <c r="R14" s="77"/>
      <c r="S14" s="77"/>
      <c r="T14" s="77"/>
      <c r="U14" s="77"/>
      <c r="V14" s="78"/>
      <c r="W14" s="76"/>
      <c r="X14" s="77"/>
      <c r="Y14" s="77"/>
      <c r="Z14" s="77"/>
      <c r="AA14" s="77"/>
      <c r="AB14" s="77"/>
      <c r="AC14" s="78"/>
      <c r="AD14" s="76"/>
      <c r="AE14" s="77"/>
      <c r="AF14" s="77"/>
      <c r="AG14" s="77"/>
      <c r="AH14" s="77"/>
      <c r="AI14" s="77"/>
      <c r="AJ14" s="78"/>
      <c r="AK14" s="76"/>
      <c r="AL14" s="77"/>
      <c r="AM14" s="77"/>
      <c r="AN14" s="77"/>
      <c r="AO14" s="77"/>
      <c r="AP14" s="77"/>
      <c r="AQ14" s="78"/>
      <c r="AR14" s="76"/>
      <c r="AS14" s="77"/>
      <c r="AT14" s="78"/>
      <c r="AU14" s="399">
        <f>IF($AZ$3="４週",SUM(P14:AQ14),IF($AZ$3="暦月",SUM(P14:AT14),""))</f>
        <v>0</v>
      </c>
      <c r="AV14" s="400"/>
      <c r="AW14" s="401">
        <f t="shared" ref="AW14:AW31" si="1">IF($AZ$3="４週",AU14/4,IF($AZ$3="暦月",AU14/($AZ$7/7),""))</f>
        <v>0</v>
      </c>
      <c r="AX14" s="402"/>
      <c r="AY14" s="369"/>
      <c r="AZ14" s="370"/>
      <c r="BA14" s="370"/>
      <c r="BB14" s="370"/>
      <c r="BC14" s="370"/>
      <c r="BD14" s="371"/>
    </row>
    <row r="15" spans="1:57" ht="39.950000000000003" customHeight="1">
      <c r="A15" s="61"/>
      <c r="B15" s="79">
        <f t="shared" ref="B15:B31" si="2">B14+1</f>
        <v>2</v>
      </c>
      <c r="C15" s="372"/>
      <c r="D15" s="373"/>
      <c r="E15" s="374"/>
      <c r="F15" s="375"/>
      <c r="G15" s="376"/>
      <c r="H15" s="377"/>
      <c r="I15" s="377"/>
      <c r="J15" s="377"/>
      <c r="K15" s="378"/>
      <c r="L15" s="379"/>
      <c r="M15" s="380"/>
      <c r="N15" s="380"/>
      <c r="O15" s="381"/>
      <c r="P15" s="80"/>
      <c r="Q15" s="81"/>
      <c r="R15" s="81"/>
      <c r="S15" s="81"/>
      <c r="T15" s="81"/>
      <c r="U15" s="81"/>
      <c r="V15" s="82"/>
      <c r="W15" s="80"/>
      <c r="X15" s="81"/>
      <c r="Y15" s="81"/>
      <c r="Z15" s="81"/>
      <c r="AA15" s="81"/>
      <c r="AB15" s="81"/>
      <c r="AC15" s="82"/>
      <c r="AD15" s="80"/>
      <c r="AE15" s="81"/>
      <c r="AF15" s="81"/>
      <c r="AG15" s="81"/>
      <c r="AH15" s="81"/>
      <c r="AI15" s="81"/>
      <c r="AJ15" s="82"/>
      <c r="AK15" s="80"/>
      <c r="AL15" s="81"/>
      <c r="AM15" s="81"/>
      <c r="AN15" s="81"/>
      <c r="AO15" s="81"/>
      <c r="AP15" s="81"/>
      <c r="AQ15" s="82"/>
      <c r="AR15" s="80"/>
      <c r="AS15" s="81"/>
      <c r="AT15" s="82"/>
      <c r="AU15" s="382">
        <f>IF($AZ$3="４週",SUM(P15:AQ15),IF($AZ$3="暦月",SUM(P15:AT15),""))</f>
        <v>0</v>
      </c>
      <c r="AV15" s="383"/>
      <c r="AW15" s="384">
        <f t="shared" si="1"/>
        <v>0</v>
      </c>
      <c r="AX15" s="385"/>
      <c r="AY15" s="386"/>
      <c r="AZ15" s="387"/>
      <c r="BA15" s="387"/>
      <c r="BB15" s="387"/>
      <c r="BC15" s="387"/>
      <c r="BD15" s="388"/>
    </row>
    <row r="16" spans="1:57" ht="39.950000000000003" customHeight="1">
      <c r="A16" s="61"/>
      <c r="B16" s="79">
        <f t="shared" si="2"/>
        <v>3</v>
      </c>
      <c r="C16" s="372"/>
      <c r="D16" s="373"/>
      <c r="E16" s="374"/>
      <c r="F16" s="375"/>
      <c r="G16" s="376"/>
      <c r="H16" s="377"/>
      <c r="I16" s="377"/>
      <c r="J16" s="377"/>
      <c r="K16" s="378"/>
      <c r="L16" s="379"/>
      <c r="M16" s="380"/>
      <c r="N16" s="380"/>
      <c r="O16" s="381"/>
      <c r="P16" s="80"/>
      <c r="Q16" s="81"/>
      <c r="R16" s="81"/>
      <c r="S16" s="81"/>
      <c r="T16" s="81"/>
      <c r="U16" s="81"/>
      <c r="V16" s="82"/>
      <c r="W16" s="80"/>
      <c r="X16" s="81"/>
      <c r="Y16" s="81"/>
      <c r="Z16" s="81"/>
      <c r="AA16" s="81"/>
      <c r="AB16" s="81"/>
      <c r="AC16" s="82"/>
      <c r="AD16" s="80"/>
      <c r="AE16" s="81"/>
      <c r="AF16" s="81"/>
      <c r="AG16" s="81"/>
      <c r="AH16" s="81"/>
      <c r="AI16" s="81"/>
      <c r="AJ16" s="82"/>
      <c r="AK16" s="80"/>
      <c r="AL16" s="81"/>
      <c r="AM16" s="81"/>
      <c r="AN16" s="81"/>
      <c r="AO16" s="81"/>
      <c r="AP16" s="81"/>
      <c r="AQ16" s="82"/>
      <c r="AR16" s="80"/>
      <c r="AS16" s="81"/>
      <c r="AT16" s="82"/>
      <c r="AU16" s="382">
        <f>IF($AZ$3="４週",SUM(P16:AQ16),IF($AZ$3="暦月",SUM(P16:AT16),""))</f>
        <v>0</v>
      </c>
      <c r="AV16" s="383"/>
      <c r="AW16" s="384">
        <f t="shared" si="1"/>
        <v>0</v>
      </c>
      <c r="AX16" s="385"/>
      <c r="AY16" s="386"/>
      <c r="AZ16" s="387"/>
      <c r="BA16" s="387"/>
      <c r="BB16" s="387"/>
      <c r="BC16" s="387"/>
      <c r="BD16" s="388"/>
    </row>
    <row r="17" spans="1:56" ht="39.950000000000003" customHeight="1">
      <c r="A17" s="61"/>
      <c r="B17" s="79">
        <f t="shared" si="2"/>
        <v>4</v>
      </c>
      <c r="C17" s="372"/>
      <c r="D17" s="373"/>
      <c r="E17" s="374"/>
      <c r="F17" s="375"/>
      <c r="G17" s="376"/>
      <c r="H17" s="377"/>
      <c r="I17" s="377"/>
      <c r="J17" s="377"/>
      <c r="K17" s="378"/>
      <c r="L17" s="379"/>
      <c r="M17" s="380"/>
      <c r="N17" s="380"/>
      <c r="O17" s="381"/>
      <c r="P17" s="80"/>
      <c r="Q17" s="81"/>
      <c r="R17" s="81"/>
      <c r="S17" s="81"/>
      <c r="T17" s="81"/>
      <c r="U17" s="81"/>
      <c r="V17" s="82"/>
      <c r="W17" s="80"/>
      <c r="X17" s="81"/>
      <c r="Y17" s="81"/>
      <c r="Z17" s="81"/>
      <c r="AA17" s="81"/>
      <c r="AB17" s="81"/>
      <c r="AC17" s="82"/>
      <c r="AD17" s="80"/>
      <c r="AE17" s="81"/>
      <c r="AF17" s="81"/>
      <c r="AG17" s="81"/>
      <c r="AH17" s="81"/>
      <c r="AI17" s="81"/>
      <c r="AJ17" s="82"/>
      <c r="AK17" s="80"/>
      <c r="AL17" s="81"/>
      <c r="AM17" s="81"/>
      <c r="AN17" s="81"/>
      <c r="AO17" s="81"/>
      <c r="AP17" s="81"/>
      <c r="AQ17" s="82"/>
      <c r="AR17" s="80"/>
      <c r="AS17" s="81"/>
      <c r="AT17" s="82"/>
      <c r="AU17" s="382">
        <f>IF($AZ$3="４週",SUM(P17:AQ17),IF($AZ$3="暦月",SUM(P17:AT17),""))</f>
        <v>0</v>
      </c>
      <c r="AV17" s="383"/>
      <c r="AW17" s="384">
        <f t="shared" si="1"/>
        <v>0</v>
      </c>
      <c r="AX17" s="385"/>
      <c r="AY17" s="386"/>
      <c r="AZ17" s="387"/>
      <c r="BA17" s="387"/>
      <c r="BB17" s="387"/>
      <c r="BC17" s="387"/>
      <c r="BD17" s="388"/>
    </row>
    <row r="18" spans="1:56" ht="39.950000000000003" customHeight="1">
      <c r="A18" s="61"/>
      <c r="B18" s="79">
        <f t="shared" si="2"/>
        <v>5</v>
      </c>
      <c r="C18" s="372"/>
      <c r="D18" s="373"/>
      <c r="E18" s="374"/>
      <c r="F18" s="375"/>
      <c r="G18" s="376"/>
      <c r="H18" s="377"/>
      <c r="I18" s="377"/>
      <c r="J18" s="377"/>
      <c r="K18" s="378"/>
      <c r="L18" s="379"/>
      <c r="M18" s="380"/>
      <c r="N18" s="380"/>
      <c r="O18" s="381"/>
      <c r="P18" s="80"/>
      <c r="Q18" s="81"/>
      <c r="R18" s="81"/>
      <c r="S18" s="81"/>
      <c r="T18" s="81"/>
      <c r="U18" s="81"/>
      <c r="V18" s="82"/>
      <c r="W18" s="80"/>
      <c r="X18" s="81"/>
      <c r="Y18" s="81"/>
      <c r="Z18" s="81"/>
      <c r="AA18" s="81"/>
      <c r="AB18" s="81"/>
      <c r="AC18" s="82"/>
      <c r="AD18" s="80"/>
      <c r="AE18" s="81"/>
      <c r="AF18" s="81"/>
      <c r="AG18" s="81"/>
      <c r="AH18" s="81"/>
      <c r="AI18" s="81"/>
      <c r="AJ18" s="82"/>
      <c r="AK18" s="80"/>
      <c r="AL18" s="81"/>
      <c r="AM18" s="81"/>
      <c r="AN18" s="81"/>
      <c r="AO18" s="81"/>
      <c r="AP18" s="81"/>
      <c r="AQ18" s="82"/>
      <c r="AR18" s="80"/>
      <c r="AS18" s="81"/>
      <c r="AT18" s="82"/>
      <c r="AU18" s="382">
        <f t="shared" ref="AU18:AU31" si="3">IF($AZ$3="４週",SUM(P18:AQ18),IF($AZ$3="暦月",SUM(P18:AT18),""))</f>
        <v>0</v>
      </c>
      <c r="AV18" s="383"/>
      <c r="AW18" s="384">
        <f t="shared" si="1"/>
        <v>0</v>
      </c>
      <c r="AX18" s="385"/>
      <c r="AY18" s="386"/>
      <c r="AZ18" s="387"/>
      <c r="BA18" s="387"/>
      <c r="BB18" s="387"/>
      <c r="BC18" s="387"/>
      <c r="BD18" s="388"/>
    </row>
    <row r="19" spans="1:56" ht="39.950000000000003" customHeight="1">
      <c r="A19" s="61"/>
      <c r="B19" s="79">
        <f t="shared" si="2"/>
        <v>6</v>
      </c>
      <c r="C19" s="372"/>
      <c r="D19" s="373"/>
      <c r="E19" s="374"/>
      <c r="F19" s="375"/>
      <c r="G19" s="376"/>
      <c r="H19" s="377"/>
      <c r="I19" s="377"/>
      <c r="J19" s="377"/>
      <c r="K19" s="378"/>
      <c r="L19" s="379"/>
      <c r="M19" s="380"/>
      <c r="N19" s="380"/>
      <c r="O19" s="381"/>
      <c r="P19" s="80"/>
      <c r="Q19" s="81"/>
      <c r="R19" s="81"/>
      <c r="S19" s="81"/>
      <c r="T19" s="81"/>
      <c r="U19" s="81"/>
      <c r="V19" s="82"/>
      <c r="W19" s="80"/>
      <c r="X19" s="81"/>
      <c r="Y19" s="81"/>
      <c r="Z19" s="81"/>
      <c r="AA19" s="81"/>
      <c r="AB19" s="81"/>
      <c r="AC19" s="82"/>
      <c r="AD19" s="80"/>
      <c r="AE19" s="81"/>
      <c r="AF19" s="81"/>
      <c r="AG19" s="81"/>
      <c r="AH19" s="81"/>
      <c r="AI19" s="81"/>
      <c r="AJ19" s="82"/>
      <c r="AK19" s="80"/>
      <c r="AL19" s="81"/>
      <c r="AM19" s="81"/>
      <c r="AN19" s="81"/>
      <c r="AO19" s="81"/>
      <c r="AP19" s="81"/>
      <c r="AQ19" s="82"/>
      <c r="AR19" s="80"/>
      <c r="AS19" s="81"/>
      <c r="AT19" s="82"/>
      <c r="AU19" s="382">
        <f t="shared" si="3"/>
        <v>0</v>
      </c>
      <c r="AV19" s="383"/>
      <c r="AW19" s="384">
        <f t="shared" si="1"/>
        <v>0</v>
      </c>
      <c r="AX19" s="385"/>
      <c r="AY19" s="386"/>
      <c r="AZ19" s="387"/>
      <c r="BA19" s="387"/>
      <c r="BB19" s="387"/>
      <c r="BC19" s="387"/>
      <c r="BD19" s="388"/>
    </row>
    <row r="20" spans="1:56" ht="39.950000000000003" customHeight="1">
      <c r="A20" s="61"/>
      <c r="B20" s="79">
        <f t="shared" si="2"/>
        <v>7</v>
      </c>
      <c r="C20" s="372"/>
      <c r="D20" s="373"/>
      <c r="E20" s="374"/>
      <c r="F20" s="375"/>
      <c r="G20" s="376"/>
      <c r="H20" s="377"/>
      <c r="I20" s="377"/>
      <c r="J20" s="377"/>
      <c r="K20" s="378"/>
      <c r="L20" s="379"/>
      <c r="M20" s="380"/>
      <c r="N20" s="380"/>
      <c r="O20" s="381"/>
      <c r="P20" s="80"/>
      <c r="Q20" s="81"/>
      <c r="R20" s="81"/>
      <c r="S20" s="81"/>
      <c r="T20" s="81"/>
      <c r="U20" s="81"/>
      <c r="V20" s="82"/>
      <c r="W20" s="80"/>
      <c r="X20" s="81"/>
      <c r="Y20" s="81"/>
      <c r="Z20" s="81"/>
      <c r="AA20" s="81"/>
      <c r="AB20" s="81"/>
      <c r="AC20" s="82"/>
      <c r="AD20" s="80"/>
      <c r="AE20" s="81"/>
      <c r="AF20" s="81"/>
      <c r="AG20" s="81"/>
      <c r="AH20" s="81"/>
      <c r="AI20" s="81"/>
      <c r="AJ20" s="82"/>
      <c r="AK20" s="80"/>
      <c r="AL20" s="81"/>
      <c r="AM20" s="81"/>
      <c r="AN20" s="81"/>
      <c r="AO20" s="81"/>
      <c r="AP20" s="81"/>
      <c r="AQ20" s="82"/>
      <c r="AR20" s="80"/>
      <c r="AS20" s="81"/>
      <c r="AT20" s="82"/>
      <c r="AU20" s="382">
        <f>IF($AZ$3="４週",SUM(P20:AQ20),IF($AZ$3="暦月",SUM(P20:AT20),""))</f>
        <v>0</v>
      </c>
      <c r="AV20" s="383"/>
      <c r="AW20" s="384">
        <f t="shared" si="1"/>
        <v>0</v>
      </c>
      <c r="AX20" s="385"/>
      <c r="AY20" s="386"/>
      <c r="AZ20" s="387"/>
      <c r="BA20" s="387"/>
      <c r="BB20" s="387"/>
      <c r="BC20" s="387"/>
      <c r="BD20" s="388"/>
    </row>
    <row r="21" spans="1:56" ht="39.950000000000003" customHeight="1">
      <c r="A21" s="61"/>
      <c r="B21" s="79">
        <f t="shared" si="2"/>
        <v>8</v>
      </c>
      <c r="C21" s="372"/>
      <c r="D21" s="373"/>
      <c r="E21" s="374"/>
      <c r="F21" s="375"/>
      <c r="G21" s="376"/>
      <c r="H21" s="377"/>
      <c r="I21" s="377"/>
      <c r="J21" s="377"/>
      <c r="K21" s="378"/>
      <c r="L21" s="379"/>
      <c r="M21" s="380"/>
      <c r="N21" s="380"/>
      <c r="O21" s="381"/>
      <c r="P21" s="80"/>
      <c r="Q21" s="81"/>
      <c r="R21" s="81"/>
      <c r="S21" s="81"/>
      <c r="T21" s="81"/>
      <c r="U21" s="81"/>
      <c r="V21" s="82"/>
      <c r="W21" s="80"/>
      <c r="X21" s="81"/>
      <c r="Y21" s="81"/>
      <c r="Z21" s="81"/>
      <c r="AA21" s="81"/>
      <c r="AB21" s="81"/>
      <c r="AC21" s="82"/>
      <c r="AD21" s="80"/>
      <c r="AE21" s="81"/>
      <c r="AF21" s="81"/>
      <c r="AG21" s="81"/>
      <c r="AH21" s="81"/>
      <c r="AI21" s="81"/>
      <c r="AJ21" s="82"/>
      <c r="AK21" s="80"/>
      <c r="AL21" s="81"/>
      <c r="AM21" s="81"/>
      <c r="AN21" s="81"/>
      <c r="AO21" s="81"/>
      <c r="AP21" s="81"/>
      <c r="AQ21" s="82"/>
      <c r="AR21" s="80"/>
      <c r="AS21" s="81"/>
      <c r="AT21" s="82"/>
      <c r="AU21" s="382">
        <f t="shared" si="3"/>
        <v>0</v>
      </c>
      <c r="AV21" s="383"/>
      <c r="AW21" s="384">
        <f t="shared" si="1"/>
        <v>0</v>
      </c>
      <c r="AX21" s="385"/>
      <c r="AY21" s="386"/>
      <c r="AZ21" s="387"/>
      <c r="BA21" s="387"/>
      <c r="BB21" s="387"/>
      <c r="BC21" s="387"/>
      <c r="BD21" s="388"/>
    </row>
    <row r="22" spans="1:56" ht="39.950000000000003" customHeight="1">
      <c r="A22" s="61"/>
      <c r="B22" s="79">
        <f t="shared" si="2"/>
        <v>9</v>
      </c>
      <c r="C22" s="372"/>
      <c r="D22" s="373"/>
      <c r="E22" s="374"/>
      <c r="F22" s="375"/>
      <c r="G22" s="376"/>
      <c r="H22" s="377"/>
      <c r="I22" s="377"/>
      <c r="J22" s="377"/>
      <c r="K22" s="378"/>
      <c r="L22" s="379"/>
      <c r="M22" s="380"/>
      <c r="N22" s="380"/>
      <c r="O22" s="381"/>
      <c r="P22" s="80"/>
      <c r="Q22" s="81"/>
      <c r="R22" s="81"/>
      <c r="S22" s="81"/>
      <c r="T22" s="81"/>
      <c r="U22" s="81"/>
      <c r="V22" s="82"/>
      <c r="W22" s="80"/>
      <c r="X22" s="81"/>
      <c r="Y22" s="81"/>
      <c r="Z22" s="81"/>
      <c r="AA22" s="81"/>
      <c r="AB22" s="81"/>
      <c r="AC22" s="82"/>
      <c r="AD22" s="80"/>
      <c r="AE22" s="81"/>
      <c r="AF22" s="81"/>
      <c r="AG22" s="81"/>
      <c r="AH22" s="81"/>
      <c r="AI22" s="81"/>
      <c r="AJ22" s="82"/>
      <c r="AK22" s="80"/>
      <c r="AL22" s="81"/>
      <c r="AM22" s="81"/>
      <c r="AN22" s="81"/>
      <c r="AO22" s="81"/>
      <c r="AP22" s="81"/>
      <c r="AQ22" s="82"/>
      <c r="AR22" s="80"/>
      <c r="AS22" s="81"/>
      <c r="AT22" s="82"/>
      <c r="AU22" s="382">
        <f t="shared" si="3"/>
        <v>0</v>
      </c>
      <c r="AV22" s="383"/>
      <c r="AW22" s="384">
        <f t="shared" si="1"/>
        <v>0</v>
      </c>
      <c r="AX22" s="385"/>
      <c r="AY22" s="386"/>
      <c r="AZ22" s="387"/>
      <c r="BA22" s="387"/>
      <c r="BB22" s="387"/>
      <c r="BC22" s="387"/>
      <c r="BD22" s="388"/>
    </row>
    <row r="23" spans="1:56" ht="39.950000000000003" customHeight="1">
      <c r="A23" s="61"/>
      <c r="B23" s="79">
        <f t="shared" si="2"/>
        <v>10</v>
      </c>
      <c r="C23" s="372"/>
      <c r="D23" s="373"/>
      <c r="E23" s="374"/>
      <c r="F23" s="375"/>
      <c r="G23" s="376"/>
      <c r="H23" s="377"/>
      <c r="I23" s="377"/>
      <c r="J23" s="377"/>
      <c r="K23" s="378"/>
      <c r="L23" s="379"/>
      <c r="M23" s="380"/>
      <c r="N23" s="380"/>
      <c r="O23" s="381"/>
      <c r="P23" s="80"/>
      <c r="Q23" s="81"/>
      <c r="R23" s="81"/>
      <c r="S23" s="81"/>
      <c r="T23" s="81"/>
      <c r="U23" s="81"/>
      <c r="V23" s="82"/>
      <c r="W23" s="80"/>
      <c r="X23" s="81"/>
      <c r="Y23" s="81"/>
      <c r="Z23" s="81"/>
      <c r="AA23" s="81"/>
      <c r="AB23" s="81"/>
      <c r="AC23" s="82"/>
      <c r="AD23" s="80"/>
      <c r="AE23" s="81"/>
      <c r="AF23" s="81"/>
      <c r="AG23" s="81"/>
      <c r="AH23" s="81"/>
      <c r="AI23" s="81"/>
      <c r="AJ23" s="82"/>
      <c r="AK23" s="80"/>
      <c r="AL23" s="81"/>
      <c r="AM23" s="81"/>
      <c r="AN23" s="81"/>
      <c r="AO23" s="81"/>
      <c r="AP23" s="81"/>
      <c r="AQ23" s="82"/>
      <c r="AR23" s="80"/>
      <c r="AS23" s="81"/>
      <c r="AT23" s="82"/>
      <c r="AU23" s="382">
        <f t="shared" si="3"/>
        <v>0</v>
      </c>
      <c r="AV23" s="383"/>
      <c r="AW23" s="384">
        <f t="shared" si="1"/>
        <v>0</v>
      </c>
      <c r="AX23" s="385"/>
      <c r="AY23" s="386"/>
      <c r="AZ23" s="387"/>
      <c r="BA23" s="387"/>
      <c r="BB23" s="387"/>
      <c r="BC23" s="387"/>
      <c r="BD23" s="388"/>
    </row>
    <row r="24" spans="1:56" ht="39.950000000000003" customHeight="1">
      <c r="A24" s="61"/>
      <c r="B24" s="79">
        <f t="shared" si="2"/>
        <v>11</v>
      </c>
      <c r="C24" s="372"/>
      <c r="D24" s="373"/>
      <c r="E24" s="374"/>
      <c r="F24" s="375"/>
      <c r="G24" s="376"/>
      <c r="H24" s="377"/>
      <c r="I24" s="377"/>
      <c r="J24" s="377"/>
      <c r="K24" s="378"/>
      <c r="L24" s="379"/>
      <c r="M24" s="380"/>
      <c r="N24" s="380"/>
      <c r="O24" s="381"/>
      <c r="P24" s="80"/>
      <c r="Q24" s="81"/>
      <c r="R24" s="81"/>
      <c r="S24" s="81"/>
      <c r="T24" s="81"/>
      <c r="U24" s="81"/>
      <c r="V24" s="82"/>
      <c r="W24" s="80"/>
      <c r="X24" s="81"/>
      <c r="Y24" s="81"/>
      <c r="Z24" s="81"/>
      <c r="AA24" s="81"/>
      <c r="AB24" s="81"/>
      <c r="AC24" s="82"/>
      <c r="AD24" s="80"/>
      <c r="AE24" s="81"/>
      <c r="AF24" s="81"/>
      <c r="AG24" s="81"/>
      <c r="AH24" s="81"/>
      <c r="AI24" s="81"/>
      <c r="AJ24" s="82"/>
      <c r="AK24" s="80"/>
      <c r="AL24" s="81"/>
      <c r="AM24" s="81"/>
      <c r="AN24" s="81"/>
      <c r="AO24" s="81"/>
      <c r="AP24" s="81"/>
      <c r="AQ24" s="82"/>
      <c r="AR24" s="80"/>
      <c r="AS24" s="81"/>
      <c r="AT24" s="82"/>
      <c r="AU24" s="382">
        <f t="shared" si="3"/>
        <v>0</v>
      </c>
      <c r="AV24" s="383"/>
      <c r="AW24" s="384">
        <f t="shared" si="1"/>
        <v>0</v>
      </c>
      <c r="AX24" s="385"/>
      <c r="AY24" s="386"/>
      <c r="AZ24" s="387"/>
      <c r="BA24" s="387"/>
      <c r="BB24" s="387"/>
      <c r="BC24" s="387"/>
      <c r="BD24" s="388"/>
    </row>
    <row r="25" spans="1:56" ht="39.950000000000003" customHeight="1">
      <c r="A25" s="61"/>
      <c r="B25" s="79">
        <f t="shared" si="2"/>
        <v>12</v>
      </c>
      <c r="C25" s="372"/>
      <c r="D25" s="373"/>
      <c r="E25" s="374"/>
      <c r="F25" s="375"/>
      <c r="G25" s="376"/>
      <c r="H25" s="377"/>
      <c r="I25" s="377"/>
      <c r="J25" s="377"/>
      <c r="K25" s="378"/>
      <c r="L25" s="379"/>
      <c r="M25" s="380"/>
      <c r="N25" s="380"/>
      <c r="O25" s="381"/>
      <c r="P25" s="80"/>
      <c r="Q25" s="81"/>
      <c r="R25" s="81"/>
      <c r="S25" s="81"/>
      <c r="T25" s="81"/>
      <c r="U25" s="81"/>
      <c r="V25" s="82"/>
      <c r="W25" s="80"/>
      <c r="X25" s="81"/>
      <c r="Y25" s="81"/>
      <c r="Z25" s="81"/>
      <c r="AA25" s="81"/>
      <c r="AB25" s="81"/>
      <c r="AC25" s="82"/>
      <c r="AD25" s="80"/>
      <c r="AE25" s="81"/>
      <c r="AF25" s="81"/>
      <c r="AG25" s="81"/>
      <c r="AH25" s="81"/>
      <c r="AI25" s="81"/>
      <c r="AJ25" s="82"/>
      <c r="AK25" s="80"/>
      <c r="AL25" s="81"/>
      <c r="AM25" s="81"/>
      <c r="AN25" s="81"/>
      <c r="AO25" s="81"/>
      <c r="AP25" s="81"/>
      <c r="AQ25" s="82"/>
      <c r="AR25" s="80"/>
      <c r="AS25" s="81"/>
      <c r="AT25" s="82"/>
      <c r="AU25" s="382">
        <f t="shared" si="3"/>
        <v>0</v>
      </c>
      <c r="AV25" s="383"/>
      <c r="AW25" s="384">
        <f t="shared" si="1"/>
        <v>0</v>
      </c>
      <c r="AX25" s="385"/>
      <c r="AY25" s="386"/>
      <c r="AZ25" s="387"/>
      <c r="BA25" s="387"/>
      <c r="BB25" s="387"/>
      <c r="BC25" s="387"/>
      <c r="BD25" s="388"/>
    </row>
    <row r="26" spans="1:56" ht="39.950000000000003" customHeight="1">
      <c r="A26" s="61"/>
      <c r="B26" s="79">
        <f t="shared" si="2"/>
        <v>13</v>
      </c>
      <c r="C26" s="372"/>
      <c r="D26" s="373"/>
      <c r="E26" s="374"/>
      <c r="F26" s="375"/>
      <c r="G26" s="376"/>
      <c r="H26" s="377"/>
      <c r="I26" s="377"/>
      <c r="J26" s="377"/>
      <c r="K26" s="378"/>
      <c r="L26" s="379"/>
      <c r="M26" s="380"/>
      <c r="N26" s="380"/>
      <c r="O26" s="381"/>
      <c r="P26" s="80"/>
      <c r="Q26" s="81"/>
      <c r="R26" s="81"/>
      <c r="S26" s="81"/>
      <c r="T26" s="81"/>
      <c r="U26" s="81"/>
      <c r="V26" s="82"/>
      <c r="W26" s="80"/>
      <c r="X26" s="81"/>
      <c r="Y26" s="81"/>
      <c r="Z26" s="81"/>
      <c r="AA26" s="81"/>
      <c r="AB26" s="81"/>
      <c r="AC26" s="82"/>
      <c r="AD26" s="80"/>
      <c r="AE26" s="81"/>
      <c r="AF26" s="81"/>
      <c r="AG26" s="81"/>
      <c r="AH26" s="81"/>
      <c r="AI26" s="81"/>
      <c r="AJ26" s="82"/>
      <c r="AK26" s="80"/>
      <c r="AL26" s="81"/>
      <c r="AM26" s="81"/>
      <c r="AN26" s="81"/>
      <c r="AO26" s="81"/>
      <c r="AP26" s="81"/>
      <c r="AQ26" s="82"/>
      <c r="AR26" s="80"/>
      <c r="AS26" s="81"/>
      <c r="AT26" s="82"/>
      <c r="AU26" s="382">
        <f t="shared" si="3"/>
        <v>0</v>
      </c>
      <c r="AV26" s="383"/>
      <c r="AW26" s="384">
        <f t="shared" si="1"/>
        <v>0</v>
      </c>
      <c r="AX26" s="385"/>
      <c r="AY26" s="386"/>
      <c r="AZ26" s="387"/>
      <c r="BA26" s="387"/>
      <c r="BB26" s="387"/>
      <c r="BC26" s="387"/>
      <c r="BD26" s="388"/>
    </row>
    <row r="27" spans="1:56" ht="39.950000000000003" customHeight="1">
      <c r="A27" s="61"/>
      <c r="B27" s="79">
        <f t="shared" si="2"/>
        <v>14</v>
      </c>
      <c r="C27" s="372"/>
      <c r="D27" s="373"/>
      <c r="E27" s="374"/>
      <c r="F27" s="375"/>
      <c r="G27" s="376"/>
      <c r="H27" s="377"/>
      <c r="I27" s="377"/>
      <c r="J27" s="377"/>
      <c r="K27" s="378"/>
      <c r="L27" s="379"/>
      <c r="M27" s="380"/>
      <c r="N27" s="380"/>
      <c r="O27" s="381"/>
      <c r="P27" s="80"/>
      <c r="Q27" s="81"/>
      <c r="R27" s="81"/>
      <c r="S27" s="81"/>
      <c r="T27" s="81"/>
      <c r="U27" s="81"/>
      <c r="V27" s="82"/>
      <c r="W27" s="80"/>
      <c r="X27" s="81"/>
      <c r="Y27" s="81"/>
      <c r="Z27" s="81"/>
      <c r="AA27" s="81"/>
      <c r="AB27" s="81"/>
      <c r="AC27" s="82"/>
      <c r="AD27" s="80"/>
      <c r="AE27" s="81"/>
      <c r="AF27" s="81"/>
      <c r="AG27" s="81"/>
      <c r="AH27" s="81"/>
      <c r="AI27" s="81"/>
      <c r="AJ27" s="82"/>
      <c r="AK27" s="80"/>
      <c r="AL27" s="81"/>
      <c r="AM27" s="81"/>
      <c r="AN27" s="81"/>
      <c r="AO27" s="81"/>
      <c r="AP27" s="81"/>
      <c r="AQ27" s="82"/>
      <c r="AR27" s="80"/>
      <c r="AS27" s="81"/>
      <c r="AT27" s="82"/>
      <c r="AU27" s="382">
        <f t="shared" si="3"/>
        <v>0</v>
      </c>
      <c r="AV27" s="383"/>
      <c r="AW27" s="384">
        <f t="shared" si="1"/>
        <v>0</v>
      </c>
      <c r="AX27" s="385"/>
      <c r="AY27" s="386"/>
      <c r="AZ27" s="387"/>
      <c r="BA27" s="387"/>
      <c r="BB27" s="387"/>
      <c r="BC27" s="387"/>
      <c r="BD27" s="388"/>
    </row>
    <row r="28" spans="1:56" ht="39.950000000000003" customHeight="1">
      <c r="A28" s="61"/>
      <c r="B28" s="79">
        <f t="shared" si="2"/>
        <v>15</v>
      </c>
      <c r="C28" s="372"/>
      <c r="D28" s="373"/>
      <c r="E28" s="374"/>
      <c r="F28" s="375"/>
      <c r="G28" s="376"/>
      <c r="H28" s="377"/>
      <c r="I28" s="377"/>
      <c r="J28" s="377"/>
      <c r="K28" s="378"/>
      <c r="L28" s="379"/>
      <c r="M28" s="380"/>
      <c r="N28" s="380"/>
      <c r="O28" s="381"/>
      <c r="P28" s="80"/>
      <c r="Q28" s="81"/>
      <c r="R28" s="81"/>
      <c r="S28" s="81"/>
      <c r="T28" s="81"/>
      <c r="U28" s="81"/>
      <c r="V28" s="82"/>
      <c r="W28" s="80"/>
      <c r="X28" s="81"/>
      <c r="Y28" s="81"/>
      <c r="Z28" s="81"/>
      <c r="AA28" s="81"/>
      <c r="AB28" s="81"/>
      <c r="AC28" s="82"/>
      <c r="AD28" s="80"/>
      <c r="AE28" s="81"/>
      <c r="AF28" s="81"/>
      <c r="AG28" s="81"/>
      <c r="AH28" s="81"/>
      <c r="AI28" s="81"/>
      <c r="AJ28" s="82"/>
      <c r="AK28" s="80"/>
      <c r="AL28" s="81"/>
      <c r="AM28" s="81"/>
      <c r="AN28" s="81"/>
      <c r="AO28" s="81"/>
      <c r="AP28" s="81"/>
      <c r="AQ28" s="82"/>
      <c r="AR28" s="80"/>
      <c r="AS28" s="81"/>
      <c r="AT28" s="82"/>
      <c r="AU28" s="382">
        <f t="shared" si="3"/>
        <v>0</v>
      </c>
      <c r="AV28" s="383"/>
      <c r="AW28" s="384">
        <f t="shared" si="1"/>
        <v>0</v>
      </c>
      <c r="AX28" s="385"/>
      <c r="AY28" s="386"/>
      <c r="AZ28" s="387"/>
      <c r="BA28" s="387"/>
      <c r="BB28" s="387"/>
      <c r="BC28" s="387"/>
      <c r="BD28" s="388"/>
    </row>
    <row r="29" spans="1:56" ht="39.950000000000003" customHeight="1">
      <c r="A29" s="61"/>
      <c r="B29" s="79">
        <f t="shared" si="2"/>
        <v>16</v>
      </c>
      <c r="C29" s="372"/>
      <c r="D29" s="373"/>
      <c r="E29" s="374"/>
      <c r="F29" s="375"/>
      <c r="G29" s="376"/>
      <c r="H29" s="377"/>
      <c r="I29" s="377"/>
      <c r="J29" s="377"/>
      <c r="K29" s="378"/>
      <c r="L29" s="379"/>
      <c r="M29" s="380"/>
      <c r="N29" s="380"/>
      <c r="O29" s="381"/>
      <c r="P29" s="80"/>
      <c r="Q29" s="81"/>
      <c r="R29" s="81"/>
      <c r="S29" s="81"/>
      <c r="T29" s="81"/>
      <c r="U29" s="81"/>
      <c r="V29" s="82"/>
      <c r="W29" s="80"/>
      <c r="X29" s="81"/>
      <c r="Y29" s="81"/>
      <c r="Z29" s="81"/>
      <c r="AA29" s="81"/>
      <c r="AB29" s="81"/>
      <c r="AC29" s="82"/>
      <c r="AD29" s="80"/>
      <c r="AE29" s="81"/>
      <c r="AF29" s="81"/>
      <c r="AG29" s="81"/>
      <c r="AH29" s="81"/>
      <c r="AI29" s="81"/>
      <c r="AJ29" s="82"/>
      <c r="AK29" s="80"/>
      <c r="AL29" s="81"/>
      <c r="AM29" s="81"/>
      <c r="AN29" s="81"/>
      <c r="AO29" s="81"/>
      <c r="AP29" s="81"/>
      <c r="AQ29" s="82"/>
      <c r="AR29" s="80"/>
      <c r="AS29" s="81"/>
      <c r="AT29" s="82"/>
      <c r="AU29" s="382">
        <f t="shared" si="3"/>
        <v>0</v>
      </c>
      <c r="AV29" s="383"/>
      <c r="AW29" s="384">
        <f t="shared" si="1"/>
        <v>0</v>
      </c>
      <c r="AX29" s="385"/>
      <c r="AY29" s="386"/>
      <c r="AZ29" s="387"/>
      <c r="BA29" s="387"/>
      <c r="BB29" s="387"/>
      <c r="BC29" s="387"/>
      <c r="BD29" s="388"/>
    </row>
    <row r="30" spans="1:56" ht="39.950000000000003" customHeight="1">
      <c r="A30" s="61"/>
      <c r="B30" s="79">
        <f t="shared" si="2"/>
        <v>17</v>
      </c>
      <c r="C30" s="372"/>
      <c r="D30" s="373"/>
      <c r="E30" s="374"/>
      <c r="F30" s="375"/>
      <c r="G30" s="376"/>
      <c r="H30" s="377"/>
      <c r="I30" s="377"/>
      <c r="J30" s="377"/>
      <c r="K30" s="378"/>
      <c r="L30" s="379"/>
      <c r="M30" s="380"/>
      <c r="N30" s="380"/>
      <c r="O30" s="381"/>
      <c r="P30" s="80"/>
      <c r="Q30" s="81"/>
      <c r="R30" s="81"/>
      <c r="S30" s="81"/>
      <c r="T30" s="81"/>
      <c r="U30" s="81"/>
      <c r="V30" s="82"/>
      <c r="W30" s="80"/>
      <c r="X30" s="81"/>
      <c r="Y30" s="81"/>
      <c r="Z30" s="81"/>
      <c r="AA30" s="81"/>
      <c r="AB30" s="81"/>
      <c r="AC30" s="82"/>
      <c r="AD30" s="80"/>
      <c r="AE30" s="81"/>
      <c r="AF30" s="81"/>
      <c r="AG30" s="81"/>
      <c r="AH30" s="81"/>
      <c r="AI30" s="81"/>
      <c r="AJ30" s="82"/>
      <c r="AK30" s="80"/>
      <c r="AL30" s="81"/>
      <c r="AM30" s="81"/>
      <c r="AN30" s="81"/>
      <c r="AO30" s="81"/>
      <c r="AP30" s="81"/>
      <c r="AQ30" s="82"/>
      <c r="AR30" s="80"/>
      <c r="AS30" s="81"/>
      <c r="AT30" s="82"/>
      <c r="AU30" s="382">
        <f t="shared" si="3"/>
        <v>0</v>
      </c>
      <c r="AV30" s="383"/>
      <c r="AW30" s="384">
        <f t="shared" si="1"/>
        <v>0</v>
      </c>
      <c r="AX30" s="385"/>
      <c r="AY30" s="386"/>
      <c r="AZ30" s="387"/>
      <c r="BA30" s="387"/>
      <c r="BB30" s="387"/>
      <c r="BC30" s="387"/>
      <c r="BD30" s="388"/>
    </row>
    <row r="31" spans="1:56" ht="39.950000000000003" customHeight="1" thickBot="1">
      <c r="A31" s="61"/>
      <c r="B31" s="83">
        <f t="shared" si="2"/>
        <v>18</v>
      </c>
      <c r="C31" s="403"/>
      <c r="D31" s="404"/>
      <c r="E31" s="405"/>
      <c r="F31" s="406"/>
      <c r="G31" s="407"/>
      <c r="H31" s="408"/>
      <c r="I31" s="408"/>
      <c r="J31" s="408"/>
      <c r="K31" s="409"/>
      <c r="L31" s="410"/>
      <c r="M31" s="411"/>
      <c r="N31" s="411"/>
      <c r="O31" s="412"/>
      <c r="P31" s="84"/>
      <c r="Q31" s="85"/>
      <c r="R31" s="85"/>
      <c r="S31" s="85"/>
      <c r="T31" s="85"/>
      <c r="U31" s="85"/>
      <c r="V31" s="86"/>
      <c r="W31" s="84"/>
      <c r="X31" s="85"/>
      <c r="Y31" s="85"/>
      <c r="Z31" s="85"/>
      <c r="AA31" s="85"/>
      <c r="AB31" s="85"/>
      <c r="AC31" s="86"/>
      <c r="AD31" s="84"/>
      <c r="AE31" s="85"/>
      <c r="AF31" s="85"/>
      <c r="AG31" s="85"/>
      <c r="AH31" s="85"/>
      <c r="AI31" s="85"/>
      <c r="AJ31" s="86"/>
      <c r="AK31" s="84"/>
      <c r="AL31" s="85"/>
      <c r="AM31" s="85"/>
      <c r="AN31" s="85"/>
      <c r="AO31" s="85"/>
      <c r="AP31" s="85"/>
      <c r="AQ31" s="86"/>
      <c r="AR31" s="84"/>
      <c r="AS31" s="85"/>
      <c r="AT31" s="86"/>
      <c r="AU31" s="413">
        <f t="shared" si="3"/>
        <v>0</v>
      </c>
      <c r="AV31" s="414"/>
      <c r="AW31" s="415">
        <f t="shared" si="1"/>
        <v>0</v>
      </c>
      <c r="AX31" s="416"/>
      <c r="AY31" s="417"/>
      <c r="AZ31" s="418"/>
      <c r="BA31" s="418"/>
      <c r="BB31" s="418"/>
      <c r="BC31" s="418"/>
      <c r="BD31" s="419"/>
    </row>
    <row r="32" spans="1:56" ht="20.25" customHeight="1">
      <c r="A32" s="61"/>
      <c r="B32" s="61"/>
      <c r="C32" s="87"/>
      <c r="D32" s="88"/>
      <c r="E32" s="89"/>
      <c r="F32" s="63"/>
      <c r="G32" s="63"/>
      <c r="H32" s="63"/>
      <c r="I32" s="63"/>
      <c r="J32" s="63"/>
      <c r="K32" s="63"/>
      <c r="L32" s="63"/>
      <c r="M32" s="63"/>
      <c r="N32" s="63"/>
      <c r="O32" s="63"/>
      <c r="P32" s="63"/>
      <c r="Q32" s="63"/>
      <c r="R32" s="63"/>
      <c r="S32" s="63"/>
      <c r="T32" s="63"/>
      <c r="U32" s="63"/>
      <c r="V32" s="63"/>
      <c r="W32" s="63"/>
      <c r="X32" s="63"/>
      <c r="Y32" s="63"/>
      <c r="Z32" s="63"/>
      <c r="AA32" s="63"/>
      <c r="AB32" s="63"/>
      <c r="AC32" s="90"/>
      <c r="AD32" s="63"/>
      <c r="AE32" s="63"/>
      <c r="AF32" s="63"/>
      <c r="AG32" s="63"/>
      <c r="AH32" s="63"/>
      <c r="AI32" s="63"/>
      <c r="AJ32" s="63"/>
      <c r="AK32" s="63"/>
      <c r="AL32" s="63"/>
      <c r="AM32" s="63"/>
      <c r="AN32" s="63"/>
      <c r="AO32" s="63"/>
      <c r="AP32" s="63"/>
      <c r="AQ32" s="63"/>
      <c r="AR32" s="63"/>
      <c r="AS32" s="63"/>
      <c r="AT32" s="63"/>
      <c r="AU32" s="63"/>
      <c r="AV32" s="61"/>
      <c r="AW32" s="61"/>
      <c r="AX32" s="61"/>
      <c r="AY32" s="61"/>
      <c r="AZ32" s="61"/>
      <c r="BA32" s="61"/>
      <c r="BB32" s="61"/>
      <c r="BC32" s="61"/>
      <c r="BD32" s="61"/>
    </row>
    <row r="33" spans="1:56" ht="20.25" customHeight="1">
      <c r="A33" s="61"/>
      <c r="B33" s="91" t="s">
        <v>57</v>
      </c>
      <c r="C33" s="91"/>
      <c r="D33" s="91"/>
      <c r="E33" s="91"/>
      <c r="F33" s="91"/>
      <c r="G33" s="91"/>
      <c r="H33" s="91"/>
      <c r="I33" s="91"/>
      <c r="J33" s="91"/>
      <c r="K33" s="91"/>
      <c r="L33" s="92"/>
      <c r="M33" s="91"/>
      <c r="N33" s="91"/>
      <c r="O33" s="91"/>
      <c r="P33" s="91"/>
      <c r="Q33" s="91"/>
      <c r="R33" s="91"/>
      <c r="S33" s="91"/>
      <c r="T33" s="91" t="s">
        <v>56</v>
      </c>
      <c r="U33" s="91"/>
      <c r="V33" s="91"/>
      <c r="W33" s="91"/>
      <c r="X33" s="91"/>
      <c r="Y33" s="91"/>
      <c r="Z33" s="9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row>
    <row r="34" spans="1:56" ht="20.25" customHeight="1">
      <c r="A34" s="61"/>
      <c r="B34" s="91"/>
      <c r="C34" s="429" t="s">
        <v>55</v>
      </c>
      <c r="D34" s="429"/>
      <c r="E34" s="429" t="s">
        <v>54</v>
      </c>
      <c r="F34" s="429"/>
      <c r="G34" s="429"/>
      <c r="H34" s="429"/>
      <c r="I34" s="91"/>
      <c r="J34" s="431" t="s">
        <v>53</v>
      </c>
      <c r="K34" s="431"/>
      <c r="L34" s="431"/>
      <c r="M34" s="431"/>
      <c r="N34" s="57"/>
      <c r="O34" s="57"/>
      <c r="P34" s="94" t="s">
        <v>31</v>
      </c>
      <c r="Q34" s="94"/>
      <c r="R34" s="91"/>
      <c r="S34" s="91"/>
      <c r="T34" s="420" t="s">
        <v>52</v>
      </c>
      <c r="U34" s="422"/>
      <c r="V34" s="420" t="s">
        <v>51</v>
      </c>
      <c r="W34" s="421"/>
      <c r="X34" s="421"/>
      <c r="Y34" s="422"/>
      <c r="Z34" s="9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row>
    <row r="35" spans="1:56" ht="20.25" customHeight="1">
      <c r="A35" s="61"/>
      <c r="B35" s="91"/>
      <c r="C35" s="430"/>
      <c r="D35" s="430"/>
      <c r="E35" s="430" t="s">
        <v>50</v>
      </c>
      <c r="F35" s="430"/>
      <c r="G35" s="430" t="s">
        <v>49</v>
      </c>
      <c r="H35" s="430"/>
      <c r="I35" s="91"/>
      <c r="J35" s="430" t="s">
        <v>50</v>
      </c>
      <c r="K35" s="430"/>
      <c r="L35" s="430" t="s">
        <v>49</v>
      </c>
      <c r="M35" s="430"/>
      <c r="N35" s="57"/>
      <c r="O35" s="57"/>
      <c r="P35" s="94" t="s">
        <v>48</v>
      </c>
      <c r="Q35" s="94"/>
      <c r="R35" s="91"/>
      <c r="S35" s="91"/>
      <c r="T35" s="420" t="s">
        <v>241</v>
      </c>
      <c r="U35" s="422"/>
      <c r="V35" s="420" t="s">
        <v>47</v>
      </c>
      <c r="W35" s="421"/>
      <c r="X35" s="421"/>
      <c r="Y35" s="422"/>
      <c r="Z35" s="95"/>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row>
    <row r="36" spans="1:56" ht="20.25" customHeight="1">
      <c r="A36" s="61"/>
      <c r="B36" s="91"/>
      <c r="C36" s="420" t="s">
        <v>241</v>
      </c>
      <c r="D36" s="422"/>
      <c r="E36" s="423">
        <f>SUMIFS($AU$14:$AV$31,$C$14:$D$31,"介護支援専門員",$E$14:$F$31,"A")</f>
        <v>0</v>
      </c>
      <c r="F36" s="424"/>
      <c r="G36" s="425">
        <f>SUMIFS($AW$14:$AX$31,$C$14:$D$31,"介護支援専門員",$E$14:$F$31,"A")</f>
        <v>0</v>
      </c>
      <c r="H36" s="426"/>
      <c r="I36" s="96"/>
      <c r="J36" s="427">
        <v>0</v>
      </c>
      <c r="K36" s="428"/>
      <c r="L36" s="427">
        <v>0</v>
      </c>
      <c r="M36" s="428"/>
      <c r="N36" s="97"/>
      <c r="O36" s="97"/>
      <c r="P36" s="427">
        <v>0</v>
      </c>
      <c r="Q36" s="428"/>
      <c r="R36" s="91"/>
      <c r="S36" s="91"/>
      <c r="T36" s="420" t="s">
        <v>242</v>
      </c>
      <c r="U36" s="422"/>
      <c r="V36" s="420" t="s">
        <v>45</v>
      </c>
      <c r="W36" s="421"/>
      <c r="X36" s="421"/>
      <c r="Y36" s="422"/>
      <c r="Z36" s="98"/>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row>
    <row r="37" spans="1:56" ht="20.25" customHeight="1">
      <c r="A37" s="61"/>
      <c r="B37" s="91"/>
      <c r="C37" s="420" t="s">
        <v>243</v>
      </c>
      <c r="D37" s="422"/>
      <c r="E37" s="423">
        <f>SUMIFS($AU$14:$AV$31,$C$14:$D$31,"介護支援専門員",$E$14:$F$31,"B")</f>
        <v>0</v>
      </c>
      <c r="F37" s="424"/>
      <c r="G37" s="425">
        <f>SUMIFS($AW$14:$AX$31,$C$14:$D$31,"介護支援専門員",$E$14:$F$31,"B")</f>
        <v>0</v>
      </c>
      <c r="H37" s="426"/>
      <c r="I37" s="96"/>
      <c r="J37" s="427">
        <v>0</v>
      </c>
      <c r="K37" s="428"/>
      <c r="L37" s="427">
        <v>0</v>
      </c>
      <c r="M37" s="428"/>
      <c r="N37" s="97"/>
      <c r="O37" s="97"/>
      <c r="P37" s="427">
        <v>0</v>
      </c>
      <c r="Q37" s="428"/>
      <c r="R37" s="91"/>
      <c r="S37" s="91"/>
      <c r="T37" s="420" t="s">
        <v>244</v>
      </c>
      <c r="U37" s="422"/>
      <c r="V37" s="420" t="s">
        <v>43</v>
      </c>
      <c r="W37" s="421"/>
      <c r="X37" s="421"/>
      <c r="Y37" s="422"/>
      <c r="Z37" s="98"/>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row>
    <row r="38" spans="1:56" ht="20.25" customHeight="1">
      <c r="A38" s="61"/>
      <c r="B38" s="91"/>
      <c r="C38" s="420" t="s">
        <v>244</v>
      </c>
      <c r="D38" s="422"/>
      <c r="E38" s="423">
        <f>SUMIFS($AU$14:$AV$31,$C$14:$D$31,"介護支援専門員",$E$14:$F$31,"C")</f>
        <v>0</v>
      </c>
      <c r="F38" s="424"/>
      <c r="G38" s="425">
        <f>SUMIFS($AW$14:$AX$31,$C$14:$D$31,"介護支援専門員",$E$14:$F$31,"C")</f>
        <v>0</v>
      </c>
      <c r="H38" s="426"/>
      <c r="I38" s="96"/>
      <c r="J38" s="427">
        <v>0</v>
      </c>
      <c r="K38" s="428"/>
      <c r="L38" s="432">
        <v>0</v>
      </c>
      <c r="M38" s="433"/>
      <c r="N38" s="97"/>
      <c r="O38" s="97"/>
      <c r="P38" s="423" t="s">
        <v>245</v>
      </c>
      <c r="Q38" s="424"/>
      <c r="R38" s="91"/>
      <c r="S38" s="91"/>
      <c r="T38" s="420" t="s">
        <v>246</v>
      </c>
      <c r="U38" s="422"/>
      <c r="V38" s="420" t="s">
        <v>41</v>
      </c>
      <c r="W38" s="421"/>
      <c r="X38" s="421"/>
      <c r="Y38" s="422"/>
      <c r="Z38" s="99"/>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row>
    <row r="39" spans="1:56" ht="20.25" customHeight="1">
      <c r="A39" s="61"/>
      <c r="B39" s="91"/>
      <c r="C39" s="420" t="s">
        <v>246</v>
      </c>
      <c r="D39" s="422"/>
      <c r="E39" s="423">
        <f>SUMIFS($AU$14:$AV$31,$C$14:$D$31,"介護支援専門員",$E$14:$F$31,"D")</f>
        <v>0</v>
      </c>
      <c r="F39" s="424"/>
      <c r="G39" s="425">
        <f>SUMIFS($AW$14:$AX$31,$C$14:$D$31,"介護支援専門員",$E$14:$F$31,"D")</f>
        <v>0</v>
      </c>
      <c r="H39" s="426"/>
      <c r="I39" s="96"/>
      <c r="J39" s="427">
        <v>0</v>
      </c>
      <c r="K39" s="428"/>
      <c r="L39" s="432">
        <v>0</v>
      </c>
      <c r="M39" s="433"/>
      <c r="N39" s="97"/>
      <c r="O39" s="97"/>
      <c r="P39" s="423" t="s">
        <v>245</v>
      </c>
      <c r="Q39" s="424"/>
      <c r="R39" s="91"/>
      <c r="S39" s="91"/>
      <c r="T39" s="91"/>
      <c r="U39" s="435"/>
      <c r="V39" s="435"/>
      <c r="W39" s="436"/>
      <c r="X39" s="436"/>
      <c r="Y39" s="100"/>
      <c r="Z39" s="100"/>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row>
    <row r="40" spans="1:56" ht="20.25" customHeight="1">
      <c r="A40" s="61"/>
      <c r="B40" s="91"/>
      <c r="C40" s="420" t="s">
        <v>28</v>
      </c>
      <c r="D40" s="422"/>
      <c r="E40" s="423">
        <f>SUM(E36:F39)</f>
        <v>0</v>
      </c>
      <c r="F40" s="424"/>
      <c r="G40" s="425">
        <f>SUM(G36:H39)</f>
        <v>0</v>
      </c>
      <c r="H40" s="426"/>
      <c r="I40" s="96"/>
      <c r="J40" s="423">
        <f>SUM(J36:K39)</f>
        <v>0</v>
      </c>
      <c r="K40" s="424"/>
      <c r="L40" s="423">
        <f>SUM(L36:M39)</f>
        <v>0</v>
      </c>
      <c r="M40" s="424"/>
      <c r="N40" s="97"/>
      <c r="O40" s="97"/>
      <c r="P40" s="423">
        <f>SUM(P36:Q37)</f>
        <v>0</v>
      </c>
      <c r="Q40" s="424"/>
      <c r="R40" s="91"/>
      <c r="S40" s="91"/>
      <c r="T40" s="91"/>
      <c r="U40" s="435"/>
      <c r="V40" s="435"/>
      <c r="W40" s="436"/>
      <c r="X40" s="436"/>
      <c r="Y40" s="101"/>
      <c r="Z40" s="101"/>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row>
    <row r="41" spans="1:56" ht="20.25" customHeight="1">
      <c r="A41" s="61"/>
      <c r="B41" s="91"/>
      <c r="C41" s="91"/>
      <c r="D41" s="91"/>
      <c r="E41" s="91"/>
      <c r="F41" s="91"/>
      <c r="G41" s="91"/>
      <c r="H41" s="91"/>
      <c r="I41" s="91"/>
      <c r="J41" s="91"/>
      <c r="K41" s="91"/>
      <c r="L41" s="92"/>
      <c r="M41" s="91"/>
      <c r="N41" s="91"/>
      <c r="O41" s="91"/>
      <c r="P41" s="91"/>
      <c r="Q41" s="91"/>
      <c r="R41" s="91"/>
      <c r="S41" s="91"/>
      <c r="T41" s="91"/>
      <c r="U41" s="93"/>
      <c r="V41" s="93"/>
      <c r="W41" s="93"/>
      <c r="X41" s="93"/>
      <c r="Y41" s="93"/>
      <c r="Z41" s="9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row>
    <row r="42" spans="1:56" ht="20.25" customHeight="1">
      <c r="A42" s="61"/>
      <c r="B42" s="91"/>
      <c r="C42" s="92" t="s">
        <v>39</v>
      </c>
      <c r="D42" s="91"/>
      <c r="E42" s="91"/>
      <c r="F42" s="91"/>
      <c r="G42" s="91"/>
      <c r="H42" s="91"/>
      <c r="I42" s="102" t="s">
        <v>38</v>
      </c>
      <c r="J42" s="443" t="s">
        <v>37</v>
      </c>
      <c r="K42" s="444"/>
      <c r="L42" s="103"/>
      <c r="M42" s="102"/>
      <c r="N42" s="91"/>
      <c r="O42" s="91"/>
      <c r="P42" s="91"/>
      <c r="Q42" s="91"/>
      <c r="R42" s="91"/>
      <c r="S42" s="91"/>
      <c r="T42" s="91"/>
      <c r="U42" s="104"/>
      <c r="V42" s="93"/>
      <c r="W42" s="93"/>
      <c r="X42" s="93"/>
      <c r="Y42" s="93"/>
      <c r="Z42" s="9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row>
    <row r="43" spans="1:56" ht="20.25" customHeight="1">
      <c r="A43" s="61"/>
      <c r="B43" s="91"/>
      <c r="C43" s="91" t="s">
        <v>36</v>
      </c>
      <c r="D43" s="91"/>
      <c r="E43" s="91"/>
      <c r="F43" s="91"/>
      <c r="G43" s="91"/>
      <c r="H43" s="91" t="s">
        <v>35</v>
      </c>
      <c r="I43" s="91"/>
      <c r="J43" s="91"/>
      <c r="K43" s="91"/>
      <c r="L43" s="92"/>
      <c r="M43" s="91"/>
      <c r="N43" s="91"/>
      <c r="O43" s="91"/>
      <c r="P43" s="91"/>
      <c r="Q43" s="91"/>
      <c r="R43" s="91"/>
      <c r="S43" s="91"/>
      <c r="T43" s="91"/>
      <c r="U43" s="93"/>
      <c r="V43" s="93"/>
      <c r="W43" s="93"/>
      <c r="X43" s="93"/>
      <c r="Y43" s="93"/>
      <c r="Z43" s="9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row>
    <row r="44" spans="1:56" ht="20.25" customHeight="1">
      <c r="A44" s="61"/>
      <c r="B44" s="91"/>
      <c r="C44" s="91" t="str">
        <f>IF($J$42="週","対象時間数（週平均）","対象時間数（当月合計）")</f>
        <v>対象時間数（週平均）</v>
      </c>
      <c r="D44" s="91"/>
      <c r="E44" s="91"/>
      <c r="F44" s="91"/>
      <c r="G44" s="91"/>
      <c r="H44" s="91" t="str">
        <f>IF($J$42="週","週に勤務すべき時間数","当月に勤務すべき時間数")</f>
        <v>週に勤務すべき時間数</v>
      </c>
      <c r="I44" s="91"/>
      <c r="J44" s="91"/>
      <c r="K44" s="91"/>
      <c r="L44" s="92"/>
      <c r="M44" s="430" t="s">
        <v>34</v>
      </c>
      <c r="N44" s="430"/>
      <c r="O44" s="430"/>
      <c r="P44" s="430"/>
      <c r="Q44" s="91"/>
      <c r="R44" s="91"/>
      <c r="S44" s="91"/>
      <c r="T44" s="91"/>
      <c r="U44" s="93"/>
      <c r="V44" s="93"/>
      <c r="W44" s="93"/>
      <c r="X44" s="93"/>
      <c r="Y44" s="93"/>
      <c r="Z44" s="9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row>
    <row r="45" spans="1:56" ht="20.25" customHeight="1">
      <c r="A45" s="61"/>
      <c r="B45" s="91"/>
      <c r="C45" s="445">
        <f>IF($J$42="週",L40,J40)</f>
        <v>0</v>
      </c>
      <c r="D45" s="446"/>
      <c r="E45" s="446"/>
      <c r="F45" s="447"/>
      <c r="G45" s="105" t="s">
        <v>247</v>
      </c>
      <c r="H45" s="420">
        <f>IF($J$42="週",$AV$5,$AZ$5)</f>
        <v>40</v>
      </c>
      <c r="I45" s="421"/>
      <c r="J45" s="421"/>
      <c r="K45" s="422"/>
      <c r="L45" s="105" t="s">
        <v>248</v>
      </c>
      <c r="M45" s="437">
        <f>ROUNDDOWN(C45/H45,1)</f>
        <v>0</v>
      </c>
      <c r="N45" s="438"/>
      <c r="O45" s="438"/>
      <c r="P45" s="439"/>
      <c r="Q45" s="91"/>
      <c r="R45" s="91"/>
      <c r="S45" s="91"/>
      <c r="T45" s="91"/>
      <c r="U45" s="434"/>
      <c r="V45" s="434"/>
      <c r="W45" s="434"/>
      <c r="X45" s="434"/>
      <c r="Y45" s="98"/>
      <c r="Z45" s="9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row>
    <row r="46" spans="1:56" ht="20.25" customHeight="1">
      <c r="A46" s="61"/>
      <c r="B46" s="91"/>
      <c r="C46" s="91"/>
      <c r="D46" s="91"/>
      <c r="E46" s="91"/>
      <c r="F46" s="91"/>
      <c r="G46" s="91"/>
      <c r="H46" s="91"/>
      <c r="I46" s="91"/>
      <c r="J46" s="91"/>
      <c r="K46" s="91"/>
      <c r="L46" s="92"/>
      <c r="M46" s="91" t="s">
        <v>33</v>
      </c>
      <c r="N46" s="91"/>
      <c r="O46" s="91"/>
      <c r="P46" s="91"/>
      <c r="Q46" s="91"/>
      <c r="R46" s="91"/>
      <c r="S46" s="91"/>
      <c r="T46" s="91"/>
      <c r="U46" s="93"/>
      <c r="V46" s="93"/>
      <c r="W46" s="93"/>
      <c r="X46" s="93"/>
      <c r="Y46" s="93"/>
      <c r="Z46" s="9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row>
    <row r="47" spans="1:56" ht="20.25" customHeight="1">
      <c r="A47" s="61"/>
      <c r="B47" s="91"/>
      <c r="C47" s="91" t="s">
        <v>32</v>
      </c>
      <c r="D47" s="91"/>
      <c r="E47" s="91"/>
      <c r="F47" s="91"/>
      <c r="G47" s="91"/>
      <c r="H47" s="91"/>
      <c r="I47" s="91"/>
      <c r="J47" s="91"/>
      <c r="K47" s="91"/>
      <c r="L47" s="92"/>
      <c r="M47" s="91"/>
      <c r="N47" s="91"/>
      <c r="O47" s="91"/>
      <c r="P47" s="91"/>
      <c r="Q47" s="91"/>
      <c r="R47" s="91"/>
      <c r="S47" s="91"/>
      <c r="T47" s="91"/>
      <c r="U47" s="91"/>
      <c r="V47" s="106"/>
      <c r="W47" s="107"/>
      <c r="X47" s="107"/>
      <c r="Y47" s="91"/>
      <c r="Z47" s="91"/>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row>
    <row r="48" spans="1:56" ht="20.25" customHeight="1">
      <c r="A48" s="61"/>
      <c r="B48" s="91"/>
      <c r="C48" s="91" t="s">
        <v>31</v>
      </c>
      <c r="D48" s="91"/>
      <c r="E48" s="91"/>
      <c r="F48" s="91"/>
      <c r="G48" s="91"/>
      <c r="H48" s="91"/>
      <c r="I48" s="91"/>
      <c r="J48" s="91"/>
      <c r="K48" s="91"/>
      <c r="L48" s="92"/>
      <c r="M48" s="105"/>
      <c r="N48" s="105"/>
      <c r="O48" s="105"/>
      <c r="P48" s="105"/>
      <c r="Q48" s="91"/>
      <c r="R48" s="91"/>
      <c r="S48" s="91"/>
      <c r="T48" s="91"/>
      <c r="U48" s="91"/>
      <c r="V48" s="106"/>
      <c r="W48" s="107"/>
      <c r="X48" s="107"/>
      <c r="Y48" s="91"/>
      <c r="Z48" s="91"/>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row>
    <row r="49" spans="1:58" ht="20.25" customHeight="1">
      <c r="A49" s="61"/>
      <c r="B49" s="91"/>
      <c r="C49" s="57" t="s">
        <v>30</v>
      </c>
      <c r="D49" s="57"/>
      <c r="E49" s="57"/>
      <c r="F49" s="57"/>
      <c r="G49" s="57"/>
      <c r="H49" s="91" t="s">
        <v>29</v>
      </c>
      <c r="I49" s="57"/>
      <c r="J49" s="57"/>
      <c r="K49" s="57"/>
      <c r="L49" s="57"/>
      <c r="M49" s="430" t="s">
        <v>28</v>
      </c>
      <c r="N49" s="430"/>
      <c r="O49" s="430"/>
      <c r="P49" s="430"/>
      <c r="Q49" s="91"/>
      <c r="R49" s="91"/>
      <c r="S49" s="91"/>
      <c r="T49" s="91"/>
      <c r="U49" s="91"/>
      <c r="V49" s="106"/>
      <c r="W49" s="107"/>
      <c r="X49" s="107"/>
      <c r="Y49" s="91"/>
      <c r="Z49" s="91"/>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row>
    <row r="50" spans="1:58" ht="20.25" customHeight="1">
      <c r="A50" s="61"/>
      <c r="B50" s="91"/>
      <c r="C50" s="420">
        <f>P40</f>
        <v>0</v>
      </c>
      <c r="D50" s="421"/>
      <c r="E50" s="421"/>
      <c r="F50" s="422"/>
      <c r="G50" s="105" t="s">
        <v>249</v>
      </c>
      <c r="H50" s="437">
        <f>M45</f>
        <v>0</v>
      </c>
      <c r="I50" s="438"/>
      <c r="J50" s="438"/>
      <c r="K50" s="439"/>
      <c r="L50" s="105" t="s">
        <v>250</v>
      </c>
      <c r="M50" s="440">
        <f>ROUNDDOWN(C50+H50,1)</f>
        <v>0</v>
      </c>
      <c r="N50" s="441"/>
      <c r="O50" s="441"/>
      <c r="P50" s="442"/>
      <c r="Q50" s="91"/>
      <c r="R50" s="91"/>
      <c r="S50" s="91"/>
      <c r="T50" s="91"/>
      <c r="U50" s="91"/>
      <c r="V50" s="106"/>
      <c r="W50" s="107"/>
      <c r="X50" s="107"/>
      <c r="Y50" s="91"/>
      <c r="Z50" s="91"/>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row>
    <row r="51" spans="1:58" ht="20.25" customHeight="1">
      <c r="A51" s="61"/>
      <c r="B51" s="91"/>
      <c r="C51" s="91"/>
      <c r="D51" s="91"/>
      <c r="E51" s="91"/>
      <c r="F51" s="91"/>
      <c r="G51" s="91"/>
      <c r="H51" s="91"/>
      <c r="I51" s="91"/>
      <c r="J51" s="91"/>
      <c r="K51" s="91"/>
      <c r="L51" s="91"/>
      <c r="M51" s="91"/>
      <c r="N51" s="92"/>
      <c r="O51" s="91"/>
      <c r="P51" s="91"/>
      <c r="Q51" s="91"/>
      <c r="R51" s="91"/>
      <c r="S51" s="91"/>
      <c r="T51" s="91"/>
      <c r="U51" s="91"/>
      <c r="V51" s="106"/>
      <c r="W51" s="107"/>
      <c r="X51" s="107"/>
      <c r="Y51" s="91"/>
      <c r="Z51" s="91"/>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row>
    <row r="52" spans="1:58" ht="20.25" customHeight="1">
      <c r="C52" s="108"/>
      <c r="D52" s="108"/>
      <c r="E52" s="109"/>
      <c r="F52" s="109"/>
      <c r="G52" s="109"/>
      <c r="H52" s="109"/>
      <c r="I52" s="109"/>
      <c r="J52" s="109"/>
      <c r="K52" s="109"/>
      <c r="L52" s="109"/>
      <c r="M52" s="109"/>
      <c r="N52" s="109"/>
      <c r="O52" s="109"/>
      <c r="P52" s="109"/>
      <c r="Q52" s="109"/>
      <c r="R52" s="109"/>
      <c r="S52" s="109"/>
      <c r="T52" s="108"/>
      <c r="U52" s="109"/>
      <c r="V52" s="109"/>
      <c r="W52" s="109"/>
      <c r="X52" s="109"/>
      <c r="Y52" s="109"/>
      <c r="Z52" s="109"/>
      <c r="AA52" s="109"/>
      <c r="AB52" s="109"/>
      <c r="AC52" s="109"/>
      <c r="AD52" s="109"/>
      <c r="AE52" s="109"/>
      <c r="AF52" s="109"/>
      <c r="AJ52" s="110"/>
      <c r="AK52" s="111"/>
      <c r="AL52" s="111"/>
      <c r="AM52" s="109"/>
      <c r="AN52" s="109"/>
      <c r="AO52" s="109"/>
      <c r="AP52" s="109"/>
      <c r="AQ52" s="109"/>
      <c r="AR52" s="109"/>
      <c r="AS52" s="109"/>
      <c r="AT52" s="109"/>
      <c r="AU52" s="109"/>
      <c r="AV52" s="109"/>
      <c r="AW52" s="109"/>
      <c r="AX52" s="109"/>
      <c r="AY52" s="109"/>
      <c r="AZ52" s="109"/>
      <c r="BA52" s="109"/>
      <c r="BB52" s="109"/>
      <c r="BC52" s="109"/>
      <c r="BD52" s="109"/>
      <c r="BE52" s="111"/>
    </row>
    <row r="53" spans="1:58" ht="20.25" customHeight="1">
      <c r="A53" s="109"/>
      <c r="B53" s="109"/>
      <c r="C53" s="108"/>
      <c r="D53" s="108"/>
      <c r="E53" s="109"/>
      <c r="F53" s="109"/>
      <c r="G53" s="109"/>
      <c r="H53" s="109"/>
      <c r="I53" s="109"/>
      <c r="J53" s="109"/>
      <c r="K53" s="109"/>
      <c r="L53" s="109"/>
      <c r="M53" s="109"/>
      <c r="N53" s="109"/>
      <c r="O53" s="109"/>
      <c r="P53" s="109"/>
      <c r="Q53" s="109"/>
      <c r="R53" s="109"/>
      <c r="S53" s="109"/>
      <c r="T53" s="109"/>
      <c r="U53" s="108"/>
      <c r="V53" s="109"/>
      <c r="W53" s="109"/>
      <c r="X53" s="109"/>
      <c r="Y53" s="109"/>
      <c r="Z53" s="109"/>
      <c r="AA53" s="109"/>
      <c r="AB53" s="109"/>
      <c r="AC53" s="109"/>
      <c r="AD53" s="109"/>
      <c r="AE53" s="109"/>
      <c r="AF53" s="109"/>
      <c r="AG53" s="109"/>
      <c r="AK53" s="110"/>
      <c r="AL53" s="111"/>
      <c r="AM53" s="111"/>
      <c r="AN53" s="109"/>
      <c r="AO53" s="109"/>
      <c r="AP53" s="109"/>
      <c r="AQ53" s="109"/>
      <c r="AR53" s="109"/>
      <c r="AS53" s="109"/>
      <c r="AT53" s="109"/>
      <c r="AU53" s="109"/>
      <c r="AV53" s="109"/>
      <c r="AW53" s="109"/>
      <c r="AX53" s="109"/>
      <c r="AY53" s="109"/>
      <c r="AZ53" s="109"/>
      <c r="BA53" s="109"/>
      <c r="BB53" s="109"/>
      <c r="BC53" s="109"/>
      <c r="BD53" s="109"/>
      <c r="BE53" s="109"/>
      <c r="BF53" s="111"/>
    </row>
    <row r="54" spans="1:58" ht="20.25" customHeight="1">
      <c r="A54" s="109"/>
      <c r="B54" s="109"/>
      <c r="C54" s="109"/>
      <c r="D54" s="108"/>
      <c r="E54" s="109"/>
      <c r="F54" s="109"/>
      <c r="G54" s="109"/>
      <c r="H54" s="109"/>
      <c r="I54" s="109"/>
      <c r="J54" s="109"/>
      <c r="K54" s="109"/>
      <c r="L54" s="109"/>
      <c r="M54" s="109"/>
      <c r="N54" s="109"/>
      <c r="O54" s="109"/>
      <c r="P54" s="109"/>
      <c r="Q54" s="109"/>
      <c r="R54" s="109"/>
      <c r="S54" s="109"/>
      <c r="T54" s="109"/>
      <c r="U54" s="108"/>
      <c r="V54" s="109"/>
      <c r="W54" s="109"/>
      <c r="X54" s="109"/>
      <c r="Y54" s="109"/>
      <c r="Z54" s="109"/>
      <c r="AA54" s="109"/>
      <c r="AB54" s="109"/>
      <c r="AC54" s="109"/>
      <c r="AD54" s="109"/>
      <c r="AE54" s="109"/>
      <c r="AF54" s="109"/>
      <c r="AG54" s="109"/>
      <c r="AK54" s="110"/>
      <c r="AL54" s="111"/>
      <c r="AM54" s="111"/>
      <c r="AN54" s="109"/>
      <c r="AO54" s="109"/>
      <c r="AP54" s="109"/>
      <c r="AQ54" s="109"/>
      <c r="AR54" s="109"/>
      <c r="AS54" s="109"/>
      <c r="AT54" s="109"/>
      <c r="AU54" s="109"/>
      <c r="AV54" s="109"/>
      <c r="AW54" s="109"/>
      <c r="AX54" s="109"/>
      <c r="AY54" s="109"/>
      <c r="AZ54" s="109"/>
      <c r="BA54" s="109"/>
      <c r="BB54" s="109"/>
      <c r="BC54" s="109"/>
      <c r="BD54" s="109"/>
      <c r="BE54" s="109"/>
      <c r="BF54" s="111"/>
    </row>
    <row r="55" spans="1:58" ht="20.25" customHeight="1">
      <c r="A55" s="109"/>
      <c r="B55" s="109"/>
      <c r="C55" s="108"/>
      <c r="D55" s="108"/>
      <c r="E55" s="109"/>
      <c r="F55" s="109"/>
      <c r="G55" s="109"/>
      <c r="H55" s="109"/>
      <c r="I55" s="109"/>
      <c r="J55" s="109"/>
      <c r="K55" s="109"/>
      <c r="L55" s="109"/>
      <c r="M55" s="109"/>
      <c r="N55" s="109"/>
      <c r="O55" s="109"/>
      <c r="P55" s="109"/>
      <c r="Q55" s="109"/>
      <c r="R55" s="109"/>
      <c r="S55" s="109"/>
      <c r="T55" s="109"/>
      <c r="U55" s="108"/>
      <c r="V55" s="109"/>
      <c r="W55" s="109"/>
      <c r="X55" s="109"/>
      <c r="Y55" s="109"/>
      <c r="Z55" s="109"/>
      <c r="AA55" s="109"/>
      <c r="AB55" s="109"/>
      <c r="AC55" s="109"/>
      <c r="AD55" s="109"/>
      <c r="AE55" s="109"/>
      <c r="AF55" s="109"/>
      <c r="AG55" s="109"/>
      <c r="AK55" s="110"/>
      <c r="AL55" s="111"/>
      <c r="AM55" s="111"/>
      <c r="AN55" s="109"/>
      <c r="AO55" s="109"/>
      <c r="AP55" s="109"/>
      <c r="AQ55" s="109"/>
      <c r="AR55" s="109"/>
      <c r="AS55" s="109"/>
      <c r="AT55" s="109"/>
      <c r="AU55" s="109"/>
      <c r="AV55" s="109"/>
      <c r="AW55" s="109"/>
      <c r="AX55" s="109"/>
      <c r="AY55" s="109"/>
      <c r="AZ55" s="109"/>
      <c r="BA55" s="109"/>
      <c r="BB55" s="109"/>
      <c r="BC55" s="109"/>
      <c r="BD55" s="109"/>
      <c r="BE55" s="109"/>
      <c r="BF55" s="111"/>
    </row>
    <row r="56" spans="1:58" ht="20.25" customHeight="1">
      <c r="C56" s="110"/>
      <c r="D56" s="110"/>
      <c r="E56" s="110"/>
      <c r="F56" s="110"/>
      <c r="G56" s="110"/>
      <c r="H56" s="110"/>
      <c r="I56" s="110"/>
      <c r="J56" s="110"/>
      <c r="K56" s="110"/>
      <c r="L56" s="110"/>
      <c r="M56" s="110"/>
      <c r="N56" s="110"/>
      <c r="O56" s="110"/>
      <c r="P56" s="110"/>
      <c r="Q56" s="110"/>
      <c r="R56" s="110"/>
      <c r="S56" s="110"/>
      <c r="T56" s="110"/>
      <c r="U56" s="111"/>
      <c r="V56" s="111"/>
      <c r="W56" s="110"/>
      <c r="X56" s="110"/>
      <c r="Y56" s="110"/>
      <c r="Z56" s="110"/>
      <c r="AA56" s="110"/>
      <c r="AB56" s="110"/>
      <c r="AC56" s="110"/>
      <c r="AD56" s="110"/>
      <c r="AE56" s="110"/>
      <c r="AF56" s="110"/>
      <c r="AG56" s="110"/>
      <c r="AH56" s="110"/>
      <c r="AI56" s="110"/>
      <c r="AJ56" s="110"/>
      <c r="AK56" s="110"/>
      <c r="AL56" s="111"/>
      <c r="AM56" s="111"/>
      <c r="AN56" s="109"/>
      <c r="AO56" s="109"/>
      <c r="AP56" s="109"/>
      <c r="AQ56" s="109"/>
      <c r="AR56" s="109"/>
      <c r="AS56" s="109"/>
      <c r="AT56" s="109"/>
      <c r="AU56" s="109"/>
      <c r="AV56" s="109"/>
      <c r="AW56" s="109"/>
      <c r="AX56" s="109"/>
      <c r="AY56" s="109"/>
      <c r="AZ56" s="109"/>
      <c r="BA56" s="109"/>
      <c r="BB56" s="109"/>
      <c r="BC56" s="109"/>
      <c r="BD56" s="109"/>
      <c r="BE56" s="109"/>
      <c r="BF56" s="111"/>
    </row>
    <row r="57" spans="1:58" ht="20.25" customHeight="1">
      <c r="C57" s="110"/>
      <c r="D57" s="110"/>
      <c r="E57" s="110"/>
      <c r="F57" s="110"/>
      <c r="G57" s="110"/>
      <c r="H57" s="110"/>
      <c r="I57" s="110"/>
      <c r="J57" s="110"/>
      <c r="K57" s="110"/>
      <c r="L57" s="110"/>
      <c r="M57" s="110"/>
      <c r="N57" s="110"/>
      <c r="O57" s="110"/>
      <c r="P57" s="110"/>
      <c r="Q57" s="110"/>
      <c r="R57" s="110"/>
      <c r="S57" s="110"/>
      <c r="T57" s="110"/>
      <c r="U57" s="111"/>
      <c r="V57" s="111"/>
      <c r="W57" s="110"/>
      <c r="X57" s="110"/>
      <c r="Y57" s="110"/>
      <c r="Z57" s="110"/>
      <c r="AA57" s="110"/>
      <c r="AB57" s="110"/>
      <c r="AC57" s="110"/>
      <c r="AD57" s="110"/>
      <c r="AE57" s="110"/>
      <c r="AF57" s="110"/>
      <c r="AG57" s="110"/>
      <c r="AH57" s="110"/>
      <c r="AI57" s="110"/>
      <c r="AJ57" s="110"/>
      <c r="AK57" s="110"/>
      <c r="AL57" s="111"/>
      <c r="AM57" s="111"/>
      <c r="AN57" s="109"/>
      <c r="AO57" s="109"/>
      <c r="AP57" s="109"/>
      <c r="AQ57" s="109"/>
      <c r="AR57" s="109"/>
      <c r="AS57" s="109"/>
      <c r="AT57" s="109"/>
      <c r="AU57" s="109"/>
      <c r="AV57" s="109"/>
      <c r="AW57" s="109"/>
      <c r="AX57" s="109"/>
      <c r="AY57" s="109"/>
      <c r="AZ57" s="109"/>
      <c r="BA57" s="109"/>
      <c r="BB57" s="109"/>
      <c r="BC57" s="109"/>
      <c r="BD57" s="109"/>
      <c r="BE57" s="109"/>
      <c r="BF57" s="111"/>
    </row>
  </sheetData>
  <sheetProtection insertRows="0"/>
  <mergeCells count="212">
    <mergeCell ref="M49:P49"/>
    <mergeCell ref="C50:F50"/>
    <mergeCell ref="H50:K50"/>
    <mergeCell ref="M50:P50"/>
    <mergeCell ref="J42:K42"/>
    <mergeCell ref="M44:P44"/>
    <mergeCell ref="C45:F45"/>
    <mergeCell ref="H45:K45"/>
    <mergeCell ref="M45:P45"/>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M1:BA1"/>
    <mergeCell ref="U2:V2"/>
    <mergeCell ref="X2:Y2"/>
    <mergeCell ref="AB2:AC2"/>
    <mergeCell ref="AM2:BA2"/>
    <mergeCell ref="AZ3:BC3"/>
    <mergeCell ref="AZ4:BC4"/>
    <mergeCell ref="AV5:AW5"/>
    <mergeCell ref="AZ5:BA5"/>
  </mergeCells>
  <phoneticPr fontId="3"/>
  <conditionalFormatting sqref="C45:F45">
    <cfRule type="expression" dxfId="2" priority="2">
      <formula>INDIRECT(ADDRESS(ROW(),COLUMN()))=TRUNC(INDIRECT(ADDRESS(ROW(),COLUMN())))</formula>
    </cfRule>
  </conditionalFormatting>
  <conditionalFormatting sqref="E36:Q40">
    <cfRule type="expression" dxfId="1" priority="1">
      <formula>INDIRECT(ADDRESS(ROW(),COLUMN()))=TRUNC(INDIRECT(ADDRESS(ROW(),COLUMN())))</formula>
    </cfRule>
  </conditionalFormatting>
  <conditionalFormatting sqref="AU14:AX31">
    <cfRule type="expression" dxfId="0" priority="4">
      <formula>INDIRECT(ADDRESS(ROW(),COLUMN()))=TRUNC(INDIRECT(ADDRESS(ROW(),COLUMN())))</formula>
    </cfRule>
  </conditionalFormatting>
  <dataValidations count="8">
    <dataValidation allowBlank="1" showInputMessage="1" showErrorMessage="1" error="入力可能範囲　32～40" sqref="AZ6" xr:uid="{00000000-0002-0000-0200-000000000000}"/>
    <dataValidation type="list" allowBlank="1" showInputMessage="1" sqref="E14:F31" xr:uid="{00000000-0002-0000-0200-000001000000}">
      <formula1>"A, B, C, D"</formula1>
    </dataValidation>
    <dataValidation type="list" allowBlank="1" showInputMessage="1" showErrorMessage="1" sqref="AZ4:BC4" xr:uid="{00000000-0002-0000-0200-000002000000}">
      <formula1>"予定,実績,予定・実績"</formula1>
    </dataValidation>
    <dataValidation type="list" errorStyle="warning" allowBlank="1" showInputMessage="1" error="リストにない場合のみ、入力してください。" sqref="G14:K31" xr:uid="{00000000-0002-0000-0200-000003000000}">
      <formula1>INDIRECT(C14)</formula1>
    </dataValidation>
    <dataValidation type="list" allowBlank="1" showInputMessage="1" sqref="C14:D31" xr:uid="{00000000-0002-0000-0200-000004000000}">
      <formula1>職種</formula1>
    </dataValidation>
    <dataValidation type="list" allowBlank="1" showInputMessage="1" showErrorMessage="1" sqref="AZ3" xr:uid="{00000000-0002-0000-0200-000005000000}">
      <formula1>"４週,暦月"</formula1>
    </dataValidation>
    <dataValidation type="list" allowBlank="1" showInputMessage="1" showErrorMessage="1" sqref="J42:K42" xr:uid="{00000000-0002-0000-0200-000006000000}">
      <formula1>"週,暦月"</formula1>
    </dataValidation>
    <dataValidation type="decimal" allowBlank="1" showInputMessage="1" showErrorMessage="1" error="入力可能範囲　32～40" sqref="AV5" xr:uid="{00000000-0002-0000-0200-000007000000}">
      <formula1>32</formula1>
      <formula2>40</formula2>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'プルダウン・リスト(勤務形態一覧表)'!$C$4:$C$8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C70"/>
  <sheetViews>
    <sheetView topLeftCell="A49" zoomScale="70" zoomScaleNormal="70" workbookViewId="0">
      <selection activeCell="H29" sqref="H29"/>
    </sheetView>
  </sheetViews>
  <sheetFormatPr defaultRowHeight="18.75"/>
  <cols>
    <col min="1" max="2" width="9" style="112"/>
    <col min="3" max="3" width="44.25" style="112" customWidth="1"/>
    <col min="4" max="16384" width="9" style="112"/>
  </cols>
  <sheetData>
    <row r="1" spans="1:10">
      <c r="A1" s="112" t="s">
        <v>122</v>
      </c>
    </row>
    <row r="2" spans="1:10" s="115" customFormat="1" ht="20.25" customHeight="1">
      <c r="A2" s="113" t="s">
        <v>121</v>
      </c>
      <c r="B2" s="113"/>
      <c r="C2" s="114"/>
    </row>
    <row r="3" spans="1:10" s="115" customFormat="1" ht="20.25" customHeight="1">
      <c r="A3" s="114"/>
      <c r="B3" s="114"/>
      <c r="C3" s="114"/>
    </row>
    <row r="4" spans="1:10" s="115" customFormat="1" ht="20.25" customHeight="1">
      <c r="A4" s="116"/>
      <c r="B4" s="114" t="s">
        <v>120</v>
      </c>
      <c r="C4" s="114"/>
      <c r="E4" s="448" t="s">
        <v>119</v>
      </c>
      <c r="F4" s="448"/>
      <c r="G4" s="448"/>
      <c r="H4" s="448"/>
      <c r="I4" s="448"/>
      <c r="J4" s="448"/>
    </row>
    <row r="5" spans="1:10" s="115" customFormat="1" ht="20.25" customHeight="1">
      <c r="A5" s="117"/>
      <c r="B5" s="114" t="s">
        <v>118</v>
      </c>
      <c r="C5" s="114"/>
      <c r="E5" s="448"/>
      <c r="F5" s="448"/>
      <c r="G5" s="448"/>
      <c r="H5" s="448"/>
      <c r="I5" s="448"/>
      <c r="J5" s="448"/>
    </row>
    <row r="6" spans="1:10" s="115" customFormat="1" ht="20.25" customHeight="1">
      <c r="A6" s="114" t="s">
        <v>117</v>
      </c>
      <c r="B6" s="114"/>
      <c r="C6" s="114"/>
    </row>
    <row r="7" spans="1:10" s="115" customFormat="1" ht="20.25" customHeight="1">
      <c r="A7" s="118"/>
      <c r="B7" s="114"/>
      <c r="C7" s="114"/>
    </row>
    <row r="8" spans="1:10" s="115" customFormat="1" ht="20.25" customHeight="1">
      <c r="A8" s="114" t="s">
        <v>116</v>
      </c>
      <c r="B8" s="114"/>
      <c r="C8" s="114"/>
    </row>
    <row r="9" spans="1:10" s="115" customFormat="1" ht="20.25" customHeight="1">
      <c r="A9" s="118"/>
      <c r="B9" s="114"/>
      <c r="C9" s="114"/>
    </row>
    <row r="10" spans="1:10" s="115" customFormat="1" ht="20.25" customHeight="1">
      <c r="A10" s="114" t="s">
        <v>115</v>
      </c>
      <c r="B10" s="114"/>
      <c r="C10" s="114"/>
    </row>
    <row r="11" spans="1:10" s="115" customFormat="1" ht="20.25" customHeight="1">
      <c r="A11" s="114"/>
      <c r="B11" s="114"/>
      <c r="C11" s="114"/>
    </row>
    <row r="12" spans="1:10" s="115" customFormat="1" ht="20.25" customHeight="1">
      <c r="A12" s="114" t="s">
        <v>114</v>
      </c>
      <c r="B12" s="114"/>
      <c r="C12" s="114"/>
    </row>
    <row r="13" spans="1:10" s="115" customFormat="1" ht="20.25" customHeight="1">
      <c r="A13" s="114"/>
      <c r="B13" s="114"/>
      <c r="C13" s="114"/>
    </row>
    <row r="14" spans="1:10" s="115" customFormat="1" ht="20.25" customHeight="1">
      <c r="A14" s="114" t="s">
        <v>113</v>
      </c>
      <c r="B14" s="114"/>
      <c r="C14" s="114"/>
    </row>
    <row r="15" spans="1:10" s="115" customFormat="1" ht="20.25" customHeight="1">
      <c r="A15" s="114"/>
      <c r="B15" s="114"/>
      <c r="C15" s="114"/>
    </row>
    <row r="16" spans="1:10" s="115" customFormat="1" ht="20.25" customHeight="1">
      <c r="A16" s="114" t="s">
        <v>112</v>
      </c>
      <c r="B16" s="114"/>
      <c r="C16" s="114"/>
    </row>
    <row r="17" spans="1:3" s="115" customFormat="1" ht="20.25" customHeight="1">
      <c r="A17" s="114"/>
      <c r="B17" s="114"/>
      <c r="C17" s="114"/>
    </row>
    <row r="18" spans="1:3" s="115" customFormat="1" ht="20.25" customHeight="1">
      <c r="A18" s="114" t="s">
        <v>111</v>
      </c>
      <c r="B18" s="114"/>
      <c r="C18" s="114"/>
    </row>
    <row r="19" spans="1:3" s="115" customFormat="1" ht="20.25" customHeight="1">
      <c r="A19" s="114" t="s">
        <v>110</v>
      </c>
      <c r="B19" s="114"/>
      <c r="C19" s="114"/>
    </row>
    <row r="20" spans="1:3" s="115" customFormat="1" ht="20.25" customHeight="1">
      <c r="A20" s="114"/>
      <c r="B20" s="114"/>
      <c r="C20" s="114"/>
    </row>
    <row r="21" spans="1:3" s="115" customFormat="1" ht="20.25" customHeight="1">
      <c r="A21" s="114"/>
      <c r="B21" s="119" t="s">
        <v>66</v>
      </c>
      <c r="C21" s="119" t="s">
        <v>109</v>
      </c>
    </row>
    <row r="22" spans="1:3" s="115" customFormat="1" ht="20.25" customHeight="1">
      <c r="A22" s="114"/>
      <c r="B22" s="119">
        <v>1</v>
      </c>
      <c r="C22" s="120" t="s">
        <v>108</v>
      </c>
    </row>
    <row r="23" spans="1:3" s="115" customFormat="1" ht="20.25" customHeight="1">
      <c r="A23" s="114"/>
      <c r="B23" s="119">
        <v>2</v>
      </c>
      <c r="C23" s="120" t="s">
        <v>107</v>
      </c>
    </row>
    <row r="24" spans="1:3" s="115" customFormat="1" ht="20.25" customHeight="1">
      <c r="A24" s="114"/>
      <c r="B24" s="114"/>
      <c r="C24" s="114"/>
    </row>
    <row r="25" spans="1:3" s="115" customFormat="1" ht="20.25" customHeight="1">
      <c r="A25" s="114" t="s">
        <v>106</v>
      </c>
      <c r="B25" s="114"/>
      <c r="C25" s="114"/>
    </row>
    <row r="26" spans="1:3" s="115" customFormat="1" ht="20.25" customHeight="1">
      <c r="A26" s="114" t="s">
        <v>105</v>
      </c>
      <c r="B26" s="114"/>
      <c r="C26" s="114"/>
    </row>
    <row r="27" spans="1:3" s="115" customFormat="1" ht="20.25" customHeight="1">
      <c r="A27" s="114"/>
      <c r="B27" s="114"/>
      <c r="C27" s="114"/>
    </row>
    <row r="28" spans="1:3" s="115" customFormat="1" ht="20.25" customHeight="1">
      <c r="A28" s="114"/>
      <c r="B28" s="119" t="s">
        <v>52</v>
      </c>
      <c r="C28" s="119" t="s">
        <v>51</v>
      </c>
    </row>
    <row r="29" spans="1:3" s="115" customFormat="1" ht="20.25" customHeight="1">
      <c r="A29" s="114"/>
      <c r="B29" s="119" t="s">
        <v>46</v>
      </c>
      <c r="C29" s="120" t="s">
        <v>47</v>
      </c>
    </row>
    <row r="30" spans="1:3" s="115" customFormat="1" ht="20.25" customHeight="1">
      <c r="A30" s="114"/>
      <c r="B30" s="119" t="s">
        <v>44</v>
      </c>
      <c r="C30" s="120" t="s">
        <v>45</v>
      </c>
    </row>
    <row r="31" spans="1:3" s="115" customFormat="1" ht="20.25" customHeight="1">
      <c r="A31" s="114"/>
      <c r="B31" s="119" t="s">
        <v>42</v>
      </c>
      <c r="C31" s="120" t="s">
        <v>43</v>
      </c>
    </row>
    <row r="32" spans="1:3" s="115" customFormat="1" ht="20.25" customHeight="1">
      <c r="A32" s="114"/>
      <c r="B32" s="119" t="s">
        <v>40</v>
      </c>
      <c r="C32" s="120" t="s">
        <v>41</v>
      </c>
    </row>
    <row r="33" spans="1:55" s="115" customFormat="1" ht="20.25" customHeight="1">
      <c r="A33" s="114"/>
      <c r="B33" s="114"/>
      <c r="C33" s="114"/>
    </row>
    <row r="34" spans="1:55" s="115" customFormat="1" ht="20.25" customHeight="1">
      <c r="A34" s="114"/>
      <c r="B34" s="121" t="s">
        <v>104</v>
      </c>
      <c r="C34" s="114"/>
    </row>
    <row r="35" spans="1:55" s="115" customFormat="1" ht="20.25" customHeight="1">
      <c r="B35" s="114" t="s">
        <v>103</v>
      </c>
      <c r="E35" s="121"/>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row>
    <row r="36" spans="1:55" s="115" customFormat="1" ht="20.25" customHeight="1">
      <c r="B36" s="114" t="s">
        <v>102</v>
      </c>
      <c r="E36" s="114"/>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row>
    <row r="37" spans="1:55" s="115" customFormat="1" ht="20.25" customHeight="1">
      <c r="E37" s="114"/>
    </row>
    <row r="38" spans="1:55" s="115" customFormat="1" ht="20.25" customHeight="1">
      <c r="A38" s="114"/>
      <c r="B38" s="114"/>
      <c r="C38" s="114"/>
      <c r="D38" s="123"/>
      <c r="E38" s="124"/>
      <c r="F38" s="124"/>
      <c r="G38" s="124"/>
      <c r="H38" s="125"/>
      <c r="I38" s="125"/>
      <c r="J38" s="124"/>
      <c r="K38" s="124"/>
      <c r="L38" s="124"/>
      <c r="M38" s="125"/>
      <c r="N38" s="125"/>
      <c r="O38" s="125"/>
      <c r="P38" s="125"/>
      <c r="Q38" s="125"/>
      <c r="R38" s="124"/>
      <c r="S38" s="124"/>
      <c r="T38" s="124"/>
      <c r="U38" s="125"/>
      <c r="V38" s="125"/>
      <c r="W38" s="124"/>
      <c r="X38" s="124"/>
      <c r="Y38" s="124"/>
      <c r="Z38" s="125"/>
      <c r="AA38" s="125"/>
    </row>
    <row r="39" spans="1:55" s="115" customFormat="1" ht="20.25" customHeight="1">
      <c r="A39" s="114" t="s">
        <v>101</v>
      </c>
      <c r="B39" s="114"/>
      <c r="C39" s="114"/>
    </row>
    <row r="40" spans="1:55" s="115" customFormat="1" ht="20.25" customHeight="1">
      <c r="A40" s="114" t="s">
        <v>100</v>
      </c>
      <c r="B40" s="114"/>
      <c r="C40" s="114"/>
    </row>
    <row r="41" spans="1:55" s="115" customFormat="1" ht="20.25" customHeight="1">
      <c r="A41" s="126" t="s">
        <v>99</v>
      </c>
      <c r="D41" s="127"/>
      <c r="E41" s="128"/>
      <c r="F41" s="124"/>
      <c r="G41" s="124"/>
      <c r="H41" s="124"/>
      <c r="I41" s="124"/>
      <c r="J41" s="125"/>
      <c r="K41" s="124"/>
      <c r="L41" s="125"/>
      <c r="M41" s="124"/>
      <c r="N41" s="124"/>
      <c r="O41" s="124"/>
      <c r="P41" s="124"/>
      <c r="Q41" s="124"/>
      <c r="R41" s="125"/>
      <c r="S41" s="124"/>
      <c r="T41" s="125"/>
      <c r="U41" s="124"/>
      <c r="V41" s="124"/>
      <c r="W41" s="125"/>
      <c r="X41" s="124"/>
      <c r="Y41" s="125"/>
      <c r="Z41" s="124"/>
      <c r="AA41" s="124"/>
      <c r="AB41" s="124"/>
      <c r="AC41" s="124"/>
      <c r="AD41" s="124"/>
      <c r="AE41" s="125"/>
      <c r="AF41" s="123"/>
      <c r="AG41" s="125"/>
      <c r="AH41" s="124"/>
      <c r="AI41" s="125"/>
      <c r="AJ41" s="125"/>
      <c r="AK41" s="125"/>
      <c r="AL41" s="125"/>
      <c r="AM41" s="124"/>
      <c r="AN41" s="125"/>
      <c r="AO41" s="125"/>
    </row>
    <row r="42" spans="1:55" s="115" customFormat="1" ht="20.25" customHeight="1">
      <c r="C42" s="126"/>
      <c r="D42" s="127"/>
      <c r="E42" s="128"/>
      <c r="F42" s="124"/>
      <c r="G42" s="124"/>
      <c r="H42" s="124"/>
      <c r="I42" s="124"/>
      <c r="J42" s="125"/>
      <c r="K42" s="124"/>
      <c r="L42" s="125"/>
      <c r="M42" s="124"/>
      <c r="N42" s="124"/>
      <c r="O42" s="124"/>
      <c r="P42" s="124"/>
      <c r="Q42" s="124"/>
      <c r="R42" s="125"/>
      <c r="S42" s="124"/>
      <c r="T42" s="125"/>
      <c r="U42" s="124"/>
      <c r="V42" s="124"/>
      <c r="W42" s="125"/>
      <c r="X42" s="124"/>
      <c r="Y42" s="125"/>
      <c r="Z42" s="124"/>
      <c r="AA42" s="124"/>
      <c r="AB42" s="124"/>
      <c r="AC42" s="124"/>
      <c r="AD42" s="124"/>
      <c r="AE42" s="125"/>
      <c r="AF42" s="123"/>
      <c r="AG42" s="125"/>
      <c r="AH42" s="124"/>
      <c r="AI42" s="125"/>
      <c r="AJ42" s="125"/>
      <c r="AK42" s="125"/>
      <c r="AL42" s="125"/>
      <c r="AM42" s="124"/>
      <c r="AN42" s="125"/>
      <c r="AO42" s="125"/>
    </row>
    <row r="43" spans="1:55" s="115" customFormat="1" ht="20.25" customHeight="1">
      <c r="A43" s="114" t="s">
        <v>98</v>
      </c>
      <c r="B43" s="114"/>
    </row>
    <row r="44" spans="1:55" s="115" customFormat="1" ht="20.25" customHeight="1"/>
    <row r="45" spans="1:55" s="115" customFormat="1" ht="20.25" customHeight="1">
      <c r="A45" s="114" t="s">
        <v>97</v>
      </c>
      <c r="B45" s="114"/>
      <c r="C45" s="114"/>
    </row>
    <row r="46" spans="1:55" s="115" customFormat="1" ht="20.25" customHeight="1">
      <c r="A46" s="114" t="s">
        <v>96</v>
      </c>
      <c r="B46" s="114"/>
      <c r="C46" s="114"/>
    </row>
    <row r="47" spans="1:55" s="115" customFormat="1" ht="20.25" customHeight="1"/>
    <row r="48" spans="1:55" s="115" customFormat="1" ht="20.25" customHeight="1">
      <c r="A48" s="114" t="s">
        <v>95</v>
      </c>
      <c r="B48" s="114"/>
      <c r="C48" s="114"/>
    </row>
    <row r="49" spans="1:55" s="115" customFormat="1" ht="20.25" customHeight="1">
      <c r="A49" s="114" t="s">
        <v>94</v>
      </c>
      <c r="B49" s="114"/>
      <c r="C49" s="114"/>
    </row>
    <row r="50" spans="1:55" s="115" customFormat="1" ht="20.25" customHeight="1">
      <c r="A50" s="114"/>
      <c r="B50" s="114"/>
      <c r="C50" s="114"/>
    </row>
    <row r="51" spans="1:55" s="115" customFormat="1" ht="20.25" customHeight="1">
      <c r="A51" s="114" t="s">
        <v>93</v>
      </c>
      <c r="B51" s="114"/>
      <c r="C51" s="114"/>
    </row>
    <row r="52" spans="1:55" s="115" customFormat="1" ht="20.25" customHeight="1">
      <c r="A52" s="114"/>
      <c r="B52" s="114"/>
      <c r="C52" s="114"/>
    </row>
    <row r="53" spans="1:55" s="115" customFormat="1" ht="20.25" customHeight="1">
      <c r="A53" s="115" t="s">
        <v>92</v>
      </c>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row>
    <row r="54" spans="1:55" s="115" customFormat="1" ht="20.25" customHeight="1">
      <c r="A54" s="115" t="s">
        <v>91</v>
      </c>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row>
    <row r="55" spans="1:55" s="115" customFormat="1" ht="20.25" customHeight="1">
      <c r="A55" s="115" t="s">
        <v>90</v>
      </c>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row>
    <row r="56" spans="1:55" s="115" customFormat="1" ht="20.25" customHeight="1">
      <c r="A56" s="114"/>
      <c r="B56" s="114"/>
      <c r="C56" s="114"/>
      <c r="D56" s="122"/>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row>
    <row r="57" spans="1:55" s="115" customFormat="1" ht="20.25" customHeight="1">
      <c r="A57" s="115" t="s">
        <v>89</v>
      </c>
      <c r="C57" s="130"/>
      <c r="D57" s="121"/>
      <c r="E57" s="121"/>
    </row>
    <row r="58" spans="1:55" s="115" customFormat="1" ht="20.25" customHeight="1">
      <c r="A58" s="131" t="s">
        <v>251</v>
      </c>
      <c r="B58" s="130"/>
      <c r="C58" s="130"/>
      <c r="D58" s="114"/>
      <c r="E58" s="114"/>
    </row>
    <row r="59" spans="1:55" s="115" customFormat="1" ht="20.25" customHeight="1">
      <c r="A59" s="132" t="s">
        <v>88</v>
      </c>
      <c r="B59" s="130"/>
      <c r="C59" s="130"/>
      <c r="D59" s="114"/>
      <c r="E59" s="114"/>
    </row>
    <row r="60" spans="1:55" s="115" customFormat="1" ht="20.25" customHeight="1">
      <c r="A60" s="131" t="s">
        <v>252</v>
      </c>
      <c r="B60" s="130"/>
      <c r="C60" s="130"/>
      <c r="D60" s="114"/>
      <c r="E60" s="114"/>
    </row>
    <row r="61" spans="1:55" s="115" customFormat="1" ht="20.25" customHeight="1">
      <c r="A61" s="132" t="s">
        <v>253</v>
      </c>
      <c r="B61" s="130"/>
      <c r="C61" s="130"/>
      <c r="D61" s="114"/>
      <c r="E61" s="114"/>
    </row>
    <row r="62" spans="1:55" s="115" customFormat="1" ht="20.25" customHeight="1">
      <c r="A62" s="131" t="s">
        <v>87</v>
      </c>
      <c r="B62" s="130"/>
      <c r="C62" s="130"/>
      <c r="D62" s="114"/>
      <c r="E62" s="114"/>
    </row>
    <row r="63" spans="1:55" s="115" customFormat="1" ht="20.25" customHeight="1">
      <c r="A63" s="131" t="s">
        <v>86</v>
      </c>
      <c r="B63" s="130"/>
      <c r="C63" s="130"/>
      <c r="D63" s="114"/>
      <c r="E63" s="114"/>
    </row>
    <row r="64" spans="1:55" s="115" customFormat="1" ht="20.25" customHeight="1">
      <c r="A64" s="131" t="s">
        <v>85</v>
      </c>
      <c r="B64" s="130"/>
      <c r="C64" s="130"/>
      <c r="D64" s="114"/>
      <c r="E64" s="114"/>
    </row>
    <row r="65" spans="1:5" s="115" customFormat="1" ht="20.25" customHeight="1">
      <c r="A65" s="130"/>
      <c r="B65" s="130"/>
      <c r="C65" s="130"/>
      <c r="D65" s="114"/>
      <c r="E65" s="114"/>
    </row>
    <row r="66" spans="1:5" s="115" customFormat="1" ht="20.25" customHeight="1">
      <c r="A66" s="130"/>
      <c r="B66" s="130"/>
      <c r="C66" s="130"/>
      <c r="D66" s="114"/>
      <c r="E66" s="114"/>
    </row>
    <row r="67" spans="1:5" s="115" customFormat="1" ht="20.25" customHeight="1">
      <c r="A67" s="130"/>
      <c r="B67" s="130"/>
      <c r="C67" s="130"/>
      <c r="D67" s="114"/>
      <c r="E67" s="114"/>
    </row>
    <row r="68" spans="1:5" s="115" customFormat="1" ht="20.25" customHeight="1">
      <c r="A68" s="130"/>
      <c r="B68" s="130"/>
      <c r="C68" s="130"/>
      <c r="D68" s="114"/>
      <c r="E68" s="114"/>
    </row>
    <row r="69" spans="1:5" ht="20.25" customHeight="1"/>
    <row r="70" spans="1:5" ht="20.25" customHeight="1"/>
  </sheetData>
  <mergeCells count="1">
    <mergeCell ref="E4:J5"/>
  </mergeCells>
  <phoneticPr fontId="3"/>
  <printOptions horizontalCentered="1"/>
  <pageMargins left="0.70866141732283472" right="0.70866141732283472" top="0.74803149606299213" bottom="0.15748031496062992"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5"/>
  <sheetViews>
    <sheetView topLeftCell="A22" zoomScale="70" zoomScaleNormal="70" workbookViewId="0">
      <selection activeCell="E21" sqref="E21"/>
    </sheetView>
  </sheetViews>
  <sheetFormatPr defaultRowHeight="25.5"/>
  <cols>
    <col min="1" max="1" width="2" style="1" customWidth="1"/>
    <col min="2" max="2" width="8.625" style="1" customWidth="1"/>
    <col min="3" max="11" width="40.625" style="1" customWidth="1"/>
    <col min="12" max="16384" width="9" style="1"/>
  </cols>
  <sheetData>
    <row r="1" spans="2:11">
      <c r="B1" s="1" t="s">
        <v>123</v>
      </c>
    </row>
    <row r="3" spans="2:11">
      <c r="B3" s="2" t="s">
        <v>66</v>
      </c>
      <c r="C3" s="2" t="s">
        <v>124</v>
      </c>
    </row>
    <row r="4" spans="2:11">
      <c r="B4" s="2">
        <v>1</v>
      </c>
      <c r="C4" s="3" t="s">
        <v>81</v>
      </c>
    </row>
    <row r="5" spans="2:11">
      <c r="B5" s="2">
        <v>2</v>
      </c>
      <c r="C5" s="3" t="s">
        <v>125</v>
      </c>
    </row>
    <row r="6" spans="2:11">
      <c r="B6" s="2">
        <v>3</v>
      </c>
      <c r="C6" s="3"/>
    </row>
    <row r="7" spans="2:11">
      <c r="B7" s="2">
        <v>4</v>
      </c>
      <c r="C7" s="3"/>
    </row>
    <row r="8" spans="2:11">
      <c r="B8" s="2">
        <v>5</v>
      </c>
      <c r="C8" s="3"/>
    </row>
    <row r="9" spans="2:11">
      <c r="B9" s="2">
        <v>6</v>
      </c>
      <c r="C9" s="3"/>
    </row>
    <row r="10" spans="2:11">
      <c r="B10" s="2">
        <v>7</v>
      </c>
      <c r="C10" s="3"/>
    </row>
    <row r="11" spans="2:11">
      <c r="B11" s="2">
        <v>8</v>
      </c>
      <c r="C11" s="3"/>
    </row>
    <row r="13" spans="2:11">
      <c r="B13" s="1" t="s">
        <v>126</v>
      </c>
    </row>
    <row r="14" spans="2:11" ht="26.25" thickBot="1"/>
    <row r="15" spans="2:11" ht="26.25" thickBot="1">
      <c r="B15" s="4" t="s">
        <v>109</v>
      </c>
      <c r="C15" s="5" t="s">
        <v>108</v>
      </c>
      <c r="D15" s="6" t="s">
        <v>107</v>
      </c>
      <c r="E15" s="7" t="s">
        <v>127</v>
      </c>
      <c r="F15" s="7" t="s">
        <v>254</v>
      </c>
      <c r="G15" s="7" t="s">
        <v>254</v>
      </c>
      <c r="H15" s="7" t="s">
        <v>127</v>
      </c>
      <c r="I15" s="7" t="s">
        <v>254</v>
      </c>
      <c r="J15" s="7" t="s">
        <v>127</v>
      </c>
      <c r="K15" s="8" t="s">
        <v>254</v>
      </c>
    </row>
    <row r="16" spans="2:11">
      <c r="B16" s="449" t="s">
        <v>128</v>
      </c>
      <c r="C16" s="9" t="s">
        <v>129</v>
      </c>
      <c r="D16" s="10" t="s">
        <v>129</v>
      </c>
      <c r="E16" s="10" t="s">
        <v>127</v>
      </c>
      <c r="F16" s="10"/>
      <c r="G16" s="10"/>
      <c r="H16" s="10"/>
      <c r="I16" s="11"/>
      <c r="J16" s="11"/>
      <c r="K16" s="12"/>
    </row>
    <row r="17" spans="2:11">
      <c r="B17" s="449"/>
      <c r="C17" s="10" t="s">
        <v>107</v>
      </c>
      <c r="D17" s="10" t="s">
        <v>107</v>
      </c>
      <c r="E17" s="10" t="s">
        <v>127</v>
      </c>
      <c r="F17" s="10"/>
      <c r="G17" s="10"/>
      <c r="H17" s="10"/>
      <c r="I17" s="14"/>
      <c r="J17" s="14"/>
      <c r="K17" s="15"/>
    </row>
    <row r="18" spans="2:11">
      <c r="B18" s="449"/>
      <c r="C18" s="13" t="s">
        <v>130</v>
      </c>
      <c r="D18" s="10" t="s">
        <v>255</v>
      </c>
      <c r="E18" s="10" t="s">
        <v>127</v>
      </c>
      <c r="F18" s="10"/>
      <c r="G18" s="10"/>
      <c r="H18" s="10"/>
      <c r="I18" s="14"/>
      <c r="J18" s="14"/>
      <c r="K18" s="15"/>
    </row>
    <row r="19" spans="2:11">
      <c r="B19" s="449"/>
      <c r="C19" s="13" t="s">
        <v>256</v>
      </c>
      <c r="D19" s="10" t="s">
        <v>256</v>
      </c>
      <c r="E19" s="10" t="s">
        <v>127</v>
      </c>
      <c r="F19" s="10"/>
      <c r="G19" s="10"/>
      <c r="H19" s="10"/>
      <c r="I19" s="14"/>
      <c r="J19" s="14"/>
      <c r="K19" s="15"/>
    </row>
    <row r="20" spans="2:11">
      <c r="B20" s="449"/>
      <c r="C20" s="13" t="s">
        <v>254</v>
      </c>
      <c r="D20" s="10" t="s">
        <v>127</v>
      </c>
      <c r="E20" s="16" t="s">
        <v>127</v>
      </c>
      <c r="F20" s="10"/>
      <c r="G20" s="10"/>
      <c r="H20" s="10"/>
      <c r="I20" s="14"/>
      <c r="J20" s="14"/>
      <c r="K20" s="15"/>
    </row>
    <row r="21" spans="2:11">
      <c r="B21" s="449"/>
      <c r="C21" s="13" t="s">
        <v>257</v>
      </c>
      <c r="D21" s="10" t="s">
        <v>257</v>
      </c>
      <c r="E21" s="10" t="s">
        <v>257</v>
      </c>
      <c r="F21" s="10"/>
      <c r="G21" s="10"/>
      <c r="H21" s="10"/>
      <c r="I21" s="14"/>
      <c r="J21" s="14"/>
      <c r="K21" s="15"/>
    </row>
    <row r="22" spans="2:11">
      <c r="B22" s="449"/>
      <c r="C22" s="13" t="s">
        <v>257</v>
      </c>
      <c r="D22" s="10" t="s">
        <v>258</v>
      </c>
      <c r="E22" s="10" t="s">
        <v>127</v>
      </c>
      <c r="F22" s="10"/>
      <c r="G22" s="10"/>
      <c r="H22" s="10"/>
      <c r="I22" s="14"/>
      <c r="J22" s="14"/>
      <c r="K22" s="15"/>
    </row>
    <row r="23" spans="2:11">
      <c r="B23" s="449"/>
      <c r="C23" s="13" t="s">
        <v>257</v>
      </c>
      <c r="D23" s="10" t="s">
        <v>258</v>
      </c>
      <c r="E23" s="10" t="s">
        <v>257</v>
      </c>
      <c r="F23" s="10"/>
      <c r="G23" s="10"/>
      <c r="H23" s="10"/>
      <c r="I23" s="14"/>
      <c r="J23" s="14"/>
      <c r="K23" s="15"/>
    </row>
    <row r="24" spans="2:11">
      <c r="B24" s="449"/>
      <c r="C24" s="13" t="s">
        <v>257</v>
      </c>
      <c r="D24" s="10" t="s">
        <v>258</v>
      </c>
      <c r="E24" s="10" t="s">
        <v>256</v>
      </c>
      <c r="F24" s="10"/>
      <c r="G24" s="10"/>
      <c r="H24" s="10"/>
      <c r="I24" s="14"/>
      <c r="J24" s="14"/>
      <c r="K24" s="15"/>
    </row>
    <row r="25" spans="2:11">
      <c r="B25" s="449"/>
      <c r="C25" s="13" t="s">
        <v>255</v>
      </c>
      <c r="D25" s="16" t="s">
        <v>256</v>
      </c>
      <c r="E25" s="16" t="s">
        <v>127</v>
      </c>
      <c r="F25" s="16"/>
      <c r="G25" s="16"/>
      <c r="H25" s="16"/>
      <c r="I25" s="14"/>
      <c r="J25" s="14"/>
      <c r="K25" s="15"/>
    </row>
    <row r="26" spans="2:11">
      <c r="B26" s="449"/>
      <c r="C26" s="13" t="s">
        <v>256</v>
      </c>
      <c r="D26" s="16" t="s">
        <v>257</v>
      </c>
      <c r="E26" s="16" t="s">
        <v>257</v>
      </c>
      <c r="F26" s="16"/>
      <c r="G26" s="16"/>
      <c r="H26" s="16"/>
      <c r="I26" s="14"/>
      <c r="J26" s="14"/>
      <c r="K26" s="15"/>
    </row>
    <row r="27" spans="2:11">
      <c r="B27" s="449"/>
      <c r="C27" s="13" t="s">
        <v>257</v>
      </c>
      <c r="D27" s="16" t="s">
        <v>257</v>
      </c>
      <c r="E27" s="16" t="s">
        <v>254</v>
      </c>
      <c r="F27" s="16"/>
      <c r="G27" s="16"/>
      <c r="H27" s="16"/>
      <c r="I27" s="14"/>
      <c r="J27" s="14"/>
      <c r="K27" s="15"/>
    </row>
    <row r="28" spans="2:11" ht="26.25" thickBot="1">
      <c r="B28" s="450"/>
      <c r="C28" s="17" t="s">
        <v>256</v>
      </c>
      <c r="D28" s="18" t="s">
        <v>257</v>
      </c>
      <c r="E28" s="18" t="s">
        <v>254</v>
      </c>
      <c r="F28" s="18"/>
      <c r="G28" s="18"/>
      <c r="H28" s="18"/>
      <c r="I28" s="18"/>
      <c r="J28" s="18"/>
      <c r="K28" s="19"/>
    </row>
    <row r="31" spans="2:11">
      <c r="C31" s="1" t="s">
        <v>131</v>
      </c>
    </row>
    <row r="32" spans="2:11">
      <c r="C32" s="1" t="s">
        <v>132</v>
      </c>
    </row>
    <row r="33" spans="3:3">
      <c r="C33" s="1" t="s">
        <v>133</v>
      </c>
    </row>
    <row r="34" spans="3:3">
      <c r="C34" s="1" t="s">
        <v>134</v>
      </c>
    </row>
    <row r="35" spans="3:3">
      <c r="C35" s="1" t="s">
        <v>135</v>
      </c>
    </row>
    <row r="36" spans="3:3">
      <c r="C36" s="1" t="s">
        <v>136</v>
      </c>
    </row>
    <row r="37" spans="3:3">
      <c r="C37" s="1" t="s">
        <v>137</v>
      </c>
    </row>
    <row r="38" spans="3:3">
      <c r="C38" s="1" t="s">
        <v>138</v>
      </c>
    </row>
    <row r="40" spans="3:3">
      <c r="C40" s="1" t="s">
        <v>139</v>
      </c>
    </row>
    <row r="41" spans="3:3">
      <c r="C41" s="1" t="s">
        <v>140</v>
      </c>
    </row>
    <row r="42" spans="3:3">
      <c r="C42" s="1" t="s">
        <v>141</v>
      </c>
    </row>
    <row r="43" spans="3:3">
      <c r="C43" s="1" t="s">
        <v>142</v>
      </c>
    </row>
    <row r="44" spans="3:3">
      <c r="C44" s="1" t="s">
        <v>143</v>
      </c>
    </row>
    <row r="45" spans="3:3">
      <c r="C45" s="1" t="s">
        <v>144</v>
      </c>
    </row>
  </sheetData>
  <mergeCells count="1">
    <mergeCell ref="B16:B28"/>
  </mergeCells>
  <phoneticPr fontId="3"/>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Y259"/>
  <sheetViews>
    <sheetView view="pageBreakPreview" topLeftCell="A148" zoomScale="98" zoomScaleNormal="100" zoomScaleSheetLayoutView="98" workbookViewId="0">
      <selection activeCell="E155" sqref="E155:S155"/>
    </sheetView>
  </sheetViews>
  <sheetFormatPr defaultColWidth="3.625" defaultRowHeight="15" customHeight="1"/>
  <cols>
    <col min="1" max="3" width="3.125" style="135" customWidth="1"/>
    <col min="4" max="4" width="4.625" style="136" customWidth="1"/>
    <col min="5" max="17" width="3.625" style="135" customWidth="1"/>
    <col min="18" max="18" width="4.625" style="135" customWidth="1"/>
    <col min="19" max="19" width="3.625" style="135" customWidth="1"/>
    <col min="20" max="20" width="5.125" style="137" customWidth="1"/>
    <col min="21" max="25" width="3.625" style="135" customWidth="1"/>
    <col min="26" max="16384" width="3.625" style="135"/>
  </cols>
  <sheetData>
    <row r="1" spans="1:25" s="141" customFormat="1" ht="30" customHeight="1">
      <c r="A1" s="612" t="s">
        <v>22</v>
      </c>
      <c r="B1" s="612"/>
      <c r="C1" s="612"/>
      <c r="D1" s="612"/>
      <c r="E1" s="612"/>
      <c r="F1" s="612"/>
      <c r="G1" s="612"/>
      <c r="H1" s="612"/>
      <c r="I1" s="612"/>
      <c r="J1" s="612"/>
      <c r="K1" s="612"/>
      <c r="L1" s="612"/>
      <c r="M1" s="612"/>
      <c r="N1" s="612"/>
      <c r="O1" s="612"/>
      <c r="P1" s="612"/>
      <c r="Q1" s="612"/>
      <c r="R1" s="612"/>
      <c r="S1" s="612"/>
      <c r="T1" s="612"/>
      <c r="U1" s="612"/>
      <c r="V1" s="612"/>
      <c r="W1" s="612"/>
      <c r="X1" s="612"/>
    </row>
    <row r="2" spans="1:25" s="141" customFormat="1" ht="9.75" customHeight="1">
      <c r="A2" s="625"/>
      <c r="B2" s="625"/>
      <c r="C2" s="625"/>
      <c r="D2" s="625"/>
      <c r="E2" s="625"/>
      <c r="F2" s="625"/>
      <c r="G2" s="625"/>
      <c r="H2" s="625"/>
      <c r="I2" s="625"/>
      <c r="J2" s="625"/>
      <c r="K2" s="625"/>
      <c r="L2" s="625"/>
      <c r="M2" s="625"/>
      <c r="N2" s="625"/>
      <c r="O2" s="625"/>
      <c r="P2" s="625"/>
      <c r="Q2" s="625"/>
      <c r="R2" s="625"/>
      <c r="S2" s="625"/>
      <c r="T2" s="625"/>
      <c r="U2" s="625"/>
      <c r="V2" s="625"/>
      <c r="W2" s="625"/>
      <c r="X2" s="625"/>
    </row>
    <row r="3" spans="1:25" s="142" customFormat="1" ht="13.5">
      <c r="A3" s="624" t="s">
        <v>444</v>
      </c>
      <c r="B3" s="624"/>
      <c r="C3" s="624"/>
      <c r="D3" s="624"/>
      <c r="E3" s="624"/>
      <c r="F3" s="624"/>
      <c r="G3" s="624"/>
      <c r="H3" s="624"/>
      <c r="I3" s="624"/>
      <c r="J3" s="624"/>
      <c r="K3" s="624"/>
      <c r="L3" s="624"/>
      <c r="M3" s="624"/>
      <c r="N3" s="624"/>
      <c r="O3" s="624"/>
      <c r="P3" s="624"/>
      <c r="Q3" s="624"/>
      <c r="R3" s="624"/>
      <c r="S3" s="624"/>
      <c r="T3" s="624"/>
      <c r="U3" s="624"/>
      <c r="V3" s="624"/>
      <c r="W3" s="624"/>
      <c r="X3" s="624"/>
    </row>
    <row r="4" spans="1:25" s="142" customFormat="1" ht="13.5">
      <c r="A4" s="624" t="s">
        <v>574</v>
      </c>
      <c r="B4" s="624"/>
      <c r="C4" s="624"/>
      <c r="D4" s="624"/>
      <c r="E4" s="624"/>
      <c r="F4" s="624"/>
      <c r="G4" s="624"/>
      <c r="H4" s="624"/>
      <c r="I4" s="624"/>
      <c r="J4" s="624"/>
      <c r="K4" s="624"/>
      <c r="L4" s="624"/>
      <c r="M4" s="624"/>
      <c r="N4" s="624"/>
      <c r="O4" s="624"/>
      <c r="P4" s="624"/>
      <c r="Q4" s="624"/>
      <c r="R4" s="624"/>
      <c r="S4" s="624"/>
      <c r="T4" s="624"/>
      <c r="U4" s="624"/>
      <c r="V4" s="624"/>
      <c r="W4" s="624"/>
      <c r="X4" s="624"/>
    </row>
    <row r="5" spans="1:25" s="142" customFormat="1" ht="13.5">
      <c r="A5" s="627" t="s">
        <v>449</v>
      </c>
      <c r="B5" s="627"/>
      <c r="C5" s="627"/>
      <c r="D5" s="627"/>
      <c r="E5" s="627"/>
      <c r="F5" s="627"/>
      <c r="G5" s="627"/>
      <c r="H5" s="627"/>
      <c r="I5" s="627"/>
      <c r="J5" s="627"/>
      <c r="K5" s="627"/>
      <c r="L5" s="627"/>
      <c r="M5" s="627"/>
      <c r="N5" s="627"/>
      <c r="O5" s="627"/>
      <c r="P5" s="627"/>
      <c r="Q5" s="627"/>
      <c r="R5" s="627"/>
      <c r="S5" s="627"/>
      <c r="T5" s="627"/>
      <c r="U5" s="627"/>
      <c r="V5" s="627"/>
      <c r="W5" s="627"/>
      <c r="X5" s="627"/>
    </row>
    <row r="6" spans="1:25" s="142" customFormat="1" ht="20.100000000000001" customHeight="1">
      <c r="A6" s="628" t="s">
        <v>481</v>
      </c>
      <c r="B6" s="628"/>
      <c r="C6" s="628"/>
      <c r="D6" s="628"/>
      <c r="E6" s="628"/>
      <c r="F6" s="628"/>
      <c r="G6" s="628"/>
      <c r="H6" s="628"/>
      <c r="I6" s="628"/>
      <c r="J6" s="628"/>
      <c r="K6" s="628"/>
      <c r="L6" s="628"/>
      <c r="M6" s="628"/>
      <c r="N6" s="629"/>
      <c r="O6" s="629"/>
      <c r="P6" s="629"/>
      <c r="Q6" s="629"/>
      <c r="R6" s="629"/>
      <c r="S6" s="629"/>
      <c r="T6" s="629"/>
      <c r="U6" s="629"/>
      <c r="V6" s="629"/>
      <c r="W6" s="629"/>
      <c r="X6" s="629"/>
    </row>
    <row r="7" spans="1:25" s="142" customFormat="1" ht="20.100000000000001" customHeight="1">
      <c r="A7" s="628" t="s">
        <v>450</v>
      </c>
      <c r="B7" s="628"/>
      <c r="C7" s="628"/>
      <c r="D7" s="628"/>
      <c r="E7" s="628"/>
      <c r="F7" s="628"/>
      <c r="G7" s="628"/>
      <c r="H7" s="628"/>
      <c r="I7" s="628"/>
      <c r="J7" s="628"/>
      <c r="K7" s="628"/>
      <c r="L7" s="628"/>
      <c r="M7" s="628"/>
      <c r="N7" s="628"/>
      <c r="O7" s="628"/>
      <c r="P7" s="628"/>
      <c r="Q7" s="628"/>
      <c r="R7" s="628"/>
      <c r="S7" s="628"/>
      <c r="T7" s="628"/>
      <c r="U7" s="628"/>
      <c r="V7" s="628"/>
      <c r="W7" s="628"/>
      <c r="X7" s="628"/>
    </row>
    <row r="8" spans="1:25" s="142" customFormat="1" ht="20.100000000000001" customHeight="1">
      <c r="A8" s="628" t="s">
        <v>457</v>
      </c>
      <c r="B8" s="628"/>
      <c r="C8" s="628"/>
      <c r="D8" s="628"/>
      <c r="E8" s="628"/>
      <c r="F8" s="628"/>
      <c r="G8" s="628"/>
      <c r="H8" s="628"/>
      <c r="I8" s="628"/>
      <c r="J8" s="628"/>
      <c r="K8" s="628"/>
      <c r="L8" s="628"/>
      <c r="M8" s="628"/>
      <c r="N8" s="628"/>
      <c r="O8" s="628"/>
      <c r="P8" s="628"/>
      <c r="Q8" s="628"/>
      <c r="R8" s="628"/>
      <c r="S8" s="628"/>
      <c r="T8" s="628"/>
      <c r="U8" s="628"/>
      <c r="V8" s="628"/>
      <c r="W8" s="628"/>
      <c r="X8" s="628"/>
    </row>
    <row r="9" spans="1:25" s="142" customFormat="1" ht="20.100000000000001" customHeight="1">
      <c r="A9" s="628" t="s">
        <v>451</v>
      </c>
      <c r="B9" s="628"/>
      <c r="C9" s="628"/>
      <c r="D9" s="628"/>
      <c r="E9" s="628"/>
      <c r="F9" s="628"/>
      <c r="G9" s="628"/>
      <c r="H9" s="628"/>
      <c r="I9" s="628"/>
      <c r="J9" s="628"/>
      <c r="K9" s="628"/>
      <c r="L9" s="628"/>
      <c r="M9" s="628"/>
      <c r="N9" s="628"/>
      <c r="O9" s="628"/>
      <c r="P9" s="628"/>
      <c r="Q9" s="628"/>
      <c r="R9" s="628"/>
      <c r="S9" s="628"/>
      <c r="T9" s="628"/>
      <c r="U9" s="628"/>
      <c r="V9" s="628"/>
      <c r="W9" s="628"/>
      <c r="X9" s="628"/>
    </row>
    <row r="10" spans="1:25" s="141" customFormat="1" ht="30" customHeight="1">
      <c r="A10" s="626" t="s">
        <v>740</v>
      </c>
      <c r="B10" s="626"/>
      <c r="C10" s="626"/>
      <c r="D10" s="626"/>
      <c r="E10" s="626"/>
      <c r="F10" s="626"/>
      <c r="G10" s="626"/>
      <c r="H10" s="626"/>
      <c r="I10" s="626"/>
      <c r="J10" s="626"/>
      <c r="K10" s="626"/>
      <c r="L10" s="626"/>
      <c r="M10" s="626"/>
      <c r="N10" s="626"/>
      <c r="O10" s="626"/>
      <c r="P10" s="626"/>
      <c r="Q10" s="626"/>
      <c r="R10" s="626"/>
      <c r="S10" s="626"/>
      <c r="T10" s="626"/>
      <c r="U10" s="626"/>
      <c r="V10" s="626"/>
      <c r="W10" s="626"/>
      <c r="X10" s="626"/>
    </row>
    <row r="11" spans="1:25" ht="15.75" customHeight="1">
      <c r="A11" s="133" t="s">
        <v>197</v>
      </c>
      <c r="B11" s="134"/>
    </row>
    <row r="12" spans="1:25" ht="30" customHeight="1" thickBot="1">
      <c r="A12" s="143" t="s">
        <v>402</v>
      </c>
      <c r="B12" s="144"/>
      <c r="C12" s="145"/>
      <c r="D12" s="146"/>
      <c r="E12" s="138">
        <v>1</v>
      </c>
      <c r="F12" s="146"/>
      <c r="G12" s="146"/>
      <c r="H12" s="146"/>
      <c r="I12" s="146"/>
      <c r="J12" s="146"/>
      <c r="K12" s="147" t="s">
        <v>405</v>
      </c>
      <c r="L12" s="139">
        <f>IF(R12=W12,1,0)</f>
        <v>0</v>
      </c>
      <c r="M12" s="148"/>
      <c r="N12" s="146"/>
      <c r="O12" s="146"/>
      <c r="P12" s="146"/>
      <c r="Q12" s="147" t="s">
        <v>406</v>
      </c>
      <c r="R12" s="139"/>
      <c r="S12" s="146"/>
      <c r="T12" s="146"/>
      <c r="U12" s="139">
        <f>COUNT(T14:T17)</f>
        <v>0</v>
      </c>
      <c r="V12" s="146" t="s">
        <v>404</v>
      </c>
      <c r="W12" s="138">
        <v>2</v>
      </c>
      <c r="X12" s="149"/>
      <c r="Y12" s="150"/>
    </row>
    <row r="13" spans="1:25" s="152" customFormat="1" ht="14.25" customHeight="1">
      <c r="A13" s="623" t="s">
        <v>482</v>
      </c>
      <c r="B13" s="600"/>
      <c r="C13" s="600"/>
      <c r="D13" s="599" t="s">
        <v>556</v>
      </c>
      <c r="E13" s="600"/>
      <c r="F13" s="600"/>
      <c r="G13" s="600"/>
      <c r="H13" s="600"/>
      <c r="I13" s="600"/>
      <c r="J13" s="600"/>
      <c r="K13" s="600"/>
      <c r="L13" s="600"/>
      <c r="M13" s="600"/>
      <c r="N13" s="600"/>
      <c r="O13" s="600"/>
      <c r="P13" s="600"/>
      <c r="Q13" s="600"/>
      <c r="R13" s="600"/>
      <c r="S13" s="601"/>
      <c r="T13" s="151" t="s">
        <v>23</v>
      </c>
      <c r="U13" s="597" t="s">
        <v>443</v>
      </c>
      <c r="V13" s="621"/>
      <c r="W13" s="621"/>
      <c r="X13" s="622"/>
    </row>
    <row r="14" spans="1:25" s="156" customFormat="1" ht="30" customHeight="1">
      <c r="A14" s="620" t="s">
        <v>724</v>
      </c>
      <c r="B14" s="620"/>
      <c r="C14" s="620"/>
      <c r="D14" s="140" t="s">
        <v>409</v>
      </c>
      <c r="E14" s="503" t="s">
        <v>739</v>
      </c>
      <c r="F14" s="503"/>
      <c r="G14" s="503"/>
      <c r="H14" s="503"/>
      <c r="I14" s="503"/>
      <c r="J14" s="503"/>
      <c r="K14" s="503"/>
      <c r="L14" s="503"/>
      <c r="M14" s="503"/>
      <c r="N14" s="503"/>
      <c r="O14" s="503"/>
      <c r="P14" s="503"/>
      <c r="Q14" s="503"/>
      <c r="R14" s="503"/>
      <c r="S14" s="503"/>
      <c r="T14" s="154"/>
      <c r="U14" s="613" t="s">
        <v>723</v>
      </c>
      <c r="V14" s="614"/>
      <c r="W14" s="614"/>
      <c r="X14" s="615"/>
      <c r="Y14" s="155"/>
    </row>
    <row r="15" spans="1:25" s="156" customFormat="1" ht="30" customHeight="1">
      <c r="A15" s="620"/>
      <c r="B15" s="620"/>
      <c r="C15" s="620"/>
      <c r="D15" s="532" t="s">
        <v>220</v>
      </c>
      <c r="E15" s="545" t="s">
        <v>738</v>
      </c>
      <c r="F15" s="545"/>
      <c r="G15" s="545"/>
      <c r="H15" s="545"/>
      <c r="I15" s="545"/>
      <c r="J15" s="545"/>
      <c r="K15" s="545"/>
      <c r="L15" s="545"/>
      <c r="M15" s="545"/>
      <c r="N15" s="545"/>
      <c r="O15" s="545"/>
      <c r="P15" s="545"/>
      <c r="Q15" s="545"/>
      <c r="R15" s="545"/>
      <c r="S15" s="545"/>
      <c r="T15" s="510"/>
      <c r="U15" s="616"/>
      <c r="V15" s="617"/>
      <c r="W15" s="617"/>
      <c r="X15" s="618"/>
      <c r="Y15" s="155"/>
    </row>
    <row r="16" spans="1:25" s="156" customFormat="1" ht="50.1" customHeight="1">
      <c r="A16" s="620"/>
      <c r="B16" s="620"/>
      <c r="C16" s="620"/>
      <c r="D16" s="533"/>
      <c r="E16" s="522" t="s">
        <v>565</v>
      </c>
      <c r="F16" s="523"/>
      <c r="G16" s="523"/>
      <c r="H16" s="523"/>
      <c r="I16" s="523"/>
      <c r="J16" s="523"/>
      <c r="K16" s="523"/>
      <c r="L16" s="523"/>
      <c r="M16" s="523"/>
      <c r="N16" s="523"/>
      <c r="O16" s="523"/>
      <c r="P16" s="523"/>
      <c r="Q16" s="523"/>
      <c r="R16" s="523"/>
      <c r="S16" s="524"/>
      <c r="T16" s="511"/>
      <c r="U16" s="616"/>
      <c r="V16" s="617"/>
      <c r="W16" s="617"/>
      <c r="X16" s="618"/>
      <c r="Y16" s="155"/>
    </row>
    <row r="17" spans="1:25" s="156" customFormat="1" ht="50.1" customHeight="1">
      <c r="A17" s="620"/>
      <c r="B17" s="620"/>
      <c r="C17" s="620"/>
      <c r="D17" s="564"/>
      <c r="E17" s="500" t="s">
        <v>445</v>
      </c>
      <c r="F17" s="500"/>
      <c r="G17" s="500"/>
      <c r="H17" s="500"/>
      <c r="I17" s="500"/>
      <c r="J17" s="500"/>
      <c r="K17" s="500"/>
      <c r="L17" s="500"/>
      <c r="M17" s="500"/>
      <c r="N17" s="500"/>
      <c r="O17" s="500"/>
      <c r="P17" s="500"/>
      <c r="Q17" s="500"/>
      <c r="R17" s="500"/>
      <c r="S17" s="500"/>
      <c r="T17" s="582"/>
      <c r="U17" s="479"/>
      <c r="V17" s="480"/>
      <c r="W17" s="480"/>
      <c r="X17" s="619"/>
      <c r="Y17" s="155"/>
    </row>
    <row r="18" spans="1:25" ht="30" customHeight="1" thickBot="1">
      <c r="A18" s="143" t="s">
        <v>402</v>
      </c>
      <c r="B18" s="144"/>
      <c r="C18" s="145"/>
      <c r="D18" s="146"/>
      <c r="E18" s="138">
        <v>2</v>
      </c>
      <c r="F18" s="146"/>
      <c r="G18" s="146"/>
      <c r="H18" s="146"/>
      <c r="I18" s="146"/>
      <c r="J18" s="146"/>
      <c r="K18" s="147" t="s">
        <v>405</v>
      </c>
      <c r="L18" s="139">
        <f>IF(R18=W18,1,0)</f>
        <v>0</v>
      </c>
      <c r="M18" s="148"/>
      <c r="N18" s="146"/>
      <c r="O18" s="146"/>
      <c r="P18" s="146"/>
      <c r="Q18" s="147" t="s">
        <v>406</v>
      </c>
      <c r="R18" s="139"/>
      <c r="S18" s="146"/>
      <c r="T18" s="146"/>
      <c r="U18" s="139">
        <f>COUNT(T20:T24)</f>
        <v>0</v>
      </c>
      <c r="V18" s="146" t="s">
        <v>404</v>
      </c>
      <c r="W18" s="138">
        <v>3</v>
      </c>
      <c r="X18" s="149"/>
    </row>
    <row r="19" spans="1:25" s="152" customFormat="1" ht="14.25" customHeight="1">
      <c r="A19" s="623" t="s">
        <v>482</v>
      </c>
      <c r="B19" s="600"/>
      <c r="C19" s="600"/>
      <c r="D19" s="599" t="s">
        <v>556</v>
      </c>
      <c r="E19" s="600"/>
      <c r="F19" s="600"/>
      <c r="G19" s="600"/>
      <c r="H19" s="600"/>
      <c r="I19" s="600"/>
      <c r="J19" s="600"/>
      <c r="K19" s="600"/>
      <c r="L19" s="600"/>
      <c r="M19" s="600"/>
      <c r="N19" s="600"/>
      <c r="O19" s="600"/>
      <c r="P19" s="600"/>
      <c r="Q19" s="600"/>
      <c r="R19" s="600"/>
      <c r="S19" s="601"/>
      <c r="T19" s="151" t="s">
        <v>23</v>
      </c>
      <c r="U19" s="597" t="s">
        <v>443</v>
      </c>
      <c r="V19" s="621"/>
      <c r="W19" s="621"/>
      <c r="X19" s="622"/>
    </row>
    <row r="20" spans="1:25" s="156" customFormat="1" ht="15" customHeight="1">
      <c r="A20" s="620" t="s">
        <v>411</v>
      </c>
      <c r="B20" s="620"/>
      <c r="C20" s="620"/>
      <c r="D20" s="140" t="s">
        <v>412</v>
      </c>
      <c r="E20" s="503" t="s">
        <v>646</v>
      </c>
      <c r="F20" s="503"/>
      <c r="G20" s="503"/>
      <c r="H20" s="503"/>
      <c r="I20" s="503"/>
      <c r="J20" s="503"/>
      <c r="K20" s="503"/>
      <c r="L20" s="503"/>
      <c r="M20" s="503"/>
      <c r="N20" s="503"/>
      <c r="O20" s="503"/>
      <c r="P20" s="503"/>
      <c r="Q20" s="503"/>
      <c r="R20" s="503"/>
      <c r="S20" s="503"/>
      <c r="T20" s="154"/>
      <c r="U20" s="454" t="s">
        <v>632</v>
      </c>
      <c r="V20" s="455"/>
      <c r="W20" s="455"/>
      <c r="X20" s="456"/>
      <c r="Y20" s="155"/>
    </row>
    <row r="21" spans="1:25" s="156" customFormat="1" ht="15" customHeight="1">
      <c r="A21" s="620"/>
      <c r="B21" s="620"/>
      <c r="C21" s="620"/>
      <c r="D21" s="532" t="s">
        <v>413</v>
      </c>
      <c r="E21" s="531" t="s">
        <v>741</v>
      </c>
      <c r="F21" s="531"/>
      <c r="G21" s="531"/>
      <c r="H21" s="531"/>
      <c r="I21" s="531"/>
      <c r="J21" s="531"/>
      <c r="K21" s="531"/>
      <c r="L21" s="531"/>
      <c r="M21" s="531"/>
      <c r="N21" s="531"/>
      <c r="O21" s="531"/>
      <c r="P21" s="531"/>
      <c r="Q21" s="531"/>
      <c r="R21" s="531"/>
      <c r="S21" s="531"/>
      <c r="T21" s="510"/>
      <c r="U21" s="451"/>
      <c r="V21" s="452"/>
      <c r="W21" s="452"/>
      <c r="X21" s="453"/>
      <c r="Y21" s="155"/>
    </row>
    <row r="22" spans="1:25" s="156" customFormat="1" ht="75" customHeight="1">
      <c r="A22" s="620"/>
      <c r="B22" s="620"/>
      <c r="C22" s="620"/>
      <c r="D22" s="564"/>
      <c r="E22" s="500" t="s">
        <v>566</v>
      </c>
      <c r="F22" s="500"/>
      <c r="G22" s="500"/>
      <c r="H22" s="500"/>
      <c r="I22" s="500"/>
      <c r="J22" s="500"/>
      <c r="K22" s="500"/>
      <c r="L22" s="500"/>
      <c r="M22" s="500"/>
      <c r="N22" s="500"/>
      <c r="O22" s="500"/>
      <c r="P22" s="500"/>
      <c r="Q22" s="500"/>
      <c r="R22" s="500"/>
      <c r="S22" s="500"/>
      <c r="T22" s="582"/>
      <c r="U22" s="451"/>
      <c r="V22" s="452"/>
      <c r="W22" s="452"/>
      <c r="X22" s="453"/>
      <c r="Y22" s="155"/>
    </row>
    <row r="23" spans="1:25" s="156" customFormat="1" ht="15" customHeight="1">
      <c r="A23" s="620"/>
      <c r="B23" s="620"/>
      <c r="C23" s="620"/>
      <c r="D23" s="198" t="s">
        <v>410</v>
      </c>
      <c r="E23" s="545" t="s">
        <v>742</v>
      </c>
      <c r="F23" s="545"/>
      <c r="G23" s="545"/>
      <c r="H23" s="545"/>
      <c r="I23" s="545"/>
      <c r="J23" s="545"/>
      <c r="K23" s="545"/>
      <c r="L23" s="545"/>
      <c r="M23" s="545"/>
      <c r="N23" s="545"/>
      <c r="O23" s="545"/>
      <c r="P23" s="545"/>
      <c r="Q23" s="545"/>
      <c r="R23" s="545"/>
      <c r="S23" s="545"/>
      <c r="T23" s="510"/>
      <c r="U23" s="451"/>
      <c r="V23" s="452"/>
      <c r="W23" s="452"/>
      <c r="X23" s="453"/>
      <c r="Y23" s="155"/>
    </row>
    <row r="24" spans="1:25" s="156" customFormat="1" ht="75" customHeight="1">
      <c r="A24" s="620"/>
      <c r="B24" s="620"/>
      <c r="C24" s="620"/>
      <c r="D24" s="199"/>
      <c r="E24" s="514" t="s">
        <v>743</v>
      </c>
      <c r="F24" s="514"/>
      <c r="G24" s="514"/>
      <c r="H24" s="514"/>
      <c r="I24" s="514"/>
      <c r="J24" s="514"/>
      <c r="K24" s="514"/>
      <c r="L24" s="514"/>
      <c r="M24" s="514"/>
      <c r="N24" s="514"/>
      <c r="O24" s="514"/>
      <c r="P24" s="514"/>
      <c r="Q24" s="514"/>
      <c r="R24" s="514"/>
      <c r="S24" s="514"/>
      <c r="T24" s="512"/>
      <c r="U24" s="457"/>
      <c r="V24" s="458"/>
      <c r="W24" s="458"/>
      <c r="X24" s="459"/>
    </row>
    <row r="25" spans="1:25" ht="15" customHeight="1">
      <c r="A25" s="133" t="s">
        <v>198</v>
      </c>
      <c r="B25" s="134"/>
    </row>
    <row r="26" spans="1:25" ht="30" customHeight="1">
      <c r="A26" s="158" t="s">
        <v>402</v>
      </c>
      <c r="B26" s="159"/>
      <c r="C26" s="160"/>
      <c r="D26" s="161"/>
      <c r="E26" s="206">
        <v>3</v>
      </c>
      <c r="F26" s="161"/>
      <c r="G26" s="161"/>
      <c r="H26" s="161"/>
      <c r="I26" s="161"/>
      <c r="J26" s="161"/>
      <c r="K26" s="162" t="s">
        <v>405</v>
      </c>
      <c r="L26" s="207">
        <f>IF(R26=W26,1,0)</f>
        <v>0</v>
      </c>
      <c r="M26" s="163"/>
      <c r="N26" s="161"/>
      <c r="O26" s="161"/>
      <c r="P26" s="161"/>
      <c r="Q26" s="162" t="s">
        <v>406</v>
      </c>
      <c r="R26" s="207"/>
      <c r="S26" s="161"/>
      <c r="T26" s="161"/>
      <c r="U26" s="207">
        <f>COUNT(T28:T36)</f>
        <v>0</v>
      </c>
      <c r="V26" s="161" t="s">
        <v>404</v>
      </c>
      <c r="W26" s="206">
        <v>4</v>
      </c>
      <c r="X26" s="164"/>
    </row>
    <row r="27" spans="1:25" s="152" customFormat="1" ht="14.25" customHeight="1">
      <c r="A27" s="501" t="s">
        <v>482</v>
      </c>
      <c r="B27" s="502"/>
      <c r="C27" s="502"/>
      <c r="D27" s="484" t="s">
        <v>556</v>
      </c>
      <c r="E27" s="553"/>
      <c r="F27" s="553"/>
      <c r="G27" s="553"/>
      <c r="H27" s="553"/>
      <c r="I27" s="553"/>
      <c r="J27" s="553"/>
      <c r="K27" s="553"/>
      <c r="L27" s="553"/>
      <c r="M27" s="553"/>
      <c r="N27" s="553"/>
      <c r="O27" s="553"/>
      <c r="P27" s="553"/>
      <c r="Q27" s="553"/>
      <c r="R27" s="553"/>
      <c r="S27" s="554"/>
      <c r="T27" s="165" t="s">
        <v>23</v>
      </c>
      <c r="U27" s="597" t="s">
        <v>443</v>
      </c>
      <c r="V27" s="621"/>
      <c r="W27" s="621"/>
      <c r="X27" s="622"/>
    </row>
    <row r="28" spans="1:25" s="156" customFormat="1" ht="60" customHeight="1">
      <c r="A28" s="633" t="s">
        <v>434</v>
      </c>
      <c r="B28" s="633"/>
      <c r="C28" s="633"/>
      <c r="D28" s="140" t="s">
        <v>202</v>
      </c>
      <c r="E28" s="503" t="s">
        <v>744</v>
      </c>
      <c r="F28" s="503"/>
      <c r="G28" s="503"/>
      <c r="H28" s="503"/>
      <c r="I28" s="503"/>
      <c r="J28" s="503"/>
      <c r="K28" s="503"/>
      <c r="L28" s="503"/>
      <c r="M28" s="503"/>
      <c r="N28" s="503"/>
      <c r="O28" s="503"/>
      <c r="P28" s="503"/>
      <c r="Q28" s="503"/>
      <c r="R28" s="503"/>
      <c r="S28" s="503"/>
      <c r="T28" s="166"/>
      <c r="U28" s="454" t="s">
        <v>633</v>
      </c>
      <c r="V28" s="455"/>
      <c r="W28" s="455"/>
      <c r="X28" s="456"/>
    </row>
    <row r="29" spans="1:25" s="156" customFormat="1" ht="60" customHeight="1">
      <c r="A29" s="566"/>
      <c r="B29" s="567"/>
      <c r="C29" s="568"/>
      <c r="D29" s="532" t="s">
        <v>414</v>
      </c>
      <c r="E29" s="630" t="s">
        <v>745</v>
      </c>
      <c r="F29" s="631"/>
      <c r="G29" s="631"/>
      <c r="H29" s="631"/>
      <c r="I29" s="631"/>
      <c r="J29" s="631"/>
      <c r="K29" s="631"/>
      <c r="L29" s="631"/>
      <c r="M29" s="631"/>
      <c r="N29" s="631"/>
      <c r="O29" s="631"/>
      <c r="P29" s="631"/>
      <c r="Q29" s="631"/>
      <c r="R29" s="631"/>
      <c r="S29" s="632"/>
      <c r="T29" s="510"/>
      <c r="U29" s="451"/>
      <c r="V29" s="452"/>
      <c r="W29" s="452"/>
      <c r="X29" s="453"/>
    </row>
    <row r="30" spans="1:25" s="156" customFormat="1" ht="60" customHeight="1">
      <c r="A30" s="566"/>
      <c r="B30" s="567"/>
      <c r="C30" s="568"/>
      <c r="D30" s="534"/>
      <c r="E30" s="654" t="s">
        <v>568</v>
      </c>
      <c r="F30" s="655"/>
      <c r="G30" s="655"/>
      <c r="H30" s="655"/>
      <c r="I30" s="655"/>
      <c r="J30" s="655"/>
      <c r="K30" s="655"/>
      <c r="L30" s="655"/>
      <c r="M30" s="655"/>
      <c r="N30" s="655"/>
      <c r="O30" s="655"/>
      <c r="P30" s="655"/>
      <c r="Q30" s="655"/>
      <c r="R30" s="655"/>
      <c r="S30" s="656"/>
      <c r="T30" s="512"/>
      <c r="U30" s="451"/>
      <c r="V30" s="452"/>
      <c r="W30" s="452"/>
      <c r="X30" s="453"/>
    </row>
    <row r="31" spans="1:25" s="156" customFormat="1" ht="42.95" customHeight="1">
      <c r="A31" s="566"/>
      <c r="B31" s="567"/>
      <c r="C31" s="568"/>
      <c r="D31" s="532" t="s">
        <v>415</v>
      </c>
      <c r="E31" s="569" t="s">
        <v>746</v>
      </c>
      <c r="F31" s="659"/>
      <c r="G31" s="659"/>
      <c r="H31" s="659"/>
      <c r="I31" s="659"/>
      <c r="J31" s="659"/>
      <c r="K31" s="659"/>
      <c r="L31" s="659"/>
      <c r="M31" s="659"/>
      <c r="N31" s="659"/>
      <c r="O31" s="659"/>
      <c r="P31" s="659"/>
      <c r="Q31" s="659"/>
      <c r="R31" s="659"/>
      <c r="S31" s="660"/>
      <c r="T31" s="510"/>
      <c r="U31" s="451"/>
      <c r="V31" s="452"/>
      <c r="W31" s="452"/>
      <c r="X31" s="453"/>
    </row>
    <row r="32" spans="1:25" s="156" customFormat="1" ht="42.95" customHeight="1">
      <c r="A32" s="566"/>
      <c r="B32" s="567"/>
      <c r="C32" s="568"/>
      <c r="D32" s="533"/>
      <c r="E32" s="525"/>
      <c r="F32" s="526"/>
      <c r="G32" s="526"/>
      <c r="H32" s="526"/>
      <c r="I32" s="526"/>
      <c r="J32" s="526"/>
      <c r="K32" s="526"/>
      <c r="L32" s="526"/>
      <c r="M32" s="526"/>
      <c r="N32" s="526"/>
      <c r="O32" s="526"/>
      <c r="P32" s="526"/>
      <c r="Q32" s="526"/>
      <c r="R32" s="526"/>
      <c r="S32" s="527"/>
      <c r="T32" s="511"/>
      <c r="U32" s="451"/>
      <c r="V32" s="452"/>
      <c r="W32" s="452"/>
      <c r="X32" s="453"/>
    </row>
    <row r="33" spans="1:25" s="156" customFormat="1" ht="42.95" customHeight="1">
      <c r="A33" s="566"/>
      <c r="B33" s="567"/>
      <c r="C33" s="568"/>
      <c r="D33" s="533"/>
      <c r="E33" s="525"/>
      <c r="F33" s="526"/>
      <c r="G33" s="526"/>
      <c r="H33" s="526"/>
      <c r="I33" s="526"/>
      <c r="J33" s="526"/>
      <c r="K33" s="526"/>
      <c r="L33" s="526"/>
      <c r="M33" s="526"/>
      <c r="N33" s="526"/>
      <c r="O33" s="526"/>
      <c r="P33" s="526"/>
      <c r="Q33" s="526"/>
      <c r="R33" s="526"/>
      <c r="S33" s="527"/>
      <c r="T33" s="511"/>
      <c r="U33" s="451"/>
      <c r="V33" s="452"/>
      <c r="W33" s="452"/>
      <c r="X33" s="453"/>
    </row>
    <row r="34" spans="1:25" s="156" customFormat="1" ht="42.95" customHeight="1">
      <c r="A34" s="566"/>
      <c r="B34" s="567"/>
      <c r="C34" s="568"/>
      <c r="D34" s="533"/>
      <c r="E34" s="525"/>
      <c r="F34" s="526"/>
      <c r="G34" s="526"/>
      <c r="H34" s="526"/>
      <c r="I34" s="526"/>
      <c r="J34" s="526"/>
      <c r="K34" s="526"/>
      <c r="L34" s="526"/>
      <c r="M34" s="526"/>
      <c r="N34" s="526"/>
      <c r="O34" s="526"/>
      <c r="P34" s="526"/>
      <c r="Q34" s="526"/>
      <c r="R34" s="526"/>
      <c r="S34" s="527"/>
      <c r="T34" s="511"/>
      <c r="U34" s="451"/>
      <c r="V34" s="452"/>
      <c r="W34" s="452"/>
      <c r="X34" s="453"/>
    </row>
    <row r="35" spans="1:25" s="156" customFormat="1" ht="42.95" customHeight="1">
      <c r="A35" s="566"/>
      <c r="B35" s="567"/>
      <c r="C35" s="568"/>
      <c r="D35" s="534"/>
      <c r="E35" s="528"/>
      <c r="F35" s="529"/>
      <c r="G35" s="529"/>
      <c r="H35" s="529"/>
      <c r="I35" s="529"/>
      <c r="J35" s="529"/>
      <c r="K35" s="529"/>
      <c r="L35" s="529"/>
      <c r="M35" s="529"/>
      <c r="N35" s="529"/>
      <c r="O35" s="529"/>
      <c r="P35" s="529"/>
      <c r="Q35" s="529"/>
      <c r="R35" s="529"/>
      <c r="S35" s="530"/>
      <c r="T35" s="512"/>
      <c r="U35" s="451"/>
      <c r="V35" s="452"/>
      <c r="W35" s="452"/>
      <c r="X35" s="453"/>
    </row>
    <row r="36" spans="1:25" s="156" customFormat="1" ht="60" customHeight="1">
      <c r="A36" s="515"/>
      <c r="B36" s="516"/>
      <c r="C36" s="516"/>
      <c r="D36" s="140" t="s">
        <v>569</v>
      </c>
      <c r="E36" s="503" t="s">
        <v>647</v>
      </c>
      <c r="F36" s="503"/>
      <c r="G36" s="503"/>
      <c r="H36" s="503"/>
      <c r="I36" s="503"/>
      <c r="J36" s="503"/>
      <c r="K36" s="503"/>
      <c r="L36" s="503"/>
      <c r="M36" s="503"/>
      <c r="N36" s="503"/>
      <c r="O36" s="503"/>
      <c r="P36" s="503"/>
      <c r="Q36" s="503"/>
      <c r="R36" s="503"/>
      <c r="S36" s="503"/>
      <c r="T36" s="166"/>
      <c r="U36" s="515"/>
      <c r="V36" s="516"/>
      <c r="W36" s="516"/>
      <c r="X36" s="647"/>
    </row>
    <row r="37" spans="1:25" ht="30" customHeight="1">
      <c r="A37" s="158" t="s">
        <v>402</v>
      </c>
      <c r="B37" s="159"/>
      <c r="C37" s="160"/>
      <c r="D37" s="161"/>
      <c r="E37" s="206">
        <v>4</v>
      </c>
      <c r="F37" s="161"/>
      <c r="G37" s="161"/>
      <c r="H37" s="161"/>
      <c r="I37" s="161"/>
      <c r="J37" s="161"/>
      <c r="K37" s="162" t="s">
        <v>405</v>
      </c>
      <c r="L37" s="207">
        <f>IF(R37=W37,1,0)</f>
        <v>0</v>
      </c>
      <c r="M37" s="163"/>
      <c r="N37" s="161"/>
      <c r="O37" s="161"/>
      <c r="P37" s="161"/>
      <c r="Q37" s="162" t="s">
        <v>406</v>
      </c>
      <c r="R37" s="207"/>
      <c r="S37" s="161"/>
      <c r="T37" s="161"/>
      <c r="U37" s="207">
        <f>COUNT(T39)</f>
        <v>0</v>
      </c>
      <c r="V37" s="161" t="s">
        <v>404</v>
      </c>
      <c r="W37" s="206">
        <v>1</v>
      </c>
      <c r="X37" s="164"/>
      <c r="Y37" s="150"/>
    </row>
    <row r="38" spans="1:25" s="152" customFormat="1" ht="14.25" customHeight="1">
      <c r="A38" s="501" t="s">
        <v>482</v>
      </c>
      <c r="B38" s="502"/>
      <c r="C38" s="502"/>
      <c r="D38" s="501" t="s">
        <v>556</v>
      </c>
      <c r="E38" s="502"/>
      <c r="F38" s="502"/>
      <c r="G38" s="502"/>
      <c r="H38" s="502"/>
      <c r="I38" s="502"/>
      <c r="J38" s="502"/>
      <c r="K38" s="502"/>
      <c r="L38" s="502"/>
      <c r="M38" s="502"/>
      <c r="N38" s="502"/>
      <c r="O38" s="502"/>
      <c r="P38" s="502"/>
      <c r="Q38" s="502"/>
      <c r="R38" s="502"/>
      <c r="S38" s="502"/>
      <c r="T38" s="167" t="s">
        <v>23</v>
      </c>
      <c r="U38" s="501" t="s">
        <v>443</v>
      </c>
      <c r="V38" s="501"/>
      <c r="W38" s="501"/>
      <c r="X38" s="501"/>
    </row>
    <row r="39" spans="1:25" s="156" customFormat="1" ht="45" customHeight="1">
      <c r="A39" s="499" t="s">
        <v>452</v>
      </c>
      <c r="B39" s="652"/>
      <c r="C39" s="499"/>
      <c r="D39" s="153"/>
      <c r="E39" s="653" t="s">
        <v>571</v>
      </c>
      <c r="F39" s="653"/>
      <c r="G39" s="653"/>
      <c r="H39" s="653"/>
      <c r="I39" s="653"/>
      <c r="J39" s="653"/>
      <c r="K39" s="653"/>
      <c r="L39" s="653"/>
      <c r="M39" s="653"/>
      <c r="N39" s="653"/>
      <c r="O39" s="653"/>
      <c r="P39" s="653"/>
      <c r="Q39" s="653"/>
      <c r="R39" s="653"/>
      <c r="S39" s="653"/>
      <c r="T39" s="154"/>
      <c r="U39" s="499" t="s">
        <v>635</v>
      </c>
      <c r="V39" s="499"/>
      <c r="W39" s="499"/>
      <c r="X39" s="499"/>
    </row>
    <row r="40" spans="1:25" ht="30" customHeight="1">
      <c r="A40" s="158" t="s">
        <v>402</v>
      </c>
      <c r="B40" s="159"/>
      <c r="C40" s="160"/>
      <c r="D40" s="161"/>
      <c r="E40" s="206">
        <v>5</v>
      </c>
      <c r="F40" s="161"/>
      <c r="G40" s="161"/>
      <c r="H40" s="161"/>
      <c r="I40" s="161"/>
      <c r="J40" s="161"/>
      <c r="K40" s="162" t="s">
        <v>405</v>
      </c>
      <c r="L40" s="207">
        <f>IF(R40=W40,1,0)</f>
        <v>0</v>
      </c>
      <c r="M40" s="163"/>
      <c r="N40" s="161"/>
      <c r="O40" s="161"/>
      <c r="P40" s="161"/>
      <c r="Q40" s="162" t="s">
        <v>406</v>
      </c>
      <c r="R40" s="207"/>
      <c r="S40" s="161"/>
      <c r="T40" s="161"/>
      <c r="U40" s="207">
        <f>COUNT(T42:T106)</f>
        <v>0</v>
      </c>
      <c r="V40" s="161" t="s">
        <v>404</v>
      </c>
      <c r="W40" s="206">
        <v>37</v>
      </c>
      <c r="X40" s="164"/>
      <c r="Y40" s="150"/>
    </row>
    <row r="41" spans="1:25" s="152" customFormat="1" ht="14.25" customHeight="1">
      <c r="A41" s="501" t="s">
        <v>482</v>
      </c>
      <c r="B41" s="502"/>
      <c r="C41" s="502"/>
      <c r="D41" s="501" t="s">
        <v>556</v>
      </c>
      <c r="E41" s="502"/>
      <c r="F41" s="502"/>
      <c r="G41" s="502"/>
      <c r="H41" s="502"/>
      <c r="I41" s="502"/>
      <c r="J41" s="502"/>
      <c r="K41" s="502"/>
      <c r="L41" s="502"/>
      <c r="M41" s="502"/>
      <c r="N41" s="502"/>
      <c r="O41" s="502"/>
      <c r="P41" s="502"/>
      <c r="Q41" s="502"/>
      <c r="R41" s="502"/>
      <c r="S41" s="502"/>
      <c r="T41" s="167" t="s">
        <v>23</v>
      </c>
      <c r="U41" s="501" t="s">
        <v>443</v>
      </c>
      <c r="V41" s="501"/>
      <c r="W41" s="501"/>
      <c r="X41" s="501"/>
    </row>
    <row r="42" spans="1:25" s="156" customFormat="1" ht="30" customHeight="1">
      <c r="A42" s="454" t="s">
        <v>453</v>
      </c>
      <c r="B42" s="455"/>
      <c r="C42" s="456"/>
      <c r="D42" s="140" t="s">
        <v>416</v>
      </c>
      <c r="E42" s="503" t="s">
        <v>203</v>
      </c>
      <c r="F42" s="503"/>
      <c r="G42" s="503"/>
      <c r="H42" s="503"/>
      <c r="I42" s="503"/>
      <c r="J42" s="503"/>
      <c r="K42" s="503"/>
      <c r="L42" s="503"/>
      <c r="M42" s="503"/>
      <c r="N42" s="503"/>
      <c r="O42" s="503"/>
      <c r="P42" s="503"/>
      <c r="Q42" s="503"/>
      <c r="R42" s="503"/>
      <c r="S42" s="503"/>
      <c r="T42" s="154"/>
      <c r="U42" s="454" t="s">
        <v>634</v>
      </c>
      <c r="V42" s="455"/>
      <c r="W42" s="455"/>
      <c r="X42" s="456"/>
    </row>
    <row r="43" spans="1:25" s="156" customFormat="1" ht="45" customHeight="1">
      <c r="A43" s="451"/>
      <c r="B43" s="452"/>
      <c r="C43" s="453"/>
      <c r="D43" s="140" t="s">
        <v>417</v>
      </c>
      <c r="E43" s="503" t="s">
        <v>575</v>
      </c>
      <c r="F43" s="503"/>
      <c r="G43" s="503"/>
      <c r="H43" s="503"/>
      <c r="I43" s="503"/>
      <c r="J43" s="503"/>
      <c r="K43" s="503"/>
      <c r="L43" s="503"/>
      <c r="M43" s="503"/>
      <c r="N43" s="503"/>
      <c r="O43" s="503"/>
      <c r="P43" s="503"/>
      <c r="Q43" s="503"/>
      <c r="R43" s="503"/>
      <c r="S43" s="503"/>
      <c r="T43" s="154"/>
      <c r="U43" s="451"/>
      <c r="V43" s="452"/>
      <c r="W43" s="452"/>
      <c r="X43" s="453"/>
    </row>
    <row r="44" spans="1:25" s="156" customFormat="1" ht="60" customHeight="1">
      <c r="A44" s="451"/>
      <c r="B44" s="452"/>
      <c r="C44" s="453"/>
      <c r="D44" s="198" t="s">
        <v>576</v>
      </c>
      <c r="E44" s="680" t="s">
        <v>747</v>
      </c>
      <c r="F44" s="681"/>
      <c r="G44" s="681"/>
      <c r="H44" s="681"/>
      <c r="I44" s="681"/>
      <c r="J44" s="681"/>
      <c r="K44" s="681"/>
      <c r="L44" s="681"/>
      <c r="M44" s="681"/>
      <c r="N44" s="681"/>
      <c r="O44" s="681"/>
      <c r="P44" s="681"/>
      <c r="Q44" s="681"/>
      <c r="R44" s="681"/>
      <c r="S44" s="682"/>
      <c r="T44" s="168"/>
      <c r="U44" s="451"/>
      <c r="V44" s="452"/>
      <c r="W44" s="452"/>
      <c r="X44" s="453"/>
    </row>
    <row r="45" spans="1:25" s="156" customFormat="1" ht="45" customHeight="1">
      <c r="A45" s="451"/>
      <c r="B45" s="452"/>
      <c r="C45" s="453"/>
      <c r="D45" s="198" t="s">
        <v>577</v>
      </c>
      <c r="E45" s="680" t="s">
        <v>748</v>
      </c>
      <c r="F45" s="681"/>
      <c r="G45" s="681"/>
      <c r="H45" s="681"/>
      <c r="I45" s="681"/>
      <c r="J45" s="681"/>
      <c r="K45" s="681"/>
      <c r="L45" s="681"/>
      <c r="M45" s="681"/>
      <c r="N45" s="681"/>
      <c r="O45" s="681"/>
      <c r="P45" s="681"/>
      <c r="Q45" s="681"/>
      <c r="R45" s="681"/>
      <c r="S45" s="682"/>
      <c r="T45" s="168"/>
      <c r="U45" s="451"/>
      <c r="V45" s="452"/>
      <c r="W45" s="452"/>
      <c r="X45" s="453"/>
    </row>
    <row r="46" spans="1:25" s="156" customFormat="1" ht="60" customHeight="1">
      <c r="A46" s="451"/>
      <c r="B46" s="452"/>
      <c r="C46" s="453"/>
      <c r="D46" s="198" t="s">
        <v>578</v>
      </c>
      <c r="E46" s="531" t="s">
        <v>204</v>
      </c>
      <c r="F46" s="531"/>
      <c r="G46" s="531"/>
      <c r="H46" s="531"/>
      <c r="I46" s="531"/>
      <c r="J46" s="531"/>
      <c r="K46" s="531"/>
      <c r="L46" s="531"/>
      <c r="M46" s="531"/>
      <c r="N46" s="531"/>
      <c r="O46" s="531"/>
      <c r="P46" s="531"/>
      <c r="Q46" s="531"/>
      <c r="R46" s="531"/>
      <c r="S46" s="531"/>
      <c r="T46" s="510"/>
      <c r="U46" s="451"/>
      <c r="V46" s="452"/>
      <c r="W46" s="452"/>
      <c r="X46" s="453"/>
    </row>
    <row r="47" spans="1:25" s="156" customFormat="1" ht="60" customHeight="1">
      <c r="A47" s="504"/>
      <c r="B47" s="505"/>
      <c r="C47" s="506"/>
      <c r="D47" s="199"/>
      <c r="E47" s="500" t="s">
        <v>623</v>
      </c>
      <c r="F47" s="500"/>
      <c r="G47" s="500"/>
      <c r="H47" s="500"/>
      <c r="I47" s="500"/>
      <c r="J47" s="500"/>
      <c r="K47" s="500"/>
      <c r="L47" s="500"/>
      <c r="M47" s="500"/>
      <c r="N47" s="500"/>
      <c r="O47" s="500"/>
      <c r="P47" s="500"/>
      <c r="Q47" s="500"/>
      <c r="R47" s="500"/>
      <c r="S47" s="500"/>
      <c r="T47" s="582"/>
      <c r="U47" s="451"/>
      <c r="V47" s="452"/>
      <c r="W47" s="452"/>
      <c r="X47" s="453"/>
    </row>
    <row r="48" spans="1:25" s="156" customFormat="1" ht="75" customHeight="1">
      <c r="A48" s="504"/>
      <c r="B48" s="505"/>
      <c r="C48" s="506"/>
      <c r="D48" s="140" t="s">
        <v>579</v>
      </c>
      <c r="E48" s="503" t="s">
        <v>207</v>
      </c>
      <c r="F48" s="503"/>
      <c r="G48" s="503"/>
      <c r="H48" s="503"/>
      <c r="I48" s="503"/>
      <c r="J48" s="503"/>
      <c r="K48" s="503"/>
      <c r="L48" s="503"/>
      <c r="M48" s="503"/>
      <c r="N48" s="503"/>
      <c r="O48" s="503"/>
      <c r="P48" s="503"/>
      <c r="Q48" s="503"/>
      <c r="R48" s="503"/>
      <c r="S48" s="503"/>
      <c r="T48" s="154"/>
      <c r="U48" s="504"/>
      <c r="V48" s="505"/>
      <c r="W48" s="505"/>
      <c r="X48" s="506"/>
    </row>
    <row r="49" spans="1:24" s="156" customFormat="1" ht="50.1" customHeight="1">
      <c r="A49" s="566"/>
      <c r="B49" s="567"/>
      <c r="C49" s="568"/>
      <c r="D49" s="198" t="s">
        <v>580</v>
      </c>
      <c r="E49" s="569" t="s">
        <v>651</v>
      </c>
      <c r="F49" s="659"/>
      <c r="G49" s="659"/>
      <c r="H49" s="659"/>
      <c r="I49" s="659"/>
      <c r="J49" s="659"/>
      <c r="K49" s="659"/>
      <c r="L49" s="659"/>
      <c r="M49" s="659"/>
      <c r="N49" s="659"/>
      <c r="O49" s="659"/>
      <c r="P49" s="659"/>
      <c r="Q49" s="659"/>
      <c r="R49" s="659"/>
      <c r="S49" s="660"/>
      <c r="T49" s="510"/>
      <c r="U49" s="566"/>
      <c r="V49" s="567"/>
      <c r="W49" s="567"/>
      <c r="X49" s="568"/>
    </row>
    <row r="50" spans="1:24" s="156" customFormat="1" ht="50.1" customHeight="1">
      <c r="A50" s="566"/>
      <c r="B50" s="567"/>
      <c r="C50" s="568"/>
      <c r="D50" s="200"/>
      <c r="E50" s="525"/>
      <c r="F50" s="526"/>
      <c r="G50" s="526"/>
      <c r="H50" s="526"/>
      <c r="I50" s="526"/>
      <c r="J50" s="526"/>
      <c r="K50" s="526"/>
      <c r="L50" s="526"/>
      <c r="M50" s="526"/>
      <c r="N50" s="526"/>
      <c r="O50" s="526"/>
      <c r="P50" s="526"/>
      <c r="Q50" s="526"/>
      <c r="R50" s="526"/>
      <c r="S50" s="527"/>
      <c r="T50" s="511"/>
      <c r="U50" s="566"/>
      <c r="V50" s="567"/>
      <c r="W50" s="567"/>
      <c r="X50" s="568"/>
    </row>
    <row r="51" spans="1:24" s="156" customFormat="1" ht="50.1" customHeight="1">
      <c r="A51" s="566"/>
      <c r="B51" s="567"/>
      <c r="C51" s="568"/>
      <c r="D51" s="199"/>
      <c r="E51" s="528"/>
      <c r="F51" s="529"/>
      <c r="G51" s="529"/>
      <c r="H51" s="529"/>
      <c r="I51" s="529"/>
      <c r="J51" s="529"/>
      <c r="K51" s="529"/>
      <c r="L51" s="529"/>
      <c r="M51" s="529"/>
      <c r="N51" s="529"/>
      <c r="O51" s="529"/>
      <c r="P51" s="529"/>
      <c r="Q51" s="529"/>
      <c r="R51" s="529"/>
      <c r="S51" s="530"/>
      <c r="T51" s="512"/>
      <c r="U51" s="566"/>
      <c r="V51" s="567"/>
      <c r="W51" s="567"/>
      <c r="X51" s="568"/>
    </row>
    <row r="52" spans="1:24" s="156" customFormat="1" ht="75" customHeight="1">
      <c r="A52" s="504"/>
      <c r="B52" s="505"/>
      <c r="C52" s="505"/>
      <c r="D52" s="532" t="s">
        <v>581</v>
      </c>
      <c r="E52" s="545" t="s">
        <v>206</v>
      </c>
      <c r="F52" s="545"/>
      <c r="G52" s="545"/>
      <c r="H52" s="545"/>
      <c r="I52" s="545"/>
      <c r="J52" s="545"/>
      <c r="K52" s="545"/>
      <c r="L52" s="545"/>
      <c r="M52" s="545"/>
      <c r="N52" s="545"/>
      <c r="O52" s="545"/>
      <c r="P52" s="545"/>
      <c r="Q52" s="545"/>
      <c r="R52" s="545"/>
      <c r="S52" s="545"/>
      <c r="T52" s="510"/>
      <c r="U52" s="504"/>
      <c r="V52" s="505"/>
      <c r="W52" s="505"/>
      <c r="X52" s="506"/>
    </row>
    <row r="53" spans="1:24" s="156" customFormat="1" ht="75" customHeight="1">
      <c r="A53" s="515"/>
      <c r="B53" s="516"/>
      <c r="C53" s="647"/>
      <c r="D53" s="564"/>
      <c r="E53" s="514" t="s">
        <v>436</v>
      </c>
      <c r="F53" s="514"/>
      <c r="G53" s="514"/>
      <c r="H53" s="514"/>
      <c r="I53" s="514"/>
      <c r="J53" s="514"/>
      <c r="K53" s="514"/>
      <c r="L53" s="514"/>
      <c r="M53" s="514"/>
      <c r="N53" s="514"/>
      <c r="O53" s="514"/>
      <c r="P53" s="514"/>
      <c r="Q53" s="514"/>
      <c r="R53" s="514"/>
      <c r="S53" s="514"/>
      <c r="T53" s="517"/>
      <c r="U53" s="515"/>
      <c r="V53" s="516"/>
      <c r="W53" s="516"/>
      <c r="X53" s="647"/>
    </row>
    <row r="54" spans="1:24" s="152" customFormat="1" ht="14.25" customHeight="1">
      <c r="A54" s="541" t="s">
        <v>482</v>
      </c>
      <c r="B54" s="539"/>
      <c r="C54" s="539"/>
      <c r="D54" s="538" t="s">
        <v>556</v>
      </c>
      <c r="E54" s="539"/>
      <c r="F54" s="539"/>
      <c r="G54" s="539"/>
      <c r="H54" s="539"/>
      <c r="I54" s="539"/>
      <c r="J54" s="539"/>
      <c r="K54" s="539"/>
      <c r="L54" s="539"/>
      <c r="M54" s="539"/>
      <c r="N54" s="539"/>
      <c r="O54" s="539"/>
      <c r="P54" s="539"/>
      <c r="Q54" s="539"/>
      <c r="R54" s="539"/>
      <c r="S54" s="540"/>
      <c r="T54" s="169" t="s">
        <v>23</v>
      </c>
      <c r="U54" s="541" t="s">
        <v>443</v>
      </c>
      <c r="V54" s="538"/>
      <c r="W54" s="538"/>
      <c r="X54" s="542"/>
    </row>
    <row r="55" spans="1:24" s="156" customFormat="1" ht="60" customHeight="1">
      <c r="A55" s="561"/>
      <c r="B55" s="562"/>
      <c r="C55" s="563"/>
      <c r="D55" s="140" t="s">
        <v>582</v>
      </c>
      <c r="E55" s="503" t="s">
        <v>652</v>
      </c>
      <c r="F55" s="503"/>
      <c r="G55" s="503"/>
      <c r="H55" s="503"/>
      <c r="I55" s="503"/>
      <c r="J55" s="503"/>
      <c r="K55" s="503"/>
      <c r="L55" s="503"/>
      <c r="M55" s="503"/>
      <c r="N55" s="503"/>
      <c r="O55" s="503"/>
      <c r="P55" s="503"/>
      <c r="Q55" s="503"/>
      <c r="R55" s="503"/>
      <c r="S55" s="503"/>
      <c r="T55" s="166"/>
      <c r="U55" s="561"/>
      <c r="V55" s="562"/>
      <c r="W55" s="562"/>
      <c r="X55" s="563"/>
    </row>
    <row r="56" spans="1:24" s="156" customFormat="1" ht="120" customHeight="1">
      <c r="A56" s="504"/>
      <c r="B56" s="505"/>
      <c r="C56" s="505"/>
      <c r="D56" s="140" t="s">
        <v>583</v>
      </c>
      <c r="E56" s="503" t="s">
        <v>205</v>
      </c>
      <c r="F56" s="503"/>
      <c r="G56" s="503"/>
      <c r="H56" s="503"/>
      <c r="I56" s="503"/>
      <c r="J56" s="503"/>
      <c r="K56" s="503"/>
      <c r="L56" s="503"/>
      <c r="M56" s="503"/>
      <c r="N56" s="503"/>
      <c r="O56" s="503"/>
      <c r="P56" s="503"/>
      <c r="Q56" s="503"/>
      <c r="R56" s="503"/>
      <c r="S56" s="503"/>
      <c r="T56" s="154"/>
      <c r="U56" s="504"/>
      <c r="V56" s="505"/>
      <c r="W56" s="505"/>
      <c r="X56" s="506"/>
    </row>
    <row r="57" spans="1:24" s="156" customFormat="1" ht="135" customHeight="1">
      <c r="A57" s="504"/>
      <c r="B57" s="505"/>
      <c r="C57" s="506"/>
      <c r="D57" s="140" t="s">
        <v>584</v>
      </c>
      <c r="E57" s="503" t="s">
        <v>755</v>
      </c>
      <c r="F57" s="503"/>
      <c r="G57" s="503"/>
      <c r="H57" s="503"/>
      <c r="I57" s="503"/>
      <c r="J57" s="503"/>
      <c r="K57" s="503"/>
      <c r="L57" s="503"/>
      <c r="M57" s="503"/>
      <c r="N57" s="503"/>
      <c r="O57" s="503"/>
      <c r="P57" s="503"/>
      <c r="Q57" s="503"/>
      <c r="R57" s="503"/>
      <c r="S57" s="503"/>
      <c r="T57" s="154"/>
      <c r="U57" s="504"/>
      <c r="V57" s="505"/>
      <c r="W57" s="505"/>
      <c r="X57" s="506"/>
    </row>
    <row r="58" spans="1:24" s="170" customFormat="1" ht="150" customHeight="1">
      <c r="A58" s="649"/>
      <c r="B58" s="650"/>
      <c r="C58" s="650"/>
      <c r="D58" s="140" t="s">
        <v>585</v>
      </c>
      <c r="E58" s="503" t="s">
        <v>749</v>
      </c>
      <c r="F58" s="503"/>
      <c r="G58" s="503"/>
      <c r="H58" s="503"/>
      <c r="I58" s="503"/>
      <c r="J58" s="503"/>
      <c r="K58" s="503"/>
      <c r="L58" s="503"/>
      <c r="M58" s="503"/>
      <c r="N58" s="503"/>
      <c r="O58" s="503"/>
      <c r="P58" s="503"/>
      <c r="Q58" s="503"/>
      <c r="R58" s="503"/>
      <c r="S58" s="503"/>
      <c r="T58" s="154"/>
      <c r="U58" s="649"/>
      <c r="V58" s="650"/>
      <c r="W58" s="650"/>
      <c r="X58" s="651"/>
    </row>
    <row r="59" spans="1:24" s="156" customFormat="1" ht="90" customHeight="1">
      <c r="A59" s="504"/>
      <c r="B59" s="505"/>
      <c r="C59" s="505"/>
      <c r="D59" s="140" t="s">
        <v>586</v>
      </c>
      <c r="E59" s="503" t="s">
        <v>750</v>
      </c>
      <c r="F59" s="503"/>
      <c r="G59" s="503"/>
      <c r="H59" s="503"/>
      <c r="I59" s="503"/>
      <c r="J59" s="503"/>
      <c r="K59" s="503"/>
      <c r="L59" s="503"/>
      <c r="M59" s="503"/>
      <c r="N59" s="503"/>
      <c r="O59" s="503"/>
      <c r="P59" s="503"/>
      <c r="Q59" s="503"/>
      <c r="R59" s="503"/>
      <c r="S59" s="503"/>
      <c r="T59" s="154"/>
      <c r="U59" s="504"/>
      <c r="V59" s="505"/>
      <c r="W59" s="505"/>
      <c r="X59" s="506"/>
    </row>
    <row r="60" spans="1:24" s="156" customFormat="1" ht="30" customHeight="1">
      <c r="A60" s="504"/>
      <c r="B60" s="505"/>
      <c r="C60" s="505"/>
      <c r="D60" s="532" t="s">
        <v>587</v>
      </c>
      <c r="E60" s="545" t="s">
        <v>751</v>
      </c>
      <c r="F60" s="545"/>
      <c r="G60" s="545"/>
      <c r="H60" s="545"/>
      <c r="I60" s="545"/>
      <c r="J60" s="545"/>
      <c r="K60" s="545"/>
      <c r="L60" s="545"/>
      <c r="M60" s="545"/>
      <c r="N60" s="545"/>
      <c r="O60" s="545"/>
      <c r="P60" s="545"/>
      <c r="Q60" s="545"/>
      <c r="R60" s="545"/>
      <c r="S60" s="545"/>
      <c r="T60" s="510"/>
      <c r="U60" s="504"/>
      <c r="V60" s="505"/>
      <c r="W60" s="505"/>
      <c r="X60" s="506"/>
    </row>
    <row r="61" spans="1:24" s="156" customFormat="1" ht="75" customHeight="1">
      <c r="A61" s="507"/>
      <c r="B61" s="508"/>
      <c r="C61" s="509"/>
      <c r="D61" s="534"/>
      <c r="E61" s="528" t="s">
        <v>752</v>
      </c>
      <c r="F61" s="529"/>
      <c r="G61" s="529"/>
      <c r="H61" s="529"/>
      <c r="I61" s="529"/>
      <c r="J61" s="529"/>
      <c r="K61" s="529"/>
      <c r="L61" s="529"/>
      <c r="M61" s="529"/>
      <c r="N61" s="529"/>
      <c r="O61" s="529"/>
      <c r="P61" s="529"/>
      <c r="Q61" s="529"/>
      <c r="R61" s="529"/>
      <c r="S61" s="530"/>
      <c r="T61" s="512"/>
      <c r="U61" s="507"/>
      <c r="V61" s="508"/>
      <c r="W61" s="508"/>
      <c r="X61" s="509"/>
    </row>
    <row r="62" spans="1:24" s="156" customFormat="1" ht="30" customHeight="1">
      <c r="A62" s="515"/>
      <c r="B62" s="516"/>
      <c r="C62" s="516"/>
      <c r="D62" s="140" t="s">
        <v>588</v>
      </c>
      <c r="E62" s="503" t="s">
        <v>208</v>
      </c>
      <c r="F62" s="503"/>
      <c r="G62" s="503"/>
      <c r="H62" s="503"/>
      <c r="I62" s="503"/>
      <c r="J62" s="503"/>
      <c r="K62" s="503"/>
      <c r="L62" s="503"/>
      <c r="M62" s="503"/>
      <c r="N62" s="503"/>
      <c r="O62" s="503"/>
      <c r="P62" s="503"/>
      <c r="Q62" s="503"/>
      <c r="R62" s="503"/>
      <c r="S62" s="503"/>
      <c r="T62" s="154"/>
      <c r="U62" s="515"/>
      <c r="V62" s="516"/>
      <c r="W62" s="516"/>
      <c r="X62" s="647"/>
    </row>
    <row r="63" spans="1:24" s="152" customFormat="1" ht="14.25" customHeight="1">
      <c r="A63" s="541" t="s">
        <v>482</v>
      </c>
      <c r="B63" s="539"/>
      <c r="C63" s="539"/>
      <c r="D63" s="538" t="s">
        <v>556</v>
      </c>
      <c r="E63" s="539"/>
      <c r="F63" s="539"/>
      <c r="G63" s="539"/>
      <c r="H63" s="539"/>
      <c r="I63" s="539"/>
      <c r="J63" s="539"/>
      <c r="K63" s="539"/>
      <c r="L63" s="539"/>
      <c r="M63" s="539"/>
      <c r="N63" s="539"/>
      <c r="O63" s="539"/>
      <c r="P63" s="539"/>
      <c r="Q63" s="539"/>
      <c r="R63" s="539"/>
      <c r="S63" s="540"/>
      <c r="T63" s="169" t="s">
        <v>23</v>
      </c>
      <c r="U63" s="541" t="s">
        <v>443</v>
      </c>
      <c r="V63" s="538"/>
      <c r="W63" s="538"/>
      <c r="X63" s="542"/>
    </row>
    <row r="64" spans="1:24" s="156" customFormat="1" ht="60" customHeight="1">
      <c r="A64" s="561"/>
      <c r="B64" s="562"/>
      <c r="C64" s="563"/>
      <c r="D64" s="140" t="s">
        <v>589</v>
      </c>
      <c r="E64" s="503" t="s">
        <v>209</v>
      </c>
      <c r="F64" s="503"/>
      <c r="G64" s="503"/>
      <c r="H64" s="503"/>
      <c r="I64" s="503"/>
      <c r="J64" s="503"/>
      <c r="K64" s="503"/>
      <c r="L64" s="503"/>
      <c r="M64" s="503"/>
      <c r="N64" s="503"/>
      <c r="O64" s="503"/>
      <c r="P64" s="503"/>
      <c r="Q64" s="503"/>
      <c r="R64" s="503"/>
      <c r="S64" s="503"/>
      <c r="T64" s="154"/>
      <c r="U64" s="561"/>
      <c r="V64" s="562"/>
      <c r="W64" s="562"/>
      <c r="X64" s="563"/>
    </row>
    <row r="65" spans="1:24" s="156" customFormat="1" ht="75" customHeight="1">
      <c r="A65" s="504"/>
      <c r="B65" s="505"/>
      <c r="C65" s="506"/>
      <c r="D65" s="140" t="s">
        <v>590</v>
      </c>
      <c r="E65" s="503" t="s">
        <v>210</v>
      </c>
      <c r="F65" s="503"/>
      <c r="G65" s="503"/>
      <c r="H65" s="503"/>
      <c r="I65" s="503"/>
      <c r="J65" s="503"/>
      <c r="K65" s="503"/>
      <c r="L65" s="503"/>
      <c r="M65" s="503"/>
      <c r="N65" s="503"/>
      <c r="O65" s="503"/>
      <c r="P65" s="503"/>
      <c r="Q65" s="503"/>
      <c r="R65" s="503"/>
      <c r="S65" s="503"/>
      <c r="T65" s="154"/>
      <c r="U65" s="504"/>
      <c r="V65" s="505"/>
      <c r="W65" s="505"/>
      <c r="X65" s="506"/>
    </row>
    <row r="66" spans="1:24" s="156" customFormat="1" ht="60" customHeight="1">
      <c r="A66" s="504"/>
      <c r="B66" s="505"/>
      <c r="C66" s="506"/>
      <c r="D66" s="201" t="s">
        <v>591</v>
      </c>
      <c r="E66" s="503" t="s">
        <v>753</v>
      </c>
      <c r="F66" s="503"/>
      <c r="G66" s="503"/>
      <c r="H66" s="503"/>
      <c r="I66" s="503"/>
      <c r="J66" s="503"/>
      <c r="K66" s="503"/>
      <c r="L66" s="503"/>
      <c r="M66" s="503"/>
      <c r="N66" s="503"/>
      <c r="O66" s="503"/>
      <c r="P66" s="503"/>
      <c r="Q66" s="503"/>
      <c r="R66" s="503"/>
      <c r="S66" s="503"/>
      <c r="T66" s="171"/>
      <c r="U66" s="504"/>
      <c r="V66" s="505"/>
      <c r="W66" s="505"/>
      <c r="X66" s="506"/>
    </row>
    <row r="67" spans="1:24" s="156" customFormat="1" ht="180" customHeight="1">
      <c r="A67" s="507"/>
      <c r="B67" s="508"/>
      <c r="C67" s="509"/>
      <c r="D67" s="532" t="s">
        <v>593</v>
      </c>
      <c r="E67" s="525" t="s">
        <v>754</v>
      </c>
      <c r="F67" s="526"/>
      <c r="G67" s="526"/>
      <c r="H67" s="526"/>
      <c r="I67" s="526"/>
      <c r="J67" s="526"/>
      <c r="K67" s="526"/>
      <c r="L67" s="526"/>
      <c r="M67" s="526"/>
      <c r="N67" s="526"/>
      <c r="O67" s="526"/>
      <c r="P67" s="526"/>
      <c r="Q67" s="526"/>
      <c r="R67" s="526"/>
      <c r="S67" s="527"/>
      <c r="T67" s="510"/>
      <c r="U67" s="507"/>
      <c r="V67" s="508"/>
      <c r="W67" s="508"/>
      <c r="X67" s="509"/>
    </row>
    <row r="68" spans="1:24" s="156" customFormat="1" ht="45" customHeight="1">
      <c r="A68" s="507"/>
      <c r="B68" s="508"/>
      <c r="C68" s="509"/>
      <c r="D68" s="534"/>
      <c r="E68" s="496" t="s">
        <v>595</v>
      </c>
      <c r="F68" s="497"/>
      <c r="G68" s="497"/>
      <c r="H68" s="497"/>
      <c r="I68" s="497"/>
      <c r="J68" s="497"/>
      <c r="K68" s="497"/>
      <c r="L68" s="497"/>
      <c r="M68" s="497"/>
      <c r="N68" s="497"/>
      <c r="O68" s="497"/>
      <c r="P68" s="497"/>
      <c r="Q68" s="497"/>
      <c r="R68" s="497"/>
      <c r="S68" s="498"/>
      <c r="T68" s="512"/>
      <c r="U68" s="507"/>
      <c r="V68" s="508"/>
      <c r="W68" s="508"/>
      <c r="X68" s="509"/>
    </row>
    <row r="69" spans="1:24" s="156" customFormat="1" ht="15" customHeight="1">
      <c r="A69" s="507"/>
      <c r="B69" s="508"/>
      <c r="C69" s="509"/>
      <c r="D69" s="201" t="s">
        <v>594</v>
      </c>
      <c r="E69" s="630" t="s">
        <v>592</v>
      </c>
      <c r="F69" s="631"/>
      <c r="G69" s="631"/>
      <c r="H69" s="631"/>
      <c r="I69" s="631"/>
      <c r="J69" s="631"/>
      <c r="K69" s="631"/>
      <c r="L69" s="631"/>
      <c r="M69" s="631"/>
      <c r="N69" s="631"/>
      <c r="O69" s="631"/>
      <c r="P69" s="631"/>
      <c r="Q69" s="631"/>
      <c r="R69" s="631"/>
      <c r="S69" s="632"/>
      <c r="T69" s="510"/>
      <c r="U69" s="507"/>
      <c r="V69" s="508"/>
      <c r="W69" s="508"/>
      <c r="X69" s="509"/>
    </row>
    <row r="70" spans="1:24" s="156" customFormat="1" ht="45" customHeight="1">
      <c r="A70" s="504"/>
      <c r="B70" s="505"/>
      <c r="C70" s="506"/>
      <c r="D70" s="202"/>
      <c r="E70" s="514" t="s">
        <v>418</v>
      </c>
      <c r="F70" s="514"/>
      <c r="G70" s="514"/>
      <c r="H70" s="514"/>
      <c r="I70" s="514"/>
      <c r="J70" s="514"/>
      <c r="K70" s="514"/>
      <c r="L70" s="514"/>
      <c r="M70" s="514"/>
      <c r="N70" s="514"/>
      <c r="O70" s="514"/>
      <c r="P70" s="514"/>
      <c r="Q70" s="514"/>
      <c r="R70" s="514"/>
      <c r="S70" s="514"/>
      <c r="T70" s="512"/>
      <c r="U70" s="504"/>
      <c r="V70" s="505"/>
      <c r="W70" s="505"/>
      <c r="X70" s="506"/>
    </row>
    <row r="71" spans="1:24" s="156" customFormat="1" ht="90" customHeight="1">
      <c r="A71" s="504"/>
      <c r="B71" s="505"/>
      <c r="C71" s="506"/>
      <c r="D71" s="532" t="s">
        <v>596</v>
      </c>
      <c r="E71" s="545" t="s">
        <v>437</v>
      </c>
      <c r="F71" s="545"/>
      <c r="G71" s="545"/>
      <c r="H71" s="545"/>
      <c r="I71" s="545"/>
      <c r="J71" s="545"/>
      <c r="K71" s="545"/>
      <c r="L71" s="545"/>
      <c r="M71" s="545"/>
      <c r="N71" s="545"/>
      <c r="O71" s="545"/>
      <c r="P71" s="545"/>
      <c r="Q71" s="545"/>
      <c r="R71" s="545"/>
      <c r="S71" s="545"/>
      <c r="T71" s="510"/>
      <c r="U71" s="504"/>
      <c r="V71" s="505"/>
      <c r="W71" s="505"/>
      <c r="X71" s="506"/>
    </row>
    <row r="72" spans="1:24" s="156" customFormat="1" ht="105" customHeight="1">
      <c r="A72" s="504"/>
      <c r="B72" s="505"/>
      <c r="C72" s="505"/>
      <c r="D72" s="564"/>
      <c r="E72" s="514" t="s">
        <v>419</v>
      </c>
      <c r="F72" s="514"/>
      <c r="G72" s="514"/>
      <c r="H72" s="514"/>
      <c r="I72" s="514"/>
      <c r="J72" s="514"/>
      <c r="K72" s="514"/>
      <c r="L72" s="514"/>
      <c r="M72" s="514"/>
      <c r="N72" s="514"/>
      <c r="O72" s="514"/>
      <c r="P72" s="514"/>
      <c r="Q72" s="514"/>
      <c r="R72" s="514"/>
      <c r="S72" s="514"/>
      <c r="T72" s="517"/>
      <c r="U72" s="507"/>
      <c r="V72" s="508"/>
      <c r="W72" s="508"/>
      <c r="X72" s="509"/>
    </row>
    <row r="73" spans="1:24" s="156" customFormat="1" ht="30" customHeight="1">
      <c r="A73" s="543"/>
      <c r="B73" s="544"/>
      <c r="C73" s="544"/>
      <c r="D73" s="203" t="s">
        <v>597</v>
      </c>
      <c r="E73" s="503" t="s">
        <v>756</v>
      </c>
      <c r="F73" s="503"/>
      <c r="G73" s="503"/>
      <c r="H73" s="503"/>
      <c r="I73" s="503"/>
      <c r="J73" s="503"/>
      <c r="K73" s="503"/>
      <c r="L73" s="503"/>
      <c r="M73" s="503"/>
      <c r="N73" s="503"/>
      <c r="O73" s="503"/>
      <c r="P73" s="503"/>
      <c r="Q73" s="503"/>
      <c r="R73" s="503"/>
      <c r="S73" s="503"/>
      <c r="T73" s="154"/>
      <c r="U73" s="518"/>
      <c r="V73" s="519"/>
      <c r="W73" s="519"/>
      <c r="X73" s="520"/>
    </row>
    <row r="74" spans="1:24" s="152" customFormat="1" ht="14.25" customHeight="1">
      <c r="A74" s="501" t="s">
        <v>482</v>
      </c>
      <c r="B74" s="502"/>
      <c r="C74" s="502"/>
      <c r="D74" s="501" t="s">
        <v>556</v>
      </c>
      <c r="E74" s="502"/>
      <c r="F74" s="502"/>
      <c r="G74" s="502"/>
      <c r="H74" s="502"/>
      <c r="I74" s="502"/>
      <c r="J74" s="502"/>
      <c r="K74" s="502"/>
      <c r="L74" s="502"/>
      <c r="M74" s="502"/>
      <c r="N74" s="502"/>
      <c r="O74" s="502"/>
      <c r="P74" s="502"/>
      <c r="Q74" s="502"/>
      <c r="R74" s="502"/>
      <c r="S74" s="502"/>
      <c r="T74" s="167" t="s">
        <v>23</v>
      </c>
      <c r="U74" s="501" t="s">
        <v>443</v>
      </c>
      <c r="V74" s="501"/>
      <c r="W74" s="501"/>
      <c r="X74" s="501"/>
    </row>
    <row r="75" spans="1:24" s="156" customFormat="1" ht="90" customHeight="1">
      <c r="A75" s="561"/>
      <c r="B75" s="562"/>
      <c r="C75" s="562"/>
      <c r="D75" s="140" t="s">
        <v>598</v>
      </c>
      <c r="E75" s="503" t="s">
        <v>211</v>
      </c>
      <c r="F75" s="503"/>
      <c r="G75" s="503"/>
      <c r="H75" s="503"/>
      <c r="I75" s="503"/>
      <c r="J75" s="503"/>
      <c r="K75" s="503"/>
      <c r="L75" s="503"/>
      <c r="M75" s="503"/>
      <c r="N75" s="503"/>
      <c r="O75" s="503"/>
      <c r="P75" s="503"/>
      <c r="Q75" s="503"/>
      <c r="R75" s="503"/>
      <c r="S75" s="503"/>
      <c r="T75" s="154"/>
      <c r="U75" s="578"/>
      <c r="V75" s="579"/>
      <c r="W75" s="579"/>
      <c r="X75" s="580"/>
    </row>
    <row r="76" spans="1:24" s="156" customFormat="1" ht="45" customHeight="1">
      <c r="A76" s="504"/>
      <c r="B76" s="505"/>
      <c r="C76" s="505"/>
      <c r="D76" s="140" t="s">
        <v>599</v>
      </c>
      <c r="E76" s="514" t="s">
        <v>212</v>
      </c>
      <c r="F76" s="514"/>
      <c r="G76" s="514"/>
      <c r="H76" s="514"/>
      <c r="I76" s="514"/>
      <c r="J76" s="514"/>
      <c r="K76" s="514"/>
      <c r="L76" s="514"/>
      <c r="M76" s="514"/>
      <c r="N76" s="514"/>
      <c r="O76" s="514"/>
      <c r="P76" s="514"/>
      <c r="Q76" s="514"/>
      <c r="R76" s="514"/>
      <c r="S76" s="514"/>
      <c r="T76" s="172"/>
      <c r="U76" s="504"/>
      <c r="V76" s="505"/>
      <c r="W76" s="505"/>
      <c r="X76" s="506"/>
    </row>
    <row r="77" spans="1:24" s="156" customFormat="1" ht="75" customHeight="1">
      <c r="A77" s="504"/>
      <c r="B77" s="505"/>
      <c r="C77" s="506"/>
      <c r="D77" s="309" t="s">
        <v>600</v>
      </c>
      <c r="E77" s="514" t="s">
        <v>653</v>
      </c>
      <c r="F77" s="514"/>
      <c r="G77" s="514"/>
      <c r="H77" s="514"/>
      <c r="I77" s="514"/>
      <c r="J77" s="514"/>
      <c r="K77" s="514"/>
      <c r="L77" s="514"/>
      <c r="M77" s="514"/>
      <c r="N77" s="514"/>
      <c r="O77" s="514"/>
      <c r="P77" s="514"/>
      <c r="Q77" s="514"/>
      <c r="R77" s="514"/>
      <c r="S77" s="514"/>
      <c r="T77" s="172"/>
      <c r="U77" s="504"/>
      <c r="V77" s="505"/>
      <c r="W77" s="505"/>
      <c r="X77" s="506"/>
    </row>
    <row r="78" spans="1:24" s="156" customFormat="1" ht="39.950000000000003" customHeight="1">
      <c r="A78" s="566"/>
      <c r="B78" s="567"/>
      <c r="C78" s="568"/>
      <c r="D78" s="532" t="s">
        <v>601</v>
      </c>
      <c r="E78" s="569" t="s">
        <v>654</v>
      </c>
      <c r="F78" s="570"/>
      <c r="G78" s="570"/>
      <c r="H78" s="570"/>
      <c r="I78" s="570"/>
      <c r="J78" s="570"/>
      <c r="K78" s="570"/>
      <c r="L78" s="570"/>
      <c r="M78" s="570"/>
      <c r="N78" s="570"/>
      <c r="O78" s="570"/>
      <c r="P78" s="570"/>
      <c r="Q78" s="570"/>
      <c r="R78" s="570"/>
      <c r="S78" s="571"/>
      <c r="T78" s="510"/>
      <c r="U78" s="566"/>
      <c r="V78" s="567"/>
      <c r="W78" s="567"/>
      <c r="X78" s="568"/>
    </row>
    <row r="79" spans="1:24" s="156" customFormat="1" ht="39.950000000000003" customHeight="1">
      <c r="A79" s="566"/>
      <c r="B79" s="567"/>
      <c r="C79" s="568"/>
      <c r="D79" s="533"/>
      <c r="E79" s="572"/>
      <c r="F79" s="573"/>
      <c r="G79" s="573"/>
      <c r="H79" s="573"/>
      <c r="I79" s="573"/>
      <c r="J79" s="573"/>
      <c r="K79" s="573"/>
      <c r="L79" s="573"/>
      <c r="M79" s="573"/>
      <c r="N79" s="573"/>
      <c r="O79" s="573"/>
      <c r="P79" s="573"/>
      <c r="Q79" s="573"/>
      <c r="R79" s="573"/>
      <c r="S79" s="574"/>
      <c r="T79" s="511"/>
      <c r="U79" s="566"/>
      <c r="V79" s="567"/>
      <c r="W79" s="567"/>
      <c r="X79" s="568"/>
    </row>
    <row r="80" spans="1:24" s="156" customFormat="1" ht="39.950000000000003" customHeight="1">
      <c r="A80" s="566"/>
      <c r="B80" s="567"/>
      <c r="C80" s="568"/>
      <c r="D80" s="533"/>
      <c r="E80" s="572"/>
      <c r="F80" s="573"/>
      <c r="G80" s="573"/>
      <c r="H80" s="573"/>
      <c r="I80" s="573"/>
      <c r="J80" s="573"/>
      <c r="K80" s="573"/>
      <c r="L80" s="573"/>
      <c r="M80" s="573"/>
      <c r="N80" s="573"/>
      <c r="O80" s="573"/>
      <c r="P80" s="573"/>
      <c r="Q80" s="573"/>
      <c r="R80" s="573"/>
      <c r="S80" s="574"/>
      <c r="T80" s="511"/>
      <c r="U80" s="566"/>
      <c r="V80" s="567"/>
      <c r="W80" s="567"/>
      <c r="X80" s="568"/>
    </row>
    <row r="81" spans="1:24" s="156" customFormat="1" ht="20.100000000000001" customHeight="1">
      <c r="A81" s="566"/>
      <c r="B81" s="567"/>
      <c r="C81" s="568"/>
      <c r="D81" s="533"/>
      <c r="E81" s="572"/>
      <c r="F81" s="573"/>
      <c r="G81" s="573"/>
      <c r="H81" s="573"/>
      <c r="I81" s="573"/>
      <c r="J81" s="573"/>
      <c r="K81" s="573"/>
      <c r="L81" s="573"/>
      <c r="M81" s="573"/>
      <c r="N81" s="573"/>
      <c r="O81" s="573"/>
      <c r="P81" s="573"/>
      <c r="Q81" s="573"/>
      <c r="R81" s="573"/>
      <c r="S81" s="574"/>
      <c r="T81" s="511"/>
      <c r="U81" s="566"/>
      <c r="V81" s="567"/>
      <c r="W81" s="567"/>
      <c r="X81" s="568"/>
    </row>
    <row r="82" spans="1:24" s="156" customFormat="1" ht="20.100000000000001" customHeight="1">
      <c r="A82" s="566"/>
      <c r="B82" s="567"/>
      <c r="C82" s="568"/>
      <c r="D82" s="534"/>
      <c r="E82" s="575"/>
      <c r="F82" s="576"/>
      <c r="G82" s="576"/>
      <c r="H82" s="576"/>
      <c r="I82" s="576"/>
      <c r="J82" s="576"/>
      <c r="K82" s="576"/>
      <c r="L82" s="576"/>
      <c r="M82" s="576"/>
      <c r="N82" s="576"/>
      <c r="O82" s="576"/>
      <c r="P82" s="576"/>
      <c r="Q82" s="576"/>
      <c r="R82" s="576"/>
      <c r="S82" s="577"/>
      <c r="T82" s="512"/>
      <c r="U82" s="566"/>
      <c r="V82" s="567"/>
      <c r="W82" s="567"/>
      <c r="X82" s="568"/>
    </row>
    <row r="83" spans="1:24" s="156" customFormat="1" ht="45" customHeight="1">
      <c r="A83" s="504"/>
      <c r="B83" s="505"/>
      <c r="C83" s="505"/>
      <c r="D83" s="140" t="s">
        <v>602</v>
      </c>
      <c r="E83" s="503" t="s">
        <v>216</v>
      </c>
      <c r="F83" s="503"/>
      <c r="G83" s="503"/>
      <c r="H83" s="503"/>
      <c r="I83" s="503"/>
      <c r="J83" s="503"/>
      <c r="K83" s="503"/>
      <c r="L83" s="503"/>
      <c r="M83" s="503"/>
      <c r="N83" s="503"/>
      <c r="O83" s="503"/>
      <c r="P83" s="503"/>
      <c r="Q83" s="503"/>
      <c r="R83" s="503"/>
      <c r="S83" s="503"/>
      <c r="T83" s="154"/>
      <c r="U83" s="504"/>
      <c r="V83" s="505"/>
      <c r="W83" s="505"/>
      <c r="X83" s="506"/>
    </row>
    <row r="84" spans="1:24" s="156" customFormat="1" ht="30" customHeight="1">
      <c r="A84" s="504"/>
      <c r="B84" s="505"/>
      <c r="C84" s="505"/>
      <c r="D84" s="140" t="s">
        <v>603</v>
      </c>
      <c r="E84" s="503" t="s">
        <v>757</v>
      </c>
      <c r="F84" s="503"/>
      <c r="G84" s="503"/>
      <c r="H84" s="503"/>
      <c r="I84" s="503"/>
      <c r="J84" s="503"/>
      <c r="K84" s="503"/>
      <c r="L84" s="503"/>
      <c r="M84" s="503"/>
      <c r="N84" s="503"/>
      <c r="O84" s="503"/>
      <c r="P84" s="503"/>
      <c r="Q84" s="503"/>
      <c r="R84" s="503"/>
      <c r="S84" s="503"/>
      <c r="T84" s="154"/>
      <c r="U84" s="507"/>
      <c r="V84" s="508"/>
      <c r="W84" s="508"/>
      <c r="X84" s="509"/>
    </row>
    <row r="85" spans="1:24" s="173" customFormat="1" ht="45" customHeight="1">
      <c r="A85" s="504"/>
      <c r="B85" s="505"/>
      <c r="C85" s="506"/>
      <c r="D85" s="308" t="s">
        <v>604</v>
      </c>
      <c r="E85" s="531" t="s">
        <v>215</v>
      </c>
      <c r="F85" s="531"/>
      <c r="G85" s="531"/>
      <c r="H85" s="531"/>
      <c r="I85" s="531"/>
      <c r="J85" s="531"/>
      <c r="K85" s="531"/>
      <c r="L85" s="531"/>
      <c r="M85" s="531"/>
      <c r="N85" s="531"/>
      <c r="O85" s="531"/>
      <c r="P85" s="531"/>
      <c r="Q85" s="531"/>
      <c r="R85" s="531"/>
      <c r="S85" s="531"/>
      <c r="T85" s="510"/>
      <c r="U85" s="507"/>
      <c r="V85" s="508"/>
      <c r="W85" s="508"/>
      <c r="X85" s="509"/>
    </row>
    <row r="86" spans="1:24" s="173" customFormat="1" ht="45" customHeight="1">
      <c r="A86" s="507"/>
      <c r="B86" s="508"/>
      <c r="C86" s="509"/>
      <c r="D86" s="309"/>
      <c r="E86" s="496" t="s">
        <v>539</v>
      </c>
      <c r="F86" s="497"/>
      <c r="G86" s="497"/>
      <c r="H86" s="497"/>
      <c r="I86" s="497"/>
      <c r="J86" s="497"/>
      <c r="K86" s="497"/>
      <c r="L86" s="497"/>
      <c r="M86" s="497"/>
      <c r="N86" s="497"/>
      <c r="O86" s="497"/>
      <c r="P86" s="497"/>
      <c r="Q86" s="497"/>
      <c r="R86" s="497"/>
      <c r="S86" s="498"/>
      <c r="T86" s="512"/>
      <c r="U86" s="507"/>
      <c r="V86" s="508"/>
      <c r="W86" s="508"/>
      <c r="X86" s="509"/>
    </row>
    <row r="87" spans="1:24" s="156" customFormat="1" ht="60" customHeight="1">
      <c r="A87" s="504"/>
      <c r="B87" s="505"/>
      <c r="C87" s="505"/>
      <c r="D87" s="140" t="s">
        <v>605</v>
      </c>
      <c r="E87" s="503" t="s">
        <v>214</v>
      </c>
      <c r="F87" s="503"/>
      <c r="G87" s="503"/>
      <c r="H87" s="503"/>
      <c r="I87" s="503"/>
      <c r="J87" s="503"/>
      <c r="K87" s="503"/>
      <c r="L87" s="503"/>
      <c r="M87" s="503"/>
      <c r="N87" s="503"/>
      <c r="O87" s="503"/>
      <c r="P87" s="503"/>
      <c r="Q87" s="503"/>
      <c r="R87" s="503"/>
      <c r="S87" s="503"/>
      <c r="T87" s="154"/>
      <c r="U87" s="507"/>
      <c r="V87" s="508"/>
      <c r="W87" s="508"/>
      <c r="X87" s="509"/>
    </row>
    <row r="88" spans="1:24" s="156" customFormat="1" ht="90" customHeight="1">
      <c r="A88" s="515"/>
      <c r="B88" s="516"/>
      <c r="C88" s="516"/>
      <c r="D88" s="140" t="s">
        <v>606</v>
      </c>
      <c r="E88" s="503" t="s">
        <v>213</v>
      </c>
      <c r="F88" s="503"/>
      <c r="G88" s="503"/>
      <c r="H88" s="503"/>
      <c r="I88" s="503"/>
      <c r="J88" s="503"/>
      <c r="K88" s="503"/>
      <c r="L88" s="503"/>
      <c r="M88" s="503"/>
      <c r="N88" s="503"/>
      <c r="O88" s="503"/>
      <c r="P88" s="503"/>
      <c r="Q88" s="503"/>
      <c r="R88" s="503"/>
      <c r="S88" s="503"/>
      <c r="T88" s="154"/>
      <c r="U88" s="518"/>
      <c r="V88" s="519"/>
      <c r="W88" s="519"/>
      <c r="X88" s="520"/>
    </row>
    <row r="89" spans="1:24" s="152" customFormat="1" ht="14.25" customHeight="1">
      <c r="A89" s="501" t="s">
        <v>482</v>
      </c>
      <c r="B89" s="502"/>
      <c r="C89" s="502"/>
      <c r="D89" s="501" t="s">
        <v>556</v>
      </c>
      <c r="E89" s="502"/>
      <c r="F89" s="502"/>
      <c r="G89" s="502"/>
      <c r="H89" s="502"/>
      <c r="I89" s="502"/>
      <c r="J89" s="502"/>
      <c r="K89" s="502"/>
      <c r="L89" s="502"/>
      <c r="M89" s="502"/>
      <c r="N89" s="502"/>
      <c r="O89" s="502"/>
      <c r="P89" s="502"/>
      <c r="Q89" s="502"/>
      <c r="R89" s="502"/>
      <c r="S89" s="502"/>
      <c r="T89" s="167" t="s">
        <v>23</v>
      </c>
      <c r="U89" s="501" t="s">
        <v>443</v>
      </c>
      <c r="V89" s="501"/>
      <c r="W89" s="501"/>
      <c r="X89" s="501"/>
    </row>
    <row r="90" spans="1:24" s="156" customFormat="1" ht="90" customHeight="1">
      <c r="A90" s="561"/>
      <c r="B90" s="562"/>
      <c r="C90" s="563"/>
      <c r="D90" s="532" t="s">
        <v>421</v>
      </c>
      <c r="E90" s="531" t="s">
        <v>219</v>
      </c>
      <c r="F90" s="531"/>
      <c r="G90" s="531"/>
      <c r="H90" s="531"/>
      <c r="I90" s="531"/>
      <c r="J90" s="531"/>
      <c r="K90" s="531"/>
      <c r="L90" s="531"/>
      <c r="M90" s="531"/>
      <c r="N90" s="531"/>
      <c r="O90" s="531"/>
      <c r="P90" s="531"/>
      <c r="Q90" s="531"/>
      <c r="R90" s="531"/>
      <c r="S90" s="531"/>
      <c r="T90" s="510"/>
      <c r="U90" s="578"/>
      <c r="V90" s="579"/>
      <c r="W90" s="579"/>
      <c r="X90" s="580"/>
    </row>
    <row r="91" spans="1:24" s="156" customFormat="1" ht="135" customHeight="1">
      <c r="A91" s="504"/>
      <c r="B91" s="505"/>
      <c r="C91" s="506"/>
      <c r="D91" s="533"/>
      <c r="E91" s="513" t="s">
        <v>438</v>
      </c>
      <c r="F91" s="513"/>
      <c r="G91" s="513"/>
      <c r="H91" s="513"/>
      <c r="I91" s="513"/>
      <c r="J91" s="513"/>
      <c r="K91" s="513"/>
      <c r="L91" s="513"/>
      <c r="M91" s="513"/>
      <c r="N91" s="513"/>
      <c r="O91" s="513"/>
      <c r="P91" s="513"/>
      <c r="Q91" s="513"/>
      <c r="R91" s="513"/>
      <c r="S91" s="513"/>
      <c r="T91" s="511"/>
      <c r="U91" s="507"/>
      <c r="V91" s="508"/>
      <c r="W91" s="508"/>
      <c r="X91" s="509"/>
    </row>
    <row r="92" spans="1:24" s="156" customFormat="1" ht="75" customHeight="1">
      <c r="A92" s="504"/>
      <c r="B92" s="505"/>
      <c r="C92" s="506"/>
      <c r="D92" s="533"/>
      <c r="E92" s="521" t="s">
        <v>420</v>
      </c>
      <c r="F92" s="521"/>
      <c r="G92" s="521"/>
      <c r="H92" s="521"/>
      <c r="I92" s="521"/>
      <c r="J92" s="521"/>
      <c r="K92" s="521"/>
      <c r="L92" s="521"/>
      <c r="M92" s="521"/>
      <c r="N92" s="521"/>
      <c r="O92" s="521"/>
      <c r="P92" s="521"/>
      <c r="Q92" s="521"/>
      <c r="R92" s="521"/>
      <c r="S92" s="521"/>
      <c r="T92" s="511"/>
      <c r="U92" s="507"/>
      <c r="V92" s="508"/>
      <c r="W92" s="508"/>
      <c r="X92" s="509"/>
    </row>
    <row r="93" spans="1:24" s="156" customFormat="1" ht="50.1" customHeight="1">
      <c r="A93" s="504"/>
      <c r="B93" s="505"/>
      <c r="C93" s="505"/>
      <c r="D93" s="533"/>
      <c r="E93" s="522" t="s">
        <v>435</v>
      </c>
      <c r="F93" s="523"/>
      <c r="G93" s="523"/>
      <c r="H93" s="523"/>
      <c r="I93" s="523"/>
      <c r="J93" s="523"/>
      <c r="K93" s="523"/>
      <c r="L93" s="523"/>
      <c r="M93" s="523"/>
      <c r="N93" s="523"/>
      <c r="O93" s="523"/>
      <c r="P93" s="523"/>
      <c r="Q93" s="523"/>
      <c r="R93" s="523"/>
      <c r="S93" s="524"/>
      <c r="T93" s="511"/>
      <c r="U93" s="504"/>
      <c r="V93" s="505"/>
      <c r="W93" s="505"/>
      <c r="X93" s="506"/>
    </row>
    <row r="94" spans="1:24" s="156" customFormat="1" ht="50.1" customHeight="1">
      <c r="A94" s="504"/>
      <c r="B94" s="505"/>
      <c r="C94" s="505"/>
      <c r="D94" s="533"/>
      <c r="E94" s="525"/>
      <c r="F94" s="526"/>
      <c r="G94" s="526"/>
      <c r="H94" s="526"/>
      <c r="I94" s="526"/>
      <c r="J94" s="526"/>
      <c r="K94" s="526"/>
      <c r="L94" s="526"/>
      <c r="M94" s="526"/>
      <c r="N94" s="526"/>
      <c r="O94" s="526"/>
      <c r="P94" s="526"/>
      <c r="Q94" s="526"/>
      <c r="R94" s="526"/>
      <c r="S94" s="527"/>
      <c r="T94" s="511"/>
      <c r="U94" s="504"/>
      <c r="V94" s="505"/>
      <c r="W94" s="505"/>
      <c r="X94" s="506"/>
    </row>
    <row r="95" spans="1:24" s="156" customFormat="1" ht="50.1" customHeight="1">
      <c r="A95" s="504"/>
      <c r="B95" s="505"/>
      <c r="C95" s="505"/>
      <c r="D95" s="533"/>
      <c r="E95" s="525"/>
      <c r="F95" s="526"/>
      <c r="G95" s="526"/>
      <c r="H95" s="526"/>
      <c r="I95" s="526"/>
      <c r="J95" s="526"/>
      <c r="K95" s="526"/>
      <c r="L95" s="526"/>
      <c r="M95" s="526"/>
      <c r="N95" s="526"/>
      <c r="O95" s="526"/>
      <c r="P95" s="526"/>
      <c r="Q95" s="526"/>
      <c r="R95" s="526"/>
      <c r="S95" s="527"/>
      <c r="T95" s="511"/>
      <c r="U95" s="504"/>
      <c r="V95" s="505"/>
      <c r="W95" s="505"/>
      <c r="X95" s="506"/>
    </row>
    <row r="96" spans="1:24" s="156" customFormat="1" ht="50.1" customHeight="1">
      <c r="A96" s="504"/>
      <c r="B96" s="505"/>
      <c r="C96" s="505"/>
      <c r="D96" s="533"/>
      <c r="E96" s="525"/>
      <c r="F96" s="526"/>
      <c r="G96" s="526"/>
      <c r="H96" s="526"/>
      <c r="I96" s="526"/>
      <c r="J96" s="526"/>
      <c r="K96" s="526"/>
      <c r="L96" s="526"/>
      <c r="M96" s="526"/>
      <c r="N96" s="526"/>
      <c r="O96" s="526"/>
      <c r="P96" s="526"/>
      <c r="Q96" s="526"/>
      <c r="R96" s="526"/>
      <c r="S96" s="527"/>
      <c r="T96" s="511"/>
      <c r="U96" s="504"/>
      <c r="V96" s="505"/>
      <c r="W96" s="505"/>
      <c r="X96" s="506"/>
    </row>
    <row r="97" spans="1:25" s="156" customFormat="1" ht="50.1" customHeight="1">
      <c r="A97" s="504"/>
      <c r="B97" s="505"/>
      <c r="C97" s="505"/>
      <c r="D97" s="533"/>
      <c r="E97" s="525"/>
      <c r="F97" s="526"/>
      <c r="G97" s="526"/>
      <c r="H97" s="526"/>
      <c r="I97" s="526"/>
      <c r="J97" s="526"/>
      <c r="K97" s="526"/>
      <c r="L97" s="526"/>
      <c r="M97" s="526"/>
      <c r="N97" s="526"/>
      <c r="O97" s="526"/>
      <c r="P97" s="526"/>
      <c r="Q97" s="526"/>
      <c r="R97" s="526"/>
      <c r="S97" s="527"/>
      <c r="T97" s="511"/>
      <c r="U97" s="504"/>
      <c r="V97" s="505"/>
      <c r="W97" s="505"/>
      <c r="X97" s="506"/>
    </row>
    <row r="98" spans="1:25" s="156" customFormat="1" ht="50.1" customHeight="1">
      <c r="A98" s="515"/>
      <c r="B98" s="516"/>
      <c r="C98" s="516"/>
      <c r="D98" s="534"/>
      <c r="E98" s="528"/>
      <c r="F98" s="529"/>
      <c r="G98" s="529"/>
      <c r="H98" s="529"/>
      <c r="I98" s="529"/>
      <c r="J98" s="529"/>
      <c r="K98" s="529"/>
      <c r="L98" s="529"/>
      <c r="M98" s="529"/>
      <c r="N98" s="529"/>
      <c r="O98" s="529"/>
      <c r="P98" s="529"/>
      <c r="Q98" s="529"/>
      <c r="R98" s="529"/>
      <c r="S98" s="530"/>
      <c r="T98" s="512"/>
      <c r="U98" s="515"/>
      <c r="V98" s="516"/>
      <c r="W98" s="516"/>
      <c r="X98" s="647"/>
    </row>
    <row r="99" spans="1:25" s="152" customFormat="1" ht="14.25" customHeight="1">
      <c r="A99" s="501" t="s">
        <v>482</v>
      </c>
      <c r="B99" s="502"/>
      <c r="C99" s="502"/>
      <c r="D99" s="501" t="s">
        <v>556</v>
      </c>
      <c r="E99" s="502"/>
      <c r="F99" s="502"/>
      <c r="G99" s="502"/>
      <c r="H99" s="502"/>
      <c r="I99" s="502"/>
      <c r="J99" s="502"/>
      <c r="K99" s="502"/>
      <c r="L99" s="502"/>
      <c r="M99" s="502"/>
      <c r="N99" s="502"/>
      <c r="O99" s="502"/>
      <c r="P99" s="502"/>
      <c r="Q99" s="502"/>
      <c r="R99" s="502"/>
      <c r="S99" s="502"/>
      <c r="T99" s="307" t="s">
        <v>23</v>
      </c>
      <c r="U99" s="501" t="s">
        <v>443</v>
      </c>
      <c r="V99" s="501"/>
      <c r="W99" s="501"/>
      <c r="X99" s="501"/>
    </row>
    <row r="100" spans="1:25" s="156" customFormat="1" ht="45" customHeight="1">
      <c r="A100" s="504"/>
      <c r="B100" s="505"/>
      <c r="C100" s="506"/>
      <c r="D100" s="532" t="s">
        <v>422</v>
      </c>
      <c r="E100" s="642" t="s">
        <v>218</v>
      </c>
      <c r="F100" s="643"/>
      <c r="G100" s="643"/>
      <c r="H100" s="643"/>
      <c r="I100" s="643"/>
      <c r="J100" s="643"/>
      <c r="K100" s="643"/>
      <c r="L100" s="643"/>
      <c r="M100" s="643"/>
      <c r="N100" s="643"/>
      <c r="O100" s="643"/>
      <c r="P100" s="643"/>
      <c r="Q100" s="643"/>
      <c r="R100" s="643"/>
      <c r="S100" s="644"/>
      <c r="T100" s="510"/>
      <c r="U100" s="504"/>
      <c r="V100" s="505"/>
      <c r="W100" s="505"/>
      <c r="X100" s="506"/>
    </row>
    <row r="101" spans="1:25" s="156" customFormat="1" ht="90" customHeight="1">
      <c r="A101" s="507"/>
      <c r="B101" s="508"/>
      <c r="C101" s="509"/>
      <c r="D101" s="533"/>
      <c r="E101" s="522" t="s">
        <v>726</v>
      </c>
      <c r="F101" s="523"/>
      <c r="G101" s="523"/>
      <c r="H101" s="523"/>
      <c r="I101" s="523"/>
      <c r="J101" s="523"/>
      <c r="K101" s="523"/>
      <c r="L101" s="523"/>
      <c r="M101" s="523"/>
      <c r="N101" s="523"/>
      <c r="O101" s="523"/>
      <c r="P101" s="523"/>
      <c r="Q101" s="523"/>
      <c r="R101" s="523"/>
      <c r="S101" s="524"/>
      <c r="T101" s="511"/>
      <c r="U101" s="507"/>
      <c r="V101" s="508"/>
      <c r="W101" s="508"/>
      <c r="X101" s="509"/>
    </row>
    <row r="102" spans="1:25" s="156" customFormat="1" ht="60" customHeight="1">
      <c r="A102" s="507"/>
      <c r="B102" s="508"/>
      <c r="C102" s="509"/>
      <c r="D102" s="534"/>
      <c r="E102" s="496" t="s">
        <v>607</v>
      </c>
      <c r="F102" s="497"/>
      <c r="G102" s="497"/>
      <c r="H102" s="497"/>
      <c r="I102" s="497"/>
      <c r="J102" s="497"/>
      <c r="K102" s="497"/>
      <c r="L102" s="497"/>
      <c r="M102" s="497"/>
      <c r="N102" s="497"/>
      <c r="O102" s="497"/>
      <c r="P102" s="497"/>
      <c r="Q102" s="497"/>
      <c r="R102" s="497"/>
      <c r="S102" s="498"/>
      <c r="T102" s="512"/>
      <c r="U102" s="507"/>
      <c r="V102" s="508"/>
      <c r="W102" s="508"/>
      <c r="X102" s="509"/>
    </row>
    <row r="103" spans="1:25" s="156" customFormat="1" ht="60" customHeight="1">
      <c r="A103" s="504"/>
      <c r="B103" s="505"/>
      <c r="C103" s="505"/>
      <c r="D103" s="140" t="s">
        <v>727</v>
      </c>
      <c r="E103" s="503" t="s">
        <v>217</v>
      </c>
      <c r="F103" s="503"/>
      <c r="G103" s="503"/>
      <c r="H103" s="503"/>
      <c r="I103" s="503"/>
      <c r="J103" s="503"/>
      <c r="K103" s="503"/>
      <c r="L103" s="503"/>
      <c r="M103" s="503"/>
      <c r="N103" s="503"/>
      <c r="O103" s="503"/>
      <c r="P103" s="503"/>
      <c r="Q103" s="503"/>
      <c r="R103" s="503"/>
      <c r="S103" s="503"/>
      <c r="T103" s="154"/>
      <c r="U103" s="504"/>
      <c r="V103" s="505"/>
      <c r="W103" s="505"/>
      <c r="X103" s="506"/>
    </row>
    <row r="104" spans="1:25" s="156" customFormat="1" ht="60" customHeight="1">
      <c r="A104" s="504"/>
      <c r="B104" s="505"/>
      <c r="C104" s="506"/>
      <c r="D104" s="140" t="s">
        <v>728</v>
      </c>
      <c r="E104" s="503" t="s">
        <v>224</v>
      </c>
      <c r="F104" s="503"/>
      <c r="G104" s="503"/>
      <c r="H104" s="503"/>
      <c r="I104" s="503"/>
      <c r="J104" s="503"/>
      <c r="K104" s="503"/>
      <c r="L104" s="503"/>
      <c r="M104" s="503"/>
      <c r="N104" s="503"/>
      <c r="O104" s="503"/>
      <c r="P104" s="503"/>
      <c r="Q104" s="503"/>
      <c r="R104" s="503"/>
      <c r="S104" s="503"/>
      <c r="T104" s="154"/>
      <c r="U104" s="504"/>
      <c r="V104" s="505"/>
      <c r="W104" s="505"/>
      <c r="X104" s="506"/>
    </row>
    <row r="105" spans="1:25" s="156" customFormat="1" ht="60" customHeight="1">
      <c r="A105" s="504"/>
      <c r="B105" s="505"/>
      <c r="C105" s="505"/>
      <c r="D105" s="309" t="s">
        <v>729</v>
      </c>
      <c r="E105" s="514" t="s">
        <v>758</v>
      </c>
      <c r="F105" s="514"/>
      <c r="G105" s="514"/>
      <c r="H105" s="514"/>
      <c r="I105" s="514"/>
      <c r="J105" s="514"/>
      <c r="K105" s="514"/>
      <c r="L105" s="514"/>
      <c r="M105" s="514"/>
      <c r="N105" s="514"/>
      <c r="O105" s="514"/>
      <c r="P105" s="514"/>
      <c r="Q105" s="514"/>
      <c r="R105" s="514"/>
      <c r="S105" s="514"/>
      <c r="T105" s="174"/>
      <c r="U105" s="507"/>
      <c r="V105" s="508"/>
      <c r="W105" s="508"/>
      <c r="X105" s="509"/>
    </row>
    <row r="106" spans="1:25" s="156" customFormat="1" ht="45" customHeight="1">
      <c r="A106" s="515"/>
      <c r="B106" s="516"/>
      <c r="C106" s="516"/>
      <c r="D106" s="140" t="s">
        <v>730</v>
      </c>
      <c r="E106" s="503" t="s">
        <v>423</v>
      </c>
      <c r="F106" s="503"/>
      <c r="G106" s="503"/>
      <c r="H106" s="503"/>
      <c r="I106" s="503"/>
      <c r="J106" s="503"/>
      <c r="K106" s="503"/>
      <c r="L106" s="503"/>
      <c r="M106" s="503"/>
      <c r="N106" s="503"/>
      <c r="O106" s="503"/>
      <c r="P106" s="503"/>
      <c r="Q106" s="503"/>
      <c r="R106" s="503"/>
      <c r="S106" s="503"/>
      <c r="T106" s="154"/>
      <c r="U106" s="518"/>
      <c r="V106" s="519"/>
      <c r="W106" s="519"/>
      <c r="X106" s="520"/>
    </row>
    <row r="107" spans="1:25" ht="30" customHeight="1">
      <c r="A107" s="158" t="s">
        <v>402</v>
      </c>
      <c r="B107" s="159"/>
      <c r="C107" s="160"/>
      <c r="D107" s="161"/>
      <c r="E107" s="206">
        <v>6</v>
      </c>
      <c r="F107" s="161"/>
      <c r="G107" s="161"/>
      <c r="H107" s="161"/>
      <c r="I107" s="161"/>
      <c r="J107" s="161"/>
      <c r="K107" s="162" t="s">
        <v>405</v>
      </c>
      <c r="L107" s="207">
        <f>IF(R107=W107,1,0)</f>
        <v>0</v>
      </c>
      <c r="M107" s="163"/>
      <c r="N107" s="161"/>
      <c r="O107" s="161"/>
      <c r="P107" s="161"/>
      <c r="Q107" s="162" t="s">
        <v>406</v>
      </c>
      <c r="R107" s="207"/>
      <c r="S107" s="161"/>
      <c r="T107" s="161"/>
      <c r="U107" s="207">
        <f>COUNT(T109)</f>
        <v>0</v>
      </c>
      <c r="V107" s="161" t="s">
        <v>404</v>
      </c>
      <c r="W107" s="206">
        <v>1</v>
      </c>
      <c r="X107" s="164"/>
      <c r="Y107" s="150"/>
    </row>
    <row r="108" spans="1:25" s="152" customFormat="1" ht="14.25" customHeight="1">
      <c r="A108" s="501" t="s">
        <v>482</v>
      </c>
      <c r="B108" s="502"/>
      <c r="C108" s="502"/>
      <c r="D108" s="501" t="s">
        <v>556</v>
      </c>
      <c r="E108" s="502"/>
      <c r="F108" s="502"/>
      <c r="G108" s="502"/>
      <c r="H108" s="502"/>
      <c r="I108" s="502"/>
      <c r="J108" s="502"/>
      <c r="K108" s="502"/>
      <c r="L108" s="502"/>
      <c r="M108" s="502"/>
      <c r="N108" s="502"/>
      <c r="O108" s="502"/>
      <c r="P108" s="502"/>
      <c r="Q108" s="502"/>
      <c r="R108" s="502"/>
      <c r="S108" s="502"/>
      <c r="T108" s="307" t="s">
        <v>23</v>
      </c>
      <c r="U108" s="501" t="s">
        <v>443</v>
      </c>
      <c r="V108" s="501"/>
      <c r="W108" s="501"/>
      <c r="X108" s="501"/>
    </row>
    <row r="109" spans="1:25" s="156" customFormat="1" ht="120" customHeight="1">
      <c r="A109" s="499" t="s">
        <v>608</v>
      </c>
      <c r="B109" s="499"/>
      <c r="C109" s="581"/>
      <c r="D109" s="153"/>
      <c r="E109" s="503" t="s">
        <v>609</v>
      </c>
      <c r="F109" s="503"/>
      <c r="G109" s="503"/>
      <c r="H109" s="503"/>
      <c r="I109" s="503"/>
      <c r="J109" s="503"/>
      <c r="K109" s="503"/>
      <c r="L109" s="503"/>
      <c r="M109" s="503"/>
      <c r="N109" s="503"/>
      <c r="O109" s="503"/>
      <c r="P109" s="503"/>
      <c r="Q109" s="503"/>
      <c r="R109" s="503"/>
      <c r="S109" s="503"/>
      <c r="T109" s="154"/>
      <c r="U109" s="499" t="s">
        <v>21</v>
      </c>
      <c r="V109" s="499"/>
      <c r="W109" s="499"/>
      <c r="X109" s="499"/>
    </row>
    <row r="110" spans="1:25" ht="30" customHeight="1">
      <c r="A110" s="158" t="s">
        <v>402</v>
      </c>
      <c r="B110" s="159"/>
      <c r="C110" s="160"/>
      <c r="D110" s="161"/>
      <c r="E110" s="206">
        <v>7</v>
      </c>
      <c r="F110" s="161"/>
      <c r="G110" s="161"/>
      <c r="H110" s="161"/>
      <c r="I110" s="161"/>
      <c r="J110" s="161"/>
      <c r="K110" s="162" t="s">
        <v>405</v>
      </c>
      <c r="L110" s="207">
        <f>IF(R110=W110,1,0)</f>
        <v>0</v>
      </c>
      <c r="M110" s="163"/>
      <c r="N110" s="161"/>
      <c r="O110" s="161"/>
      <c r="P110" s="161"/>
      <c r="Q110" s="162" t="s">
        <v>406</v>
      </c>
      <c r="R110" s="207"/>
      <c r="S110" s="161"/>
      <c r="T110" s="161"/>
      <c r="U110" s="207">
        <f>COUNT(T112:T118)</f>
        <v>0</v>
      </c>
      <c r="V110" s="161" t="s">
        <v>404</v>
      </c>
      <c r="W110" s="206">
        <v>4</v>
      </c>
      <c r="X110" s="164"/>
      <c r="Y110" s="150"/>
    </row>
    <row r="111" spans="1:25" s="152" customFormat="1" ht="14.25" customHeight="1">
      <c r="A111" s="501" t="s">
        <v>482</v>
      </c>
      <c r="B111" s="502"/>
      <c r="C111" s="502"/>
      <c r="D111" s="501" t="s">
        <v>556</v>
      </c>
      <c r="E111" s="502"/>
      <c r="F111" s="502"/>
      <c r="G111" s="502"/>
      <c r="H111" s="502"/>
      <c r="I111" s="502"/>
      <c r="J111" s="502"/>
      <c r="K111" s="502"/>
      <c r="L111" s="502"/>
      <c r="M111" s="502"/>
      <c r="N111" s="502"/>
      <c r="O111" s="502"/>
      <c r="P111" s="502"/>
      <c r="Q111" s="502"/>
      <c r="R111" s="502"/>
      <c r="S111" s="502"/>
      <c r="T111" s="167" t="s">
        <v>23</v>
      </c>
      <c r="U111" s="501" t="s">
        <v>443</v>
      </c>
      <c r="V111" s="501"/>
      <c r="W111" s="501"/>
      <c r="X111" s="501"/>
    </row>
    <row r="112" spans="1:25" s="156" customFormat="1" ht="30" customHeight="1">
      <c r="A112" s="454" t="s">
        <v>644</v>
      </c>
      <c r="B112" s="455"/>
      <c r="C112" s="456"/>
      <c r="D112" s="645" t="s">
        <v>424</v>
      </c>
      <c r="E112" s="545" t="s">
        <v>655</v>
      </c>
      <c r="F112" s="545"/>
      <c r="G112" s="545"/>
      <c r="H112" s="545"/>
      <c r="I112" s="545"/>
      <c r="J112" s="545"/>
      <c r="K112" s="545"/>
      <c r="L112" s="545"/>
      <c r="M112" s="545"/>
      <c r="N112" s="545"/>
      <c r="O112" s="545"/>
      <c r="P112" s="545"/>
      <c r="Q112" s="545"/>
      <c r="R112" s="545"/>
      <c r="S112" s="545"/>
      <c r="T112" s="510"/>
      <c r="U112" s="454" t="s">
        <v>636</v>
      </c>
      <c r="V112" s="455"/>
      <c r="W112" s="455"/>
      <c r="X112" s="456"/>
    </row>
    <row r="113" spans="1:25" s="156" customFormat="1" ht="60" customHeight="1">
      <c r="A113" s="451"/>
      <c r="B113" s="452"/>
      <c r="C113" s="453"/>
      <c r="D113" s="646"/>
      <c r="E113" s="500" t="s">
        <v>439</v>
      </c>
      <c r="F113" s="500"/>
      <c r="G113" s="500"/>
      <c r="H113" s="500"/>
      <c r="I113" s="500"/>
      <c r="J113" s="500"/>
      <c r="K113" s="500"/>
      <c r="L113" s="500"/>
      <c r="M113" s="500"/>
      <c r="N113" s="500"/>
      <c r="O113" s="500"/>
      <c r="P113" s="500"/>
      <c r="Q113" s="500"/>
      <c r="R113" s="500"/>
      <c r="S113" s="500"/>
      <c r="T113" s="517"/>
      <c r="U113" s="451"/>
      <c r="V113" s="452"/>
      <c r="W113" s="452"/>
      <c r="X113" s="453"/>
    </row>
    <row r="114" spans="1:25" s="156" customFormat="1" ht="30" customHeight="1">
      <c r="A114" s="451"/>
      <c r="B114" s="452"/>
      <c r="C114" s="453"/>
      <c r="D114" s="140" t="s">
        <v>425</v>
      </c>
      <c r="E114" s="503" t="s">
        <v>223</v>
      </c>
      <c r="F114" s="503"/>
      <c r="G114" s="503"/>
      <c r="H114" s="503"/>
      <c r="I114" s="503"/>
      <c r="J114" s="503"/>
      <c r="K114" s="503"/>
      <c r="L114" s="503"/>
      <c r="M114" s="503"/>
      <c r="N114" s="503"/>
      <c r="O114" s="503"/>
      <c r="P114" s="503"/>
      <c r="Q114" s="503"/>
      <c r="R114" s="503"/>
      <c r="S114" s="503"/>
      <c r="T114" s="166"/>
      <c r="U114" s="451"/>
      <c r="V114" s="452"/>
      <c r="W114" s="452"/>
      <c r="X114" s="453"/>
    </row>
    <row r="115" spans="1:25" s="156" customFormat="1" ht="30" customHeight="1">
      <c r="A115" s="451"/>
      <c r="B115" s="452"/>
      <c r="C115" s="453"/>
      <c r="D115" s="140" t="s">
        <v>426</v>
      </c>
      <c r="E115" s="503" t="s">
        <v>222</v>
      </c>
      <c r="F115" s="503"/>
      <c r="G115" s="503"/>
      <c r="H115" s="503"/>
      <c r="I115" s="503"/>
      <c r="J115" s="503"/>
      <c r="K115" s="503"/>
      <c r="L115" s="503"/>
      <c r="M115" s="503"/>
      <c r="N115" s="503"/>
      <c r="O115" s="503"/>
      <c r="P115" s="503"/>
      <c r="Q115" s="503"/>
      <c r="R115" s="503"/>
      <c r="S115" s="503"/>
      <c r="T115" s="166"/>
      <c r="U115" s="451"/>
      <c r="V115" s="452"/>
      <c r="W115" s="452"/>
      <c r="X115" s="453"/>
    </row>
    <row r="116" spans="1:25" s="156" customFormat="1" ht="60" customHeight="1">
      <c r="A116" s="566"/>
      <c r="B116" s="567"/>
      <c r="C116" s="568"/>
      <c r="D116" s="532" t="s">
        <v>427</v>
      </c>
      <c r="E116" s="583" t="s">
        <v>221</v>
      </c>
      <c r="F116" s="583"/>
      <c r="G116" s="583"/>
      <c r="H116" s="583"/>
      <c r="I116" s="583"/>
      <c r="J116" s="583"/>
      <c r="K116" s="583"/>
      <c r="L116" s="583"/>
      <c r="M116" s="583"/>
      <c r="N116" s="583"/>
      <c r="O116" s="583"/>
      <c r="P116" s="583"/>
      <c r="Q116" s="583"/>
      <c r="R116" s="583"/>
      <c r="S116" s="583"/>
      <c r="T116" s="510"/>
      <c r="U116" s="451" t="s">
        <v>731</v>
      </c>
      <c r="V116" s="452"/>
      <c r="W116" s="452"/>
      <c r="X116" s="453"/>
    </row>
    <row r="117" spans="1:25" s="156" customFormat="1" ht="45" customHeight="1">
      <c r="A117" s="566"/>
      <c r="B117" s="567"/>
      <c r="C117" s="568"/>
      <c r="D117" s="605"/>
      <c r="E117" s="648" t="s">
        <v>440</v>
      </c>
      <c r="F117" s="648"/>
      <c r="G117" s="648"/>
      <c r="H117" s="648"/>
      <c r="I117" s="648"/>
      <c r="J117" s="648"/>
      <c r="K117" s="648"/>
      <c r="L117" s="648"/>
      <c r="M117" s="648"/>
      <c r="N117" s="648"/>
      <c r="O117" s="648"/>
      <c r="P117" s="648"/>
      <c r="Q117" s="648"/>
      <c r="R117" s="648"/>
      <c r="S117" s="648"/>
      <c r="T117" s="661"/>
      <c r="U117" s="451"/>
      <c r="V117" s="452"/>
      <c r="W117" s="452"/>
      <c r="X117" s="453"/>
    </row>
    <row r="118" spans="1:25" s="156" customFormat="1" ht="45" customHeight="1">
      <c r="A118" s="634"/>
      <c r="B118" s="635"/>
      <c r="C118" s="636"/>
      <c r="D118" s="564"/>
      <c r="E118" s="637" t="s">
        <v>441</v>
      </c>
      <c r="F118" s="637"/>
      <c r="G118" s="637"/>
      <c r="H118" s="637"/>
      <c r="I118" s="637"/>
      <c r="J118" s="637"/>
      <c r="K118" s="637"/>
      <c r="L118" s="637"/>
      <c r="M118" s="637"/>
      <c r="N118" s="637"/>
      <c r="O118" s="637"/>
      <c r="P118" s="637"/>
      <c r="Q118" s="637"/>
      <c r="R118" s="637"/>
      <c r="S118" s="637"/>
      <c r="T118" s="517"/>
      <c r="U118" s="518"/>
      <c r="V118" s="519"/>
      <c r="W118" s="519"/>
      <c r="X118" s="520"/>
    </row>
    <row r="119" spans="1:25" ht="30" customHeight="1">
      <c r="A119" s="158" t="s">
        <v>402</v>
      </c>
      <c r="B119" s="159"/>
      <c r="C119" s="160"/>
      <c r="D119" s="161"/>
      <c r="E119" s="206">
        <v>8</v>
      </c>
      <c r="F119" s="161"/>
      <c r="G119" s="161"/>
      <c r="H119" s="161"/>
      <c r="I119" s="161"/>
      <c r="J119" s="161"/>
      <c r="K119" s="162" t="s">
        <v>405</v>
      </c>
      <c r="L119" s="207">
        <f>IF(R119=W119,1,0)</f>
        <v>0</v>
      </c>
      <c r="M119" s="163"/>
      <c r="N119" s="161"/>
      <c r="O119" s="161"/>
      <c r="P119" s="161"/>
      <c r="Q119" s="162" t="s">
        <v>406</v>
      </c>
      <c r="R119" s="207"/>
      <c r="S119" s="161"/>
      <c r="T119" s="161"/>
      <c r="U119" s="207">
        <f>COUNT(T121:T127)</f>
        <v>0</v>
      </c>
      <c r="V119" s="161" t="s">
        <v>404</v>
      </c>
      <c r="W119" s="206">
        <v>3</v>
      </c>
      <c r="X119" s="164"/>
      <c r="Y119" s="150"/>
    </row>
    <row r="120" spans="1:25" s="152" customFormat="1" ht="14.25" customHeight="1">
      <c r="A120" s="501" t="s">
        <v>482</v>
      </c>
      <c r="B120" s="502"/>
      <c r="C120" s="502"/>
      <c r="D120" s="501" t="s">
        <v>557</v>
      </c>
      <c r="E120" s="502"/>
      <c r="F120" s="502"/>
      <c r="G120" s="502"/>
      <c r="H120" s="502"/>
      <c r="I120" s="502"/>
      <c r="J120" s="502"/>
      <c r="K120" s="502"/>
      <c r="L120" s="502"/>
      <c r="M120" s="502"/>
      <c r="N120" s="502"/>
      <c r="O120" s="502"/>
      <c r="P120" s="502"/>
      <c r="Q120" s="502"/>
      <c r="R120" s="502"/>
      <c r="S120" s="502"/>
      <c r="T120" s="167" t="s">
        <v>23</v>
      </c>
      <c r="U120" s="501" t="s">
        <v>443</v>
      </c>
      <c r="V120" s="501"/>
      <c r="W120" s="501"/>
      <c r="X120" s="501"/>
    </row>
    <row r="121" spans="1:25" s="156" customFormat="1" ht="54.95" customHeight="1">
      <c r="A121" s="454" t="s">
        <v>610</v>
      </c>
      <c r="B121" s="455"/>
      <c r="C121" s="456"/>
      <c r="D121" s="198" t="s">
        <v>490</v>
      </c>
      <c r="E121" s="569" t="s">
        <v>778</v>
      </c>
      <c r="F121" s="570"/>
      <c r="G121" s="570"/>
      <c r="H121" s="570"/>
      <c r="I121" s="570"/>
      <c r="J121" s="570"/>
      <c r="K121" s="570"/>
      <c r="L121" s="570"/>
      <c r="M121" s="570"/>
      <c r="N121" s="570"/>
      <c r="O121" s="570"/>
      <c r="P121" s="570"/>
      <c r="Q121" s="570"/>
      <c r="R121" s="570"/>
      <c r="S121" s="571"/>
      <c r="T121" s="510"/>
      <c r="U121" s="454" t="s">
        <v>637</v>
      </c>
      <c r="V121" s="455"/>
      <c r="W121" s="455"/>
      <c r="X121" s="456"/>
    </row>
    <row r="122" spans="1:25" s="156" customFormat="1" ht="54.95" customHeight="1">
      <c r="A122" s="451"/>
      <c r="B122" s="452"/>
      <c r="C122" s="453"/>
      <c r="D122" s="200"/>
      <c r="E122" s="572"/>
      <c r="F122" s="573"/>
      <c r="G122" s="573"/>
      <c r="H122" s="573"/>
      <c r="I122" s="573"/>
      <c r="J122" s="573"/>
      <c r="K122" s="573"/>
      <c r="L122" s="573"/>
      <c r="M122" s="573"/>
      <c r="N122" s="573"/>
      <c r="O122" s="573"/>
      <c r="P122" s="573"/>
      <c r="Q122" s="573"/>
      <c r="R122" s="573"/>
      <c r="S122" s="574"/>
      <c r="T122" s="511"/>
      <c r="U122" s="451"/>
      <c r="V122" s="452"/>
      <c r="W122" s="452"/>
      <c r="X122" s="453"/>
    </row>
    <row r="123" spans="1:25" s="156" customFormat="1" ht="54.95" customHeight="1">
      <c r="A123" s="451"/>
      <c r="B123" s="452"/>
      <c r="C123" s="453"/>
      <c r="D123" s="200"/>
      <c r="E123" s="572"/>
      <c r="F123" s="573"/>
      <c r="G123" s="573"/>
      <c r="H123" s="573"/>
      <c r="I123" s="573"/>
      <c r="J123" s="573"/>
      <c r="K123" s="573"/>
      <c r="L123" s="573"/>
      <c r="M123" s="573"/>
      <c r="N123" s="573"/>
      <c r="O123" s="573"/>
      <c r="P123" s="573"/>
      <c r="Q123" s="573"/>
      <c r="R123" s="573"/>
      <c r="S123" s="574"/>
      <c r="T123" s="511"/>
      <c r="U123" s="451"/>
      <c r="V123" s="452"/>
      <c r="W123" s="452"/>
      <c r="X123" s="453"/>
    </row>
    <row r="124" spans="1:25" s="156" customFormat="1" ht="54.95" customHeight="1">
      <c r="A124" s="451"/>
      <c r="B124" s="452"/>
      <c r="C124" s="453"/>
      <c r="D124" s="200"/>
      <c r="E124" s="572"/>
      <c r="F124" s="573"/>
      <c r="G124" s="573"/>
      <c r="H124" s="573"/>
      <c r="I124" s="573"/>
      <c r="J124" s="573"/>
      <c r="K124" s="573"/>
      <c r="L124" s="573"/>
      <c r="M124" s="573"/>
      <c r="N124" s="573"/>
      <c r="O124" s="573"/>
      <c r="P124" s="573"/>
      <c r="Q124" s="573"/>
      <c r="R124" s="573"/>
      <c r="S124" s="574"/>
      <c r="T124" s="511"/>
      <c r="U124" s="451"/>
      <c r="V124" s="452"/>
      <c r="W124" s="452"/>
      <c r="X124" s="453"/>
    </row>
    <row r="125" spans="1:25" s="156" customFormat="1" ht="39.950000000000003" customHeight="1">
      <c r="A125" s="451"/>
      <c r="B125" s="452"/>
      <c r="C125" s="453"/>
      <c r="D125" s="199"/>
      <c r="E125" s="575"/>
      <c r="F125" s="576"/>
      <c r="G125" s="576"/>
      <c r="H125" s="576"/>
      <c r="I125" s="576"/>
      <c r="J125" s="576"/>
      <c r="K125" s="576"/>
      <c r="L125" s="576"/>
      <c r="M125" s="576"/>
      <c r="N125" s="576"/>
      <c r="O125" s="576"/>
      <c r="P125" s="576"/>
      <c r="Q125" s="576"/>
      <c r="R125" s="576"/>
      <c r="S125" s="577"/>
      <c r="T125" s="512"/>
      <c r="U125" s="451"/>
      <c r="V125" s="452"/>
      <c r="W125" s="452"/>
      <c r="X125" s="453"/>
    </row>
    <row r="126" spans="1:25" ht="30" customHeight="1">
      <c r="A126" s="555"/>
      <c r="B126" s="556"/>
      <c r="C126" s="557"/>
      <c r="D126" s="204" t="s">
        <v>491</v>
      </c>
      <c r="E126" s="464" t="s">
        <v>624</v>
      </c>
      <c r="F126" s="464"/>
      <c r="G126" s="464"/>
      <c r="H126" s="464"/>
      <c r="I126" s="464"/>
      <c r="J126" s="464"/>
      <c r="K126" s="464"/>
      <c r="L126" s="464"/>
      <c r="M126" s="464"/>
      <c r="N126" s="464"/>
      <c r="O126" s="464"/>
      <c r="P126" s="464"/>
      <c r="Q126" s="464"/>
      <c r="R126" s="464"/>
      <c r="S126" s="464"/>
      <c r="T126" s="175"/>
      <c r="U126" s="493"/>
      <c r="V126" s="494"/>
      <c r="W126" s="494"/>
      <c r="X126" s="495"/>
    </row>
    <row r="127" spans="1:25" ht="30" customHeight="1">
      <c r="A127" s="558"/>
      <c r="B127" s="559"/>
      <c r="C127" s="560"/>
      <c r="D127" s="204" t="s">
        <v>492</v>
      </c>
      <c r="E127" s="464" t="s">
        <v>656</v>
      </c>
      <c r="F127" s="464"/>
      <c r="G127" s="464"/>
      <c r="H127" s="464"/>
      <c r="I127" s="464"/>
      <c r="J127" s="464"/>
      <c r="K127" s="464"/>
      <c r="L127" s="464"/>
      <c r="M127" s="464"/>
      <c r="N127" s="464"/>
      <c r="O127" s="464"/>
      <c r="P127" s="464"/>
      <c r="Q127" s="464"/>
      <c r="R127" s="464"/>
      <c r="S127" s="464"/>
      <c r="T127" s="175"/>
      <c r="U127" s="610"/>
      <c r="V127" s="462"/>
      <c r="W127" s="462"/>
      <c r="X127" s="463"/>
    </row>
    <row r="128" spans="1:25" ht="30" customHeight="1">
      <c r="A128" s="158" t="s">
        <v>402</v>
      </c>
      <c r="B128" s="159"/>
      <c r="C128" s="160"/>
      <c r="D128" s="161"/>
      <c r="E128" s="206">
        <v>9</v>
      </c>
      <c r="F128" s="161"/>
      <c r="G128" s="161"/>
      <c r="H128" s="161"/>
      <c r="I128" s="161"/>
      <c r="J128" s="161"/>
      <c r="K128" s="162" t="s">
        <v>405</v>
      </c>
      <c r="L128" s="207">
        <f>IF(R128=W128,1,0)</f>
        <v>0</v>
      </c>
      <c r="M128" s="163"/>
      <c r="N128" s="161"/>
      <c r="O128" s="161"/>
      <c r="P128" s="161"/>
      <c r="Q128" s="162" t="s">
        <v>406</v>
      </c>
      <c r="R128" s="207"/>
      <c r="S128" s="161"/>
      <c r="T128" s="161"/>
      <c r="U128" s="207">
        <f>COUNT(T130:T133)</f>
        <v>0</v>
      </c>
      <c r="V128" s="161" t="s">
        <v>404</v>
      </c>
      <c r="W128" s="206">
        <v>3</v>
      </c>
      <c r="X128" s="164"/>
      <c r="Y128" s="150"/>
    </row>
    <row r="129" spans="1:25" s="152" customFormat="1" ht="14.25" customHeight="1">
      <c r="A129" s="501" t="s">
        <v>482</v>
      </c>
      <c r="B129" s="502"/>
      <c r="C129" s="502"/>
      <c r="D129" s="501" t="s">
        <v>558</v>
      </c>
      <c r="E129" s="502"/>
      <c r="F129" s="502"/>
      <c r="G129" s="502"/>
      <c r="H129" s="502"/>
      <c r="I129" s="502"/>
      <c r="J129" s="502"/>
      <c r="K129" s="502"/>
      <c r="L129" s="502"/>
      <c r="M129" s="502"/>
      <c r="N129" s="502"/>
      <c r="O129" s="502"/>
      <c r="P129" s="502"/>
      <c r="Q129" s="502"/>
      <c r="R129" s="502"/>
      <c r="S129" s="502"/>
      <c r="T129" s="167" t="s">
        <v>23</v>
      </c>
      <c r="U129" s="501" t="s">
        <v>443</v>
      </c>
      <c r="V129" s="501"/>
      <c r="W129" s="501"/>
      <c r="X129" s="501"/>
    </row>
    <row r="130" spans="1:25" ht="60" customHeight="1">
      <c r="A130" s="454" t="s">
        <v>611</v>
      </c>
      <c r="B130" s="455"/>
      <c r="C130" s="456"/>
      <c r="D130" s="491" t="s">
        <v>493</v>
      </c>
      <c r="E130" s="602" t="s">
        <v>625</v>
      </c>
      <c r="F130" s="603"/>
      <c r="G130" s="603"/>
      <c r="H130" s="603"/>
      <c r="I130" s="603"/>
      <c r="J130" s="603"/>
      <c r="K130" s="603"/>
      <c r="L130" s="603"/>
      <c r="M130" s="603"/>
      <c r="N130" s="603"/>
      <c r="O130" s="603"/>
      <c r="P130" s="603"/>
      <c r="Q130" s="603"/>
      <c r="R130" s="603"/>
      <c r="S130" s="604"/>
      <c r="T130" s="489"/>
      <c r="U130" s="662" t="s">
        <v>638</v>
      </c>
      <c r="V130" s="663"/>
      <c r="W130" s="663"/>
      <c r="X130" s="664"/>
    </row>
    <row r="131" spans="1:25" ht="45" customHeight="1">
      <c r="A131" s="451"/>
      <c r="B131" s="452"/>
      <c r="C131" s="453"/>
      <c r="D131" s="492"/>
      <c r="E131" s="671" t="s">
        <v>779</v>
      </c>
      <c r="F131" s="672"/>
      <c r="G131" s="672"/>
      <c r="H131" s="672"/>
      <c r="I131" s="672"/>
      <c r="J131" s="672"/>
      <c r="K131" s="672"/>
      <c r="L131" s="672"/>
      <c r="M131" s="672"/>
      <c r="N131" s="672"/>
      <c r="O131" s="672"/>
      <c r="P131" s="672"/>
      <c r="Q131" s="672"/>
      <c r="R131" s="672"/>
      <c r="S131" s="673"/>
      <c r="T131" s="490"/>
      <c r="U131" s="665"/>
      <c r="V131" s="666"/>
      <c r="W131" s="666"/>
      <c r="X131" s="667"/>
    </row>
    <row r="132" spans="1:25" ht="180" customHeight="1">
      <c r="A132" s="451"/>
      <c r="B132" s="452"/>
      <c r="C132" s="453"/>
      <c r="D132" s="204" t="s">
        <v>494</v>
      </c>
      <c r="E132" s="609" t="s">
        <v>773</v>
      </c>
      <c r="F132" s="464"/>
      <c r="G132" s="464"/>
      <c r="H132" s="464"/>
      <c r="I132" s="464"/>
      <c r="J132" s="464"/>
      <c r="K132" s="464"/>
      <c r="L132" s="464"/>
      <c r="M132" s="464"/>
      <c r="N132" s="464"/>
      <c r="O132" s="464"/>
      <c r="P132" s="464"/>
      <c r="Q132" s="464"/>
      <c r="R132" s="464"/>
      <c r="S132" s="674"/>
      <c r="T132" s="175"/>
      <c r="U132" s="665"/>
      <c r="V132" s="666"/>
      <c r="W132" s="666"/>
      <c r="X132" s="667"/>
    </row>
    <row r="133" spans="1:25" ht="45" customHeight="1">
      <c r="A133" s="457"/>
      <c r="B133" s="458"/>
      <c r="C133" s="459"/>
      <c r="D133" s="204" t="s">
        <v>495</v>
      </c>
      <c r="E133" s="609" t="s">
        <v>626</v>
      </c>
      <c r="F133" s="464"/>
      <c r="G133" s="464"/>
      <c r="H133" s="464"/>
      <c r="I133" s="464"/>
      <c r="J133" s="464"/>
      <c r="K133" s="464"/>
      <c r="L133" s="464"/>
      <c r="M133" s="464"/>
      <c r="N133" s="464"/>
      <c r="O133" s="464"/>
      <c r="P133" s="464"/>
      <c r="Q133" s="464"/>
      <c r="R133" s="464"/>
      <c r="S133" s="674"/>
      <c r="T133" s="175"/>
      <c r="U133" s="668"/>
      <c r="V133" s="669"/>
      <c r="W133" s="669"/>
      <c r="X133" s="670"/>
    </row>
    <row r="134" spans="1:25" ht="30" customHeight="1">
      <c r="A134" s="158" t="s">
        <v>402</v>
      </c>
      <c r="B134" s="159"/>
      <c r="C134" s="160"/>
      <c r="D134" s="161"/>
      <c r="E134" s="206">
        <v>10</v>
      </c>
      <c r="F134" s="161"/>
      <c r="G134" s="161"/>
      <c r="H134" s="161"/>
      <c r="I134" s="161"/>
      <c r="J134" s="161"/>
      <c r="K134" s="162" t="s">
        <v>405</v>
      </c>
      <c r="L134" s="207">
        <f>IF(R134=W134,1,0)</f>
        <v>0</v>
      </c>
      <c r="M134" s="176"/>
      <c r="N134" s="161"/>
      <c r="O134" s="161"/>
      <c r="P134" s="161"/>
      <c r="Q134" s="162" t="s">
        <v>406</v>
      </c>
      <c r="R134" s="207"/>
      <c r="S134" s="161"/>
      <c r="T134" s="161"/>
      <c r="U134" s="207">
        <f>COUNT(T136:T138)</f>
        <v>0</v>
      </c>
      <c r="V134" s="161" t="s">
        <v>404</v>
      </c>
      <c r="W134" s="206">
        <v>3</v>
      </c>
      <c r="X134" s="164"/>
      <c r="Y134" s="150"/>
    </row>
    <row r="135" spans="1:25" s="152" customFormat="1" ht="14.25" customHeight="1">
      <c r="A135" s="501" t="s">
        <v>482</v>
      </c>
      <c r="B135" s="502"/>
      <c r="C135" s="502"/>
      <c r="D135" s="501" t="s">
        <v>556</v>
      </c>
      <c r="E135" s="502"/>
      <c r="F135" s="502"/>
      <c r="G135" s="502"/>
      <c r="H135" s="502"/>
      <c r="I135" s="502"/>
      <c r="J135" s="502"/>
      <c r="K135" s="502"/>
      <c r="L135" s="502"/>
      <c r="M135" s="502"/>
      <c r="N135" s="502"/>
      <c r="O135" s="502"/>
      <c r="P135" s="502"/>
      <c r="Q135" s="502"/>
      <c r="R135" s="502"/>
      <c r="S135" s="502"/>
      <c r="T135" s="167" t="s">
        <v>23</v>
      </c>
      <c r="U135" s="501" t="s">
        <v>443</v>
      </c>
      <c r="V135" s="501"/>
      <c r="W135" s="501"/>
      <c r="X135" s="501"/>
    </row>
    <row r="136" spans="1:25" s="156" customFormat="1" ht="30" customHeight="1">
      <c r="A136" s="454" t="s">
        <v>561</v>
      </c>
      <c r="B136" s="455"/>
      <c r="C136" s="456"/>
      <c r="D136" s="140" t="s">
        <v>496</v>
      </c>
      <c r="E136" s="503" t="s">
        <v>627</v>
      </c>
      <c r="F136" s="503"/>
      <c r="G136" s="503"/>
      <c r="H136" s="503"/>
      <c r="I136" s="503"/>
      <c r="J136" s="503"/>
      <c r="K136" s="503"/>
      <c r="L136" s="503"/>
      <c r="M136" s="503"/>
      <c r="N136" s="503"/>
      <c r="O136" s="503"/>
      <c r="P136" s="503"/>
      <c r="Q136" s="503"/>
      <c r="R136" s="503"/>
      <c r="S136" s="503"/>
      <c r="T136" s="154"/>
      <c r="U136" s="657" t="s">
        <v>640</v>
      </c>
      <c r="V136" s="657"/>
      <c r="W136" s="657"/>
      <c r="X136" s="657"/>
    </row>
    <row r="137" spans="1:25" s="156" customFormat="1" ht="45" customHeight="1">
      <c r="A137" s="451"/>
      <c r="B137" s="452"/>
      <c r="C137" s="453"/>
      <c r="D137" s="140" t="s">
        <v>497</v>
      </c>
      <c r="E137" s="503" t="s">
        <v>628</v>
      </c>
      <c r="F137" s="503"/>
      <c r="G137" s="503"/>
      <c r="H137" s="503"/>
      <c r="I137" s="503"/>
      <c r="J137" s="503"/>
      <c r="K137" s="503"/>
      <c r="L137" s="503"/>
      <c r="M137" s="503"/>
      <c r="N137" s="503"/>
      <c r="O137" s="503"/>
      <c r="P137" s="503"/>
      <c r="Q137" s="503"/>
      <c r="R137" s="503"/>
      <c r="S137" s="503"/>
      <c r="T137" s="154"/>
      <c r="U137" s="658"/>
      <c r="V137" s="658"/>
      <c r="W137" s="658"/>
      <c r="X137" s="658"/>
    </row>
    <row r="138" spans="1:25" s="156" customFormat="1" ht="45" customHeight="1">
      <c r="A138" s="457"/>
      <c r="B138" s="458"/>
      <c r="C138" s="459"/>
      <c r="D138" s="140" t="s">
        <v>498</v>
      </c>
      <c r="E138" s="503" t="s">
        <v>629</v>
      </c>
      <c r="F138" s="503"/>
      <c r="G138" s="503"/>
      <c r="H138" s="503"/>
      <c r="I138" s="503"/>
      <c r="J138" s="503"/>
      <c r="K138" s="503"/>
      <c r="L138" s="503"/>
      <c r="M138" s="503"/>
      <c r="N138" s="503"/>
      <c r="O138" s="503"/>
      <c r="P138" s="503"/>
      <c r="Q138" s="503"/>
      <c r="R138" s="503"/>
      <c r="S138" s="503"/>
      <c r="T138" s="154"/>
      <c r="U138" s="518"/>
      <c r="V138" s="519"/>
      <c r="W138" s="519"/>
      <c r="X138" s="520"/>
    </row>
    <row r="139" spans="1:25" ht="30" customHeight="1">
      <c r="A139" s="158" t="s">
        <v>402</v>
      </c>
      <c r="B139" s="159"/>
      <c r="C139" s="160"/>
      <c r="D139" s="161"/>
      <c r="E139" s="206">
        <v>11</v>
      </c>
      <c r="F139" s="161"/>
      <c r="G139" s="161"/>
      <c r="H139" s="161"/>
      <c r="I139" s="161"/>
      <c r="J139" s="161"/>
      <c r="K139" s="162" t="s">
        <v>405</v>
      </c>
      <c r="L139" s="207">
        <f>IF(R139=W139,1,0)</f>
        <v>0</v>
      </c>
      <c r="M139" s="163"/>
      <c r="N139" s="161"/>
      <c r="O139" s="161"/>
      <c r="P139" s="161"/>
      <c r="Q139" s="162" t="s">
        <v>406</v>
      </c>
      <c r="R139" s="207"/>
      <c r="S139" s="161"/>
      <c r="T139" s="161"/>
      <c r="U139" s="207">
        <f>COUNT(T141)</f>
        <v>0</v>
      </c>
      <c r="V139" s="161" t="s">
        <v>404</v>
      </c>
      <c r="W139" s="206">
        <v>1</v>
      </c>
      <c r="X139" s="164"/>
      <c r="Y139" s="150"/>
    </row>
    <row r="140" spans="1:25" s="152" customFormat="1" ht="14.25" customHeight="1">
      <c r="A140" s="501" t="s">
        <v>482</v>
      </c>
      <c r="B140" s="502"/>
      <c r="C140" s="502"/>
      <c r="D140" s="501" t="s">
        <v>556</v>
      </c>
      <c r="E140" s="502"/>
      <c r="F140" s="502"/>
      <c r="G140" s="502"/>
      <c r="H140" s="502"/>
      <c r="I140" s="502"/>
      <c r="J140" s="502"/>
      <c r="K140" s="502"/>
      <c r="L140" s="502"/>
      <c r="M140" s="502"/>
      <c r="N140" s="502"/>
      <c r="O140" s="502"/>
      <c r="P140" s="502"/>
      <c r="Q140" s="502"/>
      <c r="R140" s="502"/>
      <c r="S140" s="502"/>
      <c r="T140" s="167" t="s">
        <v>23</v>
      </c>
      <c r="U140" s="501" t="s">
        <v>443</v>
      </c>
      <c r="V140" s="501"/>
      <c r="W140" s="501"/>
      <c r="X140" s="501"/>
    </row>
    <row r="141" spans="1:25" s="156" customFormat="1" ht="45" customHeight="1">
      <c r="A141" s="499" t="s">
        <v>454</v>
      </c>
      <c r="B141" s="499"/>
      <c r="C141" s="581"/>
      <c r="D141" s="153"/>
      <c r="E141" s="641" t="s">
        <v>24</v>
      </c>
      <c r="F141" s="641"/>
      <c r="G141" s="641"/>
      <c r="H141" s="641"/>
      <c r="I141" s="641"/>
      <c r="J141" s="641"/>
      <c r="K141" s="641"/>
      <c r="L141" s="641"/>
      <c r="M141" s="641"/>
      <c r="N141" s="641"/>
      <c r="O141" s="641"/>
      <c r="P141" s="641"/>
      <c r="Q141" s="641"/>
      <c r="R141" s="641"/>
      <c r="S141" s="641"/>
      <c r="T141" s="154"/>
      <c r="U141" s="499" t="s">
        <v>639</v>
      </c>
      <c r="V141" s="499"/>
      <c r="W141" s="499"/>
      <c r="X141" s="499"/>
    </row>
    <row r="142" spans="1:25" ht="30" customHeight="1">
      <c r="A142" s="158" t="s">
        <v>402</v>
      </c>
      <c r="B142" s="159"/>
      <c r="C142" s="160"/>
      <c r="D142" s="161"/>
      <c r="E142" s="206">
        <v>12</v>
      </c>
      <c r="F142" s="161"/>
      <c r="G142" s="161"/>
      <c r="H142" s="161"/>
      <c r="I142" s="161"/>
      <c r="J142" s="161"/>
      <c r="K142" s="162" t="s">
        <v>405</v>
      </c>
      <c r="L142" s="207">
        <f>IF(R142=W142,1,0)</f>
        <v>0</v>
      </c>
      <c r="M142" s="163"/>
      <c r="N142" s="161"/>
      <c r="O142" s="161"/>
      <c r="P142" s="161"/>
      <c r="Q142" s="162" t="s">
        <v>406</v>
      </c>
      <c r="R142" s="207"/>
      <c r="S142" s="161"/>
      <c r="T142" s="161"/>
      <c r="U142" s="207">
        <f>COUNT(T144:T152)</f>
        <v>0</v>
      </c>
      <c r="V142" s="161" t="s">
        <v>404</v>
      </c>
      <c r="W142" s="206">
        <v>7</v>
      </c>
      <c r="X142" s="164"/>
      <c r="Y142" s="150"/>
    </row>
    <row r="143" spans="1:25" s="152" customFormat="1" ht="14.25" customHeight="1">
      <c r="A143" s="501" t="s">
        <v>482</v>
      </c>
      <c r="B143" s="502"/>
      <c r="C143" s="502"/>
      <c r="D143" s="501" t="s">
        <v>556</v>
      </c>
      <c r="E143" s="502"/>
      <c r="F143" s="502"/>
      <c r="G143" s="502"/>
      <c r="H143" s="502"/>
      <c r="I143" s="502"/>
      <c r="J143" s="502"/>
      <c r="K143" s="502"/>
      <c r="L143" s="502"/>
      <c r="M143" s="502"/>
      <c r="N143" s="502"/>
      <c r="O143" s="502"/>
      <c r="P143" s="502"/>
      <c r="Q143" s="502"/>
      <c r="R143" s="502"/>
      <c r="S143" s="502"/>
      <c r="T143" s="167" t="s">
        <v>23</v>
      </c>
      <c r="U143" s="501" t="s">
        <v>443</v>
      </c>
      <c r="V143" s="501"/>
      <c r="W143" s="501"/>
      <c r="X143" s="501"/>
    </row>
    <row r="144" spans="1:25" s="156" customFormat="1" ht="30" customHeight="1">
      <c r="A144" s="454" t="s">
        <v>455</v>
      </c>
      <c r="B144" s="455"/>
      <c r="C144" s="456"/>
      <c r="D144" s="532" t="s">
        <v>501</v>
      </c>
      <c r="E144" s="531" t="s">
        <v>619</v>
      </c>
      <c r="F144" s="531"/>
      <c r="G144" s="531"/>
      <c r="H144" s="531"/>
      <c r="I144" s="531"/>
      <c r="J144" s="531"/>
      <c r="K144" s="531"/>
      <c r="L144" s="531"/>
      <c r="M144" s="531"/>
      <c r="N144" s="531"/>
      <c r="O144" s="531"/>
      <c r="P144" s="531"/>
      <c r="Q144" s="531"/>
      <c r="R144" s="531"/>
      <c r="S144" s="531"/>
      <c r="T144" s="510"/>
      <c r="U144" s="638" t="s">
        <v>641</v>
      </c>
      <c r="V144" s="639"/>
      <c r="W144" s="639"/>
      <c r="X144" s="640"/>
    </row>
    <row r="145" spans="1:25" s="156" customFormat="1" ht="90" customHeight="1">
      <c r="A145" s="451"/>
      <c r="B145" s="452"/>
      <c r="C145" s="453"/>
      <c r="D145" s="534"/>
      <c r="E145" s="496" t="s">
        <v>732</v>
      </c>
      <c r="F145" s="497"/>
      <c r="G145" s="497"/>
      <c r="H145" s="497"/>
      <c r="I145" s="497"/>
      <c r="J145" s="497"/>
      <c r="K145" s="497"/>
      <c r="L145" s="497"/>
      <c r="M145" s="497"/>
      <c r="N145" s="497"/>
      <c r="O145" s="497"/>
      <c r="P145" s="497"/>
      <c r="Q145" s="497"/>
      <c r="R145" s="497"/>
      <c r="S145" s="498"/>
      <c r="T145" s="512"/>
      <c r="U145" s="566"/>
      <c r="V145" s="567"/>
      <c r="W145" s="567"/>
      <c r="X145" s="568"/>
    </row>
    <row r="146" spans="1:25" s="156" customFormat="1" ht="30" customHeight="1">
      <c r="A146" s="504"/>
      <c r="B146" s="505"/>
      <c r="C146" s="505"/>
      <c r="D146" s="532" t="s">
        <v>502</v>
      </c>
      <c r="E146" s="545" t="s">
        <v>759</v>
      </c>
      <c r="F146" s="545"/>
      <c r="G146" s="545"/>
      <c r="H146" s="545"/>
      <c r="I146" s="545"/>
      <c r="J146" s="545"/>
      <c r="K146" s="545"/>
      <c r="L146" s="545"/>
      <c r="M146" s="545"/>
      <c r="N146" s="545"/>
      <c r="O146" s="545"/>
      <c r="P146" s="545"/>
      <c r="Q146" s="545"/>
      <c r="R146" s="545"/>
      <c r="S146" s="545"/>
      <c r="T146" s="510"/>
      <c r="U146" s="507"/>
      <c r="V146" s="508"/>
      <c r="W146" s="508"/>
      <c r="X146" s="509"/>
    </row>
    <row r="147" spans="1:25" s="156" customFormat="1" ht="60" customHeight="1">
      <c r="A147" s="504"/>
      <c r="B147" s="505"/>
      <c r="C147" s="505"/>
      <c r="D147" s="564"/>
      <c r="E147" s="514" t="s">
        <v>428</v>
      </c>
      <c r="F147" s="514"/>
      <c r="G147" s="514"/>
      <c r="H147" s="514"/>
      <c r="I147" s="514"/>
      <c r="J147" s="514"/>
      <c r="K147" s="514"/>
      <c r="L147" s="514"/>
      <c r="M147" s="514"/>
      <c r="N147" s="514"/>
      <c r="O147" s="514"/>
      <c r="P147" s="514"/>
      <c r="Q147" s="514"/>
      <c r="R147" s="514"/>
      <c r="S147" s="514"/>
      <c r="T147" s="582"/>
      <c r="U147" s="507"/>
      <c r="V147" s="508"/>
      <c r="W147" s="508"/>
      <c r="X147" s="509"/>
    </row>
    <row r="148" spans="1:25" s="156" customFormat="1" ht="90" customHeight="1">
      <c r="A148" s="504"/>
      <c r="B148" s="505"/>
      <c r="C148" s="505"/>
      <c r="D148" s="140" t="s">
        <v>503</v>
      </c>
      <c r="E148" s="514" t="s">
        <v>620</v>
      </c>
      <c r="F148" s="514"/>
      <c r="G148" s="514"/>
      <c r="H148" s="514"/>
      <c r="I148" s="514"/>
      <c r="J148" s="514"/>
      <c r="K148" s="514"/>
      <c r="L148" s="514"/>
      <c r="M148" s="514"/>
      <c r="N148" s="514"/>
      <c r="O148" s="514"/>
      <c r="P148" s="514"/>
      <c r="Q148" s="514"/>
      <c r="R148" s="514"/>
      <c r="S148" s="514"/>
      <c r="T148" s="154"/>
      <c r="U148" s="566"/>
      <c r="V148" s="567"/>
      <c r="W148" s="567"/>
      <c r="X148" s="568"/>
    </row>
    <row r="149" spans="1:25" s="156" customFormat="1" ht="30" customHeight="1">
      <c r="A149" s="504"/>
      <c r="B149" s="505"/>
      <c r="C149" s="505"/>
      <c r="D149" s="140" t="s">
        <v>504</v>
      </c>
      <c r="E149" s="503" t="s">
        <v>487</v>
      </c>
      <c r="F149" s="503"/>
      <c r="G149" s="503"/>
      <c r="H149" s="503"/>
      <c r="I149" s="503"/>
      <c r="J149" s="503"/>
      <c r="K149" s="503"/>
      <c r="L149" s="503"/>
      <c r="M149" s="503"/>
      <c r="N149" s="503"/>
      <c r="O149" s="503"/>
      <c r="P149" s="503"/>
      <c r="Q149" s="503"/>
      <c r="R149" s="503"/>
      <c r="S149" s="503"/>
      <c r="T149" s="154"/>
      <c r="U149" s="507"/>
      <c r="V149" s="508"/>
      <c r="W149" s="508"/>
      <c r="X149" s="509"/>
    </row>
    <row r="150" spans="1:25" s="156" customFormat="1" ht="45" customHeight="1">
      <c r="A150" s="504"/>
      <c r="B150" s="505"/>
      <c r="C150" s="505"/>
      <c r="D150" s="140" t="s">
        <v>505</v>
      </c>
      <c r="E150" s="503" t="s">
        <v>225</v>
      </c>
      <c r="F150" s="503"/>
      <c r="G150" s="503"/>
      <c r="H150" s="503"/>
      <c r="I150" s="503"/>
      <c r="J150" s="503"/>
      <c r="K150" s="503"/>
      <c r="L150" s="503"/>
      <c r="M150" s="503"/>
      <c r="N150" s="503"/>
      <c r="O150" s="503"/>
      <c r="P150" s="503"/>
      <c r="Q150" s="503"/>
      <c r="R150" s="503"/>
      <c r="S150" s="503"/>
      <c r="T150" s="154"/>
      <c r="U150" s="507"/>
      <c r="V150" s="508"/>
      <c r="W150" s="508"/>
      <c r="X150" s="509"/>
    </row>
    <row r="151" spans="1:25" s="156" customFormat="1" ht="75" customHeight="1">
      <c r="A151" s="504"/>
      <c r="B151" s="505"/>
      <c r="C151" s="506"/>
      <c r="D151" s="140" t="s">
        <v>506</v>
      </c>
      <c r="E151" s="503" t="s">
        <v>760</v>
      </c>
      <c r="F151" s="503"/>
      <c r="G151" s="503"/>
      <c r="H151" s="503"/>
      <c r="I151" s="503"/>
      <c r="J151" s="503"/>
      <c r="K151" s="503"/>
      <c r="L151" s="503"/>
      <c r="M151" s="503"/>
      <c r="N151" s="503"/>
      <c r="O151" s="503"/>
      <c r="P151" s="503"/>
      <c r="Q151" s="503"/>
      <c r="R151" s="503"/>
      <c r="S151" s="503"/>
      <c r="T151" s="154"/>
      <c r="U151" s="507"/>
      <c r="V151" s="508"/>
      <c r="W151" s="508"/>
      <c r="X151" s="509"/>
    </row>
    <row r="152" spans="1:25" s="156" customFormat="1" ht="30" customHeight="1">
      <c r="A152" s="515"/>
      <c r="B152" s="516"/>
      <c r="C152" s="516"/>
      <c r="D152" s="140" t="s">
        <v>507</v>
      </c>
      <c r="E152" s="641" t="s">
        <v>725</v>
      </c>
      <c r="F152" s="641"/>
      <c r="G152" s="641"/>
      <c r="H152" s="641"/>
      <c r="I152" s="641"/>
      <c r="J152" s="641"/>
      <c r="K152" s="641"/>
      <c r="L152" s="641"/>
      <c r="M152" s="641"/>
      <c r="N152" s="641"/>
      <c r="O152" s="641"/>
      <c r="P152" s="641"/>
      <c r="Q152" s="641"/>
      <c r="R152" s="641"/>
      <c r="S152" s="641"/>
      <c r="T152" s="154"/>
      <c r="U152" s="518"/>
      <c r="V152" s="519"/>
      <c r="W152" s="519"/>
      <c r="X152" s="520"/>
    </row>
    <row r="153" spans="1:25" ht="30" customHeight="1">
      <c r="A153" s="158" t="s">
        <v>402</v>
      </c>
      <c r="B153" s="159"/>
      <c r="C153" s="160"/>
      <c r="D153" s="161"/>
      <c r="E153" s="206">
        <v>13</v>
      </c>
      <c r="F153" s="161"/>
      <c r="G153" s="161"/>
      <c r="H153" s="161"/>
      <c r="I153" s="161"/>
      <c r="J153" s="161"/>
      <c r="K153" s="162" t="s">
        <v>405</v>
      </c>
      <c r="L153" s="207">
        <f>IF(R153=W153,1,0)</f>
        <v>0</v>
      </c>
      <c r="M153" s="163"/>
      <c r="N153" s="161"/>
      <c r="O153" s="161"/>
      <c r="P153" s="161"/>
      <c r="Q153" s="162" t="s">
        <v>406</v>
      </c>
      <c r="R153" s="207"/>
      <c r="S153" s="161"/>
      <c r="T153" s="161"/>
      <c r="U153" s="207">
        <f>COUNT(T155:T158)</f>
        <v>0</v>
      </c>
      <c r="V153" s="161" t="s">
        <v>404</v>
      </c>
      <c r="W153" s="206">
        <v>3</v>
      </c>
      <c r="X153" s="164"/>
      <c r="Y153" s="150"/>
    </row>
    <row r="154" spans="1:25" s="152" customFormat="1" ht="14.25" customHeight="1">
      <c r="A154" s="501" t="s">
        <v>482</v>
      </c>
      <c r="B154" s="502"/>
      <c r="C154" s="502"/>
      <c r="D154" s="501" t="s">
        <v>556</v>
      </c>
      <c r="E154" s="502"/>
      <c r="F154" s="502"/>
      <c r="G154" s="502"/>
      <c r="H154" s="502"/>
      <c r="I154" s="502"/>
      <c r="J154" s="502"/>
      <c r="K154" s="502"/>
      <c r="L154" s="502"/>
      <c r="M154" s="502"/>
      <c r="N154" s="502"/>
      <c r="O154" s="502"/>
      <c r="P154" s="502"/>
      <c r="Q154" s="502"/>
      <c r="R154" s="502"/>
      <c r="S154" s="502"/>
      <c r="T154" s="167" t="s">
        <v>23</v>
      </c>
      <c r="U154" s="501" t="s">
        <v>443</v>
      </c>
      <c r="V154" s="501"/>
      <c r="W154" s="501"/>
      <c r="X154" s="501"/>
    </row>
    <row r="155" spans="1:25" s="156" customFormat="1" ht="45" customHeight="1">
      <c r="A155" s="454" t="s">
        <v>456</v>
      </c>
      <c r="B155" s="455"/>
      <c r="C155" s="456"/>
      <c r="D155" s="140" t="s">
        <v>508</v>
      </c>
      <c r="E155" s="503" t="s">
        <v>657</v>
      </c>
      <c r="F155" s="503"/>
      <c r="G155" s="503"/>
      <c r="H155" s="503"/>
      <c r="I155" s="503"/>
      <c r="J155" s="503"/>
      <c r="K155" s="503"/>
      <c r="L155" s="503"/>
      <c r="M155" s="503"/>
      <c r="N155" s="503"/>
      <c r="O155" s="503"/>
      <c r="P155" s="503"/>
      <c r="Q155" s="503"/>
      <c r="R155" s="503"/>
      <c r="S155" s="503"/>
      <c r="T155" s="154"/>
      <c r="U155" s="454" t="s">
        <v>642</v>
      </c>
      <c r="V155" s="455"/>
      <c r="W155" s="455"/>
      <c r="X155" s="456"/>
    </row>
    <row r="156" spans="1:25" s="156" customFormat="1" ht="30" customHeight="1">
      <c r="A156" s="451"/>
      <c r="B156" s="452"/>
      <c r="C156" s="453"/>
      <c r="D156" s="140" t="s">
        <v>509</v>
      </c>
      <c r="E156" s="503" t="s">
        <v>658</v>
      </c>
      <c r="F156" s="503"/>
      <c r="G156" s="503"/>
      <c r="H156" s="503"/>
      <c r="I156" s="503"/>
      <c r="J156" s="503"/>
      <c r="K156" s="503"/>
      <c r="L156" s="503"/>
      <c r="M156" s="503"/>
      <c r="N156" s="503"/>
      <c r="O156" s="503"/>
      <c r="P156" s="503"/>
      <c r="Q156" s="503"/>
      <c r="R156" s="503"/>
      <c r="S156" s="503"/>
      <c r="T156" s="154"/>
      <c r="U156" s="451"/>
      <c r="V156" s="452"/>
      <c r="W156" s="452"/>
      <c r="X156" s="453"/>
    </row>
    <row r="157" spans="1:25" s="156" customFormat="1" ht="30" customHeight="1">
      <c r="A157" s="451"/>
      <c r="B157" s="452"/>
      <c r="C157" s="453"/>
      <c r="D157" s="532" t="s">
        <v>510</v>
      </c>
      <c r="E157" s="531" t="s">
        <v>659</v>
      </c>
      <c r="F157" s="531"/>
      <c r="G157" s="531"/>
      <c r="H157" s="531"/>
      <c r="I157" s="531"/>
      <c r="J157" s="531"/>
      <c r="K157" s="531"/>
      <c r="L157" s="531"/>
      <c r="M157" s="531"/>
      <c r="N157" s="531"/>
      <c r="O157" s="531"/>
      <c r="P157" s="531"/>
      <c r="Q157" s="531"/>
      <c r="R157" s="531"/>
      <c r="S157" s="531"/>
      <c r="T157" s="510"/>
      <c r="U157" s="451"/>
      <c r="V157" s="452"/>
      <c r="W157" s="452"/>
      <c r="X157" s="453"/>
    </row>
    <row r="158" spans="1:25" s="156" customFormat="1" ht="45" customHeight="1">
      <c r="A158" s="457"/>
      <c r="B158" s="458"/>
      <c r="C158" s="459"/>
      <c r="D158" s="564"/>
      <c r="E158" s="500" t="s">
        <v>734</v>
      </c>
      <c r="F158" s="500"/>
      <c r="G158" s="500"/>
      <c r="H158" s="500"/>
      <c r="I158" s="500"/>
      <c r="J158" s="500"/>
      <c r="K158" s="500"/>
      <c r="L158" s="500"/>
      <c r="M158" s="500"/>
      <c r="N158" s="500"/>
      <c r="O158" s="500"/>
      <c r="P158" s="500"/>
      <c r="Q158" s="500"/>
      <c r="R158" s="500"/>
      <c r="S158" s="500"/>
      <c r="T158" s="517"/>
      <c r="U158" s="457"/>
      <c r="V158" s="458"/>
      <c r="W158" s="458"/>
      <c r="X158" s="459"/>
    </row>
    <row r="159" spans="1:25" ht="30" customHeight="1">
      <c r="A159" s="158" t="s">
        <v>402</v>
      </c>
      <c r="B159" s="159"/>
      <c r="C159" s="160"/>
      <c r="D159" s="161"/>
      <c r="E159" s="206">
        <v>14</v>
      </c>
      <c r="F159" s="161"/>
      <c r="G159" s="161"/>
      <c r="H159" s="161"/>
      <c r="I159" s="161"/>
      <c r="J159" s="161"/>
      <c r="K159" s="162" t="s">
        <v>405</v>
      </c>
      <c r="L159" s="207">
        <f>IF(R159=W159,1,0)</f>
        <v>0</v>
      </c>
      <c r="M159" s="163"/>
      <c r="N159" s="161"/>
      <c r="O159" s="161"/>
      <c r="P159" s="161"/>
      <c r="Q159" s="162" t="s">
        <v>406</v>
      </c>
      <c r="R159" s="207"/>
      <c r="S159" s="161"/>
      <c r="T159" s="161"/>
      <c r="U159" s="207">
        <f>COUNT(T161:T165)</f>
        <v>0</v>
      </c>
      <c r="V159" s="161" t="s">
        <v>404</v>
      </c>
      <c r="W159" s="206">
        <v>4</v>
      </c>
      <c r="X159" s="164"/>
      <c r="Y159" s="150"/>
    </row>
    <row r="160" spans="1:25" s="152" customFormat="1" ht="14.25" customHeight="1">
      <c r="A160" s="501" t="s">
        <v>482</v>
      </c>
      <c r="B160" s="502"/>
      <c r="C160" s="502"/>
      <c r="D160" s="501" t="s">
        <v>556</v>
      </c>
      <c r="E160" s="502"/>
      <c r="F160" s="502"/>
      <c r="G160" s="502"/>
      <c r="H160" s="502"/>
      <c r="I160" s="502"/>
      <c r="J160" s="502"/>
      <c r="K160" s="502"/>
      <c r="L160" s="502"/>
      <c r="M160" s="502"/>
      <c r="N160" s="502"/>
      <c r="O160" s="502"/>
      <c r="P160" s="502"/>
      <c r="Q160" s="502"/>
      <c r="R160" s="502"/>
      <c r="S160" s="502"/>
      <c r="T160" s="167" t="s">
        <v>23</v>
      </c>
      <c r="U160" s="501" t="s">
        <v>443</v>
      </c>
      <c r="V160" s="501"/>
      <c r="W160" s="501"/>
      <c r="X160" s="501"/>
    </row>
    <row r="161" spans="1:25" ht="225" customHeight="1">
      <c r="A161" s="454" t="s">
        <v>621</v>
      </c>
      <c r="B161" s="455"/>
      <c r="C161" s="456"/>
      <c r="D161" s="204" t="s">
        <v>511</v>
      </c>
      <c r="E161" s="609" t="s">
        <v>630</v>
      </c>
      <c r="F161" s="464"/>
      <c r="G161" s="464"/>
      <c r="H161" s="464"/>
      <c r="I161" s="464"/>
      <c r="J161" s="464"/>
      <c r="K161" s="464"/>
      <c r="L161" s="464"/>
      <c r="M161" s="464"/>
      <c r="N161" s="464"/>
      <c r="O161" s="464"/>
      <c r="P161" s="464"/>
      <c r="Q161" s="464"/>
      <c r="R161" s="464"/>
      <c r="S161" s="464"/>
      <c r="T161" s="177"/>
      <c r="U161" s="454" t="s">
        <v>643</v>
      </c>
      <c r="V161" s="455"/>
      <c r="W161" s="455"/>
      <c r="X161" s="456"/>
    </row>
    <row r="162" spans="1:25" ht="180" customHeight="1">
      <c r="A162" s="493"/>
      <c r="B162" s="494"/>
      <c r="C162" s="495"/>
      <c r="D162" s="205" t="s">
        <v>512</v>
      </c>
      <c r="E162" s="486" t="s">
        <v>761</v>
      </c>
      <c r="F162" s="487"/>
      <c r="G162" s="487"/>
      <c r="H162" s="487"/>
      <c r="I162" s="487"/>
      <c r="J162" s="487"/>
      <c r="K162" s="487"/>
      <c r="L162" s="487"/>
      <c r="M162" s="487"/>
      <c r="N162" s="487"/>
      <c r="O162" s="487"/>
      <c r="P162" s="487"/>
      <c r="Q162" s="487"/>
      <c r="R162" s="487"/>
      <c r="S162" s="487"/>
      <c r="T162" s="179"/>
      <c r="U162" s="493"/>
      <c r="V162" s="494"/>
      <c r="W162" s="494"/>
      <c r="X162" s="495"/>
    </row>
    <row r="163" spans="1:25" ht="45" customHeight="1">
      <c r="A163" s="493"/>
      <c r="B163" s="494"/>
      <c r="C163" s="495"/>
      <c r="D163" s="491" t="s">
        <v>513</v>
      </c>
      <c r="E163" s="602" t="s">
        <v>735</v>
      </c>
      <c r="F163" s="603"/>
      <c r="G163" s="603"/>
      <c r="H163" s="603"/>
      <c r="I163" s="603"/>
      <c r="J163" s="603"/>
      <c r="K163" s="603"/>
      <c r="L163" s="603"/>
      <c r="M163" s="603"/>
      <c r="N163" s="603"/>
      <c r="O163" s="603"/>
      <c r="P163" s="603"/>
      <c r="Q163" s="603"/>
      <c r="R163" s="603"/>
      <c r="S163" s="604"/>
      <c r="T163" s="489"/>
      <c r="U163" s="493"/>
      <c r="V163" s="494"/>
      <c r="W163" s="494"/>
      <c r="X163" s="495"/>
    </row>
    <row r="164" spans="1:25" ht="45" customHeight="1">
      <c r="A164" s="546" t="s">
        <v>431</v>
      </c>
      <c r="B164" s="547"/>
      <c r="C164" s="547"/>
      <c r="D164" s="585"/>
      <c r="E164" s="486" t="s">
        <v>442</v>
      </c>
      <c r="F164" s="487"/>
      <c r="G164" s="487"/>
      <c r="H164" s="487"/>
      <c r="I164" s="487"/>
      <c r="J164" s="487"/>
      <c r="K164" s="487"/>
      <c r="L164" s="487"/>
      <c r="M164" s="487"/>
      <c r="N164" s="487"/>
      <c r="O164" s="487"/>
      <c r="P164" s="487"/>
      <c r="Q164" s="487"/>
      <c r="R164" s="487"/>
      <c r="S164" s="487"/>
      <c r="T164" s="582"/>
      <c r="U164" s="493"/>
      <c r="V164" s="494"/>
      <c r="W164" s="494"/>
      <c r="X164" s="495"/>
    </row>
    <row r="165" spans="1:25" ht="30" customHeight="1">
      <c r="A165" s="549"/>
      <c r="B165" s="550"/>
      <c r="C165" s="550"/>
      <c r="D165" s="204" t="s">
        <v>514</v>
      </c>
      <c r="E165" s="609" t="s">
        <v>660</v>
      </c>
      <c r="F165" s="464"/>
      <c r="G165" s="464"/>
      <c r="H165" s="464"/>
      <c r="I165" s="464"/>
      <c r="J165" s="464"/>
      <c r="K165" s="464"/>
      <c r="L165" s="464"/>
      <c r="M165" s="464"/>
      <c r="N165" s="464"/>
      <c r="O165" s="464"/>
      <c r="P165" s="464"/>
      <c r="Q165" s="464"/>
      <c r="R165" s="464"/>
      <c r="S165" s="464"/>
      <c r="T165" s="177"/>
      <c r="U165" s="610"/>
      <c r="V165" s="462"/>
      <c r="W165" s="462"/>
      <c r="X165" s="463"/>
    </row>
    <row r="166" spans="1:25" ht="15" customHeight="1">
      <c r="A166" s="133" t="s">
        <v>199</v>
      </c>
      <c r="B166" s="134"/>
    </row>
    <row r="167" spans="1:25" ht="30" customHeight="1">
      <c r="A167" s="180" t="s">
        <v>402</v>
      </c>
      <c r="B167" s="181"/>
      <c r="C167" s="182"/>
      <c r="D167" s="183"/>
      <c r="E167" s="208">
        <v>15</v>
      </c>
      <c r="F167" s="183"/>
      <c r="G167" s="183"/>
      <c r="H167" s="183"/>
      <c r="I167" s="183"/>
      <c r="J167" s="183"/>
      <c r="K167" s="184" t="s">
        <v>405</v>
      </c>
      <c r="L167" s="209">
        <f>IF(R167=W167,1,0)</f>
        <v>0</v>
      </c>
      <c r="M167" s="185"/>
      <c r="N167" s="183"/>
      <c r="O167" s="183"/>
      <c r="P167" s="183"/>
      <c r="Q167" s="184" t="s">
        <v>406</v>
      </c>
      <c r="R167" s="209"/>
      <c r="S167" s="183"/>
      <c r="T167" s="183"/>
      <c r="U167" s="209">
        <f>COUNT(T169)</f>
        <v>0</v>
      </c>
      <c r="V167" s="183" t="s">
        <v>404</v>
      </c>
      <c r="W167" s="208">
        <v>1</v>
      </c>
      <c r="X167" s="186"/>
      <c r="Y167" s="150"/>
    </row>
    <row r="168" spans="1:25" s="152" customFormat="1" ht="15" customHeight="1">
      <c r="A168" s="501" t="s">
        <v>446</v>
      </c>
      <c r="B168" s="501"/>
      <c r="C168" s="501"/>
      <c r="D168" s="501" t="s">
        <v>0</v>
      </c>
      <c r="E168" s="502"/>
      <c r="F168" s="502"/>
      <c r="G168" s="502"/>
      <c r="H168" s="502"/>
      <c r="I168" s="502"/>
      <c r="J168" s="502"/>
      <c r="K168" s="502"/>
      <c r="L168" s="502"/>
      <c r="M168" s="502"/>
      <c r="N168" s="502"/>
      <c r="O168" s="502"/>
      <c r="P168" s="502"/>
      <c r="Q168" s="502"/>
      <c r="R168" s="502"/>
      <c r="S168" s="502"/>
      <c r="T168" s="167" t="s">
        <v>23</v>
      </c>
      <c r="U168" s="501" t="s">
        <v>443</v>
      </c>
      <c r="V168" s="501"/>
      <c r="W168" s="501"/>
      <c r="X168" s="501"/>
    </row>
    <row r="169" spans="1:25" ht="45" customHeight="1">
      <c r="A169" s="473" t="s">
        <v>458</v>
      </c>
      <c r="B169" s="474"/>
      <c r="C169" s="474"/>
      <c r="D169" s="157"/>
      <c r="E169" s="476" t="s">
        <v>622</v>
      </c>
      <c r="F169" s="476"/>
      <c r="G169" s="476"/>
      <c r="H169" s="476"/>
      <c r="I169" s="476"/>
      <c r="J169" s="476"/>
      <c r="K169" s="476"/>
      <c r="L169" s="476"/>
      <c r="M169" s="476"/>
      <c r="N169" s="476"/>
      <c r="O169" s="476"/>
      <c r="P169" s="476"/>
      <c r="Q169" s="476"/>
      <c r="R169" s="476"/>
      <c r="S169" s="476"/>
      <c r="T169" s="172"/>
      <c r="U169" s="552"/>
      <c r="V169" s="552"/>
      <c r="W169" s="552"/>
      <c r="X169" s="552"/>
    </row>
    <row r="170" spans="1:25" ht="30" customHeight="1">
      <c r="A170" s="180" t="s">
        <v>402</v>
      </c>
      <c r="B170" s="187"/>
      <c r="C170" s="182"/>
      <c r="D170" s="183"/>
      <c r="E170" s="208">
        <v>16</v>
      </c>
      <c r="F170" s="183"/>
      <c r="G170" s="183"/>
      <c r="H170" s="183"/>
      <c r="I170" s="183"/>
      <c r="J170" s="183"/>
      <c r="K170" s="184" t="s">
        <v>405</v>
      </c>
      <c r="L170" s="209">
        <f>IF(R170=W170,1,0)</f>
        <v>0</v>
      </c>
      <c r="M170" s="185"/>
      <c r="N170" s="183"/>
      <c r="O170" s="183"/>
      <c r="P170" s="183"/>
      <c r="Q170" s="184" t="s">
        <v>406</v>
      </c>
      <c r="R170" s="209"/>
      <c r="S170" s="183"/>
      <c r="T170" s="183"/>
      <c r="U170" s="209">
        <f>COUNT(T172:T178)</f>
        <v>0</v>
      </c>
      <c r="V170" s="183" t="s">
        <v>404</v>
      </c>
      <c r="W170" s="208">
        <v>5</v>
      </c>
      <c r="X170" s="186"/>
      <c r="Y170" s="150"/>
    </row>
    <row r="171" spans="1:25" s="152" customFormat="1" ht="15" customHeight="1">
      <c r="A171" s="501" t="s">
        <v>447</v>
      </c>
      <c r="B171" s="502"/>
      <c r="C171" s="502"/>
      <c r="D171" s="501" t="s">
        <v>0</v>
      </c>
      <c r="E171" s="502"/>
      <c r="F171" s="502"/>
      <c r="G171" s="502"/>
      <c r="H171" s="502"/>
      <c r="I171" s="502"/>
      <c r="J171" s="502"/>
      <c r="K171" s="502"/>
      <c r="L171" s="502"/>
      <c r="M171" s="502"/>
      <c r="N171" s="502"/>
      <c r="O171" s="502"/>
      <c r="P171" s="502"/>
      <c r="Q171" s="502"/>
      <c r="R171" s="502"/>
      <c r="S171" s="502"/>
      <c r="T171" s="214" t="s">
        <v>23</v>
      </c>
      <c r="U171" s="501" t="s">
        <v>443</v>
      </c>
      <c r="V171" s="501"/>
      <c r="W171" s="501"/>
      <c r="X171" s="501"/>
    </row>
    <row r="172" spans="1:25" ht="45" customHeight="1">
      <c r="A172" s="454" t="s">
        <v>448</v>
      </c>
      <c r="B172" s="455"/>
      <c r="C172" s="456"/>
      <c r="D172" s="213" t="s">
        <v>499</v>
      </c>
      <c r="E172" s="476" t="s">
        <v>661</v>
      </c>
      <c r="F172" s="476"/>
      <c r="G172" s="476"/>
      <c r="H172" s="476"/>
      <c r="I172" s="476"/>
      <c r="J172" s="476"/>
      <c r="K172" s="476"/>
      <c r="L172" s="476"/>
      <c r="M172" s="476"/>
      <c r="N172" s="476"/>
      <c r="O172" s="476"/>
      <c r="P172" s="476"/>
      <c r="Q172" s="476"/>
      <c r="R172" s="476"/>
      <c r="S172" s="476"/>
      <c r="T172" s="172"/>
      <c r="U172" s="465"/>
      <c r="V172" s="466"/>
      <c r="W172" s="466"/>
      <c r="X172" s="467"/>
    </row>
    <row r="173" spans="1:25" ht="15" customHeight="1">
      <c r="A173" s="451"/>
      <c r="B173" s="452"/>
      <c r="C173" s="453"/>
      <c r="D173" s="533" t="s">
        <v>515</v>
      </c>
      <c r="E173" s="594" t="s">
        <v>662</v>
      </c>
      <c r="F173" s="595"/>
      <c r="G173" s="595"/>
      <c r="H173" s="595"/>
      <c r="I173" s="595"/>
      <c r="J173" s="595"/>
      <c r="K173" s="595"/>
      <c r="L173" s="595"/>
      <c r="M173" s="595"/>
      <c r="N173" s="595"/>
      <c r="O173" s="595"/>
      <c r="P173" s="595"/>
      <c r="Q173" s="595"/>
      <c r="R173" s="595"/>
      <c r="S173" s="596"/>
      <c r="T173" s="510"/>
      <c r="U173" s="546"/>
      <c r="V173" s="547"/>
      <c r="W173" s="547"/>
      <c r="X173" s="548"/>
    </row>
    <row r="174" spans="1:25" ht="30" customHeight="1">
      <c r="A174" s="451"/>
      <c r="B174" s="452"/>
      <c r="C174" s="453"/>
      <c r="D174" s="605"/>
      <c r="E174" s="606" t="s">
        <v>762</v>
      </c>
      <c r="F174" s="607"/>
      <c r="G174" s="607"/>
      <c r="H174" s="607"/>
      <c r="I174" s="607"/>
      <c r="J174" s="607"/>
      <c r="K174" s="607"/>
      <c r="L174" s="607"/>
      <c r="M174" s="607"/>
      <c r="N174" s="607"/>
      <c r="O174" s="607"/>
      <c r="P174" s="607"/>
      <c r="Q174" s="607"/>
      <c r="R174" s="607"/>
      <c r="S174" s="608"/>
      <c r="T174" s="511"/>
      <c r="U174" s="546"/>
      <c r="V174" s="547"/>
      <c r="W174" s="547"/>
      <c r="X174" s="548"/>
    </row>
    <row r="175" spans="1:25" ht="15" customHeight="1">
      <c r="A175" s="451"/>
      <c r="B175" s="452"/>
      <c r="C175" s="453"/>
      <c r="D175" s="564"/>
      <c r="E175" s="486" t="s">
        <v>663</v>
      </c>
      <c r="F175" s="487"/>
      <c r="G175" s="487"/>
      <c r="H175" s="487"/>
      <c r="I175" s="487"/>
      <c r="J175" s="487"/>
      <c r="K175" s="487"/>
      <c r="L175" s="487"/>
      <c r="M175" s="487"/>
      <c r="N175" s="487"/>
      <c r="O175" s="487"/>
      <c r="P175" s="487"/>
      <c r="Q175" s="487"/>
      <c r="R175" s="487"/>
      <c r="S175" s="487"/>
      <c r="T175" s="512"/>
      <c r="U175" s="546"/>
      <c r="V175" s="547"/>
      <c r="W175" s="547"/>
      <c r="X175" s="548"/>
    </row>
    <row r="176" spans="1:25" ht="15" customHeight="1">
      <c r="A176" s="451"/>
      <c r="B176" s="452"/>
      <c r="C176" s="453"/>
      <c r="D176" s="140" t="s">
        <v>516</v>
      </c>
      <c r="E176" s="478" t="s">
        <v>664</v>
      </c>
      <c r="F176" s="478"/>
      <c r="G176" s="478"/>
      <c r="H176" s="478"/>
      <c r="I176" s="478"/>
      <c r="J176" s="478"/>
      <c r="K176" s="478"/>
      <c r="L176" s="478"/>
      <c r="M176" s="478"/>
      <c r="N176" s="478"/>
      <c r="O176" s="478"/>
      <c r="P176" s="478"/>
      <c r="Q176" s="478"/>
      <c r="R176" s="478"/>
      <c r="S176" s="478"/>
      <c r="T176" s="154"/>
      <c r="U176" s="481"/>
      <c r="V176" s="481"/>
      <c r="W176" s="481"/>
      <c r="X176" s="481"/>
    </row>
    <row r="177" spans="1:25" ht="30" customHeight="1">
      <c r="A177" s="451"/>
      <c r="B177" s="452"/>
      <c r="C177" s="453"/>
      <c r="D177" s="140" t="s">
        <v>500</v>
      </c>
      <c r="E177" s="478" t="s">
        <v>665</v>
      </c>
      <c r="F177" s="478"/>
      <c r="G177" s="478"/>
      <c r="H177" s="478"/>
      <c r="I177" s="478"/>
      <c r="J177" s="478"/>
      <c r="K177" s="478"/>
      <c r="L177" s="478"/>
      <c r="M177" s="478"/>
      <c r="N177" s="478"/>
      <c r="O177" s="478"/>
      <c r="P177" s="478"/>
      <c r="Q177" s="478"/>
      <c r="R177" s="478"/>
      <c r="S177" s="478"/>
      <c r="T177" s="154"/>
      <c r="U177" s="481"/>
      <c r="V177" s="481"/>
      <c r="W177" s="481"/>
      <c r="X177" s="481"/>
    </row>
    <row r="178" spans="1:25" ht="30" customHeight="1">
      <c r="A178" s="457"/>
      <c r="B178" s="458"/>
      <c r="C178" s="459"/>
      <c r="D178" s="140" t="s">
        <v>517</v>
      </c>
      <c r="E178" s="478" t="s">
        <v>666</v>
      </c>
      <c r="F178" s="478"/>
      <c r="G178" s="478"/>
      <c r="H178" s="478"/>
      <c r="I178" s="478"/>
      <c r="J178" s="478"/>
      <c r="K178" s="478"/>
      <c r="L178" s="478"/>
      <c r="M178" s="478"/>
      <c r="N178" s="478"/>
      <c r="O178" s="478"/>
      <c r="P178" s="478"/>
      <c r="Q178" s="478"/>
      <c r="R178" s="478"/>
      <c r="S178" s="478"/>
      <c r="T178" s="154"/>
      <c r="U178" s="552"/>
      <c r="V178" s="552"/>
      <c r="W178" s="552"/>
      <c r="X178" s="552"/>
    </row>
    <row r="179" spans="1:25" ht="18" customHeight="1">
      <c r="A179" s="155"/>
      <c r="B179" s="155"/>
      <c r="C179" s="155"/>
      <c r="D179" s="188"/>
      <c r="E179" s="189"/>
      <c r="F179" s="189"/>
      <c r="G179" s="189"/>
      <c r="H179" s="189"/>
      <c r="I179" s="189"/>
      <c r="J179" s="189"/>
      <c r="K179" s="189"/>
      <c r="L179" s="189"/>
      <c r="M179" s="189"/>
      <c r="N179" s="189"/>
      <c r="O179" s="189"/>
      <c r="P179" s="189"/>
      <c r="Q179" s="189"/>
      <c r="R179" s="189"/>
      <c r="S179" s="189"/>
      <c r="T179" s="190"/>
      <c r="U179" s="189"/>
      <c r="V179" s="189"/>
      <c r="W179" s="189"/>
      <c r="X179" s="189"/>
    </row>
    <row r="180" spans="1:25" ht="15" customHeight="1">
      <c r="A180" s="134" t="s">
        <v>200</v>
      </c>
      <c r="B180" s="134"/>
    </row>
    <row r="181" spans="1:25" ht="30" customHeight="1">
      <c r="A181" s="158" t="s">
        <v>402</v>
      </c>
      <c r="B181" s="159"/>
      <c r="C181" s="160"/>
      <c r="D181" s="161"/>
      <c r="E181" s="206">
        <v>17</v>
      </c>
      <c r="F181" s="161"/>
      <c r="G181" s="161"/>
      <c r="H181" s="161"/>
      <c r="I181" s="161"/>
      <c r="J181" s="161"/>
      <c r="K181" s="162" t="s">
        <v>405</v>
      </c>
      <c r="L181" s="207">
        <f>IF(R181=W181,1,0)</f>
        <v>0</v>
      </c>
      <c r="M181" s="163"/>
      <c r="N181" s="161"/>
      <c r="O181" s="161"/>
      <c r="P181" s="161"/>
      <c r="Q181" s="162" t="s">
        <v>406</v>
      </c>
      <c r="R181" s="207"/>
      <c r="S181" s="161"/>
      <c r="T181" s="161"/>
      <c r="U181" s="207">
        <f>COUNT(T183:T188)</f>
        <v>0</v>
      </c>
      <c r="V181" s="161" t="s">
        <v>404</v>
      </c>
      <c r="W181" s="206">
        <v>6</v>
      </c>
      <c r="X181" s="164"/>
      <c r="Y181" s="150"/>
    </row>
    <row r="182" spans="1:25" s="152" customFormat="1" ht="14.25" customHeight="1">
      <c r="A182" s="597" t="s">
        <v>482</v>
      </c>
      <c r="B182" s="598"/>
      <c r="C182" s="598"/>
      <c r="D182" s="484" t="s">
        <v>0</v>
      </c>
      <c r="E182" s="553"/>
      <c r="F182" s="553"/>
      <c r="G182" s="553"/>
      <c r="H182" s="553"/>
      <c r="I182" s="553"/>
      <c r="J182" s="553"/>
      <c r="K182" s="553"/>
      <c r="L182" s="553"/>
      <c r="M182" s="553"/>
      <c r="N182" s="553"/>
      <c r="O182" s="553"/>
      <c r="P182" s="553"/>
      <c r="Q182" s="553"/>
      <c r="R182" s="553"/>
      <c r="S182" s="554"/>
      <c r="T182" s="165" t="s">
        <v>23</v>
      </c>
      <c r="U182" s="483" t="s">
        <v>555</v>
      </c>
      <c r="V182" s="484"/>
      <c r="W182" s="484"/>
      <c r="X182" s="485"/>
    </row>
    <row r="183" spans="1:25" ht="45" customHeight="1">
      <c r="A183" s="471" t="s">
        <v>459</v>
      </c>
      <c r="B183" s="472"/>
      <c r="C183" s="472"/>
      <c r="D183" s="205" t="s">
        <v>518</v>
      </c>
      <c r="E183" s="476" t="s">
        <v>226</v>
      </c>
      <c r="F183" s="476"/>
      <c r="G183" s="476"/>
      <c r="H183" s="476"/>
      <c r="I183" s="476"/>
      <c r="J183" s="476"/>
      <c r="K183" s="476"/>
      <c r="L183" s="476"/>
      <c r="M183" s="476"/>
      <c r="N183" s="476"/>
      <c r="O183" s="476"/>
      <c r="P183" s="476"/>
      <c r="Q183" s="476"/>
      <c r="R183" s="476"/>
      <c r="S183" s="476"/>
      <c r="T183" s="191"/>
      <c r="U183" s="566"/>
      <c r="V183" s="567"/>
      <c r="W183" s="567"/>
      <c r="X183" s="568"/>
      <c r="Y183" s="189"/>
    </row>
    <row r="184" spans="1:25" ht="60" customHeight="1">
      <c r="A184" s="465"/>
      <c r="B184" s="466"/>
      <c r="C184" s="466"/>
      <c r="D184" s="204" t="s">
        <v>519</v>
      </c>
      <c r="E184" s="478" t="s">
        <v>649</v>
      </c>
      <c r="F184" s="478"/>
      <c r="G184" s="478"/>
      <c r="H184" s="478"/>
      <c r="I184" s="478"/>
      <c r="J184" s="478"/>
      <c r="K184" s="478"/>
      <c r="L184" s="478"/>
      <c r="M184" s="478"/>
      <c r="N184" s="478"/>
      <c r="O184" s="478"/>
      <c r="P184" s="478"/>
      <c r="Q184" s="478"/>
      <c r="R184" s="478"/>
      <c r="S184" s="478"/>
      <c r="T184" s="175"/>
      <c r="U184" s="566"/>
      <c r="V184" s="567"/>
      <c r="W184" s="567"/>
      <c r="X184" s="568"/>
      <c r="Y184" s="189"/>
    </row>
    <row r="185" spans="1:25" ht="60" customHeight="1">
      <c r="A185" s="465"/>
      <c r="B185" s="466"/>
      <c r="C185" s="467"/>
      <c r="D185" s="205" t="s">
        <v>520</v>
      </c>
      <c r="E185" s="476" t="s">
        <v>567</v>
      </c>
      <c r="F185" s="476"/>
      <c r="G185" s="476"/>
      <c r="H185" s="476"/>
      <c r="I185" s="476"/>
      <c r="J185" s="476"/>
      <c r="K185" s="476"/>
      <c r="L185" s="476"/>
      <c r="M185" s="476"/>
      <c r="N185" s="476"/>
      <c r="O185" s="476"/>
      <c r="P185" s="476"/>
      <c r="Q185" s="476"/>
      <c r="R185" s="476"/>
      <c r="S185" s="476"/>
      <c r="T185" s="191"/>
      <c r="U185" s="465"/>
      <c r="V185" s="466"/>
      <c r="W185" s="466"/>
      <c r="X185" s="467"/>
      <c r="Y185" s="189"/>
    </row>
    <row r="186" spans="1:25" ht="45" customHeight="1">
      <c r="A186" s="465"/>
      <c r="B186" s="466"/>
      <c r="C186" s="466"/>
      <c r="D186" s="204" t="s">
        <v>521</v>
      </c>
      <c r="E186" s="476" t="s">
        <v>227</v>
      </c>
      <c r="F186" s="476"/>
      <c r="G186" s="476"/>
      <c r="H186" s="476"/>
      <c r="I186" s="476"/>
      <c r="J186" s="476"/>
      <c r="K186" s="476"/>
      <c r="L186" s="476"/>
      <c r="M186" s="476"/>
      <c r="N186" s="476"/>
      <c r="O186" s="476"/>
      <c r="P186" s="476"/>
      <c r="Q186" s="476"/>
      <c r="R186" s="476"/>
      <c r="S186" s="476"/>
      <c r="T186" s="191"/>
      <c r="U186" s="465"/>
      <c r="V186" s="466"/>
      <c r="W186" s="466"/>
      <c r="X186" s="467"/>
      <c r="Y186" s="189"/>
    </row>
    <row r="187" spans="1:25" ht="30" customHeight="1">
      <c r="A187" s="465"/>
      <c r="B187" s="466"/>
      <c r="C187" s="467"/>
      <c r="D187" s="205" t="s">
        <v>522</v>
      </c>
      <c r="E187" s="468" t="s">
        <v>648</v>
      </c>
      <c r="F187" s="468"/>
      <c r="G187" s="468"/>
      <c r="H187" s="468"/>
      <c r="I187" s="468"/>
      <c r="J187" s="468"/>
      <c r="K187" s="468"/>
      <c r="L187" s="468"/>
      <c r="M187" s="468"/>
      <c r="N187" s="468"/>
      <c r="O187" s="468"/>
      <c r="P187" s="468"/>
      <c r="Q187" s="468"/>
      <c r="R187" s="468"/>
      <c r="S187" s="468"/>
      <c r="T187" s="179"/>
      <c r="U187" s="469"/>
      <c r="V187" s="469"/>
      <c r="W187" s="469"/>
      <c r="X187" s="469"/>
      <c r="Y187" s="189"/>
    </row>
    <row r="188" spans="1:25" ht="45" customHeight="1">
      <c r="A188" s="676"/>
      <c r="B188" s="463"/>
      <c r="C188" s="610"/>
      <c r="D188" s="204" t="s">
        <v>523</v>
      </c>
      <c r="E188" s="677" t="s">
        <v>400</v>
      </c>
      <c r="F188" s="677"/>
      <c r="G188" s="677"/>
      <c r="H188" s="677"/>
      <c r="I188" s="677"/>
      <c r="J188" s="677"/>
      <c r="K188" s="677"/>
      <c r="L188" s="677"/>
      <c r="M188" s="677"/>
      <c r="N188" s="677"/>
      <c r="O188" s="677"/>
      <c r="P188" s="677"/>
      <c r="Q188" s="677"/>
      <c r="R188" s="677"/>
      <c r="S188" s="677"/>
      <c r="T188" s="177"/>
      <c r="U188" s="676"/>
      <c r="V188" s="676"/>
      <c r="W188" s="676"/>
      <c r="X188" s="676"/>
      <c r="Y188" s="189"/>
    </row>
    <row r="189" spans="1:25" ht="15" customHeight="1">
      <c r="A189" s="192" t="s">
        <v>201</v>
      </c>
      <c r="B189" s="193"/>
      <c r="C189" s="189"/>
      <c r="D189" s="194"/>
      <c r="E189" s="189"/>
      <c r="F189" s="189"/>
      <c r="G189" s="189"/>
      <c r="H189" s="189"/>
      <c r="I189" s="189"/>
      <c r="J189" s="189"/>
      <c r="K189" s="189"/>
      <c r="L189" s="189"/>
      <c r="M189" s="189"/>
      <c r="N189" s="189"/>
      <c r="O189" s="189"/>
      <c r="P189" s="189"/>
      <c r="Q189" s="189"/>
      <c r="R189" s="189"/>
      <c r="S189" s="189"/>
      <c r="T189" s="190"/>
      <c r="U189" s="189"/>
      <c r="V189" s="189"/>
      <c r="W189" s="189"/>
      <c r="X189" s="189"/>
    </row>
    <row r="190" spans="1:25" ht="30" customHeight="1">
      <c r="A190" s="158" t="s">
        <v>402</v>
      </c>
      <c r="B190" s="159"/>
      <c r="C190" s="160"/>
      <c r="D190" s="161"/>
      <c r="E190" s="206">
        <v>18</v>
      </c>
      <c r="F190" s="161"/>
      <c r="G190" s="161"/>
      <c r="H190" s="161"/>
      <c r="I190" s="161"/>
      <c r="J190" s="161"/>
      <c r="K190" s="162" t="s">
        <v>405</v>
      </c>
      <c r="L190" s="207">
        <f>IF(R190=W190,1,0)</f>
        <v>0</v>
      </c>
      <c r="M190" s="163"/>
      <c r="N190" s="161"/>
      <c r="O190" s="161"/>
      <c r="P190" s="161"/>
      <c r="Q190" s="162" t="s">
        <v>406</v>
      </c>
      <c r="R190" s="207"/>
      <c r="S190" s="161"/>
      <c r="T190" s="161"/>
      <c r="U190" s="207">
        <f>COUNT(T192)</f>
        <v>0</v>
      </c>
      <c r="V190" s="161" t="s">
        <v>404</v>
      </c>
      <c r="W190" s="206">
        <v>1</v>
      </c>
      <c r="X190" s="164"/>
      <c r="Y190" s="150"/>
    </row>
    <row r="191" spans="1:25" s="152" customFormat="1" ht="14.25" customHeight="1">
      <c r="A191" s="501" t="s">
        <v>482</v>
      </c>
      <c r="B191" s="502"/>
      <c r="C191" s="502"/>
      <c r="D191" s="501" t="s">
        <v>0</v>
      </c>
      <c r="E191" s="502"/>
      <c r="F191" s="502"/>
      <c r="G191" s="502"/>
      <c r="H191" s="502"/>
      <c r="I191" s="502"/>
      <c r="J191" s="502"/>
      <c r="K191" s="502"/>
      <c r="L191" s="502"/>
      <c r="M191" s="502"/>
      <c r="N191" s="502"/>
      <c r="O191" s="502"/>
      <c r="P191" s="502"/>
      <c r="Q191" s="502"/>
      <c r="R191" s="502"/>
      <c r="S191" s="502"/>
      <c r="T191" s="167" t="s">
        <v>23</v>
      </c>
      <c r="U191" s="501" t="s">
        <v>555</v>
      </c>
      <c r="V191" s="501"/>
      <c r="W191" s="501"/>
      <c r="X191" s="501"/>
    </row>
    <row r="192" spans="1:25" ht="30" customHeight="1">
      <c r="A192" s="451" t="s">
        <v>460</v>
      </c>
      <c r="B192" s="452"/>
      <c r="C192" s="453"/>
      <c r="D192" s="535"/>
      <c r="E192" s="678" t="s">
        <v>228</v>
      </c>
      <c r="F192" s="678"/>
      <c r="G192" s="678"/>
      <c r="H192" s="678"/>
      <c r="I192" s="678"/>
      <c r="J192" s="678"/>
      <c r="K192" s="678"/>
      <c r="L192" s="678"/>
      <c r="M192" s="678"/>
      <c r="N192" s="678"/>
      <c r="O192" s="678"/>
      <c r="P192" s="678"/>
      <c r="Q192" s="678"/>
      <c r="R192" s="678"/>
      <c r="S192" s="678"/>
      <c r="T192" s="537"/>
      <c r="U192" s="546"/>
      <c r="V192" s="547"/>
      <c r="W192" s="547"/>
      <c r="X192" s="548"/>
    </row>
    <row r="193" spans="1:25" ht="60" customHeight="1">
      <c r="A193" s="457"/>
      <c r="B193" s="458"/>
      <c r="C193" s="459"/>
      <c r="D193" s="536"/>
      <c r="E193" s="675" t="s">
        <v>733</v>
      </c>
      <c r="F193" s="675"/>
      <c r="G193" s="675"/>
      <c r="H193" s="675"/>
      <c r="I193" s="675"/>
      <c r="J193" s="675"/>
      <c r="K193" s="675"/>
      <c r="L193" s="675"/>
      <c r="M193" s="675"/>
      <c r="N193" s="675"/>
      <c r="O193" s="675"/>
      <c r="P193" s="675"/>
      <c r="Q193" s="675"/>
      <c r="R193" s="675"/>
      <c r="S193" s="675"/>
      <c r="T193" s="517"/>
      <c r="U193" s="549"/>
      <c r="V193" s="550"/>
      <c r="W193" s="550"/>
      <c r="X193" s="551"/>
    </row>
    <row r="194" spans="1:25" ht="15" customHeight="1">
      <c r="A194" s="193" t="s">
        <v>198</v>
      </c>
      <c r="B194" s="193"/>
      <c r="Y194" s="189"/>
    </row>
    <row r="195" spans="1:25" ht="30" customHeight="1">
      <c r="A195" s="158" t="s">
        <v>402</v>
      </c>
      <c r="B195" s="159"/>
      <c r="C195" s="160"/>
      <c r="D195" s="161"/>
      <c r="E195" s="206">
        <v>19</v>
      </c>
      <c r="F195" s="161"/>
      <c r="G195" s="161"/>
      <c r="H195" s="161"/>
      <c r="I195" s="161"/>
      <c r="J195" s="161"/>
      <c r="K195" s="162" t="s">
        <v>405</v>
      </c>
      <c r="L195" s="207">
        <f>IF(R195=W195,1,0)</f>
        <v>0</v>
      </c>
      <c r="M195" s="163"/>
      <c r="N195" s="161"/>
      <c r="O195" s="161"/>
      <c r="P195" s="161"/>
      <c r="Q195" s="162" t="s">
        <v>406</v>
      </c>
      <c r="R195" s="207"/>
      <c r="S195" s="161"/>
      <c r="T195" s="161"/>
      <c r="U195" s="207">
        <f>COUNT(T197)</f>
        <v>0</v>
      </c>
      <c r="V195" s="161" t="s">
        <v>404</v>
      </c>
      <c r="W195" s="206">
        <v>1</v>
      </c>
      <c r="X195" s="164"/>
      <c r="Y195" s="150"/>
    </row>
    <row r="196" spans="1:25" s="152" customFormat="1" ht="14.25" customHeight="1">
      <c r="A196" s="501" t="s">
        <v>482</v>
      </c>
      <c r="B196" s="502"/>
      <c r="C196" s="502"/>
      <c r="D196" s="501" t="s">
        <v>0</v>
      </c>
      <c r="E196" s="502"/>
      <c r="F196" s="502"/>
      <c r="G196" s="502"/>
      <c r="H196" s="502"/>
      <c r="I196" s="502"/>
      <c r="J196" s="502"/>
      <c r="K196" s="502"/>
      <c r="L196" s="502"/>
      <c r="M196" s="502"/>
      <c r="N196" s="502"/>
      <c r="O196" s="502"/>
      <c r="P196" s="502"/>
      <c r="Q196" s="502"/>
      <c r="R196" s="502"/>
      <c r="S196" s="502"/>
      <c r="T196" s="167" t="s">
        <v>23</v>
      </c>
      <c r="U196" s="501" t="s">
        <v>555</v>
      </c>
      <c r="V196" s="501"/>
      <c r="W196" s="501"/>
      <c r="X196" s="501"/>
    </row>
    <row r="197" spans="1:25" ht="45" customHeight="1">
      <c r="A197" s="611" t="s">
        <v>461</v>
      </c>
      <c r="B197" s="611"/>
      <c r="C197" s="473"/>
      <c r="D197" s="178"/>
      <c r="E197" s="475" t="s">
        <v>650</v>
      </c>
      <c r="F197" s="476"/>
      <c r="G197" s="476"/>
      <c r="H197" s="476"/>
      <c r="I197" s="476"/>
      <c r="J197" s="476"/>
      <c r="K197" s="476"/>
      <c r="L197" s="476"/>
      <c r="M197" s="476"/>
      <c r="N197" s="476"/>
      <c r="O197" s="476"/>
      <c r="P197" s="476"/>
      <c r="Q197" s="476"/>
      <c r="R197" s="476"/>
      <c r="S197" s="476"/>
      <c r="T197" s="179"/>
      <c r="U197" s="552"/>
      <c r="V197" s="552"/>
      <c r="W197" s="552"/>
      <c r="X197" s="552"/>
    </row>
    <row r="198" spans="1:25" ht="30" customHeight="1">
      <c r="A198" s="158" t="s">
        <v>402</v>
      </c>
      <c r="B198" s="159"/>
      <c r="C198" s="160"/>
      <c r="D198" s="161"/>
      <c r="E198" s="206">
        <v>20</v>
      </c>
      <c r="F198" s="161"/>
      <c r="G198" s="161"/>
      <c r="H198" s="161"/>
      <c r="I198" s="161"/>
      <c r="J198" s="161"/>
      <c r="K198" s="162" t="s">
        <v>405</v>
      </c>
      <c r="L198" s="207">
        <f>IF(R198=W198,1,0)</f>
        <v>0</v>
      </c>
      <c r="M198" s="163"/>
      <c r="N198" s="161"/>
      <c r="O198" s="161"/>
      <c r="P198" s="161"/>
      <c r="Q198" s="162" t="s">
        <v>406</v>
      </c>
      <c r="R198" s="207"/>
      <c r="S198" s="161"/>
      <c r="T198" s="161"/>
      <c r="U198" s="207">
        <f>COUNT(T200)</f>
        <v>0</v>
      </c>
      <c r="V198" s="161" t="s">
        <v>404</v>
      </c>
      <c r="W198" s="206">
        <v>1</v>
      </c>
      <c r="X198" s="164"/>
      <c r="Y198" s="150"/>
    </row>
    <row r="199" spans="1:25" s="152" customFormat="1" ht="14.25" customHeight="1">
      <c r="A199" s="501" t="s">
        <v>482</v>
      </c>
      <c r="B199" s="502"/>
      <c r="C199" s="502"/>
      <c r="D199" s="501" t="s">
        <v>0</v>
      </c>
      <c r="E199" s="502"/>
      <c r="F199" s="502"/>
      <c r="G199" s="502"/>
      <c r="H199" s="502"/>
      <c r="I199" s="502"/>
      <c r="J199" s="502"/>
      <c r="K199" s="502"/>
      <c r="L199" s="502"/>
      <c r="M199" s="502"/>
      <c r="N199" s="502"/>
      <c r="O199" s="502"/>
      <c r="P199" s="502"/>
      <c r="Q199" s="502"/>
      <c r="R199" s="502"/>
      <c r="S199" s="502"/>
      <c r="T199" s="167" t="s">
        <v>23</v>
      </c>
      <c r="U199" s="501" t="s">
        <v>555</v>
      </c>
      <c r="V199" s="501"/>
      <c r="W199" s="501"/>
      <c r="X199" s="501"/>
    </row>
    <row r="200" spans="1:25" ht="60" customHeight="1">
      <c r="A200" s="611" t="s">
        <v>462</v>
      </c>
      <c r="B200" s="611"/>
      <c r="C200" s="473"/>
      <c r="D200" s="178"/>
      <c r="E200" s="475" t="s">
        <v>570</v>
      </c>
      <c r="F200" s="476"/>
      <c r="G200" s="476"/>
      <c r="H200" s="476"/>
      <c r="I200" s="476"/>
      <c r="J200" s="476"/>
      <c r="K200" s="476"/>
      <c r="L200" s="476"/>
      <c r="M200" s="476"/>
      <c r="N200" s="476"/>
      <c r="O200" s="476"/>
      <c r="P200" s="476"/>
      <c r="Q200" s="476"/>
      <c r="R200" s="476"/>
      <c r="S200" s="476"/>
      <c r="T200" s="179"/>
      <c r="U200" s="552"/>
      <c r="V200" s="552"/>
      <c r="W200" s="552"/>
      <c r="X200" s="552"/>
    </row>
    <row r="201" spans="1:25" ht="30" customHeight="1">
      <c r="A201" s="158" t="s">
        <v>402</v>
      </c>
      <c r="B201" s="159"/>
      <c r="C201" s="160"/>
      <c r="D201" s="161"/>
      <c r="E201" s="206">
        <v>21</v>
      </c>
      <c r="F201" s="161"/>
      <c r="G201" s="161"/>
      <c r="H201" s="161"/>
      <c r="I201" s="161"/>
      <c r="J201" s="161"/>
      <c r="K201" s="162" t="s">
        <v>405</v>
      </c>
      <c r="L201" s="207">
        <f>IF(R201=W201,1,0)</f>
        <v>0</v>
      </c>
      <c r="M201" s="163"/>
      <c r="N201" s="161"/>
      <c r="O201" s="161"/>
      <c r="P201" s="161"/>
      <c r="Q201" s="162" t="s">
        <v>406</v>
      </c>
      <c r="R201" s="207"/>
      <c r="S201" s="161"/>
      <c r="T201" s="161"/>
      <c r="U201" s="207">
        <f>COUNT(T203:T205)</f>
        <v>0</v>
      </c>
      <c r="V201" s="161" t="s">
        <v>404</v>
      </c>
      <c r="W201" s="206">
        <v>3</v>
      </c>
      <c r="X201" s="164"/>
      <c r="Y201" s="150"/>
    </row>
    <row r="202" spans="1:25" s="152" customFormat="1" ht="14.25" customHeight="1">
      <c r="A202" s="501" t="s">
        <v>482</v>
      </c>
      <c r="B202" s="502"/>
      <c r="C202" s="502"/>
      <c r="D202" s="501" t="s">
        <v>0</v>
      </c>
      <c r="E202" s="502"/>
      <c r="F202" s="502"/>
      <c r="G202" s="502"/>
      <c r="H202" s="502"/>
      <c r="I202" s="502"/>
      <c r="J202" s="502"/>
      <c r="K202" s="502"/>
      <c r="L202" s="502"/>
      <c r="M202" s="502"/>
      <c r="N202" s="502"/>
      <c r="O202" s="502"/>
      <c r="P202" s="502"/>
      <c r="Q202" s="502"/>
      <c r="R202" s="502"/>
      <c r="S202" s="502"/>
      <c r="T202" s="167" t="s">
        <v>23</v>
      </c>
      <c r="U202" s="501" t="s">
        <v>555</v>
      </c>
      <c r="V202" s="501"/>
      <c r="W202" s="501"/>
      <c r="X202" s="501"/>
    </row>
    <row r="203" spans="1:25" ht="30" customHeight="1">
      <c r="A203" s="471" t="s">
        <v>463</v>
      </c>
      <c r="B203" s="472"/>
      <c r="C203" s="472"/>
      <c r="D203" s="205" t="s">
        <v>524</v>
      </c>
      <c r="E203" s="475" t="s">
        <v>259</v>
      </c>
      <c r="F203" s="476"/>
      <c r="G203" s="476"/>
      <c r="H203" s="476"/>
      <c r="I203" s="476"/>
      <c r="J203" s="476"/>
      <c r="K203" s="476"/>
      <c r="L203" s="476"/>
      <c r="M203" s="476"/>
      <c r="N203" s="476"/>
      <c r="O203" s="476"/>
      <c r="P203" s="476"/>
      <c r="Q203" s="476"/>
      <c r="R203" s="476"/>
      <c r="S203" s="476"/>
      <c r="T203" s="191"/>
      <c r="U203" s="481"/>
      <c r="V203" s="481"/>
      <c r="W203" s="481"/>
      <c r="X203" s="481"/>
    </row>
    <row r="204" spans="1:25" ht="60" customHeight="1">
      <c r="A204" s="471"/>
      <c r="B204" s="472"/>
      <c r="C204" s="472"/>
      <c r="D204" s="204" t="s">
        <v>525</v>
      </c>
      <c r="E204" s="477" t="s">
        <v>572</v>
      </c>
      <c r="F204" s="478"/>
      <c r="G204" s="478"/>
      <c r="H204" s="478"/>
      <c r="I204" s="478"/>
      <c r="J204" s="478"/>
      <c r="K204" s="478"/>
      <c r="L204" s="478"/>
      <c r="M204" s="478"/>
      <c r="N204" s="478"/>
      <c r="O204" s="478"/>
      <c r="P204" s="478"/>
      <c r="Q204" s="478"/>
      <c r="R204" s="478"/>
      <c r="S204" s="478"/>
      <c r="T204" s="175"/>
      <c r="U204" s="481"/>
      <c r="V204" s="481"/>
      <c r="W204" s="481"/>
      <c r="X204" s="481"/>
    </row>
    <row r="205" spans="1:25" ht="30" customHeight="1">
      <c r="A205" s="591"/>
      <c r="B205" s="592"/>
      <c r="C205" s="592"/>
      <c r="D205" s="204" t="s">
        <v>526</v>
      </c>
      <c r="E205" s="477" t="s">
        <v>401</v>
      </c>
      <c r="F205" s="478"/>
      <c r="G205" s="478"/>
      <c r="H205" s="478"/>
      <c r="I205" s="478"/>
      <c r="J205" s="478"/>
      <c r="K205" s="478"/>
      <c r="L205" s="478"/>
      <c r="M205" s="478"/>
      <c r="N205" s="478"/>
      <c r="O205" s="478"/>
      <c r="P205" s="478"/>
      <c r="Q205" s="478"/>
      <c r="R205" s="478"/>
      <c r="S205" s="478"/>
      <c r="T205" s="175"/>
      <c r="U205" s="552"/>
      <c r="V205" s="552"/>
      <c r="W205" s="552"/>
      <c r="X205" s="552"/>
    </row>
    <row r="206" spans="1:25" ht="30" customHeight="1">
      <c r="A206" s="158" t="s">
        <v>402</v>
      </c>
      <c r="B206" s="159"/>
      <c r="C206" s="160"/>
      <c r="D206" s="161"/>
      <c r="E206" s="206">
        <v>22</v>
      </c>
      <c r="F206" s="161"/>
      <c r="G206" s="161"/>
      <c r="H206" s="161"/>
      <c r="I206" s="161"/>
      <c r="J206" s="161"/>
      <c r="K206" s="162" t="s">
        <v>405</v>
      </c>
      <c r="L206" s="207">
        <f>IF(R206=W206,1,0)</f>
        <v>0</v>
      </c>
      <c r="M206" s="163"/>
      <c r="N206" s="161"/>
      <c r="O206" s="161"/>
      <c r="P206" s="161"/>
      <c r="Q206" s="162" t="s">
        <v>406</v>
      </c>
      <c r="R206" s="207"/>
      <c r="S206" s="161"/>
      <c r="T206" s="161"/>
      <c r="U206" s="207">
        <f>COUNT(T208)</f>
        <v>0</v>
      </c>
      <c r="V206" s="161" t="s">
        <v>404</v>
      </c>
      <c r="W206" s="206">
        <v>1</v>
      </c>
      <c r="X206" s="164"/>
      <c r="Y206" s="150"/>
    </row>
    <row r="207" spans="1:25" s="152" customFormat="1" ht="14.25" customHeight="1">
      <c r="A207" s="483" t="s">
        <v>482</v>
      </c>
      <c r="B207" s="553"/>
      <c r="C207" s="553"/>
      <c r="D207" s="484" t="s">
        <v>0</v>
      </c>
      <c r="E207" s="553"/>
      <c r="F207" s="553"/>
      <c r="G207" s="553"/>
      <c r="H207" s="553"/>
      <c r="I207" s="553"/>
      <c r="J207" s="553"/>
      <c r="K207" s="553"/>
      <c r="L207" s="553"/>
      <c r="M207" s="553"/>
      <c r="N207" s="553"/>
      <c r="O207" s="553"/>
      <c r="P207" s="553"/>
      <c r="Q207" s="553"/>
      <c r="R207" s="553"/>
      <c r="S207" s="554"/>
      <c r="T207" s="165" t="s">
        <v>23</v>
      </c>
      <c r="U207" s="483" t="s">
        <v>555</v>
      </c>
      <c r="V207" s="484"/>
      <c r="W207" s="484"/>
      <c r="X207" s="485"/>
    </row>
    <row r="208" spans="1:25" ht="60" customHeight="1">
      <c r="A208" s="611" t="s">
        <v>464</v>
      </c>
      <c r="B208" s="584"/>
      <c r="C208" s="473"/>
      <c r="D208" s="178"/>
      <c r="E208" s="590" t="s">
        <v>192</v>
      </c>
      <c r="F208" s="590"/>
      <c r="G208" s="590"/>
      <c r="H208" s="590"/>
      <c r="I208" s="590"/>
      <c r="J208" s="590"/>
      <c r="K208" s="590"/>
      <c r="L208" s="590"/>
      <c r="M208" s="590"/>
      <c r="N208" s="590"/>
      <c r="O208" s="590"/>
      <c r="P208" s="590"/>
      <c r="Q208" s="590"/>
      <c r="R208" s="590"/>
      <c r="S208" s="590"/>
      <c r="T208" s="191"/>
      <c r="U208" s="552"/>
      <c r="V208" s="552"/>
      <c r="W208" s="552"/>
      <c r="X208" s="552"/>
    </row>
    <row r="209" spans="1:25" ht="30" customHeight="1">
      <c r="A209" s="158" t="s">
        <v>402</v>
      </c>
      <c r="B209" s="159"/>
      <c r="C209" s="160"/>
      <c r="D209" s="161"/>
      <c r="E209" s="206">
        <v>23</v>
      </c>
      <c r="F209" s="161"/>
      <c r="G209" s="161"/>
      <c r="H209" s="161"/>
      <c r="I209" s="161"/>
      <c r="J209" s="161"/>
      <c r="K209" s="162" t="s">
        <v>405</v>
      </c>
      <c r="L209" s="207">
        <f>IF(R209=W209,1,0)</f>
        <v>0</v>
      </c>
      <c r="M209" s="163"/>
      <c r="N209" s="161"/>
      <c r="O209" s="161"/>
      <c r="P209" s="161"/>
      <c r="Q209" s="162" t="s">
        <v>406</v>
      </c>
      <c r="R209" s="207"/>
      <c r="S209" s="161"/>
      <c r="T209" s="161"/>
      <c r="U209" s="207">
        <f>COUNT(T211:T215)</f>
        <v>0</v>
      </c>
      <c r="V209" s="161" t="s">
        <v>404</v>
      </c>
      <c r="W209" s="206">
        <v>5</v>
      </c>
      <c r="X209" s="164"/>
      <c r="Y209" s="150"/>
    </row>
    <row r="210" spans="1:25" s="152" customFormat="1" ht="14.25" customHeight="1">
      <c r="A210" s="483" t="s">
        <v>482</v>
      </c>
      <c r="B210" s="553"/>
      <c r="C210" s="553"/>
      <c r="D210" s="484" t="s">
        <v>0</v>
      </c>
      <c r="E210" s="553"/>
      <c r="F210" s="553"/>
      <c r="G210" s="553"/>
      <c r="H210" s="553"/>
      <c r="I210" s="553"/>
      <c r="J210" s="553"/>
      <c r="K210" s="553"/>
      <c r="L210" s="553"/>
      <c r="M210" s="553"/>
      <c r="N210" s="553"/>
      <c r="O210" s="553"/>
      <c r="P210" s="553"/>
      <c r="Q210" s="553"/>
      <c r="R210" s="553"/>
      <c r="S210" s="554"/>
      <c r="T210" s="165" t="s">
        <v>23</v>
      </c>
      <c r="U210" s="483" t="s">
        <v>555</v>
      </c>
      <c r="V210" s="484"/>
      <c r="W210" s="484"/>
      <c r="X210" s="485"/>
    </row>
    <row r="211" spans="1:25" ht="45" customHeight="1">
      <c r="A211" s="658" t="s">
        <v>465</v>
      </c>
      <c r="B211" s="658"/>
      <c r="C211" s="471"/>
      <c r="D211" s="205" t="s">
        <v>527</v>
      </c>
      <c r="E211" s="475" t="s">
        <v>573</v>
      </c>
      <c r="F211" s="476"/>
      <c r="G211" s="476"/>
      <c r="H211" s="476"/>
      <c r="I211" s="476"/>
      <c r="J211" s="476"/>
      <c r="K211" s="476"/>
      <c r="L211" s="476"/>
      <c r="M211" s="476"/>
      <c r="N211" s="476"/>
      <c r="O211" s="476"/>
      <c r="P211" s="476"/>
      <c r="Q211" s="476"/>
      <c r="R211" s="476"/>
      <c r="S211" s="476"/>
      <c r="T211" s="179"/>
      <c r="U211" s="546"/>
      <c r="V211" s="547"/>
      <c r="W211" s="547"/>
      <c r="X211" s="548"/>
    </row>
    <row r="212" spans="1:25" ht="45" customHeight="1">
      <c r="A212" s="481"/>
      <c r="B212" s="481"/>
      <c r="C212" s="481"/>
      <c r="D212" s="204" t="s">
        <v>528</v>
      </c>
      <c r="E212" s="477" t="s">
        <v>488</v>
      </c>
      <c r="F212" s="478"/>
      <c r="G212" s="478"/>
      <c r="H212" s="478"/>
      <c r="I212" s="478"/>
      <c r="J212" s="478"/>
      <c r="K212" s="478"/>
      <c r="L212" s="478"/>
      <c r="M212" s="478"/>
      <c r="N212" s="478"/>
      <c r="O212" s="478"/>
      <c r="P212" s="478"/>
      <c r="Q212" s="478"/>
      <c r="R212" s="478"/>
      <c r="S212" s="478"/>
      <c r="T212" s="177"/>
      <c r="U212" s="546"/>
      <c r="V212" s="547"/>
      <c r="W212" s="547"/>
      <c r="X212" s="548"/>
    </row>
    <row r="213" spans="1:25" ht="45" customHeight="1">
      <c r="A213" s="465"/>
      <c r="B213" s="466"/>
      <c r="C213" s="466"/>
      <c r="D213" s="204" t="s">
        <v>529</v>
      </c>
      <c r="E213" s="475" t="s">
        <v>489</v>
      </c>
      <c r="F213" s="476"/>
      <c r="G213" s="476"/>
      <c r="H213" s="476"/>
      <c r="I213" s="476"/>
      <c r="J213" s="476"/>
      <c r="K213" s="476"/>
      <c r="L213" s="476"/>
      <c r="M213" s="476"/>
      <c r="N213" s="476"/>
      <c r="O213" s="476"/>
      <c r="P213" s="476"/>
      <c r="Q213" s="476"/>
      <c r="R213" s="476"/>
      <c r="S213" s="476"/>
      <c r="T213" s="191"/>
      <c r="U213" s="555"/>
      <c r="V213" s="556"/>
      <c r="W213" s="556"/>
      <c r="X213" s="557"/>
    </row>
    <row r="214" spans="1:25" ht="45" customHeight="1">
      <c r="A214" s="499" t="s">
        <v>466</v>
      </c>
      <c r="B214" s="499"/>
      <c r="C214" s="499"/>
      <c r="D214" s="140" t="s">
        <v>530</v>
      </c>
      <c r="E214" s="477" t="s">
        <v>429</v>
      </c>
      <c r="F214" s="478"/>
      <c r="G214" s="478"/>
      <c r="H214" s="478"/>
      <c r="I214" s="478"/>
      <c r="J214" s="478"/>
      <c r="K214" s="478"/>
      <c r="L214" s="478"/>
      <c r="M214" s="478"/>
      <c r="N214" s="478"/>
      <c r="O214" s="478"/>
      <c r="P214" s="478"/>
      <c r="Q214" s="478"/>
      <c r="R214" s="478"/>
      <c r="S214" s="478"/>
      <c r="T214" s="175"/>
      <c r="U214" s="555"/>
      <c r="V214" s="556"/>
      <c r="W214" s="556"/>
      <c r="X214" s="557"/>
    </row>
    <row r="215" spans="1:25" ht="60" customHeight="1">
      <c r="A215" s="499" t="s">
        <v>467</v>
      </c>
      <c r="B215" s="499"/>
      <c r="C215" s="499"/>
      <c r="D215" s="140" t="s">
        <v>531</v>
      </c>
      <c r="E215" s="593" t="s">
        <v>430</v>
      </c>
      <c r="F215" s="503"/>
      <c r="G215" s="503"/>
      <c r="H215" s="503"/>
      <c r="I215" s="503"/>
      <c r="J215" s="503"/>
      <c r="K215" s="503"/>
      <c r="L215" s="503"/>
      <c r="M215" s="503"/>
      <c r="N215" s="503"/>
      <c r="O215" s="503"/>
      <c r="P215" s="503"/>
      <c r="Q215" s="503"/>
      <c r="R215" s="503"/>
      <c r="S215" s="503"/>
      <c r="T215" s="175"/>
      <c r="U215" s="558"/>
      <c r="V215" s="559"/>
      <c r="W215" s="559"/>
      <c r="X215" s="560"/>
    </row>
    <row r="216" spans="1:25" ht="30" customHeight="1">
      <c r="A216" s="158" t="s">
        <v>402</v>
      </c>
      <c r="B216" s="159"/>
      <c r="C216" s="160"/>
      <c r="D216" s="161"/>
      <c r="E216" s="206">
        <v>24</v>
      </c>
      <c r="F216" s="161"/>
      <c r="G216" s="161"/>
      <c r="H216" s="161"/>
      <c r="I216" s="161"/>
      <c r="J216" s="161"/>
      <c r="K216" s="162" t="s">
        <v>405</v>
      </c>
      <c r="L216" s="207">
        <f>IF(R216=W216,1,0)</f>
        <v>0</v>
      </c>
      <c r="M216" s="163"/>
      <c r="N216" s="161"/>
      <c r="O216" s="161"/>
      <c r="P216" s="161"/>
      <c r="Q216" s="162" t="s">
        <v>406</v>
      </c>
      <c r="R216" s="207"/>
      <c r="S216" s="161"/>
      <c r="T216" s="161"/>
      <c r="U216" s="207">
        <f>COUNT(T218)</f>
        <v>0</v>
      </c>
      <c r="V216" s="161" t="s">
        <v>404</v>
      </c>
      <c r="W216" s="206">
        <v>1</v>
      </c>
      <c r="X216" s="164"/>
      <c r="Y216" s="150"/>
    </row>
    <row r="217" spans="1:25" s="152" customFormat="1" ht="14.25" customHeight="1">
      <c r="A217" s="483" t="s">
        <v>482</v>
      </c>
      <c r="B217" s="553"/>
      <c r="C217" s="553"/>
      <c r="D217" s="484" t="s">
        <v>0</v>
      </c>
      <c r="E217" s="553"/>
      <c r="F217" s="553"/>
      <c r="G217" s="553"/>
      <c r="H217" s="553"/>
      <c r="I217" s="553"/>
      <c r="J217" s="553"/>
      <c r="K217" s="553"/>
      <c r="L217" s="553"/>
      <c r="M217" s="553"/>
      <c r="N217" s="553"/>
      <c r="O217" s="553"/>
      <c r="P217" s="553"/>
      <c r="Q217" s="553"/>
      <c r="R217" s="553"/>
      <c r="S217" s="554"/>
      <c r="T217" s="165" t="s">
        <v>23</v>
      </c>
      <c r="U217" s="483" t="s">
        <v>555</v>
      </c>
      <c r="V217" s="484"/>
      <c r="W217" s="484"/>
      <c r="X217" s="485"/>
    </row>
    <row r="218" spans="1:25" ht="60" customHeight="1">
      <c r="A218" s="479" t="s">
        <v>468</v>
      </c>
      <c r="B218" s="480"/>
      <c r="C218" s="480"/>
      <c r="D218" s="178"/>
      <c r="E218" s="475" t="s">
        <v>25</v>
      </c>
      <c r="F218" s="476"/>
      <c r="G218" s="476"/>
      <c r="H218" s="476"/>
      <c r="I218" s="476"/>
      <c r="J218" s="476"/>
      <c r="K218" s="476"/>
      <c r="L218" s="476"/>
      <c r="M218" s="476"/>
      <c r="N218" s="476"/>
      <c r="O218" s="476"/>
      <c r="P218" s="476"/>
      <c r="Q218" s="476"/>
      <c r="R218" s="476"/>
      <c r="S218" s="476"/>
      <c r="T218" s="191"/>
      <c r="U218" s="470"/>
      <c r="V218" s="470"/>
      <c r="W218" s="470"/>
      <c r="X218" s="470"/>
    </row>
    <row r="219" spans="1:25" ht="30" customHeight="1">
      <c r="A219" s="158" t="s">
        <v>402</v>
      </c>
      <c r="B219" s="159"/>
      <c r="C219" s="160"/>
      <c r="D219" s="161"/>
      <c r="E219" s="206">
        <v>25</v>
      </c>
      <c r="F219" s="161"/>
      <c r="G219" s="161"/>
      <c r="H219" s="161"/>
      <c r="I219" s="161"/>
      <c r="J219" s="161"/>
      <c r="K219" s="162" t="s">
        <v>405</v>
      </c>
      <c r="L219" s="207">
        <f>IF(R219=W219,1,0)</f>
        <v>0</v>
      </c>
      <c r="M219" s="163"/>
      <c r="N219" s="161"/>
      <c r="O219" s="161"/>
      <c r="P219" s="161"/>
      <c r="Q219" s="162" t="s">
        <v>406</v>
      </c>
      <c r="R219" s="207"/>
      <c r="S219" s="161"/>
      <c r="T219" s="161"/>
      <c r="U219" s="207">
        <f>COUNT(T221:T222)</f>
        <v>0</v>
      </c>
      <c r="V219" s="161" t="s">
        <v>404</v>
      </c>
      <c r="W219" s="206">
        <v>2</v>
      </c>
      <c r="X219" s="164"/>
      <c r="Y219" s="150"/>
    </row>
    <row r="220" spans="1:25" s="152" customFormat="1" ht="14.25" customHeight="1">
      <c r="A220" s="483" t="s">
        <v>482</v>
      </c>
      <c r="B220" s="553"/>
      <c r="C220" s="553"/>
      <c r="D220" s="484" t="s">
        <v>0</v>
      </c>
      <c r="E220" s="553"/>
      <c r="F220" s="553"/>
      <c r="G220" s="553"/>
      <c r="H220" s="553"/>
      <c r="I220" s="553"/>
      <c r="J220" s="553"/>
      <c r="K220" s="553"/>
      <c r="L220" s="553"/>
      <c r="M220" s="553"/>
      <c r="N220" s="553"/>
      <c r="O220" s="553"/>
      <c r="P220" s="553"/>
      <c r="Q220" s="553"/>
      <c r="R220" s="553"/>
      <c r="S220" s="554"/>
      <c r="T220" s="165" t="s">
        <v>23</v>
      </c>
      <c r="U220" s="483" t="s">
        <v>555</v>
      </c>
      <c r="V220" s="484"/>
      <c r="W220" s="484"/>
      <c r="X220" s="485"/>
    </row>
    <row r="221" spans="1:25" ht="45" customHeight="1">
      <c r="A221" s="471" t="s">
        <v>469</v>
      </c>
      <c r="B221" s="472"/>
      <c r="C221" s="472"/>
      <c r="D221" s="205" t="s">
        <v>532</v>
      </c>
      <c r="E221" s="475" t="s">
        <v>260</v>
      </c>
      <c r="F221" s="476"/>
      <c r="G221" s="476"/>
      <c r="H221" s="476"/>
      <c r="I221" s="476"/>
      <c r="J221" s="476"/>
      <c r="K221" s="476"/>
      <c r="L221" s="476"/>
      <c r="M221" s="476"/>
      <c r="N221" s="476"/>
      <c r="O221" s="476"/>
      <c r="P221" s="476"/>
      <c r="Q221" s="476"/>
      <c r="R221" s="476"/>
      <c r="S221" s="476"/>
      <c r="T221" s="191"/>
      <c r="U221" s="546"/>
      <c r="V221" s="547"/>
      <c r="W221" s="547"/>
      <c r="X221" s="548"/>
    </row>
    <row r="222" spans="1:25" ht="30" customHeight="1">
      <c r="A222" s="473"/>
      <c r="B222" s="474"/>
      <c r="C222" s="474"/>
      <c r="D222" s="204" t="s">
        <v>533</v>
      </c>
      <c r="E222" s="477" t="s">
        <v>261</v>
      </c>
      <c r="F222" s="478"/>
      <c r="G222" s="478"/>
      <c r="H222" s="478"/>
      <c r="I222" s="478"/>
      <c r="J222" s="478"/>
      <c r="K222" s="478"/>
      <c r="L222" s="478"/>
      <c r="M222" s="478"/>
      <c r="N222" s="478"/>
      <c r="O222" s="478"/>
      <c r="P222" s="478"/>
      <c r="Q222" s="478"/>
      <c r="R222" s="478"/>
      <c r="S222" s="478"/>
      <c r="T222" s="175"/>
      <c r="U222" s="549"/>
      <c r="V222" s="550"/>
      <c r="W222" s="550"/>
      <c r="X222" s="551"/>
    </row>
    <row r="223" spans="1:25" ht="30" customHeight="1">
      <c r="A223" s="158" t="s">
        <v>402</v>
      </c>
      <c r="B223" s="159"/>
      <c r="C223" s="160"/>
      <c r="D223" s="161"/>
      <c r="E223" s="206">
        <v>26</v>
      </c>
      <c r="F223" s="161"/>
      <c r="G223" s="161"/>
      <c r="H223" s="161"/>
      <c r="I223" s="161"/>
      <c r="J223" s="161"/>
      <c r="K223" s="162" t="s">
        <v>405</v>
      </c>
      <c r="L223" s="207">
        <f>IF(R223=W223,1,0)</f>
        <v>0</v>
      </c>
      <c r="M223" s="163"/>
      <c r="N223" s="161"/>
      <c r="O223" s="161"/>
      <c r="P223" s="161"/>
      <c r="Q223" s="162" t="s">
        <v>406</v>
      </c>
      <c r="R223" s="207"/>
      <c r="S223" s="161"/>
      <c r="T223" s="161"/>
      <c r="U223" s="207">
        <f>COUNT(T225:T226)</f>
        <v>0</v>
      </c>
      <c r="V223" s="161" t="s">
        <v>404</v>
      </c>
      <c r="W223" s="206">
        <v>2</v>
      </c>
      <c r="X223" s="164"/>
      <c r="Y223" s="150"/>
    </row>
    <row r="224" spans="1:25" s="152" customFormat="1" ht="14.25" customHeight="1">
      <c r="A224" s="483" t="s">
        <v>482</v>
      </c>
      <c r="B224" s="553"/>
      <c r="C224" s="553"/>
      <c r="D224" s="484" t="s">
        <v>0</v>
      </c>
      <c r="E224" s="553"/>
      <c r="F224" s="553"/>
      <c r="G224" s="553"/>
      <c r="H224" s="553"/>
      <c r="I224" s="553"/>
      <c r="J224" s="553"/>
      <c r="K224" s="553"/>
      <c r="L224" s="553"/>
      <c r="M224" s="553"/>
      <c r="N224" s="553"/>
      <c r="O224" s="553"/>
      <c r="P224" s="553"/>
      <c r="Q224" s="553"/>
      <c r="R224" s="553"/>
      <c r="S224" s="554"/>
      <c r="T224" s="165" t="s">
        <v>23</v>
      </c>
      <c r="U224" s="483" t="s">
        <v>555</v>
      </c>
      <c r="V224" s="484"/>
      <c r="W224" s="484"/>
      <c r="X224" s="485"/>
    </row>
    <row r="225" spans="1:25" ht="60" customHeight="1">
      <c r="A225" s="451" t="s">
        <v>470</v>
      </c>
      <c r="B225" s="452"/>
      <c r="C225" s="453"/>
      <c r="D225" s="205" t="s">
        <v>534</v>
      </c>
      <c r="E225" s="590" t="s">
        <v>262</v>
      </c>
      <c r="F225" s="590"/>
      <c r="G225" s="590"/>
      <c r="H225" s="590"/>
      <c r="I225" s="590"/>
      <c r="J225" s="590"/>
      <c r="K225" s="590"/>
      <c r="L225" s="590"/>
      <c r="M225" s="590"/>
      <c r="N225" s="590"/>
      <c r="O225" s="590"/>
      <c r="P225" s="590"/>
      <c r="Q225" s="590"/>
      <c r="R225" s="590"/>
      <c r="S225" s="590"/>
      <c r="T225" s="191"/>
      <c r="U225" s="481"/>
      <c r="V225" s="481"/>
      <c r="W225" s="481"/>
      <c r="X225" s="481"/>
    </row>
    <row r="226" spans="1:25" ht="45" customHeight="1">
      <c r="A226" s="457"/>
      <c r="B226" s="458"/>
      <c r="C226" s="459"/>
      <c r="D226" s="204" t="s">
        <v>535</v>
      </c>
      <c r="E226" s="477" t="s">
        <v>263</v>
      </c>
      <c r="F226" s="478"/>
      <c r="G226" s="478"/>
      <c r="H226" s="478"/>
      <c r="I226" s="478"/>
      <c r="J226" s="478"/>
      <c r="K226" s="478"/>
      <c r="L226" s="478"/>
      <c r="M226" s="478"/>
      <c r="N226" s="478"/>
      <c r="O226" s="478"/>
      <c r="P226" s="478"/>
      <c r="Q226" s="478"/>
      <c r="R226" s="478"/>
      <c r="S226" s="478"/>
      <c r="T226" s="175"/>
      <c r="U226" s="552"/>
      <c r="V226" s="552"/>
      <c r="W226" s="552"/>
      <c r="X226" s="552"/>
    </row>
    <row r="227" spans="1:25" ht="30" customHeight="1">
      <c r="A227" s="158" t="s">
        <v>402</v>
      </c>
      <c r="B227" s="159"/>
      <c r="C227" s="160"/>
      <c r="D227" s="161"/>
      <c r="E227" s="206">
        <v>27</v>
      </c>
      <c r="F227" s="161"/>
      <c r="G227" s="161"/>
      <c r="H227" s="161"/>
      <c r="I227" s="161"/>
      <c r="J227" s="161"/>
      <c r="K227" s="162" t="s">
        <v>405</v>
      </c>
      <c r="L227" s="207">
        <f>IF(R227=W227,1,0)</f>
        <v>0</v>
      </c>
      <c r="M227" s="163"/>
      <c r="N227" s="161"/>
      <c r="O227" s="161"/>
      <c r="P227" s="161"/>
      <c r="Q227" s="162" t="s">
        <v>406</v>
      </c>
      <c r="R227" s="207"/>
      <c r="S227" s="161"/>
      <c r="T227" s="161"/>
      <c r="U227" s="207">
        <f>COUNT(T229)</f>
        <v>0</v>
      </c>
      <c r="V227" s="161" t="s">
        <v>404</v>
      </c>
      <c r="W227" s="206">
        <v>1</v>
      </c>
      <c r="X227" s="164"/>
      <c r="Y227" s="150"/>
    </row>
    <row r="228" spans="1:25" s="152" customFormat="1" ht="14.25" customHeight="1">
      <c r="A228" s="483" t="s">
        <v>482</v>
      </c>
      <c r="B228" s="553"/>
      <c r="C228" s="553"/>
      <c r="D228" s="484" t="s">
        <v>0</v>
      </c>
      <c r="E228" s="553"/>
      <c r="F228" s="553"/>
      <c r="G228" s="553"/>
      <c r="H228" s="553"/>
      <c r="I228" s="553"/>
      <c r="J228" s="553"/>
      <c r="K228" s="553"/>
      <c r="L228" s="553"/>
      <c r="M228" s="553"/>
      <c r="N228" s="553"/>
      <c r="O228" s="553"/>
      <c r="P228" s="553"/>
      <c r="Q228" s="553"/>
      <c r="R228" s="553"/>
      <c r="S228" s="554"/>
      <c r="T228" s="165" t="s">
        <v>23</v>
      </c>
      <c r="U228" s="483" t="s">
        <v>555</v>
      </c>
      <c r="V228" s="484"/>
      <c r="W228" s="484"/>
      <c r="X228" s="485"/>
    </row>
    <row r="229" spans="1:25" ht="90" customHeight="1">
      <c r="A229" s="611" t="s">
        <v>471</v>
      </c>
      <c r="B229" s="611"/>
      <c r="C229" s="473"/>
      <c r="D229" s="178"/>
      <c r="E229" s="475" t="s">
        <v>26</v>
      </c>
      <c r="F229" s="476"/>
      <c r="G229" s="476"/>
      <c r="H229" s="476"/>
      <c r="I229" s="476"/>
      <c r="J229" s="476"/>
      <c r="K229" s="476"/>
      <c r="L229" s="476"/>
      <c r="M229" s="476"/>
      <c r="N229" s="476"/>
      <c r="O229" s="476"/>
      <c r="P229" s="476"/>
      <c r="Q229" s="476"/>
      <c r="R229" s="476"/>
      <c r="S229" s="476"/>
      <c r="T229" s="179"/>
      <c r="U229" s="482"/>
      <c r="V229" s="482"/>
      <c r="W229" s="482"/>
      <c r="X229" s="482"/>
    </row>
    <row r="230" spans="1:25" ht="30" customHeight="1">
      <c r="A230" s="158" t="s">
        <v>402</v>
      </c>
      <c r="B230" s="159"/>
      <c r="C230" s="160"/>
      <c r="D230" s="161"/>
      <c r="E230" s="206">
        <v>28</v>
      </c>
      <c r="F230" s="161"/>
      <c r="G230" s="161"/>
      <c r="H230" s="161"/>
      <c r="I230" s="161"/>
      <c r="J230" s="161"/>
      <c r="K230" s="162" t="s">
        <v>405</v>
      </c>
      <c r="L230" s="207">
        <f>IF(R230=W230,1,0)</f>
        <v>0</v>
      </c>
      <c r="M230" s="163"/>
      <c r="N230" s="161"/>
      <c r="O230" s="161"/>
      <c r="P230" s="161"/>
      <c r="Q230" s="162" t="s">
        <v>406</v>
      </c>
      <c r="R230" s="207"/>
      <c r="S230" s="161"/>
      <c r="T230" s="161"/>
      <c r="U230" s="207">
        <f>COUNT(T232)</f>
        <v>0</v>
      </c>
      <c r="V230" s="161" t="s">
        <v>404</v>
      </c>
      <c r="W230" s="206">
        <v>1</v>
      </c>
      <c r="X230" s="164"/>
      <c r="Y230" s="150"/>
    </row>
    <row r="231" spans="1:25" s="152" customFormat="1" ht="14.25" customHeight="1">
      <c r="A231" s="483" t="s">
        <v>482</v>
      </c>
      <c r="B231" s="553"/>
      <c r="C231" s="553"/>
      <c r="D231" s="484" t="s">
        <v>0</v>
      </c>
      <c r="E231" s="553"/>
      <c r="F231" s="553"/>
      <c r="G231" s="553"/>
      <c r="H231" s="553"/>
      <c r="I231" s="553"/>
      <c r="J231" s="553"/>
      <c r="K231" s="553"/>
      <c r="L231" s="553"/>
      <c r="M231" s="553"/>
      <c r="N231" s="553"/>
      <c r="O231" s="553"/>
      <c r="P231" s="553"/>
      <c r="Q231" s="553"/>
      <c r="R231" s="553"/>
      <c r="S231" s="554"/>
      <c r="T231" s="165" t="s">
        <v>23</v>
      </c>
      <c r="U231" s="483" t="s">
        <v>555</v>
      </c>
      <c r="V231" s="484"/>
      <c r="W231" s="484"/>
      <c r="X231" s="485"/>
    </row>
    <row r="232" spans="1:25" ht="90" customHeight="1">
      <c r="A232" s="473" t="s">
        <v>472</v>
      </c>
      <c r="B232" s="474"/>
      <c r="C232" s="474"/>
      <c r="D232" s="178"/>
      <c r="E232" s="590" t="s">
        <v>737</v>
      </c>
      <c r="F232" s="590"/>
      <c r="G232" s="590"/>
      <c r="H232" s="590"/>
      <c r="I232" s="590"/>
      <c r="J232" s="590"/>
      <c r="K232" s="590"/>
      <c r="L232" s="590"/>
      <c r="M232" s="590"/>
      <c r="N232" s="590"/>
      <c r="O232" s="590"/>
      <c r="P232" s="590"/>
      <c r="Q232" s="590"/>
      <c r="R232" s="590"/>
      <c r="S232" s="590"/>
      <c r="T232" s="191"/>
      <c r="U232" s="552"/>
      <c r="V232" s="552"/>
      <c r="W232" s="552"/>
      <c r="X232" s="552"/>
    </row>
    <row r="233" spans="1:25" ht="30" customHeight="1">
      <c r="A233" s="158" t="s">
        <v>402</v>
      </c>
      <c r="B233" s="159"/>
      <c r="C233" s="160"/>
      <c r="D233" s="161"/>
      <c r="E233" s="206">
        <v>29</v>
      </c>
      <c r="F233" s="161"/>
      <c r="G233" s="161"/>
      <c r="H233" s="161"/>
      <c r="I233" s="161"/>
      <c r="J233" s="161"/>
      <c r="K233" s="162" t="s">
        <v>405</v>
      </c>
      <c r="L233" s="207">
        <f>IF(R233=W233,1,0)</f>
        <v>0</v>
      </c>
      <c r="M233" s="163"/>
      <c r="N233" s="161"/>
      <c r="O233" s="161"/>
      <c r="P233" s="161"/>
      <c r="Q233" s="162" t="s">
        <v>406</v>
      </c>
      <c r="R233" s="207"/>
      <c r="S233" s="161"/>
      <c r="T233" s="161"/>
      <c r="U233" s="207">
        <f>COUNT(T235:T236)</f>
        <v>0</v>
      </c>
      <c r="V233" s="161" t="s">
        <v>404</v>
      </c>
      <c r="W233" s="206">
        <v>2</v>
      </c>
      <c r="X233" s="164"/>
      <c r="Y233" s="150"/>
    </row>
    <row r="234" spans="1:25" s="152" customFormat="1" ht="14.25" customHeight="1">
      <c r="A234" s="483" t="s">
        <v>482</v>
      </c>
      <c r="B234" s="553"/>
      <c r="C234" s="553"/>
      <c r="D234" s="484" t="s">
        <v>0</v>
      </c>
      <c r="E234" s="553"/>
      <c r="F234" s="553"/>
      <c r="G234" s="553"/>
      <c r="H234" s="553"/>
      <c r="I234" s="553"/>
      <c r="J234" s="553"/>
      <c r="K234" s="553"/>
      <c r="L234" s="553"/>
      <c r="M234" s="553"/>
      <c r="N234" s="553"/>
      <c r="O234" s="553"/>
      <c r="P234" s="553"/>
      <c r="Q234" s="553"/>
      <c r="R234" s="553"/>
      <c r="S234" s="554"/>
      <c r="T234" s="165" t="s">
        <v>23</v>
      </c>
      <c r="U234" s="483" t="s">
        <v>555</v>
      </c>
      <c r="V234" s="484"/>
      <c r="W234" s="484"/>
      <c r="X234" s="485"/>
    </row>
    <row r="235" spans="1:25" ht="45" customHeight="1">
      <c r="A235" s="471" t="s">
        <v>473</v>
      </c>
      <c r="B235" s="472"/>
      <c r="C235" s="472"/>
      <c r="D235" s="205" t="s">
        <v>562</v>
      </c>
      <c r="E235" s="679" t="s">
        <v>736</v>
      </c>
      <c r="F235" s="678"/>
      <c r="G235" s="678"/>
      <c r="H235" s="678"/>
      <c r="I235" s="678"/>
      <c r="J235" s="678"/>
      <c r="K235" s="678"/>
      <c r="L235" s="678"/>
      <c r="M235" s="678"/>
      <c r="N235" s="678"/>
      <c r="O235" s="678"/>
      <c r="P235" s="678"/>
      <c r="Q235" s="678"/>
      <c r="R235" s="678"/>
      <c r="S235" s="678"/>
      <c r="T235" s="195"/>
      <c r="U235" s="481"/>
      <c r="V235" s="481"/>
      <c r="W235" s="481"/>
      <c r="X235" s="481"/>
    </row>
    <row r="236" spans="1:25" ht="30" customHeight="1">
      <c r="A236" s="591"/>
      <c r="B236" s="592"/>
      <c r="C236" s="592"/>
      <c r="D236" s="204" t="s">
        <v>563</v>
      </c>
      <c r="E236" s="477" t="s">
        <v>264</v>
      </c>
      <c r="F236" s="478"/>
      <c r="G236" s="478"/>
      <c r="H236" s="478"/>
      <c r="I236" s="478"/>
      <c r="J236" s="478"/>
      <c r="K236" s="478"/>
      <c r="L236" s="478"/>
      <c r="M236" s="478"/>
      <c r="N236" s="478"/>
      <c r="O236" s="478"/>
      <c r="P236" s="478"/>
      <c r="Q236" s="478"/>
      <c r="R236" s="478"/>
      <c r="S236" s="478"/>
      <c r="T236" s="177"/>
      <c r="U236" s="552"/>
      <c r="V236" s="552"/>
      <c r="W236" s="552"/>
      <c r="X236" s="552"/>
    </row>
    <row r="237" spans="1:25" ht="30" customHeight="1">
      <c r="A237" s="158" t="s">
        <v>402</v>
      </c>
      <c r="B237" s="159"/>
      <c r="C237" s="160"/>
      <c r="D237" s="161"/>
      <c r="E237" s="206">
        <v>30</v>
      </c>
      <c r="F237" s="161"/>
      <c r="G237" s="161"/>
      <c r="H237" s="161"/>
      <c r="I237" s="161"/>
      <c r="J237" s="161"/>
      <c r="K237" s="162" t="s">
        <v>405</v>
      </c>
      <c r="L237" s="207">
        <f>IF(R237=W237,1,0)</f>
        <v>0</v>
      </c>
      <c r="M237" s="163"/>
      <c r="N237" s="161"/>
      <c r="O237" s="161"/>
      <c r="P237" s="161"/>
      <c r="Q237" s="162" t="s">
        <v>406</v>
      </c>
      <c r="R237" s="207"/>
      <c r="S237" s="161"/>
      <c r="T237" s="161"/>
      <c r="U237" s="207">
        <f>COUNT(T239)</f>
        <v>0</v>
      </c>
      <c r="V237" s="161" t="s">
        <v>404</v>
      </c>
      <c r="W237" s="206">
        <v>1</v>
      </c>
      <c r="X237" s="164"/>
      <c r="Y237" s="150"/>
    </row>
    <row r="238" spans="1:25" s="152" customFormat="1" ht="14.25" customHeight="1">
      <c r="A238" s="483" t="s">
        <v>482</v>
      </c>
      <c r="B238" s="553"/>
      <c r="C238" s="553"/>
      <c r="D238" s="484" t="s">
        <v>0</v>
      </c>
      <c r="E238" s="553"/>
      <c r="F238" s="553"/>
      <c r="G238" s="553"/>
      <c r="H238" s="553"/>
      <c r="I238" s="553"/>
      <c r="J238" s="553"/>
      <c r="K238" s="553"/>
      <c r="L238" s="553"/>
      <c r="M238" s="553"/>
      <c r="N238" s="553"/>
      <c r="O238" s="553"/>
      <c r="P238" s="553"/>
      <c r="Q238" s="553"/>
      <c r="R238" s="553"/>
      <c r="S238" s="554"/>
      <c r="T238" s="165" t="s">
        <v>23</v>
      </c>
      <c r="U238" s="483" t="s">
        <v>555</v>
      </c>
      <c r="V238" s="484"/>
      <c r="W238" s="484"/>
      <c r="X238" s="485"/>
    </row>
    <row r="239" spans="1:25" ht="45" customHeight="1">
      <c r="A239" s="473" t="s">
        <v>474</v>
      </c>
      <c r="B239" s="474"/>
      <c r="C239" s="584"/>
      <c r="D239" s="178"/>
      <c r="E239" s="590" t="s">
        <v>27</v>
      </c>
      <c r="F239" s="590"/>
      <c r="G239" s="590"/>
      <c r="H239" s="590"/>
      <c r="I239" s="590"/>
      <c r="J239" s="590"/>
      <c r="K239" s="590"/>
      <c r="L239" s="590"/>
      <c r="M239" s="590"/>
      <c r="N239" s="590"/>
      <c r="O239" s="590"/>
      <c r="P239" s="590"/>
      <c r="Q239" s="590"/>
      <c r="R239" s="590"/>
      <c r="S239" s="590"/>
      <c r="T239" s="179"/>
      <c r="U239" s="552"/>
      <c r="V239" s="552"/>
      <c r="W239" s="552"/>
      <c r="X239" s="552"/>
    </row>
    <row r="240" spans="1:25" ht="30" customHeight="1" thickBot="1">
      <c r="A240" s="143" t="s">
        <v>402</v>
      </c>
      <c r="B240" s="144"/>
      <c r="C240" s="145"/>
      <c r="D240" s="146"/>
      <c r="E240" s="138">
        <v>31</v>
      </c>
      <c r="F240" s="146"/>
      <c r="G240" s="146"/>
      <c r="H240" s="146"/>
      <c r="I240" s="146"/>
      <c r="J240" s="146"/>
      <c r="K240" s="147" t="s">
        <v>405</v>
      </c>
      <c r="L240" s="139">
        <f>IF(R240=W240,1,0)</f>
        <v>0</v>
      </c>
      <c r="M240" s="148"/>
      <c r="N240" s="146"/>
      <c r="O240" s="146"/>
      <c r="P240" s="146"/>
      <c r="Q240" s="147" t="s">
        <v>406</v>
      </c>
      <c r="R240" s="139"/>
      <c r="S240" s="146"/>
      <c r="T240" s="146"/>
      <c r="U240" s="139">
        <f>COUNT(T242)</f>
        <v>0</v>
      </c>
      <c r="V240" s="146" t="s">
        <v>404</v>
      </c>
      <c r="W240" s="138">
        <v>2</v>
      </c>
      <c r="X240" s="149"/>
      <c r="Y240" s="150"/>
    </row>
    <row r="241" spans="1:25" s="152" customFormat="1" ht="14.25" customHeight="1">
      <c r="A241" s="623" t="s">
        <v>482</v>
      </c>
      <c r="B241" s="600"/>
      <c r="C241" s="600"/>
      <c r="D241" s="599" t="s">
        <v>0</v>
      </c>
      <c r="E241" s="600"/>
      <c r="F241" s="600"/>
      <c r="G241" s="600"/>
      <c r="H241" s="600"/>
      <c r="I241" s="600"/>
      <c r="J241" s="600"/>
      <c r="K241" s="600"/>
      <c r="L241" s="600"/>
      <c r="M241" s="600"/>
      <c r="N241" s="600"/>
      <c r="O241" s="600"/>
      <c r="P241" s="600"/>
      <c r="Q241" s="600"/>
      <c r="R241" s="600"/>
      <c r="S241" s="601"/>
      <c r="T241" s="151" t="s">
        <v>23</v>
      </c>
      <c r="U241" s="483" t="s">
        <v>555</v>
      </c>
      <c r="V241" s="484"/>
      <c r="W241" s="484"/>
      <c r="X241" s="485"/>
    </row>
    <row r="242" spans="1:25" ht="60" customHeight="1">
      <c r="A242" s="451" t="s">
        <v>645</v>
      </c>
      <c r="B242" s="452"/>
      <c r="C242" s="453"/>
      <c r="D242" s="204" t="s">
        <v>612</v>
      </c>
      <c r="E242" s="590" t="s">
        <v>763</v>
      </c>
      <c r="F242" s="590"/>
      <c r="G242" s="590"/>
      <c r="H242" s="590"/>
      <c r="I242" s="590"/>
      <c r="J242" s="590"/>
      <c r="K242" s="590"/>
      <c r="L242" s="590"/>
      <c r="M242" s="590"/>
      <c r="N242" s="590"/>
      <c r="O242" s="590"/>
      <c r="P242" s="590"/>
      <c r="Q242" s="590"/>
      <c r="R242" s="590"/>
      <c r="S242" s="590"/>
      <c r="T242" s="177"/>
      <c r="U242" s="460"/>
      <c r="V242" s="460"/>
      <c r="W242" s="460"/>
      <c r="X242" s="461"/>
    </row>
    <row r="243" spans="1:25" ht="30" customHeight="1">
      <c r="A243" s="457"/>
      <c r="B243" s="458"/>
      <c r="C243" s="459"/>
      <c r="D243" s="205" t="s">
        <v>613</v>
      </c>
      <c r="E243" s="464" t="s">
        <v>614</v>
      </c>
      <c r="F243" s="464"/>
      <c r="G243" s="464"/>
      <c r="H243" s="464"/>
      <c r="I243" s="464"/>
      <c r="J243" s="464"/>
      <c r="K243" s="464"/>
      <c r="L243" s="464"/>
      <c r="M243" s="464"/>
      <c r="N243" s="464"/>
      <c r="O243" s="464"/>
      <c r="P243" s="464"/>
      <c r="Q243" s="464"/>
      <c r="R243" s="464"/>
      <c r="S243" s="464"/>
      <c r="T243" s="179"/>
      <c r="U243" s="462"/>
      <c r="V243" s="462"/>
      <c r="W243" s="462"/>
      <c r="X243" s="463"/>
    </row>
    <row r="244" spans="1:25" ht="30" customHeight="1">
      <c r="A244" s="158" t="s">
        <v>402</v>
      </c>
      <c r="B244" s="159"/>
      <c r="C244" s="160"/>
      <c r="D244" s="161"/>
      <c r="E244" s="206">
        <v>32</v>
      </c>
      <c r="F244" s="161"/>
      <c r="G244" s="161"/>
      <c r="H244" s="161"/>
      <c r="I244" s="161"/>
      <c r="J244" s="161"/>
      <c r="K244" s="162" t="s">
        <v>405</v>
      </c>
      <c r="L244" s="207">
        <f>IF(R244=W244,1,0)</f>
        <v>0</v>
      </c>
      <c r="M244" s="163"/>
      <c r="N244" s="161"/>
      <c r="O244" s="161"/>
      <c r="P244" s="161"/>
      <c r="Q244" s="162" t="s">
        <v>406</v>
      </c>
      <c r="R244" s="207"/>
      <c r="S244" s="161"/>
      <c r="T244" s="161"/>
      <c r="U244" s="207">
        <f>COUNT(T246:T250)</f>
        <v>0</v>
      </c>
      <c r="V244" s="161" t="s">
        <v>404</v>
      </c>
      <c r="W244" s="206">
        <v>3</v>
      </c>
      <c r="X244" s="164"/>
      <c r="Y244" s="150"/>
    </row>
    <row r="245" spans="1:25" s="152" customFormat="1" ht="14.25" customHeight="1">
      <c r="A245" s="597" t="s">
        <v>482</v>
      </c>
      <c r="B245" s="598"/>
      <c r="C245" s="598"/>
      <c r="D245" s="484" t="s">
        <v>0</v>
      </c>
      <c r="E245" s="553"/>
      <c r="F245" s="553"/>
      <c r="G245" s="553"/>
      <c r="H245" s="553"/>
      <c r="I245" s="553"/>
      <c r="J245" s="553"/>
      <c r="K245" s="553"/>
      <c r="L245" s="553"/>
      <c r="M245" s="553"/>
      <c r="N245" s="553"/>
      <c r="O245" s="553"/>
      <c r="P245" s="553"/>
      <c r="Q245" s="553"/>
      <c r="R245" s="553"/>
      <c r="S245" s="554"/>
      <c r="T245" s="165" t="s">
        <v>23</v>
      </c>
      <c r="U245" s="483" t="s">
        <v>555</v>
      </c>
      <c r="V245" s="484"/>
      <c r="W245" s="484"/>
      <c r="X245" s="485"/>
    </row>
    <row r="246" spans="1:25" ht="45" customHeight="1">
      <c r="A246" s="451" t="s">
        <v>475</v>
      </c>
      <c r="B246" s="452"/>
      <c r="C246" s="453"/>
      <c r="D246" s="491" t="s">
        <v>536</v>
      </c>
      <c r="E246" s="588" t="s">
        <v>616</v>
      </c>
      <c r="F246" s="588"/>
      <c r="G246" s="588"/>
      <c r="H246" s="588"/>
      <c r="I246" s="588"/>
      <c r="J246" s="588"/>
      <c r="K246" s="588"/>
      <c r="L246" s="588"/>
      <c r="M246" s="588"/>
      <c r="N246" s="588"/>
      <c r="O246" s="588"/>
      <c r="P246" s="588"/>
      <c r="Q246" s="588"/>
      <c r="R246" s="588"/>
      <c r="S246" s="588"/>
      <c r="T246" s="489"/>
      <c r="U246" s="481"/>
      <c r="V246" s="481"/>
      <c r="W246" s="481"/>
      <c r="X246" s="481"/>
    </row>
    <row r="247" spans="1:25" ht="60" customHeight="1">
      <c r="A247" s="451"/>
      <c r="B247" s="452"/>
      <c r="C247" s="453"/>
      <c r="D247" s="492"/>
      <c r="E247" s="486" t="s">
        <v>615</v>
      </c>
      <c r="F247" s="487"/>
      <c r="G247" s="487"/>
      <c r="H247" s="487"/>
      <c r="I247" s="487"/>
      <c r="J247" s="487"/>
      <c r="K247" s="487"/>
      <c r="L247" s="487"/>
      <c r="M247" s="487"/>
      <c r="N247" s="487"/>
      <c r="O247" s="487"/>
      <c r="P247" s="487"/>
      <c r="Q247" s="487"/>
      <c r="R247" s="487"/>
      <c r="S247" s="488"/>
      <c r="T247" s="490"/>
      <c r="U247" s="493"/>
      <c r="V247" s="494"/>
      <c r="W247" s="494"/>
      <c r="X247" s="495"/>
    </row>
    <row r="248" spans="1:25" ht="45" customHeight="1">
      <c r="A248" s="451"/>
      <c r="B248" s="452"/>
      <c r="C248" s="453"/>
      <c r="D248" s="491" t="s">
        <v>537</v>
      </c>
      <c r="E248" s="589" t="s">
        <v>618</v>
      </c>
      <c r="F248" s="531"/>
      <c r="G248" s="531"/>
      <c r="H248" s="531"/>
      <c r="I248" s="531"/>
      <c r="J248" s="531"/>
      <c r="K248" s="531"/>
      <c r="L248" s="531"/>
      <c r="M248" s="531"/>
      <c r="N248" s="531"/>
      <c r="O248" s="531"/>
      <c r="P248" s="531"/>
      <c r="Q248" s="531"/>
      <c r="R248" s="531"/>
      <c r="S248" s="531"/>
      <c r="T248" s="489"/>
      <c r="U248" s="481"/>
      <c r="V248" s="481"/>
      <c r="W248" s="481"/>
      <c r="X248" s="481"/>
    </row>
    <row r="249" spans="1:25" ht="45" customHeight="1">
      <c r="A249" s="451"/>
      <c r="B249" s="452"/>
      <c r="C249" s="453"/>
      <c r="D249" s="492"/>
      <c r="E249" s="496" t="s">
        <v>617</v>
      </c>
      <c r="F249" s="497"/>
      <c r="G249" s="497"/>
      <c r="H249" s="497"/>
      <c r="I249" s="497"/>
      <c r="J249" s="497"/>
      <c r="K249" s="497"/>
      <c r="L249" s="497"/>
      <c r="M249" s="497"/>
      <c r="N249" s="497"/>
      <c r="O249" s="497"/>
      <c r="P249" s="497"/>
      <c r="Q249" s="497"/>
      <c r="R249" s="497"/>
      <c r="S249" s="498"/>
      <c r="T249" s="490"/>
      <c r="U249" s="493"/>
      <c r="V249" s="494"/>
      <c r="W249" s="494"/>
      <c r="X249" s="495"/>
    </row>
    <row r="250" spans="1:25" ht="60" customHeight="1">
      <c r="A250" s="457"/>
      <c r="B250" s="458"/>
      <c r="C250" s="459"/>
      <c r="D250" s="204" t="s">
        <v>538</v>
      </c>
      <c r="E250" s="477" t="s">
        <v>265</v>
      </c>
      <c r="F250" s="478"/>
      <c r="G250" s="478"/>
      <c r="H250" s="478"/>
      <c r="I250" s="478"/>
      <c r="J250" s="478"/>
      <c r="K250" s="478"/>
      <c r="L250" s="478"/>
      <c r="M250" s="478"/>
      <c r="N250" s="478"/>
      <c r="O250" s="478"/>
      <c r="P250" s="478"/>
      <c r="Q250" s="478"/>
      <c r="R250" s="478"/>
      <c r="S250" s="478"/>
      <c r="T250" s="177"/>
      <c r="U250" s="552"/>
      <c r="V250" s="552"/>
      <c r="W250" s="552"/>
      <c r="X250" s="552"/>
    </row>
    <row r="251" spans="1:25" ht="30" customHeight="1">
      <c r="A251" s="158" t="s">
        <v>402</v>
      </c>
      <c r="B251" s="159"/>
      <c r="C251" s="160"/>
      <c r="D251" s="161"/>
      <c r="E251" s="206">
        <v>33</v>
      </c>
      <c r="F251" s="161"/>
      <c r="G251" s="161"/>
      <c r="H251" s="161"/>
      <c r="I251" s="161"/>
      <c r="J251" s="161"/>
      <c r="K251" s="162" t="s">
        <v>405</v>
      </c>
      <c r="L251" s="207">
        <f>IF(R251=W251,1,0)</f>
        <v>0</v>
      </c>
      <c r="M251" s="163"/>
      <c r="N251" s="161"/>
      <c r="O251" s="161"/>
      <c r="P251" s="161"/>
      <c r="Q251" s="162" t="s">
        <v>406</v>
      </c>
      <c r="R251" s="207"/>
      <c r="S251" s="161"/>
      <c r="T251" s="161"/>
      <c r="U251" s="207">
        <f>COUNT(T253:T254)</f>
        <v>0</v>
      </c>
      <c r="V251" s="161" t="s">
        <v>404</v>
      </c>
      <c r="W251" s="206">
        <v>1</v>
      </c>
      <c r="X251" s="164"/>
      <c r="Y251" s="150"/>
    </row>
    <row r="252" spans="1:25" s="152" customFormat="1" ht="14.25" customHeight="1">
      <c r="A252" s="483" t="s">
        <v>482</v>
      </c>
      <c r="B252" s="553"/>
      <c r="C252" s="553"/>
      <c r="D252" s="484" t="s">
        <v>0</v>
      </c>
      <c r="E252" s="553"/>
      <c r="F252" s="553"/>
      <c r="G252" s="553"/>
      <c r="H252" s="553"/>
      <c r="I252" s="553"/>
      <c r="J252" s="553"/>
      <c r="K252" s="553"/>
      <c r="L252" s="553"/>
      <c r="M252" s="553"/>
      <c r="N252" s="553"/>
      <c r="O252" s="553"/>
      <c r="P252" s="553"/>
      <c r="Q252" s="553"/>
      <c r="R252" s="553"/>
      <c r="S252" s="554"/>
      <c r="T252" s="165" t="s">
        <v>23</v>
      </c>
      <c r="U252" s="483" t="s">
        <v>555</v>
      </c>
      <c r="V252" s="484"/>
      <c r="W252" s="484"/>
      <c r="X252" s="485"/>
    </row>
    <row r="253" spans="1:25" ht="30" customHeight="1">
      <c r="A253" s="451" t="s">
        <v>476</v>
      </c>
      <c r="B253" s="452"/>
      <c r="C253" s="452"/>
      <c r="D253" s="535"/>
      <c r="E253" s="587" t="s">
        <v>266</v>
      </c>
      <c r="F253" s="587"/>
      <c r="G253" s="587"/>
      <c r="H253" s="587"/>
      <c r="I253" s="587"/>
      <c r="J253" s="587"/>
      <c r="K253" s="587"/>
      <c r="L253" s="587"/>
      <c r="M253" s="587"/>
      <c r="N253" s="587"/>
      <c r="O253" s="587"/>
      <c r="P253" s="587"/>
      <c r="Q253" s="587"/>
      <c r="R253" s="587"/>
      <c r="S253" s="587"/>
      <c r="T253" s="537"/>
      <c r="U253" s="481"/>
      <c r="V253" s="481"/>
      <c r="W253" s="481"/>
      <c r="X253" s="481"/>
    </row>
    <row r="254" spans="1:25" ht="75" customHeight="1">
      <c r="A254" s="457"/>
      <c r="B254" s="458"/>
      <c r="C254" s="458"/>
      <c r="D254" s="536"/>
      <c r="E254" s="476" t="s">
        <v>267</v>
      </c>
      <c r="F254" s="476"/>
      <c r="G254" s="476"/>
      <c r="H254" s="476"/>
      <c r="I254" s="476"/>
      <c r="J254" s="476"/>
      <c r="K254" s="476"/>
      <c r="L254" s="476"/>
      <c r="M254" s="476"/>
      <c r="N254" s="476"/>
      <c r="O254" s="476"/>
      <c r="P254" s="476"/>
      <c r="Q254" s="476"/>
      <c r="R254" s="476"/>
      <c r="S254" s="476"/>
      <c r="T254" s="517"/>
      <c r="U254" s="552"/>
      <c r="V254" s="552"/>
      <c r="W254" s="552"/>
      <c r="X254" s="552"/>
    </row>
    <row r="255" spans="1:25" ht="30" customHeight="1">
      <c r="A255" s="158" t="s">
        <v>402</v>
      </c>
      <c r="B255" s="159"/>
      <c r="C255" s="160"/>
      <c r="D255" s="161"/>
      <c r="E255" s="206">
        <v>34</v>
      </c>
      <c r="F255" s="161"/>
      <c r="G255" s="161"/>
      <c r="H255" s="161"/>
      <c r="I255" s="161"/>
      <c r="J255" s="161"/>
      <c r="K255" s="162" t="s">
        <v>405</v>
      </c>
      <c r="L255" s="207">
        <f>IF(R255=W255,1,0)</f>
        <v>0</v>
      </c>
      <c r="M255" s="163"/>
      <c r="N255" s="161"/>
      <c r="O255" s="161"/>
      <c r="P255" s="161"/>
      <c r="Q255" s="162" t="s">
        <v>406</v>
      </c>
      <c r="R255" s="207"/>
      <c r="S255" s="161"/>
      <c r="T255" s="161"/>
      <c r="U255" s="207">
        <f>COUNT(T257:T258)</f>
        <v>0</v>
      </c>
      <c r="V255" s="161" t="s">
        <v>404</v>
      </c>
      <c r="W255" s="206">
        <v>2</v>
      </c>
      <c r="X255" s="164"/>
      <c r="Y255" s="150"/>
    </row>
    <row r="256" spans="1:25" s="152" customFormat="1" ht="14.25" customHeight="1">
      <c r="A256" s="483" t="s">
        <v>482</v>
      </c>
      <c r="B256" s="553"/>
      <c r="C256" s="553"/>
      <c r="D256" s="484" t="s">
        <v>0</v>
      </c>
      <c r="E256" s="553"/>
      <c r="F256" s="553"/>
      <c r="G256" s="553"/>
      <c r="H256" s="553"/>
      <c r="I256" s="553"/>
      <c r="J256" s="553"/>
      <c r="K256" s="553"/>
      <c r="L256" s="553"/>
      <c r="M256" s="553"/>
      <c r="N256" s="553"/>
      <c r="O256" s="553"/>
      <c r="P256" s="553"/>
      <c r="Q256" s="553"/>
      <c r="R256" s="553"/>
      <c r="S256" s="554"/>
      <c r="T256" s="165" t="s">
        <v>23</v>
      </c>
      <c r="U256" s="483" t="s">
        <v>555</v>
      </c>
      <c r="V256" s="484"/>
      <c r="W256" s="484"/>
      <c r="X256" s="485"/>
    </row>
    <row r="257" spans="1:25" ht="30" customHeight="1">
      <c r="A257" s="451" t="s">
        <v>477</v>
      </c>
      <c r="B257" s="452"/>
      <c r="C257" s="452"/>
      <c r="D257" s="205" t="s">
        <v>432</v>
      </c>
      <c r="E257" s="476" t="s">
        <v>631</v>
      </c>
      <c r="F257" s="476"/>
      <c r="G257" s="476"/>
      <c r="H257" s="476"/>
      <c r="I257" s="476"/>
      <c r="J257" s="476"/>
      <c r="K257" s="476"/>
      <c r="L257" s="476"/>
      <c r="M257" s="476"/>
      <c r="N257" s="476"/>
      <c r="O257" s="476"/>
      <c r="P257" s="476"/>
      <c r="Q257" s="476"/>
      <c r="R257" s="476"/>
      <c r="S257" s="476"/>
      <c r="T257" s="179"/>
      <c r="U257" s="481"/>
      <c r="V257" s="481"/>
      <c r="W257" s="481"/>
      <c r="X257" s="481"/>
    </row>
    <row r="258" spans="1:25" ht="180" customHeight="1">
      <c r="A258" s="457"/>
      <c r="B258" s="458"/>
      <c r="C258" s="458"/>
      <c r="D258" s="204" t="s">
        <v>433</v>
      </c>
      <c r="E258" s="478" t="s">
        <v>764</v>
      </c>
      <c r="F258" s="478"/>
      <c r="G258" s="478"/>
      <c r="H258" s="478"/>
      <c r="I258" s="478"/>
      <c r="J258" s="478"/>
      <c r="K258" s="478"/>
      <c r="L258" s="478"/>
      <c r="M258" s="478"/>
      <c r="N258" s="478"/>
      <c r="O258" s="478"/>
      <c r="P258" s="478"/>
      <c r="Q258" s="478"/>
      <c r="R258" s="478"/>
      <c r="S258" s="478"/>
      <c r="T258" s="177"/>
      <c r="U258" s="586"/>
      <c r="V258" s="586"/>
      <c r="W258" s="586"/>
      <c r="X258" s="586"/>
    </row>
    <row r="259" spans="1:25" ht="30" customHeight="1">
      <c r="A259" s="180" t="s">
        <v>402</v>
      </c>
      <c r="B259" s="196"/>
      <c r="C259" s="182"/>
      <c r="D259" s="183"/>
      <c r="E259" s="183" t="s">
        <v>407</v>
      </c>
      <c r="F259" s="208"/>
      <c r="G259" s="183"/>
      <c r="H259" s="183"/>
      <c r="I259" s="183"/>
      <c r="J259" s="183"/>
      <c r="K259" s="184" t="s">
        <v>405</v>
      </c>
      <c r="L259" s="209">
        <f>SUM(L12:L255)</f>
        <v>0</v>
      </c>
      <c r="M259" s="210" t="s">
        <v>408</v>
      </c>
      <c r="N259" s="565">
        <f>L259/34</f>
        <v>0</v>
      </c>
      <c r="O259" s="565"/>
      <c r="P259" s="183"/>
      <c r="Q259" s="183"/>
      <c r="R259" s="197" t="s">
        <v>403</v>
      </c>
      <c r="S259" s="209">
        <f>SUM(R12:R255)</f>
        <v>0</v>
      </c>
      <c r="T259" s="183"/>
      <c r="U259" s="211">
        <f>SUM(U12:U255)</f>
        <v>0</v>
      </c>
      <c r="V259" s="183" t="s">
        <v>404</v>
      </c>
      <c r="W259" s="212">
        <f>SUM(W12:W255)</f>
        <v>118</v>
      </c>
      <c r="X259" s="186"/>
      <c r="Y259" s="150"/>
    </row>
  </sheetData>
  <mergeCells count="556">
    <mergeCell ref="A4:X4"/>
    <mergeCell ref="E44:S44"/>
    <mergeCell ref="E45:S45"/>
    <mergeCell ref="A42:C46"/>
    <mergeCell ref="E67:S67"/>
    <mergeCell ref="U67:X67"/>
    <mergeCell ref="A67:C67"/>
    <mergeCell ref="U69:X69"/>
    <mergeCell ref="A69:C69"/>
    <mergeCell ref="E69:S69"/>
    <mergeCell ref="E68:S68"/>
    <mergeCell ref="U68:X68"/>
    <mergeCell ref="A68:C68"/>
    <mergeCell ref="D67:D68"/>
    <mergeCell ref="T67:T68"/>
    <mergeCell ref="T69:T70"/>
    <mergeCell ref="E16:S16"/>
    <mergeCell ref="E31:S35"/>
    <mergeCell ref="T29:T30"/>
    <mergeCell ref="D29:D30"/>
    <mergeCell ref="U27:X27"/>
    <mergeCell ref="A36:C36"/>
    <mergeCell ref="E36:S36"/>
    <mergeCell ref="U36:X36"/>
    <mergeCell ref="A136:C138"/>
    <mergeCell ref="A256:C256"/>
    <mergeCell ref="D256:S256"/>
    <mergeCell ref="U256:X256"/>
    <mergeCell ref="U234:X234"/>
    <mergeCell ref="A252:C252"/>
    <mergeCell ref="D252:S252"/>
    <mergeCell ref="A183:C183"/>
    <mergeCell ref="A184:C184"/>
    <mergeCell ref="A188:C188"/>
    <mergeCell ref="E188:S188"/>
    <mergeCell ref="U188:X188"/>
    <mergeCell ref="E192:S192"/>
    <mergeCell ref="U191:X191"/>
    <mergeCell ref="A241:C241"/>
    <mergeCell ref="U182:X182"/>
    <mergeCell ref="E183:S183"/>
    <mergeCell ref="U176:X176"/>
    <mergeCell ref="U252:X252"/>
    <mergeCell ref="E235:S235"/>
    <mergeCell ref="A229:C229"/>
    <mergeCell ref="A155:C158"/>
    <mergeCell ref="E229:S229"/>
    <mergeCell ref="A160:C160"/>
    <mergeCell ref="U118:X118"/>
    <mergeCell ref="E127:S127"/>
    <mergeCell ref="E121:S125"/>
    <mergeCell ref="E137:S137"/>
    <mergeCell ref="D140:S140"/>
    <mergeCell ref="A171:C171"/>
    <mergeCell ref="D171:S171"/>
    <mergeCell ref="A234:C234"/>
    <mergeCell ref="D234:S234"/>
    <mergeCell ref="A231:C231"/>
    <mergeCell ref="A232:C232"/>
    <mergeCell ref="A228:C228"/>
    <mergeCell ref="D228:S228"/>
    <mergeCell ref="A224:C224"/>
    <mergeCell ref="D224:S224"/>
    <mergeCell ref="A208:C208"/>
    <mergeCell ref="E208:S208"/>
    <mergeCell ref="E226:S226"/>
    <mergeCell ref="E193:S193"/>
    <mergeCell ref="A211:C211"/>
    <mergeCell ref="A191:C191"/>
    <mergeCell ref="D191:S191"/>
    <mergeCell ref="A205:C205"/>
    <mergeCell ref="D196:S196"/>
    <mergeCell ref="U135:X135"/>
    <mergeCell ref="U130:X133"/>
    <mergeCell ref="T130:T131"/>
    <mergeCell ref="D130:D131"/>
    <mergeCell ref="E131:S131"/>
    <mergeCell ref="E133:S133"/>
    <mergeCell ref="D120:S120"/>
    <mergeCell ref="E132:S132"/>
    <mergeCell ref="E130:S130"/>
    <mergeCell ref="E136:S136"/>
    <mergeCell ref="U136:X137"/>
    <mergeCell ref="A41:C41"/>
    <mergeCell ref="A58:C58"/>
    <mergeCell ref="A59:C59"/>
    <mergeCell ref="D52:D53"/>
    <mergeCell ref="A54:C54"/>
    <mergeCell ref="D54:S54"/>
    <mergeCell ref="A98:C98"/>
    <mergeCell ref="A97:C97"/>
    <mergeCell ref="A108:C108"/>
    <mergeCell ref="D108:S108"/>
    <mergeCell ref="D41:S41"/>
    <mergeCell ref="E58:S58"/>
    <mergeCell ref="E49:S51"/>
    <mergeCell ref="A96:C96"/>
    <mergeCell ref="E77:S77"/>
    <mergeCell ref="E84:S84"/>
    <mergeCell ref="E76:S76"/>
    <mergeCell ref="U59:X59"/>
    <mergeCell ref="D116:D118"/>
    <mergeCell ref="T116:T118"/>
    <mergeCell ref="D129:S129"/>
    <mergeCell ref="U129:X129"/>
    <mergeCell ref="A52:C52"/>
    <mergeCell ref="A53:C53"/>
    <mergeCell ref="E53:S53"/>
    <mergeCell ref="E28:S28"/>
    <mergeCell ref="A29:C29"/>
    <mergeCell ref="A39:C39"/>
    <mergeCell ref="E39:S39"/>
    <mergeCell ref="E52:S52"/>
    <mergeCell ref="E30:S30"/>
    <mergeCell ref="A31:C35"/>
    <mergeCell ref="A30:C30"/>
    <mergeCell ref="A49:C51"/>
    <mergeCell ref="D78:D82"/>
    <mergeCell ref="U58:X58"/>
    <mergeCell ref="A77:C77"/>
    <mergeCell ref="A74:C74"/>
    <mergeCell ref="U55:X55"/>
    <mergeCell ref="A56:C56"/>
    <mergeCell ref="E56:S56"/>
    <mergeCell ref="E55:S55"/>
    <mergeCell ref="A55:C55"/>
    <mergeCell ref="A57:C57"/>
    <mergeCell ref="E59:S59"/>
    <mergeCell ref="U73:X73"/>
    <mergeCell ref="U75:X75"/>
    <mergeCell ref="A75:C75"/>
    <mergeCell ref="A76:C76"/>
    <mergeCell ref="U74:X74"/>
    <mergeCell ref="T52:T53"/>
    <mergeCell ref="T90:T98"/>
    <mergeCell ref="T71:T72"/>
    <mergeCell ref="U53:X53"/>
    <mergeCell ref="U42:X47"/>
    <mergeCell ref="T49:T51"/>
    <mergeCell ref="E106:S106"/>
    <mergeCell ref="U106:X106"/>
    <mergeCell ref="E65:S65"/>
    <mergeCell ref="U62:X62"/>
    <mergeCell ref="E42:S42"/>
    <mergeCell ref="E73:S73"/>
    <mergeCell ref="E57:S57"/>
    <mergeCell ref="U104:X104"/>
    <mergeCell ref="U54:X54"/>
    <mergeCell ref="U48:X48"/>
    <mergeCell ref="U56:X57"/>
    <mergeCell ref="E75:S75"/>
    <mergeCell ref="U87:X87"/>
    <mergeCell ref="T46:T47"/>
    <mergeCell ref="E43:S43"/>
    <mergeCell ref="U52:X52"/>
    <mergeCell ref="U49:X51"/>
    <mergeCell ref="E46:S46"/>
    <mergeCell ref="D160:S160"/>
    <mergeCell ref="A130:C133"/>
    <mergeCell ref="A129:C129"/>
    <mergeCell ref="U143:X143"/>
    <mergeCell ref="A135:C135"/>
    <mergeCell ref="D135:S135"/>
    <mergeCell ref="A66:C66"/>
    <mergeCell ref="E101:S101"/>
    <mergeCell ref="E102:S102"/>
    <mergeCell ref="D90:D98"/>
    <mergeCell ref="A100:C100"/>
    <mergeCell ref="E100:S100"/>
    <mergeCell ref="D89:S89"/>
    <mergeCell ref="A90:C90"/>
    <mergeCell ref="A140:C140"/>
    <mergeCell ref="E141:S141"/>
    <mergeCell ref="D143:S143"/>
    <mergeCell ref="U138:X138"/>
    <mergeCell ref="A83:C83"/>
    <mergeCell ref="D112:D113"/>
    <mergeCell ref="U98:X98"/>
    <mergeCell ref="U112:X115"/>
    <mergeCell ref="E112:S112"/>
    <mergeCell ref="E117:S117"/>
    <mergeCell ref="A150:C150"/>
    <mergeCell ref="A163:C163"/>
    <mergeCell ref="E126:S126"/>
    <mergeCell ref="A154:C154"/>
    <mergeCell ref="D154:S154"/>
    <mergeCell ref="U121:X125"/>
    <mergeCell ref="A126:C127"/>
    <mergeCell ref="U126:X126"/>
    <mergeCell ref="U127:X127"/>
    <mergeCell ref="T121:T125"/>
    <mergeCell ref="E138:S138"/>
    <mergeCell ref="A162:C162"/>
    <mergeCell ref="A152:C152"/>
    <mergeCell ref="E152:S152"/>
    <mergeCell ref="U148:X148"/>
    <mergeCell ref="A149:C149"/>
    <mergeCell ref="E149:S149"/>
    <mergeCell ref="U154:X154"/>
    <mergeCell ref="U155:X158"/>
    <mergeCell ref="E157:S157"/>
    <mergeCell ref="U160:X160"/>
    <mergeCell ref="T163:T164"/>
    <mergeCell ref="U161:X161"/>
    <mergeCell ref="E162:S162"/>
    <mergeCell ref="A116:C118"/>
    <mergeCell ref="A121:C125"/>
    <mergeCell ref="U120:X120"/>
    <mergeCell ref="E144:S144"/>
    <mergeCell ref="E118:S118"/>
    <mergeCell ref="A120:C120"/>
    <mergeCell ref="A148:C148"/>
    <mergeCell ref="E161:S161"/>
    <mergeCell ref="A161:C161"/>
    <mergeCell ref="A143:C143"/>
    <mergeCell ref="A141:C141"/>
    <mergeCell ref="A146:C146"/>
    <mergeCell ref="E146:S146"/>
    <mergeCell ref="U141:X141"/>
    <mergeCell ref="E158:S158"/>
    <mergeCell ref="E155:S155"/>
    <mergeCell ref="E147:S147"/>
    <mergeCell ref="U144:X145"/>
    <mergeCell ref="A144:C145"/>
    <mergeCell ref="A147:C147"/>
    <mergeCell ref="D157:D158"/>
    <mergeCell ref="T157:T158"/>
    <mergeCell ref="A151:C151"/>
    <mergeCell ref="E151:S151"/>
    <mergeCell ref="E145:S145"/>
    <mergeCell ref="T144:T145"/>
    <mergeCell ref="D144:D145"/>
    <mergeCell ref="U140:X140"/>
    <mergeCell ref="U149:X149"/>
    <mergeCell ref="U152:X152"/>
    <mergeCell ref="U151:X151"/>
    <mergeCell ref="E150:S150"/>
    <mergeCell ref="U150:X150"/>
    <mergeCell ref="U147:X147"/>
    <mergeCell ref="E148:S148"/>
    <mergeCell ref="A5:X5"/>
    <mergeCell ref="D31:D35"/>
    <mergeCell ref="U38:X38"/>
    <mergeCell ref="U41:X41"/>
    <mergeCell ref="A47:C47"/>
    <mergeCell ref="E47:S47"/>
    <mergeCell ref="A48:C48"/>
    <mergeCell ref="E48:S48"/>
    <mergeCell ref="D19:S19"/>
    <mergeCell ref="U19:X19"/>
    <mergeCell ref="A6:X6"/>
    <mergeCell ref="T31:T35"/>
    <mergeCell ref="U28:X35"/>
    <mergeCell ref="E29:S29"/>
    <mergeCell ref="U39:X39"/>
    <mergeCell ref="A9:X9"/>
    <mergeCell ref="A7:X7"/>
    <mergeCell ref="A8:X8"/>
    <mergeCell ref="A27:C27"/>
    <mergeCell ref="D27:S27"/>
    <mergeCell ref="A38:C38"/>
    <mergeCell ref="D38:S38"/>
    <mergeCell ref="A28:C28"/>
    <mergeCell ref="T21:T22"/>
    <mergeCell ref="A1:X1"/>
    <mergeCell ref="E21:S21"/>
    <mergeCell ref="E23:S23"/>
    <mergeCell ref="E17:S17"/>
    <mergeCell ref="E20:S20"/>
    <mergeCell ref="E14:S14"/>
    <mergeCell ref="U14:X17"/>
    <mergeCell ref="E15:S15"/>
    <mergeCell ref="A14:C17"/>
    <mergeCell ref="U13:X13"/>
    <mergeCell ref="A20:C24"/>
    <mergeCell ref="U20:X24"/>
    <mergeCell ref="E22:S22"/>
    <mergeCell ref="A13:C13"/>
    <mergeCell ref="D13:S13"/>
    <mergeCell ref="E24:S24"/>
    <mergeCell ref="D15:D17"/>
    <mergeCell ref="A3:X3"/>
    <mergeCell ref="A2:X2"/>
    <mergeCell ref="T15:T17"/>
    <mergeCell ref="T23:T24"/>
    <mergeCell ref="A19:C19"/>
    <mergeCell ref="A10:X10"/>
    <mergeCell ref="D21:D22"/>
    <mergeCell ref="A202:C202"/>
    <mergeCell ref="D202:S202"/>
    <mergeCell ref="A197:C197"/>
    <mergeCell ref="E197:S197"/>
    <mergeCell ref="U197:X197"/>
    <mergeCell ref="U202:X202"/>
    <mergeCell ref="U200:X200"/>
    <mergeCell ref="A200:C200"/>
    <mergeCell ref="E200:S200"/>
    <mergeCell ref="D241:S241"/>
    <mergeCell ref="U226:X226"/>
    <mergeCell ref="A196:C196"/>
    <mergeCell ref="A203:C204"/>
    <mergeCell ref="E203:S203"/>
    <mergeCell ref="U185:X185"/>
    <mergeCell ref="U172:X172"/>
    <mergeCell ref="E176:S176"/>
    <mergeCell ref="U162:X162"/>
    <mergeCell ref="E163:S163"/>
    <mergeCell ref="U163:X163"/>
    <mergeCell ref="D192:D193"/>
    <mergeCell ref="D173:D175"/>
    <mergeCell ref="U192:X193"/>
    <mergeCell ref="A186:C186"/>
    <mergeCell ref="A169:C169"/>
    <mergeCell ref="E174:S174"/>
    <mergeCell ref="E175:S175"/>
    <mergeCell ref="U173:X175"/>
    <mergeCell ref="T173:T175"/>
    <mergeCell ref="E165:S165"/>
    <mergeCell ref="U165:X165"/>
    <mergeCell ref="A182:C182"/>
    <mergeCell ref="A168:C168"/>
    <mergeCell ref="D207:S207"/>
    <mergeCell ref="U241:X241"/>
    <mergeCell ref="A245:C245"/>
    <mergeCell ref="D245:S245"/>
    <mergeCell ref="E211:S211"/>
    <mergeCell ref="A212:C212"/>
    <mergeCell ref="E212:S212"/>
    <mergeCell ref="U220:X220"/>
    <mergeCell ref="E242:S242"/>
    <mergeCell ref="A235:C235"/>
    <mergeCell ref="D231:S231"/>
    <mergeCell ref="E232:S232"/>
    <mergeCell ref="E225:S225"/>
    <mergeCell ref="E218:S218"/>
    <mergeCell ref="A217:C217"/>
    <mergeCell ref="D217:S217"/>
    <mergeCell ref="A220:C220"/>
    <mergeCell ref="D220:S220"/>
    <mergeCell ref="A238:C238"/>
    <mergeCell ref="D238:S238"/>
    <mergeCell ref="U236:X236"/>
    <mergeCell ref="U231:X231"/>
    <mergeCell ref="U238:X238"/>
    <mergeCell ref="U232:X232"/>
    <mergeCell ref="T192:T193"/>
    <mergeCell ref="A199:C199"/>
    <mergeCell ref="D199:S199"/>
    <mergeCell ref="U199:X199"/>
    <mergeCell ref="U196:X196"/>
    <mergeCell ref="A164:C165"/>
    <mergeCell ref="E184:S184"/>
    <mergeCell ref="A185:C185"/>
    <mergeCell ref="E185:S185"/>
    <mergeCell ref="E186:S186"/>
    <mergeCell ref="U164:X164"/>
    <mergeCell ref="D168:S168"/>
    <mergeCell ref="U168:X168"/>
    <mergeCell ref="E173:S173"/>
    <mergeCell ref="U171:X171"/>
    <mergeCell ref="D182:S182"/>
    <mergeCell ref="E164:S164"/>
    <mergeCell ref="U169:X169"/>
    <mergeCell ref="E172:S172"/>
    <mergeCell ref="E177:S177"/>
    <mergeCell ref="U177:X177"/>
    <mergeCell ref="E178:S178"/>
    <mergeCell ref="U178:X178"/>
    <mergeCell ref="E169:S169"/>
    <mergeCell ref="D163:D164"/>
    <mergeCell ref="A257:C258"/>
    <mergeCell ref="A253:C254"/>
    <mergeCell ref="U183:X184"/>
    <mergeCell ref="E257:S257"/>
    <mergeCell ref="U257:X257"/>
    <mergeCell ref="E258:S258"/>
    <mergeCell ref="U258:X258"/>
    <mergeCell ref="E253:S253"/>
    <mergeCell ref="U253:X253"/>
    <mergeCell ref="E254:S254"/>
    <mergeCell ref="U254:X254"/>
    <mergeCell ref="U250:X250"/>
    <mergeCell ref="E246:S246"/>
    <mergeCell ref="U246:X246"/>
    <mergeCell ref="E248:S248"/>
    <mergeCell ref="U248:X248"/>
    <mergeCell ref="U228:X228"/>
    <mergeCell ref="E239:S239"/>
    <mergeCell ref="U239:X239"/>
    <mergeCell ref="A236:C236"/>
    <mergeCell ref="E236:S236"/>
    <mergeCell ref="E215:S215"/>
    <mergeCell ref="A210:C210"/>
    <mergeCell ref="A207:C207"/>
    <mergeCell ref="N259:O259"/>
    <mergeCell ref="A78:C82"/>
    <mergeCell ref="E78:S82"/>
    <mergeCell ref="T78:T82"/>
    <mergeCell ref="U78:X82"/>
    <mergeCell ref="U105:X105"/>
    <mergeCell ref="U103:X103"/>
    <mergeCell ref="U92:X92"/>
    <mergeCell ref="U111:X111"/>
    <mergeCell ref="E156:S156"/>
    <mergeCell ref="U90:X90"/>
    <mergeCell ref="U91:X91"/>
    <mergeCell ref="A109:C109"/>
    <mergeCell ref="E109:S109"/>
    <mergeCell ref="T146:T147"/>
    <mergeCell ref="D146:D147"/>
    <mergeCell ref="A106:C106"/>
    <mergeCell ref="E116:S116"/>
    <mergeCell ref="U245:X245"/>
    <mergeCell ref="U146:X146"/>
    <mergeCell ref="A192:C193"/>
    <mergeCell ref="A239:C239"/>
    <mergeCell ref="E205:S205"/>
    <mergeCell ref="U205:X205"/>
    <mergeCell ref="A84:C84"/>
    <mergeCell ref="E83:S83"/>
    <mergeCell ref="U85:X85"/>
    <mergeCell ref="U65:X65"/>
    <mergeCell ref="A64:C64"/>
    <mergeCell ref="U60:X60"/>
    <mergeCell ref="A62:C62"/>
    <mergeCell ref="A60:C60"/>
    <mergeCell ref="U64:X64"/>
    <mergeCell ref="A70:C70"/>
    <mergeCell ref="E70:S70"/>
    <mergeCell ref="U70:X70"/>
    <mergeCell ref="E62:S62"/>
    <mergeCell ref="T60:T61"/>
    <mergeCell ref="A61:C61"/>
    <mergeCell ref="U61:X61"/>
    <mergeCell ref="E61:S61"/>
    <mergeCell ref="D60:D61"/>
    <mergeCell ref="A65:C65"/>
    <mergeCell ref="E60:S60"/>
    <mergeCell ref="D74:S74"/>
    <mergeCell ref="D71:D72"/>
    <mergeCell ref="A63:C63"/>
    <mergeCell ref="U217:X217"/>
    <mergeCell ref="U221:X222"/>
    <mergeCell ref="U211:X212"/>
    <mergeCell ref="U208:X208"/>
    <mergeCell ref="A215:C215"/>
    <mergeCell ref="U210:X210"/>
    <mergeCell ref="A213:C213"/>
    <mergeCell ref="E213:S213"/>
    <mergeCell ref="D210:S210"/>
    <mergeCell ref="U213:X215"/>
    <mergeCell ref="A214:C214"/>
    <mergeCell ref="D253:D254"/>
    <mergeCell ref="T253:T254"/>
    <mergeCell ref="E66:S66"/>
    <mergeCell ref="U66:X66"/>
    <mergeCell ref="U77:X77"/>
    <mergeCell ref="E64:S64"/>
    <mergeCell ref="D63:S63"/>
    <mergeCell ref="A72:C72"/>
    <mergeCell ref="E72:S72"/>
    <mergeCell ref="U71:X71"/>
    <mergeCell ref="U76:X76"/>
    <mergeCell ref="U63:X63"/>
    <mergeCell ref="U72:X72"/>
    <mergeCell ref="A73:C73"/>
    <mergeCell ref="A71:C71"/>
    <mergeCell ref="U84:X84"/>
    <mergeCell ref="E71:S71"/>
    <mergeCell ref="U83:X83"/>
    <mergeCell ref="T85:T86"/>
    <mergeCell ref="A86:C86"/>
    <mergeCell ref="E86:S86"/>
    <mergeCell ref="U86:X86"/>
    <mergeCell ref="A85:C85"/>
    <mergeCell ref="E85:S85"/>
    <mergeCell ref="U89:X89"/>
    <mergeCell ref="E88:S88"/>
    <mergeCell ref="A89:C89"/>
    <mergeCell ref="T112:T113"/>
    <mergeCell ref="U88:X88"/>
    <mergeCell ref="U97:X97"/>
    <mergeCell ref="U96:X96"/>
    <mergeCell ref="U93:X93"/>
    <mergeCell ref="U95:X95"/>
    <mergeCell ref="U94:X94"/>
    <mergeCell ref="E92:S92"/>
    <mergeCell ref="A93:C93"/>
    <mergeCell ref="A95:C95"/>
    <mergeCell ref="A94:C94"/>
    <mergeCell ref="E93:S98"/>
    <mergeCell ref="E90:S90"/>
    <mergeCell ref="D100:D102"/>
    <mergeCell ref="D99:S99"/>
    <mergeCell ref="U99:X99"/>
    <mergeCell ref="U101:X101"/>
    <mergeCell ref="A112:C115"/>
    <mergeCell ref="U108:X108"/>
    <mergeCell ref="E115:S115"/>
    <mergeCell ref="U100:X100"/>
    <mergeCell ref="A91:C91"/>
    <mergeCell ref="E91:S91"/>
    <mergeCell ref="A87:C87"/>
    <mergeCell ref="E87:S87"/>
    <mergeCell ref="E114:S114"/>
    <mergeCell ref="A105:C105"/>
    <mergeCell ref="E105:S105"/>
    <mergeCell ref="A103:C103"/>
    <mergeCell ref="E103:S103"/>
    <mergeCell ref="A88:C88"/>
    <mergeCell ref="A92:C92"/>
    <mergeCell ref="A99:C99"/>
    <mergeCell ref="U109:X109"/>
    <mergeCell ref="E113:S113"/>
    <mergeCell ref="A111:C111"/>
    <mergeCell ref="D111:S111"/>
    <mergeCell ref="E104:S104"/>
    <mergeCell ref="A104:C104"/>
    <mergeCell ref="A101:C101"/>
    <mergeCell ref="A102:C102"/>
    <mergeCell ref="U102:X102"/>
    <mergeCell ref="T100:T102"/>
    <mergeCell ref="E247:S247"/>
    <mergeCell ref="T246:T247"/>
    <mergeCell ref="D246:D247"/>
    <mergeCell ref="U247:X247"/>
    <mergeCell ref="A246:C250"/>
    <mergeCell ref="U249:X249"/>
    <mergeCell ref="E249:S249"/>
    <mergeCell ref="D248:D249"/>
    <mergeCell ref="T248:T249"/>
    <mergeCell ref="E250:S250"/>
    <mergeCell ref="U116:X117"/>
    <mergeCell ref="A172:C178"/>
    <mergeCell ref="A242:C243"/>
    <mergeCell ref="U242:X243"/>
    <mergeCell ref="E243:S243"/>
    <mergeCell ref="U186:X186"/>
    <mergeCell ref="A187:C187"/>
    <mergeCell ref="E187:S187"/>
    <mergeCell ref="U187:X187"/>
    <mergeCell ref="U218:X218"/>
    <mergeCell ref="A221:C222"/>
    <mergeCell ref="E221:S221"/>
    <mergeCell ref="E222:S222"/>
    <mergeCell ref="A218:C218"/>
    <mergeCell ref="E214:S214"/>
    <mergeCell ref="U235:X235"/>
    <mergeCell ref="U229:X229"/>
    <mergeCell ref="A225:C226"/>
    <mergeCell ref="U225:X225"/>
    <mergeCell ref="U224:X224"/>
    <mergeCell ref="U203:X203"/>
    <mergeCell ref="E204:S204"/>
    <mergeCell ref="U204:X204"/>
    <mergeCell ref="U207:X207"/>
  </mergeCells>
  <phoneticPr fontId="3"/>
  <printOptions horizontalCentered="1"/>
  <pageMargins left="0.25" right="0.25" top="0.75" bottom="0.75" header="0.3" footer="0.3"/>
  <pageSetup paperSize="9" fitToHeight="0" orientation="portrait" horizontalDpi="300" verticalDpi="300" r:id="rId1"/>
  <headerFooter>
    <oddFooter>&amp;R　　　　　　　&amp;A（&amp;P/&amp;N）</oddFooter>
  </headerFooter>
  <rowBreaks count="16" manualBreakCount="16">
    <brk id="24" max="23" man="1"/>
    <brk id="39" max="23" man="1"/>
    <brk id="53" max="23" man="1"/>
    <brk id="62" max="23" man="1"/>
    <brk id="73" max="23" man="1"/>
    <brk id="88" max="23" man="1"/>
    <brk id="98" max="23" man="1"/>
    <brk id="109" max="23" man="1"/>
    <brk id="127" max="23" man="1"/>
    <brk id="141" max="23" man="1"/>
    <brk id="158" max="23" man="1"/>
    <brk id="165" max="23" man="1"/>
    <brk id="188" max="23" man="1"/>
    <brk id="208" max="23" man="1"/>
    <brk id="226" max="23" man="1"/>
    <brk id="243"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19</xdr:col>
                    <xdr:colOff>0</xdr:colOff>
                    <xdr:row>250</xdr:row>
                    <xdr:rowOff>0</xdr:rowOff>
                  </from>
                  <to>
                    <xdr:col>19</xdr:col>
                    <xdr:colOff>295275</xdr:colOff>
                    <xdr:row>252</xdr:row>
                    <xdr:rowOff>361950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V146"/>
  <sheetViews>
    <sheetView view="pageBreakPreview" zoomScale="95" zoomScaleNormal="100" zoomScaleSheetLayoutView="95" workbookViewId="0">
      <selection activeCell="A3" sqref="A3:V3"/>
    </sheetView>
  </sheetViews>
  <sheetFormatPr defaultRowHeight="18.75" customHeight="1"/>
  <cols>
    <col min="1" max="3" width="3.625" style="223" customWidth="1"/>
    <col min="4" max="4" width="4.625" style="224" customWidth="1"/>
    <col min="5" max="21" width="3.625" style="225" customWidth="1"/>
    <col min="22" max="22" width="8" style="225" customWidth="1"/>
    <col min="23" max="166" width="9" style="217"/>
    <col min="167" max="167" width="28.125" style="217" customWidth="1"/>
    <col min="168" max="168" width="5" style="217" customWidth="1"/>
    <col min="169" max="169" width="61.625" style="217" customWidth="1"/>
    <col min="170" max="170" width="4.125" style="217" customWidth="1"/>
    <col min="171" max="171" width="15.625" style="217" customWidth="1"/>
    <col min="172" max="172" width="26.625" style="217" customWidth="1"/>
    <col min="173" max="422" width="9" style="217"/>
    <col min="423" max="423" width="28.125" style="217" customWidth="1"/>
    <col min="424" max="424" width="5" style="217" customWidth="1"/>
    <col min="425" max="425" width="61.625" style="217" customWidth="1"/>
    <col min="426" max="426" width="4.125" style="217" customWidth="1"/>
    <col min="427" max="427" width="15.625" style="217" customWidth="1"/>
    <col min="428" max="428" width="26.625" style="217" customWidth="1"/>
    <col min="429" max="678" width="9" style="217"/>
    <col min="679" max="679" width="28.125" style="217" customWidth="1"/>
    <col min="680" max="680" width="5" style="217" customWidth="1"/>
    <col min="681" max="681" width="61.625" style="217" customWidth="1"/>
    <col min="682" max="682" width="4.125" style="217" customWidth="1"/>
    <col min="683" max="683" width="15.625" style="217" customWidth="1"/>
    <col min="684" max="684" width="26.625" style="217" customWidth="1"/>
    <col min="685" max="934" width="9" style="217"/>
    <col min="935" max="935" width="28.125" style="217" customWidth="1"/>
    <col min="936" max="936" width="5" style="217" customWidth="1"/>
    <col min="937" max="937" width="61.625" style="217" customWidth="1"/>
    <col min="938" max="938" width="4.125" style="217" customWidth="1"/>
    <col min="939" max="939" width="15.625" style="217" customWidth="1"/>
    <col min="940" max="940" width="26.625" style="217" customWidth="1"/>
    <col min="941" max="1190" width="9" style="217"/>
    <col min="1191" max="1191" width="28.125" style="217" customWidth="1"/>
    <col min="1192" max="1192" width="5" style="217" customWidth="1"/>
    <col min="1193" max="1193" width="61.625" style="217" customWidth="1"/>
    <col min="1194" max="1194" width="4.125" style="217" customWidth="1"/>
    <col min="1195" max="1195" width="15.625" style="217" customWidth="1"/>
    <col min="1196" max="1196" width="26.625" style="217" customWidth="1"/>
    <col min="1197" max="1446" width="9" style="217"/>
    <col min="1447" max="1447" width="28.125" style="217" customWidth="1"/>
    <col min="1448" max="1448" width="5" style="217" customWidth="1"/>
    <col min="1449" max="1449" width="61.625" style="217" customWidth="1"/>
    <col min="1450" max="1450" width="4.125" style="217" customWidth="1"/>
    <col min="1451" max="1451" width="15.625" style="217" customWidth="1"/>
    <col min="1452" max="1452" width="26.625" style="217" customWidth="1"/>
    <col min="1453" max="1702" width="9" style="217"/>
    <col min="1703" max="1703" width="28.125" style="217" customWidth="1"/>
    <col min="1704" max="1704" width="5" style="217" customWidth="1"/>
    <col min="1705" max="1705" width="61.625" style="217" customWidth="1"/>
    <col min="1706" max="1706" width="4.125" style="217" customWidth="1"/>
    <col min="1707" max="1707" width="15.625" style="217" customWidth="1"/>
    <col min="1708" max="1708" width="26.625" style="217" customWidth="1"/>
    <col min="1709" max="1958" width="9" style="217"/>
    <col min="1959" max="1959" width="28.125" style="217" customWidth="1"/>
    <col min="1960" max="1960" width="5" style="217" customWidth="1"/>
    <col min="1961" max="1961" width="61.625" style="217" customWidth="1"/>
    <col min="1962" max="1962" width="4.125" style="217" customWidth="1"/>
    <col min="1963" max="1963" width="15.625" style="217" customWidth="1"/>
    <col min="1964" max="1964" width="26.625" style="217" customWidth="1"/>
    <col min="1965" max="2214" width="9" style="217"/>
    <col min="2215" max="2215" width="28.125" style="217" customWidth="1"/>
    <col min="2216" max="2216" width="5" style="217" customWidth="1"/>
    <col min="2217" max="2217" width="61.625" style="217" customWidth="1"/>
    <col min="2218" max="2218" width="4.125" style="217" customWidth="1"/>
    <col min="2219" max="2219" width="15.625" style="217" customWidth="1"/>
    <col min="2220" max="2220" width="26.625" style="217" customWidth="1"/>
    <col min="2221" max="2470" width="9" style="217"/>
    <col min="2471" max="2471" width="28.125" style="217" customWidth="1"/>
    <col min="2472" max="2472" width="5" style="217" customWidth="1"/>
    <col min="2473" max="2473" width="61.625" style="217" customWidth="1"/>
    <col min="2474" max="2474" width="4.125" style="217" customWidth="1"/>
    <col min="2475" max="2475" width="15.625" style="217" customWidth="1"/>
    <col min="2476" max="2476" width="26.625" style="217" customWidth="1"/>
    <col min="2477" max="2726" width="9" style="217"/>
    <col min="2727" max="2727" width="28.125" style="217" customWidth="1"/>
    <col min="2728" max="2728" width="5" style="217" customWidth="1"/>
    <col min="2729" max="2729" width="61.625" style="217" customWidth="1"/>
    <col min="2730" max="2730" width="4.125" style="217" customWidth="1"/>
    <col min="2731" max="2731" width="15.625" style="217" customWidth="1"/>
    <col min="2732" max="2732" width="26.625" style="217" customWidth="1"/>
    <col min="2733" max="2982" width="9" style="217"/>
    <col min="2983" max="2983" width="28.125" style="217" customWidth="1"/>
    <col min="2984" max="2984" width="5" style="217" customWidth="1"/>
    <col min="2985" max="2985" width="61.625" style="217" customWidth="1"/>
    <col min="2986" max="2986" width="4.125" style="217" customWidth="1"/>
    <col min="2987" max="2987" width="15.625" style="217" customWidth="1"/>
    <col min="2988" max="2988" width="26.625" style="217" customWidth="1"/>
    <col min="2989" max="3238" width="9" style="217"/>
    <col min="3239" max="3239" width="28.125" style="217" customWidth="1"/>
    <col min="3240" max="3240" width="5" style="217" customWidth="1"/>
    <col min="3241" max="3241" width="61.625" style="217" customWidth="1"/>
    <col min="3242" max="3242" width="4.125" style="217" customWidth="1"/>
    <col min="3243" max="3243" width="15.625" style="217" customWidth="1"/>
    <col min="3244" max="3244" width="26.625" style="217" customWidth="1"/>
    <col min="3245" max="3494" width="9" style="217"/>
    <col min="3495" max="3495" width="28.125" style="217" customWidth="1"/>
    <col min="3496" max="3496" width="5" style="217" customWidth="1"/>
    <col min="3497" max="3497" width="61.625" style="217" customWidth="1"/>
    <col min="3498" max="3498" width="4.125" style="217" customWidth="1"/>
    <col min="3499" max="3499" width="15.625" style="217" customWidth="1"/>
    <col min="3500" max="3500" width="26.625" style="217" customWidth="1"/>
    <col min="3501" max="3750" width="9" style="217"/>
    <col min="3751" max="3751" width="28.125" style="217" customWidth="1"/>
    <col min="3752" max="3752" width="5" style="217" customWidth="1"/>
    <col min="3753" max="3753" width="61.625" style="217" customWidth="1"/>
    <col min="3754" max="3754" width="4.125" style="217" customWidth="1"/>
    <col min="3755" max="3755" width="15.625" style="217" customWidth="1"/>
    <col min="3756" max="3756" width="26.625" style="217" customWidth="1"/>
    <col min="3757" max="4006" width="9" style="217"/>
    <col min="4007" max="4007" width="28.125" style="217" customWidth="1"/>
    <col min="4008" max="4008" width="5" style="217" customWidth="1"/>
    <col min="4009" max="4009" width="61.625" style="217" customWidth="1"/>
    <col min="4010" max="4010" width="4.125" style="217" customWidth="1"/>
    <col min="4011" max="4011" width="15.625" style="217" customWidth="1"/>
    <col min="4012" max="4012" width="26.625" style="217" customWidth="1"/>
    <col min="4013" max="4262" width="9" style="217"/>
    <col min="4263" max="4263" width="28.125" style="217" customWidth="1"/>
    <col min="4264" max="4264" width="5" style="217" customWidth="1"/>
    <col min="4265" max="4265" width="61.625" style="217" customWidth="1"/>
    <col min="4266" max="4266" width="4.125" style="217" customWidth="1"/>
    <col min="4267" max="4267" width="15.625" style="217" customWidth="1"/>
    <col min="4268" max="4268" width="26.625" style="217" customWidth="1"/>
    <col min="4269" max="4518" width="9" style="217"/>
    <col min="4519" max="4519" width="28.125" style="217" customWidth="1"/>
    <col min="4520" max="4520" width="5" style="217" customWidth="1"/>
    <col min="4521" max="4521" width="61.625" style="217" customWidth="1"/>
    <col min="4522" max="4522" width="4.125" style="217" customWidth="1"/>
    <col min="4523" max="4523" width="15.625" style="217" customWidth="1"/>
    <col min="4524" max="4524" width="26.625" style="217" customWidth="1"/>
    <col min="4525" max="4774" width="9" style="217"/>
    <col min="4775" max="4775" width="28.125" style="217" customWidth="1"/>
    <col min="4776" max="4776" width="5" style="217" customWidth="1"/>
    <col min="4777" max="4777" width="61.625" style="217" customWidth="1"/>
    <col min="4778" max="4778" width="4.125" style="217" customWidth="1"/>
    <col min="4779" max="4779" width="15.625" style="217" customWidth="1"/>
    <col min="4780" max="4780" width="26.625" style="217" customWidth="1"/>
    <col min="4781" max="5030" width="9" style="217"/>
    <col min="5031" max="5031" width="28.125" style="217" customWidth="1"/>
    <col min="5032" max="5032" width="5" style="217" customWidth="1"/>
    <col min="5033" max="5033" width="61.625" style="217" customWidth="1"/>
    <col min="5034" max="5034" width="4.125" style="217" customWidth="1"/>
    <col min="5035" max="5035" width="15.625" style="217" customWidth="1"/>
    <col min="5036" max="5036" width="26.625" style="217" customWidth="1"/>
    <col min="5037" max="5286" width="9" style="217"/>
    <col min="5287" max="5287" width="28.125" style="217" customWidth="1"/>
    <col min="5288" max="5288" width="5" style="217" customWidth="1"/>
    <col min="5289" max="5289" width="61.625" style="217" customWidth="1"/>
    <col min="5290" max="5290" width="4.125" style="217" customWidth="1"/>
    <col min="5291" max="5291" width="15.625" style="217" customWidth="1"/>
    <col min="5292" max="5292" width="26.625" style="217" customWidth="1"/>
    <col min="5293" max="5542" width="9" style="217"/>
    <col min="5543" max="5543" width="28.125" style="217" customWidth="1"/>
    <col min="5544" max="5544" width="5" style="217" customWidth="1"/>
    <col min="5545" max="5545" width="61.625" style="217" customWidth="1"/>
    <col min="5546" max="5546" width="4.125" style="217" customWidth="1"/>
    <col min="5547" max="5547" width="15.625" style="217" customWidth="1"/>
    <col min="5548" max="5548" width="26.625" style="217" customWidth="1"/>
    <col min="5549" max="5798" width="9" style="217"/>
    <col min="5799" max="5799" width="28.125" style="217" customWidth="1"/>
    <col min="5800" max="5800" width="5" style="217" customWidth="1"/>
    <col min="5801" max="5801" width="61.625" style="217" customWidth="1"/>
    <col min="5802" max="5802" width="4.125" style="217" customWidth="1"/>
    <col min="5803" max="5803" width="15.625" style="217" customWidth="1"/>
    <col min="5804" max="5804" width="26.625" style="217" customWidth="1"/>
    <col min="5805" max="6054" width="9" style="217"/>
    <col min="6055" max="6055" width="28.125" style="217" customWidth="1"/>
    <col min="6056" max="6056" width="5" style="217" customWidth="1"/>
    <col min="6057" max="6057" width="61.625" style="217" customWidth="1"/>
    <col min="6058" max="6058" width="4.125" style="217" customWidth="1"/>
    <col min="6059" max="6059" width="15.625" style="217" customWidth="1"/>
    <col min="6060" max="6060" width="26.625" style="217" customWidth="1"/>
    <col min="6061" max="6310" width="9" style="217"/>
    <col min="6311" max="6311" width="28.125" style="217" customWidth="1"/>
    <col min="6312" max="6312" width="5" style="217" customWidth="1"/>
    <col min="6313" max="6313" width="61.625" style="217" customWidth="1"/>
    <col min="6314" max="6314" width="4.125" style="217" customWidth="1"/>
    <col min="6315" max="6315" width="15.625" style="217" customWidth="1"/>
    <col min="6316" max="6316" width="26.625" style="217" customWidth="1"/>
    <col min="6317" max="6566" width="9" style="217"/>
    <col min="6567" max="6567" width="28.125" style="217" customWidth="1"/>
    <col min="6568" max="6568" width="5" style="217" customWidth="1"/>
    <col min="6569" max="6569" width="61.625" style="217" customWidth="1"/>
    <col min="6570" max="6570" width="4.125" style="217" customWidth="1"/>
    <col min="6571" max="6571" width="15.625" style="217" customWidth="1"/>
    <col min="6572" max="6572" width="26.625" style="217" customWidth="1"/>
    <col min="6573" max="6822" width="9" style="217"/>
    <col min="6823" max="6823" width="28.125" style="217" customWidth="1"/>
    <col min="6824" max="6824" width="5" style="217" customWidth="1"/>
    <col min="6825" max="6825" width="61.625" style="217" customWidth="1"/>
    <col min="6826" max="6826" width="4.125" style="217" customWidth="1"/>
    <col min="6827" max="6827" width="15.625" style="217" customWidth="1"/>
    <col min="6828" max="6828" width="26.625" style="217" customWidth="1"/>
    <col min="6829" max="7078" width="9" style="217"/>
    <col min="7079" max="7079" width="28.125" style="217" customWidth="1"/>
    <col min="7080" max="7080" width="5" style="217" customWidth="1"/>
    <col min="7081" max="7081" width="61.625" style="217" customWidth="1"/>
    <col min="7082" max="7082" width="4.125" style="217" customWidth="1"/>
    <col min="7083" max="7083" width="15.625" style="217" customWidth="1"/>
    <col min="7084" max="7084" width="26.625" style="217" customWidth="1"/>
    <col min="7085" max="7334" width="9" style="217"/>
    <col min="7335" max="7335" width="28.125" style="217" customWidth="1"/>
    <col min="7336" max="7336" width="5" style="217" customWidth="1"/>
    <col min="7337" max="7337" width="61.625" style="217" customWidth="1"/>
    <col min="7338" max="7338" width="4.125" style="217" customWidth="1"/>
    <col min="7339" max="7339" width="15.625" style="217" customWidth="1"/>
    <col min="7340" max="7340" width="26.625" style="217" customWidth="1"/>
    <col min="7341" max="7590" width="9" style="217"/>
    <col min="7591" max="7591" width="28.125" style="217" customWidth="1"/>
    <col min="7592" max="7592" width="5" style="217" customWidth="1"/>
    <col min="7593" max="7593" width="61.625" style="217" customWidth="1"/>
    <col min="7594" max="7594" width="4.125" style="217" customWidth="1"/>
    <col min="7595" max="7595" width="15.625" style="217" customWidth="1"/>
    <col min="7596" max="7596" width="26.625" style="217" customWidth="1"/>
    <col min="7597" max="7846" width="9" style="217"/>
    <col min="7847" max="7847" width="28.125" style="217" customWidth="1"/>
    <col min="7848" max="7848" width="5" style="217" customWidth="1"/>
    <col min="7849" max="7849" width="61.625" style="217" customWidth="1"/>
    <col min="7850" max="7850" width="4.125" style="217" customWidth="1"/>
    <col min="7851" max="7851" width="15.625" style="217" customWidth="1"/>
    <col min="7852" max="7852" width="26.625" style="217" customWidth="1"/>
    <col min="7853" max="8102" width="9" style="217"/>
    <col min="8103" max="8103" width="28.125" style="217" customWidth="1"/>
    <col min="8104" max="8104" width="5" style="217" customWidth="1"/>
    <col min="8105" max="8105" width="61.625" style="217" customWidth="1"/>
    <col min="8106" max="8106" width="4.125" style="217" customWidth="1"/>
    <col min="8107" max="8107" width="15.625" style="217" customWidth="1"/>
    <col min="8108" max="8108" width="26.625" style="217" customWidth="1"/>
    <col min="8109" max="8358" width="9" style="217"/>
    <col min="8359" max="8359" width="28.125" style="217" customWidth="1"/>
    <col min="8360" max="8360" width="5" style="217" customWidth="1"/>
    <col min="8361" max="8361" width="61.625" style="217" customWidth="1"/>
    <col min="8362" max="8362" width="4.125" style="217" customWidth="1"/>
    <col min="8363" max="8363" width="15.625" style="217" customWidth="1"/>
    <col min="8364" max="8364" width="26.625" style="217" customWidth="1"/>
    <col min="8365" max="8614" width="9" style="217"/>
    <col min="8615" max="8615" width="28.125" style="217" customWidth="1"/>
    <col min="8616" max="8616" width="5" style="217" customWidth="1"/>
    <col min="8617" max="8617" width="61.625" style="217" customWidth="1"/>
    <col min="8618" max="8618" width="4.125" style="217" customWidth="1"/>
    <col min="8619" max="8619" width="15.625" style="217" customWidth="1"/>
    <col min="8620" max="8620" width="26.625" style="217" customWidth="1"/>
    <col min="8621" max="8870" width="9" style="217"/>
    <col min="8871" max="8871" width="28.125" style="217" customWidth="1"/>
    <col min="8872" max="8872" width="5" style="217" customWidth="1"/>
    <col min="8873" max="8873" width="61.625" style="217" customWidth="1"/>
    <col min="8874" max="8874" width="4.125" style="217" customWidth="1"/>
    <col min="8875" max="8875" width="15.625" style="217" customWidth="1"/>
    <col min="8876" max="8876" width="26.625" style="217" customWidth="1"/>
    <col min="8877" max="9126" width="9" style="217"/>
    <col min="9127" max="9127" width="28.125" style="217" customWidth="1"/>
    <col min="9128" max="9128" width="5" style="217" customWidth="1"/>
    <col min="9129" max="9129" width="61.625" style="217" customWidth="1"/>
    <col min="9130" max="9130" width="4.125" style="217" customWidth="1"/>
    <col min="9131" max="9131" width="15.625" style="217" customWidth="1"/>
    <col min="9132" max="9132" width="26.625" style="217" customWidth="1"/>
    <col min="9133" max="9382" width="9" style="217"/>
    <col min="9383" max="9383" width="28.125" style="217" customWidth="1"/>
    <col min="9384" max="9384" width="5" style="217" customWidth="1"/>
    <col min="9385" max="9385" width="61.625" style="217" customWidth="1"/>
    <col min="9386" max="9386" width="4.125" style="217" customWidth="1"/>
    <col min="9387" max="9387" width="15.625" style="217" customWidth="1"/>
    <col min="9388" max="9388" width="26.625" style="217" customWidth="1"/>
    <col min="9389" max="9638" width="9" style="217"/>
    <col min="9639" max="9639" width="28.125" style="217" customWidth="1"/>
    <col min="9640" max="9640" width="5" style="217" customWidth="1"/>
    <col min="9641" max="9641" width="61.625" style="217" customWidth="1"/>
    <col min="9642" max="9642" width="4.125" style="217" customWidth="1"/>
    <col min="9643" max="9643" width="15.625" style="217" customWidth="1"/>
    <col min="9644" max="9644" width="26.625" style="217" customWidth="1"/>
    <col min="9645" max="9894" width="9" style="217"/>
    <col min="9895" max="9895" width="28.125" style="217" customWidth="1"/>
    <col min="9896" max="9896" width="5" style="217" customWidth="1"/>
    <col min="9897" max="9897" width="61.625" style="217" customWidth="1"/>
    <col min="9898" max="9898" width="4.125" style="217" customWidth="1"/>
    <col min="9899" max="9899" width="15.625" style="217" customWidth="1"/>
    <col min="9900" max="9900" width="26.625" style="217" customWidth="1"/>
    <col min="9901" max="10150" width="9" style="217"/>
    <col min="10151" max="10151" width="28.125" style="217" customWidth="1"/>
    <col min="10152" max="10152" width="5" style="217" customWidth="1"/>
    <col min="10153" max="10153" width="61.625" style="217" customWidth="1"/>
    <col min="10154" max="10154" width="4.125" style="217" customWidth="1"/>
    <col min="10155" max="10155" width="15.625" style="217" customWidth="1"/>
    <col min="10156" max="10156" width="26.625" style="217" customWidth="1"/>
    <col min="10157" max="10406" width="9" style="217"/>
    <col min="10407" max="10407" width="28.125" style="217" customWidth="1"/>
    <col min="10408" max="10408" width="5" style="217" customWidth="1"/>
    <col min="10409" max="10409" width="61.625" style="217" customWidth="1"/>
    <col min="10410" max="10410" width="4.125" style="217" customWidth="1"/>
    <col min="10411" max="10411" width="15.625" style="217" customWidth="1"/>
    <col min="10412" max="10412" width="26.625" style="217" customWidth="1"/>
    <col min="10413" max="10662" width="9" style="217"/>
    <col min="10663" max="10663" width="28.125" style="217" customWidth="1"/>
    <col min="10664" max="10664" width="5" style="217" customWidth="1"/>
    <col min="10665" max="10665" width="61.625" style="217" customWidth="1"/>
    <col min="10666" max="10666" width="4.125" style="217" customWidth="1"/>
    <col min="10667" max="10667" width="15.625" style="217" customWidth="1"/>
    <col min="10668" max="10668" width="26.625" style="217" customWidth="1"/>
    <col min="10669" max="10918" width="9" style="217"/>
    <col min="10919" max="10919" width="28.125" style="217" customWidth="1"/>
    <col min="10920" max="10920" width="5" style="217" customWidth="1"/>
    <col min="10921" max="10921" width="61.625" style="217" customWidth="1"/>
    <col min="10922" max="10922" width="4.125" style="217" customWidth="1"/>
    <col min="10923" max="10923" width="15.625" style="217" customWidth="1"/>
    <col min="10924" max="10924" width="26.625" style="217" customWidth="1"/>
    <col min="10925" max="11174" width="9" style="217"/>
    <col min="11175" max="11175" width="28.125" style="217" customWidth="1"/>
    <col min="11176" max="11176" width="5" style="217" customWidth="1"/>
    <col min="11177" max="11177" width="61.625" style="217" customWidth="1"/>
    <col min="11178" max="11178" width="4.125" style="217" customWidth="1"/>
    <col min="11179" max="11179" width="15.625" style="217" customWidth="1"/>
    <col min="11180" max="11180" width="26.625" style="217" customWidth="1"/>
    <col min="11181" max="11430" width="9" style="217"/>
    <col min="11431" max="11431" width="28.125" style="217" customWidth="1"/>
    <col min="11432" max="11432" width="5" style="217" customWidth="1"/>
    <col min="11433" max="11433" width="61.625" style="217" customWidth="1"/>
    <col min="11434" max="11434" width="4.125" style="217" customWidth="1"/>
    <col min="11435" max="11435" width="15.625" style="217" customWidth="1"/>
    <col min="11436" max="11436" width="26.625" style="217" customWidth="1"/>
    <col min="11437" max="11686" width="9" style="217"/>
    <col min="11687" max="11687" width="28.125" style="217" customWidth="1"/>
    <col min="11688" max="11688" width="5" style="217" customWidth="1"/>
    <col min="11689" max="11689" width="61.625" style="217" customWidth="1"/>
    <col min="11690" max="11690" width="4.125" style="217" customWidth="1"/>
    <col min="11691" max="11691" width="15.625" style="217" customWidth="1"/>
    <col min="11692" max="11692" width="26.625" style="217" customWidth="1"/>
    <col min="11693" max="11942" width="9" style="217"/>
    <col min="11943" max="11943" width="28.125" style="217" customWidth="1"/>
    <col min="11944" max="11944" width="5" style="217" customWidth="1"/>
    <col min="11945" max="11945" width="61.625" style="217" customWidth="1"/>
    <col min="11946" max="11946" width="4.125" style="217" customWidth="1"/>
    <col min="11947" max="11947" width="15.625" style="217" customWidth="1"/>
    <col min="11948" max="11948" width="26.625" style="217" customWidth="1"/>
    <col min="11949" max="12198" width="9" style="217"/>
    <col min="12199" max="12199" width="28.125" style="217" customWidth="1"/>
    <col min="12200" max="12200" width="5" style="217" customWidth="1"/>
    <col min="12201" max="12201" width="61.625" style="217" customWidth="1"/>
    <col min="12202" max="12202" width="4.125" style="217" customWidth="1"/>
    <col min="12203" max="12203" width="15.625" style="217" customWidth="1"/>
    <col min="12204" max="12204" width="26.625" style="217" customWidth="1"/>
    <col min="12205" max="12454" width="9" style="217"/>
    <col min="12455" max="12455" width="28.125" style="217" customWidth="1"/>
    <col min="12456" max="12456" width="5" style="217" customWidth="1"/>
    <col min="12457" max="12457" width="61.625" style="217" customWidth="1"/>
    <col min="12458" max="12458" width="4.125" style="217" customWidth="1"/>
    <col min="12459" max="12459" width="15.625" style="217" customWidth="1"/>
    <col min="12460" max="12460" width="26.625" style="217" customWidth="1"/>
    <col min="12461" max="12710" width="9" style="217"/>
    <col min="12711" max="12711" width="28.125" style="217" customWidth="1"/>
    <col min="12712" max="12712" width="5" style="217" customWidth="1"/>
    <col min="12713" max="12713" width="61.625" style="217" customWidth="1"/>
    <col min="12714" max="12714" width="4.125" style="217" customWidth="1"/>
    <col min="12715" max="12715" width="15.625" style="217" customWidth="1"/>
    <col min="12716" max="12716" width="26.625" style="217" customWidth="1"/>
    <col min="12717" max="12966" width="9" style="217"/>
    <col min="12967" max="12967" width="28.125" style="217" customWidth="1"/>
    <col min="12968" max="12968" width="5" style="217" customWidth="1"/>
    <col min="12969" max="12969" width="61.625" style="217" customWidth="1"/>
    <col min="12970" max="12970" width="4.125" style="217" customWidth="1"/>
    <col min="12971" max="12971" width="15.625" style="217" customWidth="1"/>
    <col min="12972" max="12972" width="26.625" style="217" customWidth="1"/>
    <col min="12973" max="13222" width="9" style="217"/>
    <col min="13223" max="13223" width="28.125" style="217" customWidth="1"/>
    <col min="13224" max="13224" width="5" style="217" customWidth="1"/>
    <col min="13225" max="13225" width="61.625" style="217" customWidth="1"/>
    <col min="13226" max="13226" width="4.125" style="217" customWidth="1"/>
    <col min="13227" max="13227" width="15.625" style="217" customWidth="1"/>
    <col min="13228" max="13228" width="26.625" style="217" customWidth="1"/>
    <col min="13229" max="13478" width="9" style="217"/>
    <col min="13479" max="13479" width="28.125" style="217" customWidth="1"/>
    <col min="13480" max="13480" width="5" style="217" customWidth="1"/>
    <col min="13481" max="13481" width="61.625" style="217" customWidth="1"/>
    <col min="13482" max="13482" width="4.125" style="217" customWidth="1"/>
    <col min="13483" max="13483" width="15.625" style="217" customWidth="1"/>
    <col min="13484" max="13484" width="26.625" style="217" customWidth="1"/>
    <col min="13485" max="13734" width="9" style="217"/>
    <col min="13735" max="13735" width="28.125" style="217" customWidth="1"/>
    <col min="13736" max="13736" width="5" style="217" customWidth="1"/>
    <col min="13737" max="13737" width="61.625" style="217" customWidth="1"/>
    <col min="13738" max="13738" width="4.125" style="217" customWidth="1"/>
    <col min="13739" max="13739" width="15.625" style="217" customWidth="1"/>
    <col min="13740" max="13740" width="26.625" style="217" customWidth="1"/>
    <col min="13741" max="13990" width="9" style="217"/>
    <col min="13991" max="13991" width="28.125" style="217" customWidth="1"/>
    <col min="13992" max="13992" width="5" style="217" customWidth="1"/>
    <col min="13993" max="13993" width="61.625" style="217" customWidth="1"/>
    <col min="13994" max="13994" width="4.125" style="217" customWidth="1"/>
    <col min="13995" max="13995" width="15.625" style="217" customWidth="1"/>
    <col min="13996" max="13996" width="26.625" style="217" customWidth="1"/>
    <col min="13997" max="14246" width="9" style="217"/>
    <col min="14247" max="14247" width="28.125" style="217" customWidth="1"/>
    <col min="14248" max="14248" width="5" style="217" customWidth="1"/>
    <col min="14249" max="14249" width="61.625" style="217" customWidth="1"/>
    <col min="14250" max="14250" width="4.125" style="217" customWidth="1"/>
    <col min="14251" max="14251" width="15.625" style="217" customWidth="1"/>
    <col min="14252" max="14252" width="26.625" style="217" customWidth="1"/>
    <col min="14253" max="14502" width="9" style="217"/>
    <col min="14503" max="14503" width="28.125" style="217" customWidth="1"/>
    <col min="14504" max="14504" width="5" style="217" customWidth="1"/>
    <col min="14505" max="14505" width="61.625" style="217" customWidth="1"/>
    <col min="14506" max="14506" width="4.125" style="217" customWidth="1"/>
    <col min="14507" max="14507" width="15.625" style="217" customWidth="1"/>
    <col min="14508" max="14508" width="26.625" style="217" customWidth="1"/>
    <col min="14509" max="14758" width="9" style="217"/>
    <col min="14759" max="14759" width="28.125" style="217" customWidth="1"/>
    <col min="14760" max="14760" width="5" style="217" customWidth="1"/>
    <col min="14761" max="14761" width="61.625" style="217" customWidth="1"/>
    <col min="14762" max="14762" width="4.125" style="217" customWidth="1"/>
    <col min="14763" max="14763" width="15.625" style="217" customWidth="1"/>
    <col min="14764" max="14764" width="26.625" style="217" customWidth="1"/>
    <col min="14765" max="15014" width="9" style="217"/>
    <col min="15015" max="15015" width="28.125" style="217" customWidth="1"/>
    <col min="15016" max="15016" width="5" style="217" customWidth="1"/>
    <col min="15017" max="15017" width="61.625" style="217" customWidth="1"/>
    <col min="15018" max="15018" width="4.125" style="217" customWidth="1"/>
    <col min="15019" max="15019" width="15.625" style="217" customWidth="1"/>
    <col min="15020" max="15020" width="26.625" style="217" customWidth="1"/>
    <col min="15021" max="15270" width="9" style="217"/>
    <col min="15271" max="15271" width="28.125" style="217" customWidth="1"/>
    <col min="15272" max="15272" width="5" style="217" customWidth="1"/>
    <col min="15273" max="15273" width="61.625" style="217" customWidth="1"/>
    <col min="15274" max="15274" width="4.125" style="217" customWidth="1"/>
    <col min="15275" max="15275" width="15.625" style="217" customWidth="1"/>
    <col min="15276" max="15276" width="26.625" style="217" customWidth="1"/>
    <col min="15277" max="15526" width="9" style="217"/>
    <col min="15527" max="15527" width="28.125" style="217" customWidth="1"/>
    <col min="15528" max="15528" width="5" style="217" customWidth="1"/>
    <col min="15529" max="15529" width="61.625" style="217" customWidth="1"/>
    <col min="15530" max="15530" width="4.125" style="217" customWidth="1"/>
    <col min="15531" max="15531" width="15.625" style="217" customWidth="1"/>
    <col min="15532" max="15532" width="26.625" style="217" customWidth="1"/>
    <col min="15533" max="15782" width="9" style="217"/>
    <col min="15783" max="15783" width="28.125" style="217" customWidth="1"/>
    <col min="15784" max="15784" width="5" style="217" customWidth="1"/>
    <col min="15785" max="15785" width="61.625" style="217" customWidth="1"/>
    <col min="15786" max="15786" width="4.125" style="217" customWidth="1"/>
    <col min="15787" max="15787" width="15.625" style="217" customWidth="1"/>
    <col min="15788" max="15788" width="26.625" style="217" customWidth="1"/>
    <col min="15789" max="16038" width="9" style="217"/>
    <col min="16039" max="16039" width="28.125" style="217" customWidth="1"/>
    <col min="16040" max="16040" width="5" style="217" customWidth="1"/>
    <col min="16041" max="16041" width="61.625" style="217" customWidth="1"/>
    <col min="16042" max="16042" width="4.125" style="217" customWidth="1"/>
    <col min="16043" max="16043" width="15.625" style="217" customWidth="1"/>
    <col min="16044" max="16044" width="26.625" style="217" customWidth="1"/>
    <col min="16045" max="16384" width="9" style="217"/>
  </cols>
  <sheetData>
    <row r="1" spans="1:22" s="215" customFormat="1" ht="21" customHeight="1">
      <c r="A1" s="698" t="s">
        <v>178</v>
      </c>
      <c r="B1" s="698"/>
      <c r="C1" s="698"/>
      <c r="D1" s="698"/>
      <c r="E1" s="698"/>
      <c r="F1" s="698"/>
      <c r="G1" s="698"/>
      <c r="H1" s="698"/>
      <c r="I1" s="698"/>
      <c r="J1" s="698"/>
      <c r="K1" s="698"/>
      <c r="L1" s="698"/>
      <c r="M1" s="698"/>
      <c r="N1" s="698"/>
      <c r="O1" s="698"/>
      <c r="P1" s="698"/>
      <c r="Q1" s="698"/>
      <c r="R1" s="698"/>
      <c r="S1" s="698"/>
      <c r="T1" s="698"/>
      <c r="U1" s="698"/>
      <c r="V1" s="698"/>
    </row>
    <row r="2" spans="1:22" s="216" customFormat="1" ht="48.75" customHeight="1">
      <c r="A2" s="683" t="s">
        <v>777</v>
      </c>
      <c r="B2" s="684"/>
      <c r="C2" s="684"/>
      <c r="D2" s="684"/>
      <c r="E2" s="684"/>
      <c r="F2" s="684"/>
      <c r="G2" s="684"/>
      <c r="H2" s="684"/>
      <c r="I2" s="684"/>
      <c r="J2" s="684"/>
      <c r="K2" s="684"/>
      <c r="L2" s="684"/>
      <c r="M2" s="684"/>
      <c r="N2" s="684"/>
      <c r="O2" s="684"/>
      <c r="P2" s="684"/>
      <c r="Q2" s="684"/>
      <c r="R2" s="684"/>
      <c r="S2" s="684"/>
      <c r="T2" s="684"/>
      <c r="U2" s="684"/>
      <c r="V2" s="684"/>
    </row>
    <row r="3" spans="1:22" s="216" customFormat="1" ht="15" customHeight="1">
      <c r="A3" s="689" t="s">
        <v>478</v>
      </c>
      <c r="B3" s="689"/>
      <c r="C3" s="689"/>
      <c r="D3" s="689"/>
      <c r="E3" s="689"/>
      <c r="F3" s="689"/>
      <c r="G3" s="689"/>
      <c r="H3" s="689"/>
      <c r="I3" s="689"/>
      <c r="J3" s="689"/>
      <c r="K3" s="689"/>
      <c r="L3" s="689"/>
      <c r="M3" s="689"/>
      <c r="N3" s="689"/>
      <c r="O3" s="689"/>
      <c r="P3" s="689"/>
      <c r="Q3" s="689"/>
      <c r="R3" s="689"/>
      <c r="S3" s="689"/>
      <c r="T3" s="689"/>
      <c r="U3" s="689"/>
      <c r="V3" s="689"/>
    </row>
    <row r="4" spans="1:22" ht="15" customHeight="1">
      <c r="A4" s="692" t="s">
        <v>480</v>
      </c>
      <c r="B4" s="692"/>
      <c r="C4" s="692"/>
      <c r="D4" s="692"/>
      <c r="E4" s="692"/>
      <c r="F4" s="692"/>
      <c r="G4" s="692"/>
      <c r="H4" s="692"/>
      <c r="I4" s="692"/>
      <c r="J4" s="692"/>
      <c r="K4" s="692"/>
      <c r="L4" s="692"/>
      <c r="M4" s="692"/>
      <c r="N4" s="692"/>
      <c r="O4" s="692"/>
      <c r="P4" s="692"/>
      <c r="Q4" s="692"/>
      <c r="R4" s="692"/>
      <c r="S4" s="692"/>
      <c r="T4" s="692"/>
      <c r="U4" s="692"/>
      <c r="V4" s="692"/>
    </row>
    <row r="5" spans="1:22" ht="45" customHeight="1">
      <c r="A5" s="692" t="s">
        <v>479</v>
      </c>
      <c r="B5" s="692"/>
      <c r="C5" s="692"/>
      <c r="D5" s="692"/>
      <c r="E5" s="692"/>
      <c r="F5" s="692"/>
      <c r="G5" s="692"/>
      <c r="H5" s="692"/>
      <c r="I5" s="692"/>
      <c r="J5" s="692"/>
      <c r="K5" s="692"/>
      <c r="L5" s="692"/>
      <c r="M5" s="692"/>
      <c r="N5" s="692"/>
      <c r="O5" s="692"/>
      <c r="P5" s="692"/>
      <c r="Q5" s="692"/>
      <c r="R5" s="692"/>
      <c r="S5" s="692"/>
      <c r="T5" s="692"/>
      <c r="U5" s="692"/>
      <c r="V5" s="692"/>
    </row>
    <row r="6" spans="1:22" ht="14.25" customHeight="1">
      <c r="A6" s="690" t="s">
        <v>179</v>
      </c>
      <c r="B6" s="690"/>
      <c r="C6" s="690"/>
      <c r="D6" s="218"/>
      <c r="E6" s="690" t="s">
        <v>180</v>
      </c>
      <c r="F6" s="690"/>
      <c r="G6" s="690"/>
      <c r="H6" s="690"/>
      <c r="I6" s="690"/>
      <c r="J6" s="690"/>
      <c r="K6" s="690"/>
      <c r="L6" s="690"/>
      <c r="M6" s="690"/>
      <c r="N6" s="690"/>
      <c r="O6" s="690"/>
      <c r="P6" s="690"/>
      <c r="Q6" s="690"/>
      <c r="R6" s="690"/>
      <c r="S6" s="690"/>
      <c r="T6" s="690"/>
      <c r="U6" s="690"/>
      <c r="V6" s="219" t="s">
        <v>268</v>
      </c>
    </row>
    <row r="7" spans="1:22" ht="45" customHeight="1">
      <c r="A7" s="693" t="s">
        <v>774</v>
      </c>
      <c r="B7" s="693"/>
      <c r="C7" s="693"/>
      <c r="D7" s="218"/>
      <c r="E7" s="685" t="s">
        <v>668</v>
      </c>
      <c r="F7" s="686"/>
      <c r="G7" s="686"/>
      <c r="H7" s="686"/>
      <c r="I7" s="686"/>
      <c r="J7" s="686"/>
      <c r="K7" s="686"/>
      <c r="L7" s="686"/>
      <c r="M7" s="686"/>
      <c r="N7" s="686"/>
      <c r="O7" s="686"/>
      <c r="P7" s="686"/>
      <c r="Q7" s="686"/>
      <c r="R7" s="686"/>
      <c r="S7" s="686"/>
      <c r="T7" s="686"/>
      <c r="U7" s="686"/>
      <c r="V7" s="228"/>
    </row>
    <row r="8" spans="1:22" ht="45" customHeight="1">
      <c r="A8" s="693" t="s">
        <v>669</v>
      </c>
      <c r="B8" s="693"/>
      <c r="C8" s="693"/>
      <c r="D8" s="218"/>
      <c r="E8" s="685" t="s">
        <v>670</v>
      </c>
      <c r="F8" s="686"/>
      <c r="G8" s="686"/>
      <c r="H8" s="686"/>
      <c r="I8" s="686"/>
      <c r="J8" s="686"/>
      <c r="K8" s="686"/>
      <c r="L8" s="686"/>
      <c r="M8" s="686"/>
      <c r="N8" s="686"/>
      <c r="O8" s="686"/>
      <c r="P8" s="686"/>
      <c r="Q8" s="686"/>
      <c r="R8" s="686"/>
      <c r="S8" s="686"/>
      <c r="T8" s="686"/>
      <c r="U8" s="686"/>
      <c r="V8" s="229"/>
    </row>
    <row r="9" spans="1:22" ht="30" customHeight="1">
      <c r="A9" s="693" t="s">
        <v>671</v>
      </c>
      <c r="B9" s="693"/>
      <c r="C9" s="693"/>
      <c r="D9" s="218" t="s">
        <v>675</v>
      </c>
      <c r="E9" s="685" t="s">
        <v>674</v>
      </c>
      <c r="F9" s="685"/>
      <c r="G9" s="685"/>
      <c r="H9" s="685"/>
      <c r="I9" s="685"/>
      <c r="J9" s="685"/>
      <c r="K9" s="685"/>
      <c r="L9" s="685"/>
      <c r="M9" s="685"/>
      <c r="N9" s="685"/>
      <c r="O9" s="685"/>
      <c r="P9" s="685"/>
      <c r="Q9" s="685"/>
      <c r="R9" s="685"/>
      <c r="S9" s="685"/>
      <c r="T9" s="685"/>
      <c r="U9" s="685"/>
      <c r="V9" s="229"/>
    </row>
    <row r="10" spans="1:22" ht="30" customHeight="1">
      <c r="A10" s="693"/>
      <c r="B10" s="693"/>
      <c r="C10" s="693"/>
      <c r="D10" s="218" t="s">
        <v>676</v>
      </c>
      <c r="E10" s="685" t="s">
        <v>672</v>
      </c>
      <c r="F10" s="685"/>
      <c r="G10" s="685"/>
      <c r="H10" s="685"/>
      <c r="I10" s="685"/>
      <c r="J10" s="685"/>
      <c r="K10" s="685"/>
      <c r="L10" s="685"/>
      <c r="M10" s="685"/>
      <c r="N10" s="685"/>
      <c r="O10" s="685"/>
      <c r="P10" s="685"/>
      <c r="Q10" s="685"/>
      <c r="R10" s="685"/>
      <c r="S10" s="685"/>
      <c r="T10" s="685"/>
      <c r="U10" s="685"/>
      <c r="V10" s="228"/>
    </row>
    <row r="11" spans="1:22" ht="30" customHeight="1">
      <c r="A11" s="693"/>
      <c r="B11" s="693"/>
      <c r="C11" s="693"/>
      <c r="D11" s="218" t="s">
        <v>677</v>
      </c>
      <c r="E11" s="685" t="s">
        <v>673</v>
      </c>
      <c r="F11" s="685"/>
      <c r="G11" s="685"/>
      <c r="H11" s="685"/>
      <c r="I11" s="685"/>
      <c r="J11" s="685"/>
      <c r="K11" s="685"/>
      <c r="L11" s="685"/>
      <c r="M11" s="685"/>
      <c r="N11" s="685"/>
      <c r="O11" s="685"/>
      <c r="P11" s="685"/>
      <c r="Q11" s="685"/>
      <c r="R11" s="685"/>
      <c r="S11" s="685"/>
      <c r="T11" s="685"/>
      <c r="U11" s="685"/>
      <c r="V11" s="228"/>
    </row>
    <row r="12" spans="1:22" ht="30" customHeight="1">
      <c r="A12" s="687" t="s">
        <v>667</v>
      </c>
      <c r="B12" s="687"/>
      <c r="C12" s="687"/>
      <c r="D12" s="220">
        <v>1</v>
      </c>
      <c r="E12" s="685" t="s">
        <v>678</v>
      </c>
      <c r="F12" s="685"/>
      <c r="G12" s="685"/>
      <c r="H12" s="685"/>
      <c r="I12" s="685"/>
      <c r="J12" s="685"/>
      <c r="K12" s="685"/>
      <c r="L12" s="685"/>
      <c r="M12" s="685"/>
      <c r="N12" s="685"/>
      <c r="O12" s="685"/>
      <c r="P12" s="685"/>
      <c r="Q12" s="685"/>
      <c r="R12" s="685"/>
      <c r="S12" s="685"/>
      <c r="T12" s="685"/>
      <c r="U12" s="685"/>
      <c r="V12" s="235"/>
    </row>
    <row r="13" spans="1:22" ht="30" customHeight="1">
      <c r="A13" s="687"/>
      <c r="B13" s="687"/>
      <c r="C13" s="687"/>
      <c r="D13" s="220" t="s">
        <v>269</v>
      </c>
      <c r="E13" s="685" t="s">
        <v>281</v>
      </c>
      <c r="F13" s="685"/>
      <c r="G13" s="685"/>
      <c r="H13" s="685"/>
      <c r="I13" s="685"/>
      <c r="J13" s="685"/>
      <c r="K13" s="685"/>
      <c r="L13" s="685"/>
      <c r="M13" s="685"/>
      <c r="N13" s="685"/>
      <c r="O13" s="685"/>
      <c r="P13" s="685"/>
      <c r="Q13" s="685"/>
      <c r="R13" s="685"/>
      <c r="S13" s="685"/>
      <c r="T13" s="685"/>
      <c r="U13" s="685"/>
      <c r="V13" s="230"/>
    </row>
    <row r="14" spans="1:22" ht="15" customHeight="1">
      <c r="A14" s="687"/>
      <c r="B14" s="687"/>
      <c r="C14" s="687"/>
      <c r="D14" s="220" t="s">
        <v>270</v>
      </c>
      <c r="E14" s="685" t="s">
        <v>282</v>
      </c>
      <c r="F14" s="685"/>
      <c r="G14" s="685"/>
      <c r="H14" s="685"/>
      <c r="I14" s="685"/>
      <c r="J14" s="685"/>
      <c r="K14" s="685"/>
      <c r="L14" s="685"/>
      <c r="M14" s="685"/>
      <c r="N14" s="685"/>
      <c r="O14" s="685"/>
      <c r="P14" s="685"/>
      <c r="Q14" s="685"/>
      <c r="R14" s="685"/>
      <c r="S14" s="685"/>
      <c r="T14" s="685"/>
      <c r="U14" s="685"/>
      <c r="V14" s="232"/>
    </row>
    <row r="15" spans="1:22" ht="15" customHeight="1">
      <c r="A15" s="687"/>
      <c r="B15" s="687"/>
      <c r="C15" s="687"/>
      <c r="D15" s="220" t="s">
        <v>271</v>
      </c>
      <c r="E15" s="685" t="s">
        <v>283</v>
      </c>
      <c r="F15" s="685"/>
      <c r="G15" s="685"/>
      <c r="H15" s="685"/>
      <c r="I15" s="685"/>
      <c r="J15" s="685"/>
      <c r="K15" s="685"/>
      <c r="L15" s="685"/>
      <c r="M15" s="685"/>
      <c r="N15" s="685"/>
      <c r="O15" s="685"/>
      <c r="P15" s="685"/>
      <c r="Q15" s="685"/>
      <c r="R15" s="685"/>
      <c r="S15" s="685"/>
      <c r="T15" s="685"/>
      <c r="U15" s="685"/>
      <c r="V15" s="232"/>
    </row>
    <row r="16" spans="1:22" ht="30" customHeight="1">
      <c r="A16" s="687"/>
      <c r="B16" s="687"/>
      <c r="C16" s="687"/>
      <c r="D16" s="220" t="s">
        <v>272</v>
      </c>
      <c r="E16" s="685" t="s">
        <v>284</v>
      </c>
      <c r="F16" s="685"/>
      <c r="G16" s="685"/>
      <c r="H16" s="685"/>
      <c r="I16" s="685"/>
      <c r="J16" s="685"/>
      <c r="K16" s="685"/>
      <c r="L16" s="685"/>
      <c r="M16" s="685"/>
      <c r="N16" s="685"/>
      <c r="O16" s="685"/>
      <c r="P16" s="685"/>
      <c r="Q16" s="685"/>
      <c r="R16" s="685"/>
      <c r="S16" s="685"/>
      <c r="T16" s="685"/>
      <c r="U16" s="685"/>
      <c r="V16" s="232"/>
    </row>
    <row r="17" spans="1:22" ht="15" customHeight="1">
      <c r="A17" s="687"/>
      <c r="B17" s="687"/>
      <c r="C17" s="687"/>
      <c r="D17" s="220" t="s">
        <v>273</v>
      </c>
      <c r="E17" s="685" t="s">
        <v>285</v>
      </c>
      <c r="F17" s="685"/>
      <c r="G17" s="685"/>
      <c r="H17" s="685"/>
      <c r="I17" s="685"/>
      <c r="J17" s="685"/>
      <c r="K17" s="685"/>
      <c r="L17" s="685"/>
      <c r="M17" s="685"/>
      <c r="N17" s="685"/>
      <c r="O17" s="685"/>
      <c r="P17" s="685"/>
      <c r="Q17" s="685"/>
      <c r="R17" s="685"/>
      <c r="S17" s="685"/>
      <c r="T17" s="685"/>
      <c r="U17" s="685"/>
      <c r="V17" s="230"/>
    </row>
    <row r="18" spans="1:22" ht="15" customHeight="1">
      <c r="A18" s="687"/>
      <c r="B18" s="687"/>
      <c r="C18" s="687"/>
      <c r="D18" s="220" t="s">
        <v>274</v>
      </c>
      <c r="E18" s="691" t="s">
        <v>679</v>
      </c>
      <c r="F18" s="691"/>
      <c r="G18" s="691"/>
      <c r="H18" s="691"/>
      <c r="I18" s="691"/>
      <c r="J18" s="691"/>
      <c r="K18" s="691"/>
      <c r="L18" s="691"/>
      <c r="M18" s="691"/>
      <c r="N18" s="691"/>
      <c r="O18" s="691"/>
      <c r="P18" s="691"/>
      <c r="Q18" s="691"/>
      <c r="R18" s="691"/>
      <c r="S18" s="691"/>
      <c r="T18" s="691"/>
      <c r="U18" s="691"/>
      <c r="V18" s="232"/>
    </row>
    <row r="19" spans="1:22" ht="15" customHeight="1">
      <c r="A19" s="687"/>
      <c r="B19" s="687"/>
      <c r="C19" s="687"/>
      <c r="D19" s="220" t="s">
        <v>275</v>
      </c>
      <c r="E19" s="685" t="s">
        <v>279</v>
      </c>
      <c r="F19" s="685"/>
      <c r="G19" s="685"/>
      <c r="H19" s="685"/>
      <c r="I19" s="685"/>
      <c r="J19" s="685"/>
      <c r="K19" s="685"/>
      <c r="L19" s="685"/>
      <c r="M19" s="685"/>
      <c r="N19" s="685"/>
      <c r="O19" s="685"/>
      <c r="P19" s="685"/>
      <c r="Q19" s="685"/>
      <c r="R19" s="685"/>
      <c r="S19" s="685"/>
      <c r="T19" s="685"/>
      <c r="U19" s="685"/>
      <c r="V19" s="232"/>
    </row>
    <row r="20" spans="1:22" ht="15" customHeight="1">
      <c r="A20" s="687"/>
      <c r="B20" s="687"/>
      <c r="C20" s="687"/>
      <c r="D20" s="220" t="s">
        <v>276</v>
      </c>
      <c r="E20" s="685" t="s">
        <v>280</v>
      </c>
      <c r="F20" s="685"/>
      <c r="G20" s="685"/>
      <c r="H20" s="685"/>
      <c r="I20" s="685"/>
      <c r="J20" s="685"/>
      <c r="K20" s="685"/>
      <c r="L20" s="685"/>
      <c r="M20" s="685"/>
      <c r="N20" s="685"/>
      <c r="O20" s="685"/>
      <c r="P20" s="685"/>
      <c r="Q20" s="685"/>
      <c r="R20" s="685"/>
      <c r="S20" s="685"/>
      <c r="T20" s="685"/>
      <c r="U20" s="685"/>
      <c r="V20" s="232"/>
    </row>
    <row r="21" spans="1:22" ht="30" customHeight="1">
      <c r="A21" s="687"/>
      <c r="B21" s="687"/>
      <c r="C21" s="687"/>
      <c r="D21" s="220" t="s">
        <v>680</v>
      </c>
      <c r="E21" s="695" t="s">
        <v>683</v>
      </c>
      <c r="F21" s="696"/>
      <c r="G21" s="696"/>
      <c r="H21" s="696"/>
      <c r="I21" s="696"/>
      <c r="J21" s="696"/>
      <c r="K21" s="696"/>
      <c r="L21" s="696"/>
      <c r="M21" s="696"/>
      <c r="N21" s="696"/>
      <c r="O21" s="696"/>
      <c r="P21" s="696"/>
      <c r="Q21" s="696"/>
      <c r="R21" s="696"/>
      <c r="S21" s="696"/>
      <c r="T21" s="696"/>
      <c r="U21" s="697"/>
      <c r="V21" s="232"/>
    </row>
    <row r="22" spans="1:22" ht="15" customHeight="1">
      <c r="A22" s="687"/>
      <c r="B22" s="687"/>
      <c r="C22" s="687"/>
      <c r="D22" s="220" t="s">
        <v>681</v>
      </c>
      <c r="E22" s="685" t="s">
        <v>684</v>
      </c>
      <c r="F22" s="685"/>
      <c r="G22" s="685"/>
      <c r="H22" s="685"/>
      <c r="I22" s="685"/>
      <c r="J22" s="685"/>
      <c r="K22" s="685"/>
      <c r="L22" s="685"/>
      <c r="M22" s="685"/>
      <c r="N22" s="685"/>
      <c r="O22" s="685"/>
      <c r="P22" s="685"/>
      <c r="Q22" s="685"/>
      <c r="R22" s="685"/>
      <c r="S22" s="685"/>
      <c r="T22" s="685"/>
      <c r="U22" s="685"/>
      <c r="V22" s="232"/>
    </row>
    <row r="23" spans="1:22" ht="45" customHeight="1">
      <c r="A23" s="687"/>
      <c r="B23" s="687"/>
      <c r="C23" s="687"/>
      <c r="D23" s="220" t="s">
        <v>682</v>
      </c>
      <c r="E23" s="695" t="s">
        <v>775</v>
      </c>
      <c r="F23" s="696"/>
      <c r="G23" s="696"/>
      <c r="H23" s="696"/>
      <c r="I23" s="696"/>
      <c r="J23" s="696"/>
      <c r="K23" s="696"/>
      <c r="L23" s="696"/>
      <c r="M23" s="696"/>
      <c r="N23" s="696"/>
      <c r="O23" s="696"/>
      <c r="P23" s="696"/>
      <c r="Q23" s="696"/>
      <c r="R23" s="696"/>
      <c r="S23" s="696"/>
      <c r="T23" s="696"/>
      <c r="U23" s="697"/>
      <c r="V23" s="232"/>
    </row>
    <row r="24" spans="1:22" ht="15" customHeight="1">
      <c r="A24" s="687"/>
      <c r="B24" s="687"/>
      <c r="C24" s="687"/>
      <c r="D24" s="220" t="s">
        <v>278</v>
      </c>
      <c r="E24" s="685" t="s">
        <v>286</v>
      </c>
      <c r="F24" s="685"/>
      <c r="G24" s="685"/>
      <c r="H24" s="685"/>
      <c r="I24" s="685"/>
      <c r="J24" s="685"/>
      <c r="K24" s="685"/>
      <c r="L24" s="685"/>
      <c r="M24" s="685"/>
      <c r="N24" s="685"/>
      <c r="O24" s="685"/>
      <c r="P24" s="685"/>
      <c r="Q24" s="685"/>
      <c r="R24" s="685"/>
      <c r="S24" s="685"/>
      <c r="T24" s="685"/>
      <c r="U24" s="685"/>
      <c r="V24" s="232"/>
    </row>
    <row r="25" spans="1:22" ht="30" customHeight="1">
      <c r="A25" s="687" t="s">
        <v>382</v>
      </c>
      <c r="B25" s="687"/>
      <c r="C25" s="687"/>
      <c r="D25" s="220"/>
      <c r="E25" s="685" t="s">
        <v>287</v>
      </c>
      <c r="F25" s="685"/>
      <c r="G25" s="685"/>
      <c r="H25" s="685"/>
      <c r="I25" s="685"/>
      <c r="J25" s="685"/>
      <c r="K25" s="685"/>
      <c r="L25" s="685"/>
      <c r="M25" s="685"/>
      <c r="N25" s="685"/>
      <c r="O25" s="685"/>
      <c r="P25" s="685"/>
      <c r="Q25" s="685"/>
      <c r="R25" s="685"/>
      <c r="S25" s="685"/>
      <c r="T25" s="685"/>
      <c r="U25" s="685"/>
      <c r="V25" s="221"/>
    </row>
    <row r="26" spans="1:22" ht="30" customHeight="1">
      <c r="A26" s="688" t="s">
        <v>146</v>
      </c>
      <c r="B26" s="688"/>
      <c r="C26" s="688"/>
      <c r="D26" s="222"/>
      <c r="E26" s="685" t="s">
        <v>288</v>
      </c>
      <c r="F26" s="685"/>
      <c r="G26" s="685"/>
      <c r="H26" s="685"/>
      <c r="I26" s="685"/>
      <c r="J26" s="685"/>
      <c r="K26" s="685"/>
      <c r="L26" s="685"/>
      <c r="M26" s="685"/>
      <c r="N26" s="685"/>
      <c r="O26" s="685"/>
      <c r="P26" s="685"/>
      <c r="Q26" s="685"/>
      <c r="R26" s="685"/>
      <c r="S26" s="685"/>
      <c r="T26" s="685"/>
      <c r="U26" s="685"/>
      <c r="V26" s="221"/>
    </row>
    <row r="27" spans="1:22" ht="22.5" customHeight="1">
      <c r="A27" s="687" t="s">
        <v>380</v>
      </c>
      <c r="B27" s="687"/>
      <c r="C27" s="687"/>
      <c r="D27" s="220" t="s">
        <v>291</v>
      </c>
      <c r="E27" s="685" t="s">
        <v>289</v>
      </c>
      <c r="F27" s="685"/>
      <c r="G27" s="685"/>
      <c r="H27" s="685"/>
      <c r="I27" s="685"/>
      <c r="J27" s="685"/>
      <c r="K27" s="685"/>
      <c r="L27" s="685"/>
      <c r="M27" s="685"/>
      <c r="N27" s="685"/>
      <c r="O27" s="685"/>
      <c r="P27" s="685"/>
      <c r="Q27" s="685"/>
      <c r="R27" s="685"/>
      <c r="S27" s="685"/>
      <c r="T27" s="685"/>
      <c r="U27" s="685"/>
      <c r="V27" s="221"/>
    </row>
    <row r="28" spans="1:22" ht="22.5" customHeight="1">
      <c r="A28" s="687"/>
      <c r="B28" s="687"/>
      <c r="C28" s="687"/>
      <c r="D28" s="220" t="s">
        <v>292</v>
      </c>
      <c r="E28" s="685" t="s">
        <v>145</v>
      </c>
      <c r="F28" s="685"/>
      <c r="G28" s="685"/>
      <c r="H28" s="685"/>
      <c r="I28" s="685"/>
      <c r="J28" s="685"/>
      <c r="K28" s="685"/>
      <c r="L28" s="685"/>
      <c r="M28" s="685"/>
      <c r="N28" s="685"/>
      <c r="O28" s="685"/>
      <c r="P28" s="685"/>
      <c r="Q28" s="685"/>
      <c r="R28" s="685"/>
      <c r="S28" s="685"/>
      <c r="T28" s="685"/>
      <c r="U28" s="685"/>
      <c r="V28" s="221"/>
    </row>
    <row r="29" spans="1:22" ht="14.25" customHeight="1">
      <c r="A29" s="690" t="s">
        <v>179</v>
      </c>
      <c r="B29" s="690"/>
      <c r="C29" s="690"/>
      <c r="D29" s="218"/>
      <c r="E29" s="694" t="s">
        <v>180</v>
      </c>
      <c r="F29" s="694"/>
      <c r="G29" s="694"/>
      <c r="H29" s="694"/>
      <c r="I29" s="694"/>
      <c r="J29" s="694"/>
      <c r="K29" s="694"/>
      <c r="L29" s="694"/>
      <c r="M29" s="694"/>
      <c r="N29" s="694"/>
      <c r="O29" s="694"/>
      <c r="P29" s="694"/>
      <c r="Q29" s="694"/>
      <c r="R29" s="694"/>
      <c r="S29" s="694"/>
      <c r="T29" s="694"/>
      <c r="U29" s="694"/>
      <c r="V29" s="226" t="s">
        <v>268</v>
      </c>
    </row>
    <row r="30" spans="1:22" ht="30" customHeight="1">
      <c r="A30" s="687" t="s">
        <v>381</v>
      </c>
      <c r="B30" s="687"/>
      <c r="C30" s="687"/>
      <c r="D30" s="220" t="s">
        <v>293</v>
      </c>
      <c r="E30" s="685" t="s">
        <v>290</v>
      </c>
      <c r="F30" s="685"/>
      <c r="G30" s="685"/>
      <c r="H30" s="685"/>
      <c r="I30" s="685"/>
      <c r="J30" s="685"/>
      <c r="K30" s="685"/>
      <c r="L30" s="685"/>
      <c r="M30" s="685"/>
      <c r="N30" s="685"/>
      <c r="O30" s="685"/>
      <c r="P30" s="685"/>
      <c r="Q30" s="685"/>
      <c r="R30" s="685"/>
      <c r="S30" s="685"/>
      <c r="T30" s="685"/>
      <c r="U30" s="685"/>
      <c r="V30" s="221"/>
    </row>
    <row r="31" spans="1:22" ht="30" customHeight="1">
      <c r="A31" s="687"/>
      <c r="B31" s="687"/>
      <c r="C31" s="687"/>
      <c r="D31" s="220" t="s">
        <v>294</v>
      </c>
      <c r="E31" s="685" t="s">
        <v>560</v>
      </c>
      <c r="F31" s="685"/>
      <c r="G31" s="685"/>
      <c r="H31" s="685"/>
      <c r="I31" s="685"/>
      <c r="J31" s="685"/>
      <c r="K31" s="685"/>
      <c r="L31" s="685"/>
      <c r="M31" s="685"/>
      <c r="N31" s="685"/>
      <c r="O31" s="685"/>
      <c r="P31" s="685"/>
      <c r="Q31" s="685"/>
      <c r="R31" s="685"/>
      <c r="S31" s="685"/>
      <c r="T31" s="685"/>
      <c r="U31" s="685"/>
      <c r="V31" s="221"/>
    </row>
    <row r="32" spans="1:22" ht="15" customHeight="1">
      <c r="A32" s="687" t="s">
        <v>147</v>
      </c>
      <c r="B32" s="687"/>
      <c r="C32" s="687"/>
      <c r="D32" s="220" t="s">
        <v>295</v>
      </c>
      <c r="E32" s="685" t="s">
        <v>311</v>
      </c>
      <c r="F32" s="685"/>
      <c r="G32" s="685"/>
      <c r="H32" s="685"/>
      <c r="I32" s="685"/>
      <c r="J32" s="685"/>
      <c r="K32" s="685"/>
      <c r="L32" s="685"/>
      <c r="M32" s="685"/>
      <c r="N32" s="685"/>
      <c r="O32" s="685"/>
      <c r="P32" s="685"/>
      <c r="Q32" s="685"/>
      <c r="R32" s="685"/>
      <c r="S32" s="685"/>
      <c r="T32" s="685"/>
      <c r="U32" s="685"/>
      <c r="V32" s="233"/>
    </row>
    <row r="33" spans="1:22" ht="15" customHeight="1">
      <c r="A33" s="687"/>
      <c r="B33" s="687"/>
      <c r="C33" s="687"/>
      <c r="D33" s="220" t="s">
        <v>296</v>
      </c>
      <c r="E33" s="685" t="s">
        <v>302</v>
      </c>
      <c r="F33" s="685"/>
      <c r="G33" s="685"/>
      <c r="H33" s="685"/>
      <c r="I33" s="685"/>
      <c r="J33" s="685"/>
      <c r="K33" s="685"/>
      <c r="L33" s="685"/>
      <c r="M33" s="685"/>
      <c r="N33" s="685"/>
      <c r="O33" s="685"/>
      <c r="P33" s="685"/>
      <c r="Q33" s="685"/>
      <c r="R33" s="685"/>
      <c r="S33" s="685"/>
      <c r="T33" s="685"/>
      <c r="U33" s="685"/>
      <c r="V33" s="221"/>
    </row>
    <row r="34" spans="1:22" ht="30" customHeight="1">
      <c r="A34" s="687"/>
      <c r="B34" s="687"/>
      <c r="C34" s="687"/>
      <c r="D34" s="220" t="s">
        <v>297</v>
      </c>
      <c r="E34" s="685" t="s">
        <v>306</v>
      </c>
      <c r="F34" s="685"/>
      <c r="G34" s="685"/>
      <c r="H34" s="685"/>
      <c r="I34" s="685"/>
      <c r="J34" s="685"/>
      <c r="K34" s="685"/>
      <c r="L34" s="685"/>
      <c r="M34" s="685"/>
      <c r="N34" s="685"/>
      <c r="O34" s="685"/>
      <c r="P34" s="685"/>
      <c r="Q34" s="685"/>
      <c r="R34" s="685"/>
      <c r="S34" s="685"/>
      <c r="T34" s="685"/>
      <c r="U34" s="685"/>
      <c r="V34" s="232"/>
    </row>
    <row r="35" spans="1:22" ht="30" customHeight="1">
      <c r="A35" s="687"/>
      <c r="B35" s="687"/>
      <c r="C35" s="687"/>
      <c r="D35" s="220" t="s">
        <v>298</v>
      </c>
      <c r="E35" s="685" t="s">
        <v>303</v>
      </c>
      <c r="F35" s="685"/>
      <c r="G35" s="685"/>
      <c r="H35" s="685"/>
      <c r="I35" s="685"/>
      <c r="J35" s="685"/>
      <c r="K35" s="685"/>
      <c r="L35" s="685"/>
      <c r="M35" s="685"/>
      <c r="N35" s="685"/>
      <c r="O35" s="685"/>
      <c r="P35" s="685"/>
      <c r="Q35" s="685"/>
      <c r="R35" s="685"/>
      <c r="S35" s="685"/>
      <c r="T35" s="685"/>
      <c r="U35" s="685"/>
      <c r="V35" s="232"/>
    </row>
    <row r="36" spans="1:22" ht="15" customHeight="1">
      <c r="A36" s="687"/>
      <c r="B36" s="687"/>
      <c r="C36" s="687"/>
      <c r="D36" s="220" t="s">
        <v>299</v>
      </c>
      <c r="E36" s="685" t="s">
        <v>304</v>
      </c>
      <c r="F36" s="685"/>
      <c r="G36" s="685"/>
      <c r="H36" s="685"/>
      <c r="I36" s="685"/>
      <c r="J36" s="685"/>
      <c r="K36" s="685"/>
      <c r="L36" s="685"/>
      <c r="M36" s="685"/>
      <c r="N36" s="685"/>
      <c r="O36" s="685"/>
      <c r="P36" s="685"/>
      <c r="Q36" s="685"/>
      <c r="R36" s="685"/>
      <c r="S36" s="685"/>
      <c r="T36" s="685"/>
      <c r="U36" s="685"/>
      <c r="V36" s="221"/>
    </row>
    <row r="37" spans="1:22" ht="30" customHeight="1">
      <c r="A37" s="687"/>
      <c r="B37" s="687"/>
      <c r="C37" s="687"/>
      <c r="D37" s="220" t="s">
        <v>301</v>
      </c>
      <c r="E37" s="685" t="s">
        <v>305</v>
      </c>
      <c r="F37" s="685"/>
      <c r="G37" s="685"/>
      <c r="H37" s="685"/>
      <c r="I37" s="685"/>
      <c r="J37" s="685"/>
      <c r="K37" s="685"/>
      <c r="L37" s="685"/>
      <c r="M37" s="685"/>
      <c r="N37" s="685"/>
      <c r="O37" s="685"/>
      <c r="P37" s="685"/>
      <c r="Q37" s="685"/>
      <c r="R37" s="685"/>
      <c r="S37" s="685"/>
      <c r="T37" s="685"/>
      <c r="U37" s="685"/>
      <c r="V37" s="232"/>
    </row>
    <row r="38" spans="1:22" ht="30" customHeight="1">
      <c r="A38" s="687"/>
      <c r="B38" s="687"/>
      <c r="C38" s="687"/>
      <c r="D38" s="220" t="s">
        <v>307</v>
      </c>
      <c r="E38" s="685" t="s">
        <v>312</v>
      </c>
      <c r="F38" s="685"/>
      <c r="G38" s="685"/>
      <c r="H38" s="685"/>
      <c r="I38" s="685"/>
      <c r="J38" s="685"/>
      <c r="K38" s="685"/>
      <c r="L38" s="685"/>
      <c r="M38" s="685"/>
      <c r="N38" s="685"/>
      <c r="O38" s="685"/>
      <c r="P38" s="685"/>
      <c r="Q38" s="685"/>
      <c r="R38" s="685"/>
      <c r="S38" s="685"/>
      <c r="T38" s="685"/>
      <c r="U38" s="685"/>
      <c r="V38" s="232"/>
    </row>
    <row r="39" spans="1:22" ht="15" customHeight="1">
      <c r="A39" s="687"/>
      <c r="B39" s="687"/>
      <c r="C39" s="687"/>
      <c r="D39" s="220" t="s">
        <v>308</v>
      </c>
      <c r="E39" s="685" t="s">
        <v>313</v>
      </c>
      <c r="F39" s="685"/>
      <c r="G39" s="685"/>
      <c r="H39" s="685"/>
      <c r="I39" s="685"/>
      <c r="J39" s="685"/>
      <c r="K39" s="685"/>
      <c r="L39" s="685"/>
      <c r="M39" s="685"/>
      <c r="N39" s="685"/>
      <c r="O39" s="685"/>
      <c r="P39" s="685"/>
      <c r="Q39" s="685"/>
      <c r="R39" s="685"/>
      <c r="S39" s="685"/>
      <c r="T39" s="685"/>
      <c r="U39" s="685"/>
      <c r="V39" s="232"/>
    </row>
    <row r="40" spans="1:22" ht="15" customHeight="1">
      <c r="A40" s="687" t="s">
        <v>153</v>
      </c>
      <c r="B40" s="687"/>
      <c r="C40" s="687"/>
      <c r="D40" s="220" t="s">
        <v>309</v>
      </c>
      <c r="E40" s="685" t="s">
        <v>193</v>
      </c>
      <c r="F40" s="685"/>
      <c r="G40" s="685"/>
      <c r="H40" s="685"/>
      <c r="I40" s="685"/>
      <c r="J40" s="685"/>
      <c r="K40" s="685"/>
      <c r="L40" s="685"/>
      <c r="M40" s="685"/>
      <c r="N40" s="685"/>
      <c r="O40" s="685"/>
      <c r="P40" s="685"/>
      <c r="Q40" s="685"/>
      <c r="R40" s="685"/>
      <c r="S40" s="685"/>
      <c r="T40" s="685"/>
      <c r="U40" s="685"/>
      <c r="V40" s="221"/>
    </row>
    <row r="41" spans="1:22" ht="15" customHeight="1">
      <c r="A41" s="687"/>
      <c r="B41" s="687"/>
      <c r="C41" s="687"/>
      <c r="D41" s="220" t="s">
        <v>277</v>
      </c>
      <c r="E41" s="685" t="s">
        <v>148</v>
      </c>
      <c r="F41" s="685"/>
      <c r="G41" s="685"/>
      <c r="H41" s="685"/>
      <c r="I41" s="685"/>
      <c r="J41" s="685"/>
      <c r="K41" s="685"/>
      <c r="L41" s="685"/>
      <c r="M41" s="685"/>
      <c r="N41" s="685"/>
      <c r="O41" s="685"/>
      <c r="P41" s="685"/>
      <c r="Q41" s="685"/>
      <c r="R41" s="685"/>
      <c r="S41" s="685"/>
      <c r="T41" s="685"/>
      <c r="U41" s="685"/>
      <c r="V41" s="221"/>
    </row>
    <row r="42" spans="1:22" ht="15" customHeight="1">
      <c r="A42" s="687"/>
      <c r="B42" s="687"/>
      <c r="C42" s="687"/>
      <c r="D42" s="220" t="s">
        <v>273</v>
      </c>
      <c r="E42" s="685" t="s">
        <v>149</v>
      </c>
      <c r="F42" s="685"/>
      <c r="G42" s="685"/>
      <c r="H42" s="685"/>
      <c r="I42" s="685"/>
      <c r="J42" s="685"/>
      <c r="K42" s="685"/>
      <c r="L42" s="685"/>
      <c r="M42" s="685"/>
      <c r="N42" s="685"/>
      <c r="O42" s="685"/>
      <c r="P42" s="685"/>
      <c r="Q42" s="685"/>
      <c r="R42" s="685"/>
      <c r="S42" s="685"/>
      <c r="T42" s="685"/>
      <c r="U42" s="685"/>
      <c r="V42" s="221"/>
    </row>
    <row r="43" spans="1:22" ht="15" customHeight="1">
      <c r="A43" s="687"/>
      <c r="B43" s="687"/>
      <c r="C43" s="687"/>
      <c r="D43" s="220" t="s">
        <v>310</v>
      </c>
      <c r="E43" s="685" t="s">
        <v>194</v>
      </c>
      <c r="F43" s="685"/>
      <c r="G43" s="685"/>
      <c r="H43" s="685"/>
      <c r="I43" s="685"/>
      <c r="J43" s="685"/>
      <c r="K43" s="685"/>
      <c r="L43" s="685"/>
      <c r="M43" s="685"/>
      <c r="N43" s="685"/>
      <c r="O43" s="685"/>
      <c r="P43" s="685"/>
      <c r="Q43" s="685"/>
      <c r="R43" s="685"/>
      <c r="S43" s="685"/>
      <c r="T43" s="685"/>
      <c r="U43" s="685"/>
      <c r="V43" s="221"/>
    </row>
    <row r="44" spans="1:22" ht="15" customHeight="1">
      <c r="A44" s="687" t="s">
        <v>383</v>
      </c>
      <c r="B44" s="687"/>
      <c r="C44" s="687"/>
      <c r="D44" s="220" t="s">
        <v>335</v>
      </c>
      <c r="E44" s="685" t="s">
        <v>314</v>
      </c>
      <c r="F44" s="685"/>
      <c r="G44" s="685"/>
      <c r="H44" s="685"/>
      <c r="I44" s="685"/>
      <c r="J44" s="685"/>
      <c r="K44" s="685"/>
      <c r="L44" s="685"/>
      <c r="M44" s="685"/>
      <c r="N44" s="685"/>
      <c r="O44" s="685"/>
      <c r="P44" s="685"/>
      <c r="Q44" s="685"/>
      <c r="R44" s="685"/>
      <c r="S44" s="685"/>
      <c r="T44" s="685"/>
      <c r="U44" s="685"/>
      <c r="V44" s="221"/>
    </row>
    <row r="45" spans="1:22" ht="15" customHeight="1">
      <c r="A45" s="687"/>
      <c r="B45" s="687"/>
      <c r="C45" s="687"/>
      <c r="D45" s="220" t="s">
        <v>277</v>
      </c>
      <c r="E45" s="685" t="s">
        <v>315</v>
      </c>
      <c r="F45" s="685"/>
      <c r="G45" s="685"/>
      <c r="H45" s="685"/>
      <c r="I45" s="685"/>
      <c r="J45" s="685"/>
      <c r="K45" s="685"/>
      <c r="L45" s="685"/>
      <c r="M45" s="685"/>
      <c r="N45" s="685"/>
      <c r="O45" s="685"/>
      <c r="P45" s="685"/>
      <c r="Q45" s="685"/>
      <c r="R45" s="685"/>
      <c r="S45" s="685"/>
      <c r="T45" s="685"/>
      <c r="U45" s="685"/>
      <c r="V45" s="221"/>
    </row>
    <row r="46" spans="1:22" ht="30" customHeight="1">
      <c r="A46" s="687"/>
      <c r="B46" s="687"/>
      <c r="C46" s="687"/>
      <c r="D46" s="220" t="s">
        <v>336</v>
      </c>
      <c r="E46" s="685" t="s">
        <v>317</v>
      </c>
      <c r="F46" s="685"/>
      <c r="G46" s="685"/>
      <c r="H46" s="685"/>
      <c r="I46" s="685"/>
      <c r="J46" s="685"/>
      <c r="K46" s="685"/>
      <c r="L46" s="685"/>
      <c r="M46" s="685"/>
      <c r="N46" s="685"/>
      <c r="O46" s="685"/>
      <c r="P46" s="685"/>
      <c r="Q46" s="685"/>
      <c r="R46" s="685"/>
      <c r="S46" s="685"/>
      <c r="T46" s="685"/>
      <c r="U46" s="685"/>
      <c r="V46" s="232"/>
    </row>
    <row r="47" spans="1:22" ht="30" customHeight="1">
      <c r="A47" s="687"/>
      <c r="B47" s="687"/>
      <c r="C47" s="687"/>
      <c r="D47" s="220" t="s">
        <v>337</v>
      </c>
      <c r="E47" s="685" t="s">
        <v>316</v>
      </c>
      <c r="F47" s="685"/>
      <c r="G47" s="685"/>
      <c r="H47" s="685"/>
      <c r="I47" s="685"/>
      <c r="J47" s="685"/>
      <c r="K47" s="685"/>
      <c r="L47" s="685"/>
      <c r="M47" s="685"/>
      <c r="N47" s="685"/>
      <c r="O47" s="685"/>
      <c r="P47" s="685"/>
      <c r="Q47" s="685"/>
      <c r="R47" s="685"/>
      <c r="S47" s="685"/>
      <c r="T47" s="685"/>
      <c r="U47" s="685"/>
      <c r="V47" s="232"/>
    </row>
    <row r="48" spans="1:22" ht="30" customHeight="1">
      <c r="A48" s="687"/>
      <c r="B48" s="687"/>
      <c r="C48" s="687"/>
      <c r="D48" s="220" t="s">
        <v>278</v>
      </c>
      <c r="E48" s="685" t="s">
        <v>195</v>
      </c>
      <c r="F48" s="685"/>
      <c r="G48" s="685"/>
      <c r="H48" s="685"/>
      <c r="I48" s="685"/>
      <c r="J48" s="685"/>
      <c r="K48" s="685"/>
      <c r="L48" s="685"/>
      <c r="M48" s="685"/>
      <c r="N48" s="685"/>
      <c r="O48" s="685"/>
      <c r="P48" s="685"/>
      <c r="Q48" s="685"/>
      <c r="R48" s="685"/>
      <c r="S48" s="685"/>
      <c r="T48" s="685"/>
      <c r="U48" s="685"/>
      <c r="V48" s="232"/>
    </row>
    <row r="49" spans="1:22" ht="15" customHeight="1">
      <c r="A49" s="687"/>
      <c r="B49" s="687"/>
      <c r="C49" s="687"/>
      <c r="D49" s="220" t="s">
        <v>338</v>
      </c>
      <c r="E49" s="685" t="s">
        <v>150</v>
      </c>
      <c r="F49" s="685"/>
      <c r="G49" s="685"/>
      <c r="H49" s="685"/>
      <c r="I49" s="685"/>
      <c r="J49" s="685"/>
      <c r="K49" s="685"/>
      <c r="L49" s="685"/>
      <c r="M49" s="685"/>
      <c r="N49" s="685"/>
      <c r="O49" s="685"/>
      <c r="P49" s="685"/>
      <c r="Q49" s="685"/>
      <c r="R49" s="685"/>
      <c r="S49" s="685"/>
      <c r="T49" s="685"/>
      <c r="U49" s="685"/>
      <c r="V49" s="221"/>
    </row>
    <row r="50" spans="1:22" ht="30" customHeight="1">
      <c r="A50" s="687"/>
      <c r="B50" s="687"/>
      <c r="C50" s="687"/>
      <c r="D50" s="220" t="s">
        <v>339</v>
      </c>
      <c r="E50" s="685" t="s">
        <v>151</v>
      </c>
      <c r="F50" s="685"/>
      <c r="G50" s="685"/>
      <c r="H50" s="685"/>
      <c r="I50" s="685"/>
      <c r="J50" s="685"/>
      <c r="K50" s="685"/>
      <c r="L50" s="685"/>
      <c r="M50" s="685"/>
      <c r="N50" s="685"/>
      <c r="O50" s="685"/>
      <c r="P50" s="685"/>
      <c r="Q50" s="685"/>
      <c r="R50" s="685"/>
      <c r="S50" s="685"/>
      <c r="T50" s="685"/>
      <c r="U50" s="685"/>
      <c r="V50" s="232"/>
    </row>
    <row r="51" spans="1:22" ht="45" customHeight="1">
      <c r="A51" s="687"/>
      <c r="B51" s="687"/>
      <c r="C51" s="687"/>
      <c r="D51" s="220" t="s">
        <v>340</v>
      </c>
      <c r="E51" s="685" t="s">
        <v>687</v>
      </c>
      <c r="F51" s="685"/>
      <c r="G51" s="685"/>
      <c r="H51" s="685"/>
      <c r="I51" s="685"/>
      <c r="J51" s="685"/>
      <c r="K51" s="685"/>
      <c r="L51" s="685"/>
      <c r="M51" s="685"/>
      <c r="N51" s="685"/>
      <c r="O51" s="685"/>
      <c r="P51" s="685"/>
      <c r="Q51" s="685"/>
      <c r="R51" s="685"/>
      <c r="S51" s="685"/>
      <c r="T51" s="685"/>
      <c r="U51" s="685"/>
      <c r="V51" s="221"/>
    </row>
    <row r="52" spans="1:22" ht="15" customHeight="1">
      <c r="A52" s="687"/>
      <c r="B52" s="687"/>
      <c r="C52" s="687"/>
      <c r="D52" s="220" t="s">
        <v>341</v>
      </c>
      <c r="E52" s="685" t="s">
        <v>685</v>
      </c>
      <c r="F52" s="685"/>
      <c r="G52" s="685"/>
      <c r="H52" s="685"/>
      <c r="I52" s="685"/>
      <c r="J52" s="685"/>
      <c r="K52" s="685"/>
      <c r="L52" s="685"/>
      <c r="M52" s="685"/>
      <c r="N52" s="685"/>
      <c r="O52" s="685"/>
      <c r="P52" s="685"/>
      <c r="Q52" s="685"/>
      <c r="R52" s="685"/>
      <c r="S52" s="685"/>
      <c r="T52" s="685"/>
      <c r="U52" s="685"/>
      <c r="V52" s="221"/>
    </row>
    <row r="53" spans="1:22" ht="30" customHeight="1">
      <c r="A53" s="687"/>
      <c r="B53" s="687"/>
      <c r="C53" s="687"/>
      <c r="D53" s="220" t="s">
        <v>342</v>
      </c>
      <c r="E53" s="685" t="s">
        <v>765</v>
      </c>
      <c r="F53" s="685"/>
      <c r="G53" s="685"/>
      <c r="H53" s="685"/>
      <c r="I53" s="685"/>
      <c r="J53" s="685"/>
      <c r="K53" s="685"/>
      <c r="L53" s="685"/>
      <c r="M53" s="685"/>
      <c r="N53" s="685"/>
      <c r="O53" s="685"/>
      <c r="P53" s="685"/>
      <c r="Q53" s="685"/>
      <c r="R53" s="685"/>
      <c r="S53" s="685"/>
      <c r="T53" s="685"/>
      <c r="U53" s="685"/>
      <c r="V53" s="221"/>
    </row>
    <row r="54" spans="1:22" ht="15" customHeight="1">
      <c r="A54" s="687"/>
      <c r="B54" s="687"/>
      <c r="C54" s="687"/>
      <c r="D54" s="220" t="s">
        <v>343</v>
      </c>
      <c r="E54" s="685" t="s">
        <v>152</v>
      </c>
      <c r="F54" s="685"/>
      <c r="G54" s="685"/>
      <c r="H54" s="685"/>
      <c r="I54" s="685"/>
      <c r="J54" s="685"/>
      <c r="K54" s="685"/>
      <c r="L54" s="685"/>
      <c r="M54" s="685"/>
      <c r="N54" s="685"/>
      <c r="O54" s="685"/>
      <c r="P54" s="685"/>
      <c r="Q54" s="685"/>
      <c r="R54" s="685"/>
      <c r="S54" s="685"/>
      <c r="T54" s="685"/>
      <c r="U54" s="685"/>
      <c r="V54" s="221"/>
    </row>
    <row r="55" spans="1:22" ht="15" customHeight="1">
      <c r="A55" s="687"/>
      <c r="B55" s="687"/>
      <c r="C55" s="687"/>
      <c r="D55" s="220" t="s">
        <v>344</v>
      </c>
      <c r="E55" s="685" t="s">
        <v>321</v>
      </c>
      <c r="F55" s="685"/>
      <c r="G55" s="685"/>
      <c r="H55" s="685"/>
      <c r="I55" s="685"/>
      <c r="J55" s="685"/>
      <c r="K55" s="685"/>
      <c r="L55" s="685"/>
      <c r="M55" s="685"/>
      <c r="N55" s="685"/>
      <c r="O55" s="685"/>
      <c r="P55" s="685"/>
      <c r="Q55" s="685"/>
      <c r="R55" s="685"/>
      <c r="S55" s="685"/>
      <c r="T55" s="685"/>
      <c r="U55" s="685"/>
      <c r="V55" s="221"/>
    </row>
    <row r="56" spans="1:22" ht="30" customHeight="1">
      <c r="A56" s="687"/>
      <c r="B56" s="687"/>
      <c r="C56" s="687"/>
      <c r="D56" s="220" t="s">
        <v>345</v>
      </c>
      <c r="E56" s="685" t="s">
        <v>398</v>
      </c>
      <c r="F56" s="685"/>
      <c r="G56" s="685"/>
      <c r="H56" s="685"/>
      <c r="I56" s="685"/>
      <c r="J56" s="685"/>
      <c r="K56" s="685"/>
      <c r="L56" s="685"/>
      <c r="M56" s="685"/>
      <c r="N56" s="685"/>
      <c r="O56" s="685"/>
      <c r="P56" s="685"/>
      <c r="Q56" s="685"/>
      <c r="R56" s="685"/>
      <c r="S56" s="685"/>
      <c r="T56" s="685"/>
      <c r="U56" s="685"/>
      <c r="V56" s="232"/>
    </row>
    <row r="57" spans="1:22" ht="45" customHeight="1">
      <c r="A57" s="687"/>
      <c r="B57" s="687"/>
      <c r="C57" s="687"/>
      <c r="D57" s="220" t="s">
        <v>346</v>
      </c>
      <c r="E57" s="685" t="s">
        <v>686</v>
      </c>
      <c r="F57" s="685"/>
      <c r="G57" s="685"/>
      <c r="H57" s="685"/>
      <c r="I57" s="685"/>
      <c r="J57" s="685"/>
      <c r="K57" s="685"/>
      <c r="L57" s="685"/>
      <c r="M57" s="685"/>
      <c r="N57" s="685"/>
      <c r="O57" s="685"/>
      <c r="P57" s="685"/>
      <c r="Q57" s="685"/>
      <c r="R57" s="685"/>
      <c r="S57" s="685"/>
      <c r="T57" s="685"/>
      <c r="U57" s="685"/>
      <c r="V57" s="232"/>
    </row>
    <row r="58" spans="1:22" ht="14.25" customHeight="1">
      <c r="A58" s="690" t="s">
        <v>179</v>
      </c>
      <c r="B58" s="690"/>
      <c r="C58" s="690"/>
      <c r="D58" s="218"/>
      <c r="E58" s="694" t="s">
        <v>180</v>
      </c>
      <c r="F58" s="694"/>
      <c r="G58" s="694"/>
      <c r="H58" s="694"/>
      <c r="I58" s="694"/>
      <c r="J58" s="694"/>
      <c r="K58" s="694"/>
      <c r="L58" s="694"/>
      <c r="M58" s="694"/>
      <c r="N58" s="694"/>
      <c r="O58" s="694"/>
      <c r="P58" s="694"/>
      <c r="Q58" s="694"/>
      <c r="R58" s="694"/>
      <c r="S58" s="694"/>
      <c r="T58" s="694"/>
      <c r="U58" s="694"/>
      <c r="V58" s="226" t="s">
        <v>268</v>
      </c>
    </row>
    <row r="59" spans="1:22" ht="15" customHeight="1">
      <c r="A59" s="687" t="s">
        <v>384</v>
      </c>
      <c r="B59" s="687"/>
      <c r="C59" s="687"/>
      <c r="D59" s="220" t="s">
        <v>347</v>
      </c>
      <c r="E59" s="685" t="s">
        <v>318</v>
      </c>
      <c r="F59" s="685"/>
      <c r="G59" s="685"/>
      <c r="H59" s="685"/>
      <c r="I59" s="685"/>
      <c r="J59" s="685"/>
      <c r="K59" s="685"/>
      <c r="L59" s="685"/>
      <c r="M59" s="685"/>
      <c r="N59" s="685"/>
      <c r="O59" s="685"/>
      <c r="P59" s="685"/>
      <c r="Q59" s="685"/>
      <c r="R59" s="685"/>
      <c r="S59" s="685"/>
      <c r="T59" s="685"/>
      <c r="U59" s="685"/>
      <c r="V59" s="221"/>
    </row>
    <row r="60" spans="1:22" ht="15" customHeight="1">
      <c r="A60" s="687"/>
      <c r="B60" s="687"/>
      <c r="C60" s="687"/>
      <c r="D60" s="220" t="s">
        <v>294</v>
      </c>
      <c r="E60" s="685" t="s">
        <v>319</v>
      </c>
      <c r="F60" s="685"/>
      <c r="G60" s="685"/>
      <c r="H60" s="685"/>
      <c r="I60" s="685"/>
      <c r="J60" s="685"/>
      <c r="K60" s="685"/>
      <c r="L60" s="685"/>
      <c r="M60" s="685"/>
      <c r="N60" s="685"/>
      <c r="O60" s="685"/>
      <c r="P60" s="685"/>
      <c r="Q60" s="685"/>
      <c r="R60" s="685"/>
      <c r="S60" s="685"/>
      <c r="T60" s="685"/>
      <c r="U60" s="685"/>
      <c r="V60" s="221"/>
    </row>
    <row r="61" spans="1:22" ht="30" customHeight="1">
      <c r="A61" s="687"/>
      <c r="B61" s="687"/>
      <c r="C61" s="687"/>
      <c r="D61" s="220" t="s">
        <v>348</v>
      </c>
      <c r="E61" s="685" t="s">
        <v>320</v>
      </c>
      <c r="F61" s="685"/>
      <c r="G61" s="685"/>
      <c r="H61" s="685"/>
      <c r="I61" s="685"/>
      <c r="J61" s="685"/>
      <c r="K61" s="685"/>
      <c r="L61" s="685"/>
      <c r="M61" s="685"/>
      <c r="N61" s="685"/>
      <c r="O61" s="685"/>
      <c r="P61" s="685"/>
      <c r="Q61" s="685"/>
      <c r="R61" s="685"/>
      <c r="S61" s="685"/>
      <c r="T61" s="685"/>
      <c r="U61" s="685"/>
      <c r="V61" s="232"/>
    </row>
    <row r="62" spans="1:22" ht="30" customHeight="1">
      <c r="A62" s="687"/>
      <c r="B62" s="687"/>
      <c r="C62" s="687"/>
      <c r="D62" s="220" t="s">
        <v>349</v>
      </c>
      <c r="E62" s="685" t="s">
        <v>316</v>
      </c>
      <c r="F62" s="685"/>
      <c r="G62" s="685"/>
      <c r="H62" s="685"/>
      <c r="I62" s="685"/>
      <c r="J62" s="685"/>
      <c r="K62" s="685"/>
      <c r="L62" s="685"/>
      <c r="M62" s="685"/>
      <c r="N62" s="685"/>
      <c r="O62" s="685"/>
      <c r="P62" s="685"/>
      <c r="Q62" s="685"/>
      <c r="R62" s="685"/>
      <c r="S62" s="685"/>
      <c r="T62" s="685"/>
      <c r="U62" s="685"/>
      <c r="V62" s="232"/>
    </row>
    <row r="63" spans="1:22" ht="15" customHeight="1">
      <c r="A63" s="687"/>
      <c r="B63" s="687"/>
      <c r="C63" s="687"/>
      <c r="D63" s="220" t="s">
        <v>350</v>
      </c>
      <c r="E63" s="685" t="s">
        <v>150</v>
      </c>
      <c r="F63" s="685"/>
      <c r="G63" s="685"/>
      <c r="H63" s="685"/>
      <c r="I63" s="685"/>
      <c r="J63" s="685"/>
      <c r="K63" s="685"/>
      <c r="L63" s="685"/>
      <c r="M63" s="685"/>
      <c r="N63" s="685"/>
      <c r="O63" s="685"/>
      <c r="P63" s="685"/>
      <c r="Q63" s="685"/>
      <c r="R63" s="685"/>
      <c r="S63" s="685"/>
      <c r="T63" s="685"/>
      <c r="U63" s="685"/>
      <c r="V63" s="221"/>
    </row>
    <row r="64" spans="1:22" ht="30" customHeight="1">
      <c r="A64" s="687"/>
      <c r="B64" s="687"/>
      <c r="C64" s="687"/>
      <c r="D64" s="220" t="s">
        <v>351</v>
      </c>
      <c r="E64" s="685" t="s">
        <v>151</v>
      </c>
      <c r="F64" s="685"/>
      <c r="G64" s="685"/>
      <c r="H64" s="685"/>
      <c r="I64" s="685"/>
      <c r="J64" s="685"/>
      <c r="K64" s="685"/>
      <c r="L64" s="685"/>
      <c r="M64" s="685"/>
      <c r="N64" s="685"/>
      <c r="O64" s="685"/>
      <c r="P64" s="685"/>
      <c r="Q64" s="685"/>
      <c r="R64" s="685"/>
      <c r="S64" s="685"/>
      <c r="T64" s="685"/>
      <c r="U64" s="685"/>
      <c r="V64" s="232"/>
    </row>
    <row r="65" spans="1:22" ht="45" customHeight="1">
      <c r="A65" s="687"/>
      <c r="B65" s="687"/>
      <c r="C65" s="687"/>
      <c r="D65" s="220" t="s">
        <v>352</v>
      </c>
      <c r="E65" s="685" t="s">
        <v>687</v>
      </c>
      <c r="F65" s="685"/>
      <c r="G65" s="685"/>
      <c r="H65" s="685"/>
      <c r="I65" s="685"/>
      <c r="J65" s="685"/>
      <c r="K65" s="685"/>
      <c r="L65" s="685"/>
      <c r="M65" s="685"/>
      <c r="N65" s="685"/>
      <c r="O65" s="685"/>
      <c r="P65" s="685"/>
      <c r="Q65" s="685"/>
      <c r="R65" s="685"/>
      <c r="S65" s="685"/>
      <c r="T65" s="685"/>
      <c r="U65" s="685"/>
      <c r="V65" s="221"/>
    </row>
    <row r="66" spans="1:22" ht="15" customHeight="1">
      <c r="A66" s="687"/>
      <c r="B66" s="687"/>
      <c r="C66" s="687"/>
      <c r="D66" s="220" t="s">
        <v>353</v>
      </c>
      <c r="E66" s="685" t="s">
        <v>685</v>
      </c>
      <c r="F66" s="685"/>
      <c r="G66" s="685"/>
      <c r="H66" s="685"/>
      <c r="I66" s="685"/>
      <c r="J66" s="685"/>
      <c r="K66" s="685"/>
      <c r="L66" s="685"/>
      <c r="M66" s="685"/>
      <c r="N66" s="685"/>
      <c r="O66" s="685"/>
      <c r="P66" s="685"/>
      <c r="Q66" s="685"/>
      <c r="R66" s="685"/>
      <c r="S66" s="685"/>
      <c r="T66" s="685"/>
      <c r="U66" s="685"/>
      <c r="V66" s="221"/>
    </row>
    <row r="67" spans="1:22" ht="30" customHeight="1">
      <c r="A67" s="687"/>
      <c r="B67" s="687"/>
      <c r="C67" s="687"/>
      <c r="D67" s="220" t="s">
        <v>354</v>
      </c>
      <c r="E67" s="685" t="s">
        <v>765</v>
      </c>
      <c r="F67" s="685"/>
      <c r="G67" s="685"/>
      <c r="H67" s="685"/>
      <c r="I67" s="685"/>
      <c r="J67" s="685"/>
      <c r="K67" s="685"/>
      <c r="L67" s="685"/>
      <c r="M67" s="685"/>
      <c r="N67" s="685"/>
      <c r="O67" s="685"/>
      <c r="P67" s="685"/>
      <c r="Q67" s="685"/>
      <c r="R67" s="685"/>
      <c r="S67" s="685"/>
      <c r="T67" s="685"/>
      <c r="U67" s="685"/>
      <c r="V67" s="221"/>
    </row>
    <row r="68" spans="1:22" ht="15" customHeight="1">
      <c r="A68" s="687"/>
      <c r="B68" s="687"/>
      <c r="C68" s="687"/>
      <c r="D68" s="220" t="s">
        <v>355</v>
      </c>
      <c r="E68" s="685" t="s">
        <v>152</v>
      </c>
      <c r="F68" s="685"/>
      <c r="G68" s="685"/>
      <c r="H68" s="685"/>
      <c r="I68" s="685"/>
      <c r="J68" s="685"/>
      <c r="K68" s="685"/>
      <c r="L68" s="685"/>
      <c r="M68" s="685"/>
      <c r="N68" s="685"/>
      <c r="O68" s="685"/>
      <c r="P68" s="685"/>
      <c r="Q68" s="685"/>
      <c r="R68" s="685"/>
      <c r="S68" s="685"/>
      <c r="T68" s="685"/>
      <c r="U68" s="685"/>
      <c r="V68" s="221"/>
    </row>
    <row r="69" spans="1:22" ht="15" customHeight="1">
      <c r="A69" s="687"/>
      <c r="B69" s="687"/>
      <c r="C69" s="687"/>
      <c r="D69" s="220" t="s">
        <v>356</v>
      </c>
      <c r="E69" s="685" t="s">
        <v>321</v>
      </c>
      <c r="F69" s="685"/>
      <c r="G69" s="685"/>
      <c r="H69" s="685"/>
      <c r="I69" s="685"/>
      <c r="J69" s="685"/>
      <c r="K69" s="685"/>
      <c r="L69" s="685"/>
      <c r="M69" s="685"/>
      <c r="N69" s="685"/>
      <c r="O69" s="685"/>
      <c r="P69" s="685"/>
      <c r="Q69" s="685"/>
      <c r="R69" s="685"/>
      <c r="S69" s="685"/>
      <c r="T69" s="685"/>
      <c r="U69" s="685"/>
      <c r="V69" s="221"/>
    </row>
    <row r="70" spans="1:22" ht="30" customHeight="1">
      <c r="A70" s="687"/>
      <c r="B70" s="687"/>
      <c r="C70" s="687"/>
      <c r="D70" s="220" t="s">
        <v>357</v>
      </c>
      <c r="E70" s="685" t="s">
        <v>398</v>
      </c>
      <c r="F70" s="685"/>
      <c r="G70" s="685"/>
      <c r="H70" s="685"/>
      <c r="I70" s="685"/>
      <c r="J70" s="685"/>
      <c r="K70" s="685"/>
      <c r="L70" s="685"/>
      <c r="M70" s="685"/>
      <c r="N70" s="685"/>
      <c r="O70" s="685"/>
      <c r="P70" s="685"/>
      <c r="Q70" s="685"/>
      <c r="R70" s="685"/>
      <c r="S70" s="685"/>
      <c r="T70" s="685"/>
      <c r="U70" s="685"/>
      <c r="V70" s="232"/>
    </row>
    <row r="71" spans="1:22" ht="45" customHeight="1">
      <c r="A71" s="687"/>
      <c r="B71" s="687"/>
      <c r="C71" s="687"/>
      <c r="D71" s="220" t="s">
        <v>358</v>
      </c>
      <c r="E71" s="685" t="s">
        <v>686</v>
      </c>
      <c r="F71" s="685"/>
      <c r="G71" s="685"/>
      <c r="H71" s="685"/>
      <c r="I71" s="685"/>
      <c r="J71" s="685"/>
      <c r="K71" s="685"/>
      <c r="L71" s="685"/>
      <c r="M71" s="685"/>
      <c r="N71" s="685"/>
      <c r="O71" s="685"/>
      <c r="P71" s="685"/>
      <c r="Q71" s="685"/>
      <c r="R71" s="685"/>
      <c r="S71" s="685"/>
      <c r="T71" s="685"/>
      <c r="U71" s="685"/>
      <c r="V71" s="232"/>
    </row>
    <row r="72" spans="1:22" ht="15" customHeight="1">
      <c r="A72" s="687" t="s">
        <v>385</v>
      </c>
      <c r="B72" s="687"/>
      <c r="C72" s="687"/>
      <c r="D72" s="220" t="s">
        <v>335</v>
      </c>
      <c r="E72" s="685" t="s">
        <v>322</v>
      </c>
      <c r="F72" s="685"/>
      <c r="G72" s="685"/>
      <c r="H72" s="685"/>
      <c r="I72" s="685"/>
      <c r="J72" s="685"/>
      <c r="K72" s="685"/>
      <c r="L72" s="685"/>
      <c r="M72" s="685"/>
      <c r="N72" s="685"/>
      <c r="O72" s="685"/>
      <c r="P72" s="685"/>
      <c r="Q72" s="685"/>
      <c r="R72" s="685"/>
      <c r="S72" s="685"/>
      <c r="T72" s="685"/>
      <c r="U72" s="685"/>
      <c r="V72" s="221"/>
    </row>
    <row r="73" spans="1:22" ht="15" customHeight="1">
      <c r="A73" s="687"/>
      <c r="B73" s="687"/>
      <c r="C73" s="687"/>
      <c r="D73" s="220" t="s">
        <v>277</v>
      </c>
      <c r="E73" s="685" t="s">
        <v>323</v>
      </c>
      <c r="F73" s="685"/>
      <c r="G73" s="685"/>
      <c r="H73" s="685"/>
      <c r="I73" s="685"/>
      <c r="J73" s="685"/>
      <c r="K73" s="685"/>
      <c r="L73" s="685"/>
      <c r="M73" s="685"/>
      <c r="N73" s="685"/>
      <c r="O73" s="685"/>
      <c r="P73" s="685"/>
      <c r="Q73" s="685"/>
      <c r="R73" s="685"/>
      <c r="S73" s="685"/>
      <c r="T73" s="685"/>
      <c r="U73" s="685"/>
      <c r="V73" s="221"/>
    </row>
    <row r="74" spans="1:22" ht="30" customHeight="1">
      <c r="A74" s="687"/>
      <c r="B74" s="687"/>
      <c r="C74" s="687"/>
      <c r="D74" s="220" t="s">
        <v>360</v>
      </c>
      <c r="E74" s="685" t="s">
        <v>320</v>
      </c>
      <c r="F74" s="685"/>
      <c r="G74" s="685"/>
      <c r="H74" s="685"/>
      <c r="I74" s="685"/>
      <c r="J74" s="685"/>
      <c r="K74" s="685"/>
      <c r="L74" s="685"/>
      <c r="M74" s="685"/>
      <c r="N74" s="685"/>
      <c r="O74" s="685"/>
      <c r="P74" s="685"/>
      <c r="Q74" s="685"/>
      <c r="R74" s="685"/>
      <c r="S74" s="685"/>
      <c r="T74" s="685"/>
      <c r="U74" s="685"/>
      <c r="V74" s="232"/>
    </row>
    <row r="75" spans="1:22" ht="30" customHeight="1">
      <c r="A75" s="687"/>
      <c r="B75" s="687"/>
      <c r="C75" s="687"/>
      <c r="D75" s="220" t="s">
        <v>337</v>
      </c>
      <c r="E75" s="685" t="s">
        <v>316</v>
      </c>
      <c r="F75" s="685"/>
      <c r="G75" s="685"/>
      <c r="H75" s="685"/>
      <c r="I75" s="685"/>
      <c r="J75" s="685"/>
      <c r="K75" s="685"/>
      <c r="L75" s="685"/>
      <c r="M75" s="685"/>
      <c r="N75" s="685"/>
      <c r="O75" s="685"/>
      <c r="P75" s="685"/>
      <c r="Q75" s="685"/>
      <c r="R75" s="685"/>
      <c r="S75" s="685"/>
      <c r="T75" s="685"/>
      <c r="U75" s="685"/>
      <c r="V75" s="232"/>
    </row>
    <row r="76" spans="1:22" ht="15" customHeight="1">
      <c r="A76" s="687"/>
      <c r="B76" s="687"/>
      <c r="C76" s="687"/>
      <c r="D76" s="220" t="s">
        <v>361</v>
      </c>
      <c r="E76" s="685" t="s">
        <v>150</v>
      </c>
      <c r="F76" s="685"/>
      <c r="G76" s="685"/>
      <c r="H76" s="685"/>
      <c r="I76" s="685"/>
      <c r="J76" s="685"/>
      <c r="K76" s="685"/>
      <c r="L76" s="685"/>
      <c r="M76" s="685"/>
      <c r="N76" s="685"/>
      <c r="O76" s="685"/>
      <c r="P76" s="685"/>
      <c r="Q76" s="685"/>
      <c r="R76" s="685"/>
      <c r="S76" s="685"/>
      <c r="T76" s="685"/>
      <c r="U76" s="685"/>
      <c r="V76" s="221"/>
    </row>
    <row r="77" spans="1:22" ht="32.1" customHeight="1">
      <c r="A77" s="687"/>
      <c r="B77" s="687"/>
      <c r="C77" s="687"/>
      <c r="D77" s="220" t="s">
        <v>338</v>
      </c>
      <c r="E77" s="685" t="s">
        <v>151</v>
      </c>
      <c r="F77" s="685"/>
      <c r="G77" s="685"/>
      <c r="H77" s="685"/>
      <c r="I77" s="685"/>
      <c r="J77" s="685"/>
      <c r="K77" s="685"/>
      <c r="L77" s="685"/>
      <c r="M77" s="685"/>
      <c r="N77" s="685"/>
      <c r="O77" s="685"/>
      <c r="P77" s="685"/>
      <c r="Q77" s="685"/>
      <c r="R77" s="685"/>
      <c r="S77" s="685"/>
      <c r="T77" s="685"/>
      <c r="U77" s="685"/>
      <c r="V77" s="232"/>
    </row>
    <row r="78" spans="1:22" ht="45" customHeight="1">
      <c r="A78" s="687"/>
      <c r="B78" s="687"/>
      <c r="C78" s="687"/>
      <c r="D78" s="220" t="s">
        <v>362</v>
      </c>
      <c r="E78" s="685" t="s">
        <v>687</v>
      </c>
      <c r="F78" s="685"/>
      <c r="G78" s="685"/>
      <c r="H78" s="685"/>
      <c r="I78" s="685"/>
      <c r="J78" s="685"/>
      <c r="K78" s="685"/>
      <c r="L78" s="685"/>
      <c r="M78" s="685"/>
      <c r="N78" s="685"/>
      <c r="O78" s="685"/>
      <c r="P78" s="685"/>
      <c r="Q78" s="685"/>
      <c r="R78" s="685"/>
      <c r="S78" s="685"/>
      <c r="T78" s="685"/>
      <c r="U78" s="685"/>
      <c r="V78" s="221"/>
    </row>
    <row r="79" spans="1:22" ht="15" customHeight="1">
      <c r="A79" s="687"/>
      <c r="B79" s="687"/>
      <c r="C79" s="687"/>
      <c r="D79" s="220" t="s">
        <v>363</v>
      </c>
      <c r="E79" s="685" t="s">
        <v>685</v>
      </c>
      <c r="F79" s="685"/>
      <c r="G79" s="685"/>
      <c r="H79" s="685"/>
      <c r="I79" s="685"/>
      <c r="J79" s="685"/>
      <c r="K79" s="685"/>
      <c r="L79" s="685"/>
      <c r="M79" s="685"/>
      <c r="N79" s="685"/>
      <c r="O79" s="685"/>
      <c r="P79" s="685"/>
      <c r="Q79" s="685"/>
      <c r="R79" s="685"/>
      <c r="S79" s="685"/>
      <c r="T79" s="685"/>
      <c r="U79" s="685"/>
      <c r="V79" s="221"/>
    </row>
    <row r="80" spans="1:22" ht="32.1" customHeight="1">
      <c r="A80" s="687"/>
      <c r="B80" s="687"/>
      <c r="C80" s="687"/>
      <c r="D80" s="220" t="s">
        <v>364</v>
      </c>
      <c r="E80" s="685" t="s">
        <v>765</v>
      </c>
      <c r="F80" s="685"/>
      <c r="G80" s="685"/>
      <c r="H80" s="685"/>
      <c r="I80" s="685"/>
      <c r="J80" s="685"/>
      <c r="K80" s="685"/>
      <c r="L80" s="685"/>
      <c r="M80" s="685"/>
      <c r="N80" s="685"/>
      <c r="O80" s="685"/>
      <c r="P80" s="685"/>
      <c r="Q80" s="685"/>
      <c r="R80" s="685"/>
      <c r="S80" s="685"/>
      <c r="T80" s="685"/>
      <c r="U80" s="685"/>
      <c r="V80" s="221"/>
    </row>
    <row r="81" spans="1:22" ht="15" customHeight="1">
      <c r="A81" s="687"/>
      <c r="B81" s="687"/>
      <c r="C81" s="687"/>
      <c r="D81" s="220" t="s">
        <v>365</v>
      </c>
      <c r="E81" s="685" t="s">
        <v>152</v>
      </c>
      <c r="F81" s="685"/>
      <c r="G81" s="685"/>
      <c r="H81" s="685"/>
      <c r="I81" s="685"/>
      <c r="J81" s="685"/>
      <c r="K81" s="685"/>
      <c r="L81" s="685"/>
      <c r="M81" s="685"/>
      <c r="N81" s="685"/>
      <c r="O81" s="685"/>
      <c r="P81" s="685"/>
      <c r="Q81" s="685"/>
      <c r="R81" s="685"/>
      <c r="S81" s="685"/>
      <c r="T81" s="685"/>
      <c r="U81" s="685"/>
      <c r="V81" s="221"/>
    </row>
    <row r="82" spans="1:22" ht="15" customHeight="1">
      <c r="A82" s="687"/>
      <c r="B82" s="687"/>
      <c r="C82" s="687"/>
      <c r="D82" s="220" t="s">
        <v>366</v>
      </c>
      <c r="E82" s="685" t="s">
        <v>321</v>
      </c>
      <c r="F82" s="685"/>
      <c r="G82" s="685"/>
      <c r="H82" s="685"/>
      <c r="I82" s="685"/>
      <c r="J82" s="685"/>
      <c r="K82" s="685"/>
      <c r="L82" s="685"/>
      <c r="M82" s="685"/>
      <c r="N82" s="685"/>
      <c r="O82" s="685"/>
      <c r="P82" s="685"/>
      <c r="Q82" s="685"/>
      <c r="R82" s="685"/>
      <c r="S82" s="685"/>
      <c r="T82" s="685"/>
      <c r="U82" s="685"/>
      <c r="V82" s="221"/>
    </row>
    <row r="83" spans="1:22" ht="30" customHeight="1">
      <c r="A83" s="687"/>
      <c r="B83" s="687"/>
      <c r="C83" s="687"/>
      <c r="D83" s="220" t="s">
        <v>367</v>
      </c>
      <c r="E83" s="685" t="s">
        <v>398</v>
      </c>
      <c r="F83" s="685"/>
      <c r="G83" s="685"/>
      <c r="H83" s="685"/>
      <c r="I83" s="685"/>
      <c r="J83" s="685"/>
      <c r="K83" s="685"/>
      <c r="L83" s="685"/>
      <c r="M83" s="685"/>
      <c r="N83" s="685"/>
      <c r="O83" s="685"/>
      <c r="P83" s="685"/>
      <c r="Q83" s="685"/>
      <c r="R83" s="685"/>
      <c r="S83" s="685"/>
      <c r="T83" s="685"/>
      <c r="U83" s="685"/>
      <c r="V83" s="232"/>
    </row>
    <row r="84" spans="1:22" ht="45" customHeight="1">
      <c r="A84" s="687"/>
      <c r="B84" s="687"/>
      <c r="C84" s="687"/>
      <c r="D84" s="220" t="s">
        <v>368</v>
      </c>
      <c r="E84" s="685" t="s">
        <v>686</v>
      </c>
      <c r="F84" s="685"/>
      <c r="G84" s="685"/>
      <c r="H84" s="685"/>
      <c r="I84" s="685"/>
      <c r="J84" s="685"/>
      <c r="K84" s="685"/>
      <c r="L84" s="685"/>
      <c r="M84" s="685"/>
      <c r="N84" s="685"/>
      <c r="O84" s="685"/>
      <c r="P84" s="685"/>
      <c r="Q84" s="685"/>
      <c r="R84" s="685"/>
      <c r="S84" s="685"/>
      <c r="T84" s="685"/>
      <c r="U84" s="685"/>
      <c r="V84" s="232"/>
    </row>
    <row r="85" spans="1:22" ht="14.25" customHeight="1">
      <c r="A85" s="690" t="s">
        <v>179</v>
      </c>
      <c r="B85" s="690"/>
      <c r="C85" s="690"/>
      <c r="D85" s="218"/>
      <c r="E85" s="694" t="s">
        <v>180</v>
      </c>
      <c r="F85" s="694"/>
      <c r="G85" s="694"/>
      <c r="H85" s="694"/>
      <c r="I85" s="694"/>
      <c r="J85" s="694"/>
      <c r="K85" s="694"/>
      <c r="L85" s="694"/>
      <c r="M85" s="694"/>
      <c r="N85" s="694"/>
      <c r="O85" s="694"/>
      <c r="P85" s="694"/>
      <c r="Q85" s="694"/>
      <c r="R85" s="694"/>
      <c r="S85" s="694"/>
      <c r="T85" s="694"/>
      <c r="U85" s="694"/>
      <c r="V85" s="226" t="s">
        <v>268</v>
      </c>
    </row>
    <row r="86" spans="1:22" ht="15" customHeight="1">
      <c r="A86" s="687" t="s">
        <v>386</v>
      </c>
      <c r="B86" s="687"/>
      <c r="C86" s="687"/>
      <c r="D86" s="220" t="s">
        <v>369</v>
      </c>
      <c r="E86" s="685" t="s">
        <v>322</v>
      </c>
      <c r="F86" s="685"/>
      <c r="G86" s="685"/>
      <c r="H86" s="685"/>
      <c r="I86" s="685"/>
      <c r="J86" s="685"/>
      <c r="K86" s="685"/>
      <c r="L86" s="685"/>
      <c r="M86" s="685"/>
      <c r="N86" s="685"/>
      <c r="O86" s="685"/>
      <c r="P86" s="685"/>
      <c r="Q86" s="685"/>
      <c r="R86" s="685"/>
      <c r="S86" s="685"/>
      <c r="T86" s="685"/>
      <c r="U86" s="685"/>
      <c r="V86" s="234"/>
    </row>
    <row r="87" spans="1:22" ht="15" customHeight="1">
      <c r="A87" s="687"/>
      <c r="B87" s="687"/>
      <c r="C87" s="687"/>
      <c r="D87" s="220" t="s">
        <v>277</v>
      </c>
      <c r="E87" s="685" t="s">
        <v>324</v>
      </c>
      <c r="F87" s="685"/>
      <c r="G87" s="685"/>
      <c r="H87" s="685"/>
      <c r="I87" s="685"/>
      <c r="J87" s="685"/>
      <c r="K87" s="685"/>
      <c r="L87" s="685"/>
      <c r="M87" s="685"/>
      <c r="N87" s="685"/>
      <c r="O87" s="685"/>
      <c r="P87" s="685"/>
      <c r="Q87" s="685"/>
      <c r="R87" s="685"/>
      <c r="S87" s="685"/>
      <c r="T87" s="685"/>
      <c r="U87" s="685"/>
      <c r="V87" s="234"/>
    </row>
    <row r="88" spans="1:22" ht="15" customHeight="1">
      <c r="A88" s="687"/>
      <c r="B88" s="687"/>
      <c r="C88" s="687"/>
      <c r="D88" s="220" t="s">
        <v>370</v>
      </c>
      <c r="E88" s="685" t="s">
        <v>325</v>
      </c>
      <c r="F88" s="685"/>
      <c r="G88" s="685"/>
      <c r="H88" s="685"/>
      <c r="I88" s="685"/>
      <c r="J88" s="685"/>
      <c r="K88" s="685"/>
      <c r="L88" s="685"/>
      <c r="M88" s="685"/>
      <c r="N88" s="685"/>
      <c r="O88" s="685"/>
      <c r="P88" s="685"/>
      <c r="Q88" s="685"/>
      <c r="R88" s="685"/>
      <c r="S88" s="685"/>
      <c r="T88" s="685"/>
      <c r="U88" s="685"/>
      <c r="V88" s="234"/>
    </row>
    <row r="89" spans="1:22" ht="30" customHeight="1">
      <c r="A89" s="687"/>
      <c r="B89" s="687"/>
      <c r="C89" s="687"/>
      <c r="D89" s="220" t="s">
        <v>371</v>
      </c>
      <c r="E89" s="685" t="s">
        <v>320</v>
      </c>
      <c r="F89" s="685"/>
      <c r="G89" s="685"/>
      <c r="H89" s="685"/>
      <c r="I89" s="685"/>
      <c r="J89" s="685"/>
      <c r="K89" s="685"/>
      <c r="L89" s="685"/>
      <c r="M89" s="685"/>
      <c r="N89" s="685"/>
      <c r="O89" s="685"/>
      <c r="P89" s="685"/>
      <c r="Q89" s="685"/>
      <c r="R89" s="685"/>
      <c r="S89" s="685"/>
      <c r="T89" s="685"/>
      <c r="U89" s="685"/>
      <c r="V89" s="231"/>
    </row>
    <row r="90" spans="1:22" ht="30" customHeight="1">
      <c r="A90" s="687"/>
      <c r="B90" s="687"/>
      <c r="C90" s="687"/>
      <c r="D90" s="220" t="s">
        <v>372</v>
      </c>
      <c r="E90" s="685" t="s">
        <v>326</v>
      </c>
      <c r="F90" s="685"/>
      <c r="G90" s="685"/>
      <c r="H90" s="685"/>
      <c r="I90" s="685"/>
      <c r="J90" s="685"/>
      <c r="K90" s="685"/>
      <c r="L90" s="685"/>
      <c r="M90" s="685"/>
      <c r="N90" s="685"/>
      <c r="O90" s="685"/>
      <c r="P90" s="685"/>
      <c r="Q90" s="685"/>
      <c r="R90" s="685"/>
      <c r="S90" s="685"/>
      <c r="T90" s="685"/>
      <c r="U90" s="685"/>
      <c r="V90" s="231"/>
    </row>
    <row r="91" spans="1:22" ht="15" customHeight="1">
      <c r="A91" s="687"/>
      <c r="B91" s="687"/>
      <c r="C91" s="687"/>
      <c r="D91" s="220" t="s">
        <v>373</v>
      </c>
      <c r="E91" s="685" t="s">
        <v>327</v>
      </c>
      <c r="F91" s="685"/>
      <c r="G91" s="685"/>
      <c r="H91" s="685"/>
      <c r="I91" s="685"/>
      <c r="J91" s="685"/>
      <c r="K91" s="685"/>
      <c r="L91" s="685"/>
      <c r="M91" s="685"/>
      <c r="N91" s="685"/>
      <c r="O91" s="685"/>
      <c r="P91" s="685"/>
      <c r="Q91" s="685"/>
      <c r="R91" s="685"/>
      <c r="S91" s="685"/>
      <c r="T91" s="685"/>
      <c r="U91" s="685"/>
      <c r="V91" s="234"/>
    </row>
    <row r="92" spans="1:22" ht="30" customHeight="1">
      <c r="A92" s="687"/>
      <c r="B92" s="687"/>
      <c r="C92" s="687"/>
      <c r="D92" s="220" t="s">
        <v>374</v>
      </c>
      <c r="E92" s="685" t="s">
        <v>151</v>
      </c>
      <c r="F92" s="685"/>
      <c r="G92" s="685"/>
      <c r="H92" s="685"/>
      <c r="I92" s="685"/>
      <c r="J92" s="685"/>
      <c r="K92" s="685"/>
      <c r="L92" s="685"/>
      <c r="M92" s="685"/>
      <c r="N92" s="685"/>
      <c r="O92" s="685"/>
      <c r="P92" s="685"/>
      <c r="Q92" s="685"/>
      <c r="R92" s="685"/>
      <c r="S92" s="685"/>
      <c r="T92" s="685"/>
      <c r="U92" s="685"/>
      <c r="V92" s="231"/>
    </row>
    <row r="93" spans="1:22" ht="45" customHeight="1">
      <c r="A93" s="687"/>
      <c r="B93" s="687"/>
      <c r="C93" s="687"/>
      <c r="D93" s="220" t="s">
        <v>375</v>
      </c>
      <c r="E93" s="685" t="s">
        <v>687</v>
      </c>
      <c r="F93" s="685"/>
      <c r="G93" s="685"/>
      <c r="H93" s="685"/>
      <c r="I93" s="685"/>
      <c r="J93" s="685"/>
      <c r="K93" s="685"/>
      <c r="L93" s="685"/>
      <c r="M93" s="685"/>
      <c r="N93" s="685"/>
      <c r="O93" s="685"/>
      <c r="P93" s="685"/>
      <c r="Q93" s="685"/>
      <c r="R93" s="685"/>
      <c r="S93" s="685"/>
      <c r="T93" s="685"/>
      <c r="U93" s="685"/>
      <c r="V93" s="234"/>
    </row>
    <row r="94" spans="1:22" ht="15" customHeight="1">
      <c r="A94" s="687"/>
      <c r="B94" s="687"/>
      <c r="C94" s="687"/>
      <c r="D94" s="220" t="s">
        <v>354</v>
      </c>
      <c r="E94" s="685" t="s">
        <v>685</v>
      </c>
      <c r="F94" s="685"/>
      <c r="G94" s="685"/>
      <c r="H94" s="685"/>
      <c r="I94" s="685"/>
      <c r="J94" s="685"/>
      <c r="K94" s="685"/>
      <c r="L94" s="685"/>
      <c r="M94" s="685"/>
      <c r="N94" s="685"/>
      <c r="O94" s="685"/>
      <c r="P94" s="685"/>
      <c r="Q94" s="685"/>
      <c r="R94" s="685"/>
      <c r="S94" s="685"/>
      <c r="T94" s="685"/>
      <c r="U94" s="685"/>
      <c r="V94" s="234"/>
    </row>
    <row r="95" spans="1:22" ht="30" customHeight="1">
      <c r="A95" s="687"/>
      <c r="B95" s="687"/>
      <c r="C95" s="687"/>
      <c r="D95" s="220" t="s">
        <v>376</v>
      </c>
      <c r="E95" s="685" t="s">
        <v>765</v>
      </c>
      <c r="F95" s="685"/>
      <c r="G95" s="685"/>
      <c r="H95" s="685"/>
      <c r="I95" s="685"/>
      <c r="J95" s="685"/>
      <c r="K95" s="685"/>
      <c r="L95" s="685"/>
      <c r="M95" s="685"/>
      <c r="N95" s="685"/>
      <c r="O95" s="685"/>
      <c r="P95" s="685"/>
      <c r="Q95" s="685"/>
      <c r="R95" s="685"/>
      <c r="S95" s="685"/>
      <c r="T95" s="685"/>
      <c r="U95" s="685"/>
      <c r="V95" s="234"/>
    </row>
    <row r="96" spans="1:22" ht="15" customHeight="1">
      <c r="A96" s="687"/>
      <c r="B96" s="687"/>
      <c r="C96" s="687"/>
      <c r="D96" s="220" t="s">
        <v>343</v>
      </c>
      <c r="E96" s="685" t="s">
        <v>328</v>
      </c>
      <c r="F96" s="685"/>
      <c r="G96" s="685"/>
      <c r="H96" s="685"/>
      <c r="I96" s="685"/>
      <c r="J96" s="685"/>
      <c r="K96" s="685"/>
      <c r="L96" s="685"/>
      <c r="M96" s="685"/>
      <c r="N96" s="685"/>
      <c r="O96" s="685"/>
      <c r="P96" s="685"/>
      <c r="Q96" s="685"/>
      <c r="R96" s="685"/>
      <c r="S96" s="685"/>
      <c r="T96" s="685"/>
      <c r="U96" s="685"/>
      <c r="V96" s="234"/>
    </row>
    <row r="97" spans="1:22" ht="30" customHeight="1">
      <c r="A97" s="687"/>
      <c r="B97" s="687"/>
      <c r="C97" s="687"/>
      <c r="D97" s="220" t="s">
        <v>344</v>
      </c>
      <c r="E97" s="685" t="s">
        <v>329</v>
      </c>
      <c r="F97" s="685"/>
      <c r="G97" s="685"/>
      <c r="H97" s="685"/>
      <c r="I97" s="685"/>
      <c r="J97" s="685"/>
      <c r="K97" s="685"/>
      <c r="L97" s="685"/>
      <c r="M97" s="685"/>
      <c r="N97" s="685"/>
      <c r="O97" s="685"/>
      <c r="P97" s="685"/>
      <c r="Q97" s="685"/>
      <c r="R97" s="685"/>
      <c r="S97" s="685"/>
      <c r="T97" s="685"/>
      <c r="U97" s="685"/>
      <c r="V97" s="234"/>
    </row>
    <row r="98" spans="1:22" ht="30" customHeight="1">
      <c r="A98" s="687"/>
      <c r="B98" s="687"/>
      <c r="C98" s="687"/>
      <c r="D98" s="220" t="s">
        <v>377</v>
      </c>
      <c r="E98" s="685" t="s">
        <v>398</v>
      </c>
      <c r="F98" s="685"/>
      <c r="G98" s="685"/>
      <c r="H98" s="685"/>
      <c r="I98" s="685"/>
      <c r="J98" s="685"/>
      <c r="K98" s="685"/>
      <c r="L98" s="685"/>
      <c r="M98" s="685"/>
      <c r="N98" s="685"/>
      <c r="O98" s="685"/>
      <c r="P98" s="685"/>
      <c r="Q98" s="685"/>
      <c r="R98" s="685"/>
      <c r="S98" s="685"/>
      <c r="T98" s="685"/>
      <c r="U98" s="685"/>
      <c r="V98" s="231"/>
    </row>
    <row r="99" spans="1:22" ht="45" customHeight="1">
      <c r="A99" s="687"/>
      <c r="B99" s="687"/>
      <c r="C99" s="687"/>
      <c r="D99" s="220" t="s">
        <v>359</v>
      </c>
      <c r="E99" s="685" t="s">
        <v>686</v>
      </c>
      <c r="F99" s="685"/>
      <c r="G99" s="685"/>
      <c r="H99" s="685"/>
      <c r="I99" s="685"/>
      <c r="J99" s="685"/>
      <c r="K99" s="685"/>
      <c r="L99" s="685"/>
      <c r="M99" s="685"/>
      <c r="N99" s="685"/>
      <c r="O99" s="685"/>
      <c r="P99" s="685"/>
      <c r="Q99" s="685"/>
      <c r="R99" s="685"/>
      <c r="S99" s="685"/>
      <c r="T99" s="685"/>
      <c r="U99" s="685"/>
      <c r="V99" s="231"/>
    </row>
    <row r="100" spans="1:22" ht="45" customHeight="1">
      <c r="A100" s="688" t="s">
        <v>154</v>
      </c>
      <c r="B100" s="688"/>
      <c r="C100" s="688"/>
      <c r="D100" s="222" t="s">
        <v>347</v>
      </c>
      <c r="E100" s="685" t="s">
        <v>330</v>
      </c>
      <c r="F100" s="685"/>
      <c r="G100" s="685"/>
      <c r="H100" s="685"/>
      <c r="I100" s="685"/>
      <c r="J100" s="685"/>
      <c r="K100" s="685"/>
      <c r="L100" s="685"/>
      <c r="M100" s="685"/>
      <c r="N100" s="685"/>
      <c r="O100" s="685"/>
      <c r="P100" s="685"/>
      <c r="Q100" s="685"/>
      <c r="R100" s="685"/>
      <c r="S100" s="685"/>
      <c r="T100" s="685"/>
      <c r="U100" s="685"/>
      <c r="V100" s="232"/>
    </row>
    <row r="101" spans="1:22" ht="30" customHeight="1">
      <c r="A101" s="688"/>
      <c r="B101" s="688"/>
      <c r="C101" s="688"/>
      <c r="D101" s="222" t="s">
        <v>378</v>
      </c>
      <c r="E101" s="685" t="s">
        <v>766</v>
      </c>
      <c r="F101" s="685"/>
      <c r="G101" s="685"/>
      <c r="H101" s="685"/>
      <c r="I101" s="685"/>
      <c r="J101" s="685"/>
      <c r="K101" s="685"/>
      <c r="L101" s="685"/>
      <c r="M101" s="685"/>
      <c r="N101" s="685"/>
      <c r="O101" s="685"/>
      <c r="P101" s="685"/>
      <c r="Q101" s="685"/>
      <c r="R101" s="685"/>
      <c r="S101" s="685"/>
      <c r="T101" s="685"/>
      <c r="U101" s="685"/>
      <c r="V101" s="232"/>
    </row>
    <row r="102" spans="1:22" ht="15" customHeight="1">
      <c r="A102" s="688"/>
      <c r="B102" s="688"/>
      <c r="C102" s="688"/>
      <c r="D102" s="222" t="s">
        <v>273</v>
      </c>
      <c r="E102" s="685" t="s">
        <v>331</v>
      </c>
      <c r="F102" s="685"/>
      <c r="G102" s="685"/>
      <c r="H102" s="685"/>
      <c r="I102" s="685"/>
      <c r="J102" s="685"/>
      <c r="K102" s="685"/>
      <c r="L102" s="685"/>
      <c r="M102" s="685"/>
      <c r="N102" s="685"/>
      <c r="O102" s="685"/>
      <c r="P102" s="685"/>
      <c r="Q102" s="685"/>
      <c r="R102" s="685"/>
      <c r="S102" s="685"/>
      <c r="T102" s="685"/>
      <c r="U102" s="685"/>
      <c r="V102" s="232"/>
    </row>
    <row r="103" spans="1:22" ht="75" customHeight="1">
      <c r="A103" s="716" t="s">
        <v>161</v>
      </c>
      <c r="B103" s="717"/>
      <c r="C103" s="718"/>
      <c r="D103" s="220" t="s">
        <v>542</v>
      </c>
      <c r="E103" s="685" t="s">
        <v>767</v>
      </c>
      <c r="F103" s="685"/>
      <c r="G103" s="685"/>
      <c r="H103" s="685"/>
      <c r="I103" s="685"/>
      <c r="J103" s="685"/>
      <c r="K103" s="685"/>
      <c r="L103" s="685"/>
      <c r="M103" s="685"/>
      <c r="N103" s="685"/>
      <c r="O103" s="685"/>
      <c r="P103" s="685"/>
      <c r="Q103" s="685"/>
      <c r="R103" s="685"/>
      <c r="S103" s="685"/>
      <c r="T103" s="685"/>
      <c r="U103" s="685"/>
      <c r="V103" s="232"/>
    </row>
    <row r="104" spans="1:22" ht="30" customHeight="1">
      <c r="A104" s="708"/>
      <c r="B104" s="709"/>
      <c r="C104" s="710"/>
      <c r="D104" s="220" t="s">
        <v>690</v>
      </c>
      <c r="E104" s="695" t="s">
        <v>692</v>
      </c>
      <c r="F104" s="696"/>
      <c r="G104" s="696"/>
      <c r="H104" s="696"/>
      <c r="I104" s="696"/>
      <c r="J104" s="696"/>
      <c r="K104" s="696"/>
      <c r="L104" s="696"/>
      <c r="M104" s="696"/>
      <c r="N104" s="696"/>
      <c r="O104" s="696"/>
      <c r="P104" s="696"/>
      <c r="Q104" s="696"/>
      <c r="R104" s="696"/>
      <c r="S104" s="696"/>
      <c r="T104" s="696"/>
      <c r="U104" s="697"/>
      <c r="V104" s="232"/>
    </row>
    <row r="105" spans="1:22" ht="15" customHeight="1">
      <c r="A105" s="708"/>
      <c r="B105" s="709"/>
      <c r="C105" s="710"/>
      <c r="D105" s="220" t="s">
        <v>691</v>
      </c>
      <c r="E105" s="685" t="s">
        <v>540</v>
      </c>
      <c r="F105" s="685"/>
      <c r="G105" s="685"/>
      <c r="H105" s="685"/>
      <c r="I105" s="685"/>
      <c r="J105" s="685"/>
      <c r="K105" s="685"/>
      <c r="L105" s="685"/>
      <c r="M105" s="685"/>
      <c r="N105" s="685"/>
      <c r="O105" s="685"/>
      <c r="P105" s="685"/>
      <c r="Q105" s="685"/>
      <c r="R105" s="685"/>
      <c r="S105" s="685"/>
      <c r="T105" s="685"/>
      <c r="U105" s="685"/>
      <c r="V105" s="232"/>
    </row>
    <row r="106" spans="1:22" ht="15" customHeight="1">
      <c r="A106" s="711"/>
      <c r="B106" s="712"/>
      <c r="C106" s="713"/>
      <c r="D106" s="220" t="s">
        <v>702</v>
      </c>
      <c r="E106" s="685" t="s">
        <v>704</v>
      </c>
      <c r="F106" s="685"/>
      <c r="G106" s="685"/>
      <c r="H106" s="685"/>
      <c r="I106" s="685"/>
      <c r="J106" s="685"/>
      <c r="K106" s="685"/>
      <c r="L106" s="685"/>
      <c r="M106" s="685"/>
      <c r="N106" s="685"/>
      <c r="O106" s="685"/>
      <c r="P106" s="685"/>
      <c r="Q106" s="685"/>
      <c r="R106" s="685"/>
      <c r="S106" s="685"/>
      <c r="T106" s="685"/>
      <c r="U106" s="685"/>
      <c r="V106" s="232"/>
    </row>
    <row r="107" spans="1:22" ht="75" customHeight="1">
      <c r="A107" s="716" t="s">
        <v>162</v>
      </c>
      <c r="B107" s="717"/>
      <c r="C107" s="718"/>
      <c r="D107" s="220" t="s">
        <v>543</v>
      </c>
      <c r="E107" s="685" t="s">
        <v>776</v>
      </c>
      <c r="F107" s="685"/>
      <c r="G107" s="685"/>
      <c r="H107" s="685"/>
      <c r="I107" s="685"/>
      <c r="J107" s="685"/>
      <c r="K107" s="685"/>
      <c r="L107" s="685"/>
      <c r="M107" s="685"/>
      <c r="N107" s="685"/>
      <c r="O107" s="685"/>
      <c r="P107" s="685"/>
      <c r="Q107" s="685"/>
      <c r="R107" s="685"/>
      <c r="S107" s="685"/>
      <c r="T107" s="685"/>
      <c r="U107" s="685"/>
      <c r="V107" s="232"/>
    </row>
    <row r="108" spans="1:22" ht="30" customHeight="1">
      <c r="A108" s="708"/>
      <c r="B108" s="709"/>
      <c r="C108" s="710"/>
      <c r="D108" s="220" t="s">
        <v>688</v>
      </c>
      <c r="E108" s="695" t="s">
        <v>692</v>
      </c>
      <c r="F108" s="696"/>
      <c r="G108" s="696"/>
      <c r="H108" s="696"/>
      <c r="I108" s="696"/>
      <c r="J108" s="696"/>
      <c r="K108" s="696"/>
      <c r="L108" s="696"/>
      <c r="M108" s="696"/>
      <c r="N108" s="696"/>
      <c r="O108" s="696"/>
      <c r="P108" s="696"/>
      <c r="Q108" s="696"/>
      <c r="R108" s="696"/>
      <c r="S108" s="696"/>
      <c r="T108" s="696"/>
      <c r="U108" s="697"/>
      <c r="V108" s="232"/>
    </row>
    <row r="109" spans="1:22" ht="15" customHeight="1">
      <c r="A109" s="708"/>
      <c r="B109" s="709"/>
      <c r="C109" s="710"/>
      <c r="D109" s="220" t="s">
        <v>689</v>
      </c>
      <c r="E109" s="685" t="s">
        <v>541</v>
      </c>
      <c r="F109" s="685"/>
      <c r="G109" s="685"/>
      <c r="H109" s="685"/>
      <c r="I109" s="685"/>
      <c r="J109" s="685"/>
      <c r="K109" s="685"/>
      <c r="L109" s="685"/>
      <c r="M109" s="685"/>
      <c r="N109" s="685"/>
      <c r="O109" s="685"/>
      <c r="P109" s="685"/>
      <c r="Q109" s="685"/>
      <c r="R109" s="685"/>
      <c r="S109" s="685"/>
      <c r="T109" s="685"/>
      <c r="U109" s="685"/>
      <c r="V109" s="232"/>
    </row>
    <row r="110" spans="1:22" ht="15" customHeight="1">
      <c r="A110" s="711"/>
      <c r="B110" s="712"/>
      <c r="C110" s="713"/>
      <c r="D110" s="220" t="s">
        <v>703</v>
      </c>
      <c r="E110" s="685" t="s">
        <v>704</v>
      </c>
      <c r="F110" s="685"/>
      <c r="G110" s="685"/>
      <c r="H110" s="685"/>
      <c r="I110" s="685"/>
      <c r="J110" s="685"/>
      <c r="K110" s="685"/>
      <c r="L110" s="685"/>
      <c r="M110" s="685"/>
      <c r="N110" s="685"/>
      <c r="O110" s="685"/>
      <c r="P110" s="685"/>
      <c r="Q110" s="685"/>
      <c r="R110" s="685"/>
      <c r="S110" s="685"/>
      <c r="T110" s="685"/>
      <c r="U110" s="685"/>
      <c r="V110" s="232"/>
    </row>
    <row r="111" spans="1:22" ht="14.25" customHeight="1">
      <c r="A111" s="690" t="s">
        <v>179</v>
      </c>
      <c r="B111" s="690"/>
      <c r="C111" s="690"/>
      <c r="D111" s="218"/>
      <c r="E111" s="694" t="s">
        <v>180</v>
      </c>
      <c r="F111" s="694"/>
      <c r="G111" s="694"/>
      <c r="H111" s="694"/>
      <c r="I111" s="694"/>
      <c r="J111" s="694"/>
      <c r="K111" s="694"/>
      <c r="L111" s="694"/>
      <c r="M111" s="694"/>
      <c r="N111" s="694"/>
      <c r="O111" s="694"/>
      <c r="P111" s="694"/>
      <c r="Q111" s="694"/>
      <c r="R111" s="694"/>
      <c r="S111" s="694"/>
      <c r="T111" s="694"/>
      <c r="U111" s="694"/>
      <c r="V111" s="227" t="s">
        <v>268</v>
      </c>
    </row>
    <row r="112" spans="1:22" ht="30" customHeight="1">
      <c r="A112" s="687" t="s">
        <v>163</v>
      </c>
      <c r="B112" s="687"/>
      <c r="C112" s="687"/>
      <c r="D112" s="220" t="s">
        <v>300</v>
      </c>
      <c r="E112" s="685" t="s">
        <v>768</v>
      </c>
      <c r="F112" s="685"/>
      <c r="G112" s="685"/>
      <c r="H112" s="685"/>
      <c r="I112" s="685"/>
      <c r="J112" s="685"/>
      <c r="K112" s="685"/>
      <c r="L112" s="685"/>
      <c r="M112" s="685"/>
      <c r="N112" s="685"/>
      <c r="O112" s="685"/>
      <c r="P112" s="685"/>
      <c r="Q112" s="685"/>
      <c r="R112" s="685"/>
      <c r="S112" s="685"/>
      <c r="T112" s="685"/>
      <c r="U112" s="685"/>
      <c r="V112" s="232"/>
    </row>
    <row r="113" spans="1:22" ht="30" customHeight="1">
      <c r="A113" s="687"/>
      <c r="B113" s="687"/>
      <c r="C113" s="687"/>
      <c r="D113" s="220" t="s">
        <v>544</v>
      </c>
      <c r="E113" s="685" t="s">
        <v>545</v>
      </c>
      <c r="F113" s="685"/>
      <c r="G113" s="685"/>
      <c r="H113" s="685"/>
      <c r="I113" s="685"/>
      <c r="J113" s="685"/>
      <c r="K113" s="685"/>
      <c r="L113" s="685"/>
      <c r="M113" s="685"/>
      <c r="N113" s="685"/>
      <c r="O113" s="685"/>
      <c r="P113" s="685"/>
      <c r="Q113" s="685"/>
      <c r="R113" s="685"/>
      <c r="S113" s="685"/>
      <c r="T113" s="685"/>
      <c r="U113" s="685"/>
      <c r="V113" s="232"/>
    </row>
    <row r="114" spans="1:22" ht="15" customHeight="1">
      <c r="A114" s="687"/>
      <c r="B114" s="687"/>
      <c r="C114" s="687"/>
      <c r="D114" s="220" t="s">
        <v>273</v>
      </c>
      <c r="E114" s="685" t="s">
        <v>155</v>
      </c>
      <c r="F114" s="685"/>
      <c r="G114" s="685"/>
      <c r="H114" s="685"/>
      <c r="I114" s="685"/>
      <c r="J114" s="685"/>
      <c r="K114" s="685"/>
      <c r="L114" s="685"/>
      <c r="M114" s="685"/>
      <c r="N114" s="685"/>
      <c r="O114" s="685"/>
      <c r="P114" s="685"/>
      <c r="Q114" s="685"/>
      <c r="R114" s="685"/>
      <c r="S114" s="685"/>
      <c r="T114" s="685"/>
      <c r="U114" s="685"/>
      <c r="V114" s="232"/>
    </row>
    <row r="115" spans="1:22" ht="30" customHeight="1">
      <c r="A115" s="687" t="s">
        <v>164</v>
      </c>
      <c r="B115" s="687"/>
      <c r="C115" s="687"/>
      <c r="D115" s="220" t="s">
        <v>332</v>
      </c>
      <c r="E115" s="685" t="s">
        <v>156</v>
      </c>
      <c r="F115" s="685"/>
      <c r="G115" s="685"/>
      <c r="H115" s="685"/>
      <c r="I115" s="685"/>
      <c r="J115" s="685"/>
      <c r="K115" s="685"/>
      <c r="L115" s="685"/>
      <c r="M115" s="685"/>
      <c r="N115" s="685"/>
      <c r="O115" s="685"/>
      <c r="P115" s="685"/>
      <c r="Q115" s="685"/>
      <c r="R115" s="685"/>
      <c r="S115" s="685"/>
      <c r="T115" s="685"/>
      <c r="U115" s="685"/>
      <c r="V115" s="232"/>
    </row>
    <row r="116" spans="1:22" ht="30" customHeight="1">
      <c r="A116" s="687"/>
      <c r="B116" s="687"/>
      <c r="C116" s="687"/>
      <c r="D116" s="220" t="s">
        <v>546</v>
      </c>
      <c r="E116" s="685" t="s">
        <v>547</v>
      </c>
      <c r="F116" s="685"/>
      <c r="G116" s="685"/>
      <c r="H116" s="685"/>
      <c r="I116" s="685"/>
      <c r="J116" s="685"/>
      <c r="K116" s="685"/>
      <c r="L116" s="685"/>
      <c r="M116" s="685"/>
      <c r="N116" s="685"/>
      <c r="O116" s="685"/>
      <c r="P116" s="685"/>
      <c r="Q116" s="685"/>
      <c r="R116" s="685"/>
      <c r="S116" s="685"/>
      <c r="T116" s="685"/>
      <c r="U116" s="685"/>
      <c r="V116" s="232"/>
    </row>
    <row r="117" spans="1:22" ht="30" customHeight="1">
      <c r="A117" s="687"/>
      <c r="B117" s="687"/>
      <c r="C117" s="687"/>
      <c r="D117" s="220" t="s">
        <v>696</v>
      </c>
      <c r="E117" s="695" t="s">
        <v>695</v>
      </c>
      <c r="F117" s="696"/>
      <c r="G117" s="696"/>
      <c r="H117" s="696"/>
      <c r="I117" s="696"/>
      <c r="J117" s="696"/>
      <c r="K117" s="696"/>
      <c r="L117" s="696"/>
      <c r="M117" s="696"/>
      <c r="N117" s="696"/>
      <c r="O117" s="696"/>
      <c r="P117" s="696"/>
      <c r="Q117" s="696"/>
      <c r="R117" s="696"/>
      <c r="S117" s="696"/>
      <c r="T117" s="696"/>
      <c r="U117" s="697"/>
      <c r="V117" s="232"/>
    </row>
    <row r="118" spans="1:22" ht="15" customHeight="1">
      <c r="A118" s="687"/>
      <c r="B118" s="687"/>
      <c r="C118" s="687"/>
      <c r="D118" s="220" t="s">
        <v>697</v>
      </c>
      <c r="E118" s="691" t="s">
        <v>157</v>
      </c>
      <c r="F118" s="691"/>
      <c r="G118" s="691"/>
      <c r="H118" s="691"/>
      <c r="I118" s="691"/>
      <c r="J118" s="691"/>
      <c r="K118" s="691"/>
      <c r="L118" s="691"/>
      <c r="M118" s="691"/>
      <c r="N118" s="691"/>
      <c r="O118" s="691"/>
      <c r="P118" s="691"/>
      <c r="Q118" s="691"/>
      <c r="R118" s="691"/>
      <c r="S118" s="691"/>
      <c r="T118" s="691"/>
      <c r="U118" s="691"/>
      <c r="V118" s="232"/>
    </row>
    <row r="119" spans="1:22" ht="30" customHeight="1">
      <c r="A119" s="687" t="s">
        <v>165</v>
      </c>
      <c r="B119" s="687"/>
      <c r="C119" s="687"/>
      <c r="D119" s="220" t="s">
        <v>332</v>
      </c>
      <c r="E119" s="685" t="s">
        <v>158</v>
      </c>
      <c r="F119" s="685"/>
      <c r="G119" s="685"/>
      <c r="H119" s="685"/>
      <c r="I119" s="685"/>
      <c r="J119" s="685"/>
      <c r="K119" s="685"/>
      <c r="L119" s="685"/>
      <c r="M119" s="685"/>
      <c r="N119" s="685"/>
      <c r="O119" s="685"/>
      <c r="P119" s="685"/>
      <c r="Q119" s="685"/>
      <c r="R119" s="685"/>
      <c r="S119" s="685"/>
      <c r="T119" s="685"/>
      <c r="U119" s="685"/>
      <c r="V119" s="232"/>
    </row>
    <row r="120" spans="1:22" ht="30" customHeight="1">
      <c r="A120" s="687"/>
      <c r="B120" s="687"/>
      <c r="C120" s="687"/>
      <c r="D120" s="220" t="s">
        <v>548</v>
      </c>
      <c r="E120" s="685" t="s">
        <v>550</v>
      </c>
      <c r="F120" s="685"/>
      <c r="G120" s="685"/>
      <c r="H120" s="685"/>
      <c r="I120" s="685"/>
      <c r="J120" s="685"/>
      <c r="K120" s="685"/>
      <c r="L120" s="685"/>
      <c r="M120" s="685"/>
      <c r="N120" s="685"/>
      <c r="O120" s="685"/>
      <c r="P120" s="685"/>
      <c r="Q120" s="685"/>
      <c r="R120" s="685"/>
      <c r="S120" s="685"/>
      <c r="T120" s="685"/>
      <c r="U120" s="685"/>
      <c r="V120" s="232"/>
    </row>
    <row r="121" spans="1:22" ht="15" customHeight="1">
      <c r="A121" s="687"/>
      <c r="B121" s="687"/>
      <c r="C121" s="687"/>
      <c r="D121" s="220" t="s">
        <v>559</v>
      </c>
      <c r="E121" s="685" t="s">
        <v>159</v>
      </c>
      <c r="F121" s="685"/>
      <c r="G121" s="685"/>
      <c r="H121" s="685"/>
      <c r="I121" s="685"/>
      <c r="J121" s="685"/>
      <c r="K121" s="685"/>
      <c r="L121" s="685"/>
      <c r="M121" s="685"/>
      <c r="N121" s="685"/>
      <c r="O121" s="685"/>
      <c r="P121" s="685"/>
      <c r="Q121" s="685"/>
      <c r="R121" s="685"/>
      <c r="S121" s="685"/>
      <c r="T121" s="685"/>
      <c r="U121" s="685"/>
      <c r="V121" s="232"/>
    </row>
    <row r="122" spans="1:22" ht="30" customHeight="1">
      <c r="A122" s="687" t="s">
        <v>166</v>
      </c>
      <c r="B122" s="687"/>
      <c r="C122" s="687"/>
      <c r="D122" s="220" t="s">
        <v>300</v>
      </c>
      <c r="E122" s="685" t="s">
        <v>160</v>
      </c>
      <c r="F122" s="685"/>
      <c r="G122" s="685"/>
      <c r="H122" s="685"/>
      <c r="I122" s="685"/>
      <c r="J122" s="685"/>
      <c r="K122" s="685"/>
      <c r="L122" s="685"/>
      <c r="M122" s="685"/>
      <c r="N122" s="685"/>
      <c r="O122" s="685"/>
      <c r="P122" s="685"/>
      <c r="Q122" s="685"/>
      <c r="R122" s="685"/>
      <c r="S122" s="685"/>
      <c r="T122" s="685"/>
      <c r="U122" s="685"/>
      <c r="V122" s="232"/>
    </row>
    <row r="123" spans="1:22" ht="30" customHeight="1">
      <c r="A123" s="687"/>
      <c r="B123" s="687"/>
      <c r="C123" s="687"/>
      <c r="D123" s="220" t="s">
        <v>552</v>
      </c>
      <c r="E123" s="685" t="s">
        <v>551</v>
      </c>
      <c r="F123" s="685"/>
      <c r="G123" s="685"/>
      <c r="H123" s="685"/>
      <c r="I123" s="685"/>
      <c r="J123" s="685"/>
      <c r="K123" s="685"/>
      <c r="L123" s="685"/>
      <c r="M123" s="685"/>
      <c r="N123" s="685"/>
      <c r="O123" s="685"/>
      <c r="P123" s="685"/>
      <c r="Q123" s="685"/>
      <c r="R123" s="685"/>
      <c r="S123" s="685"/>
      <c r="T123" s="685"/>
      <c r="U123" s="685"/>
      <c r="V123" s="232"/>
    </row>
    <row r="124" spans="1:22" ht="30" customHeight="1">
      <c r="A124" s="687"/>
      <c r="B124" s="687"/>
      <c r="C124" s="687"/>
      <c r="D124" s="220" t="s">
        <v>698</v>
      </c>
      <c r="E124" s="695" t="s">
        <v>695</v>
      </c>
      <c r="F124" s="696"/>
      <c r="G124" s="696"/>
      <c r="H124" s="696"/>
      <c r="I124" s="696"/>
      <c r="J124" s="696"/>
      <c r="K124" s="696"/>
      <c r="L124" s="696"/>
      <c r="M124" s="696"/>
      <c r="N124" s="696"/>
      <c r="O124" s="696"/>
      <c r="P124" s="696"/>
      <c r="Q124" s="696"/>
      <c r="R124" s="696"/>
      <c r="S124" s="696"/>
      <c r="T124" s="696"/>
      <c r="U124" s="697"/>
      <c r="V124" s="232"/>
    </row>
    <row r="125" spans="1:22" ht="15" customHeight="1">
      <c r="A125" s="687"/>
      <c r="B125" s="687"/>
      <c r="C125" s="687"/>
      <c r="D125" s="220" t="s">
        <v>699</v>
      </c>
      <c r="E125" s="685" t="s">
        <v>157</v>
      </c>
      <c r="F125" s="685"/>
      <c r="G125" s="685"/>
      <c r="H125" s="685"/>
      <c r="I125" s="685"/>
      <c r="J125" s="685"/>
      <c r="K125" s="685"/>
      <c r="L125" s="685"/>
      <c r="M125" s="685"/>
      <c r="N125" s="685"/>
      <c r="O125" s="685"/>
      <c r="P125" s="685"/>
      <c r="Q125" s="685"/>
      <c r="R125" s="685"/>
      <c r="S125" s="685"/>
      <c r="T125" s="685"/>
      <c r="U125" s="685"/>
      <c r="V125" s="232"/>
    </row>
    <row r="126" spans="1:22" ht="30" customHeight="1">
      <c r="A126" s="687" t="s">
        <v>174</v>
      </c>
      <c r="B126" s="687"/>
      <c r="C126" s="687"/>
      <c r="D126" s="220" t="s">
        <v>333</v>
      </c>
      <c r="E126" s="691" t="s">
        <v>167</v>
      </c>
      <c r="F126" s="691"/>
      <c r="G126" s="691"/>
      <c r="H126" s="691"/>
      <c r="I126" s="691"/>
      <c r="J126" s="691"/>
      <c r="K126" s="691"/>
      <c r="L126" s="691"/>
      <c r="M126" s="691"/>
      <c r="N126" s="691"/>
      <c r="O126" s="691"/>
      <c r="P126" s="691"/>
      <c r="Q126" s="691"/>
      <c r="R126" s="691"/>
      <c r="S126" s="691"/>
      <c r="T126" s="691"/>
      <c r="U126" s="691"/>
      <c r="V126" s="232"/>
    </row>
    <row r="127" spans="1:22" ht="30" customHeight="1">
      <c r="A127" s="687"/>
      <c r="B127" s="687"/>
      <c r="C127" s="687"/>
      <c r="D127" s="220" t="s">
        <v>552</v>
      </c>
      <c r="E127" s="691" t="s">
        <v>547</v>
      </c>
      <c r="F127" s="691"/>
      <c r="G127" s="691"/>
      <c r="H127" s="691"/>
      <c r="I127" s="691"/>
      <c r="J127" s="691"/>
      <c r="K127" s="691"/>
      <c r="L127" s="691"/>
      <c r="M127" s="691"/>
      <c r="N127" s="691"/>
      <c r="O127" s="691"/>
      <c r="P127" s="691"/>
      <c r="Q127" s="691"/>
      <c r="R127" s="691"/>
      <c r="S127" s="691"/>
      <c r="T127" s="691"/>
      <c r="U127" s="691"/>
      <c r="V127" s="232"/>
    </row>
    <row r="128" spans="1:22" ht="30" customHeight="1">
      <c r="A128" s="687"/>
      <c r="B128" s="687"/>
      <c r="C128" s="687"/>
      <c r="D128" s="220" t="s">
        <v>700</v>
      </c>
      <c r="E128" s="695" t="s">
        <v>695</v>
      </c>
      <c r="F128" s="696"/>
      <c r="G128" s="696"/>
      <c r="H128" s="696"/>
      <c r="I128" s="696"/>
      <c r="J128" s="696"/>
      <c r="K128" s="696"/>
      <c r="L128" s="696"/>
      <c r="M128" s="696"/>
      <c r="N128" s="696"/>
      <c r="O128" s="696"/>
      <c r="P128" s="696"/>
      <c r="Q128" s="696"/>
      <c r="R128" s="696"/>
      <c r="S128" s="696"/>
      <c r="T128" s="696"/>
      <c r="U128" s="697"/>
      <c r="V128" s="232"/>
    </row>
    <row r="129" spans="1:22" ht="15" customHeight="1">
      <c r="A129" s="687"/>
      <c r="B129" s="687"/>
      <c r="C129" s="687"/>
      <c r="D129" s="220" t="s">
        <v>701</v>
      </c>
      <c r="E129" s="691" t="s">
        <v>168</v>
      </c>
      <c r="F129" s="691"/>
      <c r="G129" s="691"/>
      <c r="H129" s="691"/>
      <c r="I129" s="691"/>
      <c r="J129" s="691"/>
      <c r="K129" s="691"/>
      <c r="L129" s="691"/>
      <c r="M129" s="691"/>
      <c r="N129" s="691"/>
      <c r="O129" s="691"/>
      <c r="P129" s="691"/>
      <c r="Q129" s="691"/>
      <c r="R129" s="691"/>
      <c r="S129" s="691"/>
      <c r="T129" s="691"/>
      <c r="U129" s="691"/>
      <c r="V129" s="232"/>
    </row>
    <row r="130" spans="1:22" ht="45" customHeight="1">
      <c r="A130" s="708" t="s">
        <v>694</v>
      </c>
      <c r="B130" s="709"/>
      <c r="C130" s="710"/>
      <c r="D130" s="714"/>
      <c r="E130" s="703" t="s">
        <v>693</v>
      </c>
      <c r="F130" s="704"/>
      <c r="G130" s="704"/>
      <c r="H130" s="704"/>
      <c r="I130" s="704"/>
      <c r="J130" s="704"/>
      <c r="K130" s="704"/>
      <c r="L130" s="704"/>
      <c r="M130" s="704"/>
      <c r="N130" s="704"/>
      <c r="O130" s="704"/>
      <c r="P130" s="704"/>
      <c r="Q130" s="704"/>
      <c r="R130" s="704"/>
      <c r="S130" s="704"/>
      <c r="T130" s="704"/>
      <c r="U130" s="705"/>
      <c r="V130" s="706"/>
    </row>
    <row r="131" spans="1:22" ht="75" customHeight="1">
      <c r="A131" s="711"/>
      <c r="B131" s="712"/>
      <c r="C131" s="713"/>
      <c r="D131" s="715"/>
      <c r="E131" s="700" t="s">
        <v>722</v>
      </c>
      <c r="F131" s="701"/>
      <c r="G131" s="701"/>
      <c r="H131" s="701"/>
      <c r="I131" s="701"/>
      <c r="J131" s="701"/>
      <c r="K131" s="701"/>
      <c r="L131" s="701"/>
      <c r="M131" s="701"/>
      <c r="N131" s="701"/>
      <c r="O131" s="701"/>
      <c r="P131" s="701"/>
      <c r="Q131" s="701"/>
      <c r="R131" s="701"/>
      <c r="S131" s="701"/>
      <c r="T131" s="701"/>
      <c r="U131" s="702"/>
      <c r="V131" s="707"/>
    </row>
    <row r="132" spans="1:22" ht="45" customHeight="1">
      <c r="A132" s="693" t="s">
        <v>175</v>
      </c>
      <c r="B132" s="693"/>
      <c r="C132" s="693"/>
      <c r="D132" s="220" t="s">
        <v>300</v>
      </c>
      <c r="E132" s="685" t="s">
        <v>769</v>
      </c>
      <c r="F132" s="685"/>
      <c r="G132" s="685"/>
      <c r="H132" s="685"/>
      <c r="I132" s="685"/>
      <c r="J132" s="685"/>
      <c r="K132" s="685"/>
      <c r="L132" s="685"/>
      <c r="M132" s="685"/>
      <c r="N132" s="685"/>
      <c r="O132" s="685"/>
      <c r="P132" s="685"/>
      <c r="Q132" s="685"/>
      <c r="R132" s="685"/>
      <c r="S132" s="685"/>
      <c r="T132" s="685"/>
      <c r="U132" s="685"/>
      <c r="V132" s="231"/>
    </row>
    <row r="133" spans="1:22" ht="15" customHeight="1">
      <c r="A133" s="693"/>
      <c r="B133" s="693"/>
      <c r="C133" s="693"/>
      <c r="D133" s="220" t="s">
        <v>334</v>
      </c>
      <c r="E133" s="685" t="s">
        <v>169</v>
      </c>
      <c r="F133" s="685"/>
      <c r="G133" s="685"/>
      <c r="H133" s="685"/>
      <c r="I133" s="685"/>
      <c r="J133" s="685"/>
      <c r="K133" s="685"/>
      <c r="L133" s="685"/>
      <c r="M133" s="685"/>
      <c r="N133" s="685"/>
      <c r="O133" s="685"/>
      <c r="P133" s="685"/>
      <c r="Q133" s="685"/>
      <c r="R133" s="685"/>
      <c r="S133" s="685"/>
      <c r="T133" s="685"/>
      <c r="U133" s="685"/>
      <c r="V133" s="231"/>
    </row>
    <row r="134" spans="1:22" ht="15" customHeight="1">
      <c r="A134" s="693"/>
      <c r="B134" s="693"/>
      <c r="C134" s="693"/>
      <c r="D134" s="220" t="s">
        <v>549</v>
      </c>
      <c r="E134" s="685" t="s">
        <v>704</v>
      </c>
      <c r="F134" s="685"/>
      <c r="G134" s="685"/>
      <c r="H134" s="685"/>
      <c r="I134" s="685"/>
      <c r="J134" s="685"/>
      <c r="K134" s="685"/>
      <c r="L134" s="685"/>
      <c r="M134" s="685"/>
      <c r="N134" s="685"/>
      <c r="O134" s="685"/>
      <c r="P134" s="685"/>
      <c r="Q134" s="685"/>
      <c r="R134" s="685"/>
      <c r="S134" s="685"/>
      <c r="T134" s="685"/>
      <c r="U134" s="685"/>
      <c r="V134" s="231"/>
    </row>
    <row r="135" spans="1:22" ht="14.25" customHeight="1">
      <c r="A135" s="690" t="s">
        <v>179</v>
      </c>
      <c r="B135" s="690"/>
      <c r="C135" s="690"/>
      <c r="D135" s="218"/>
      <c r="E135" s="694" t="s">
        <v>180</v>
      </c>
      <c r="F135" s="694"/>
      <c r="G135" s="694"/>
      <c r="H135" s="694"/>
      <c r="I135" s="694"/>
      <c r="J135" s="694"/>
      <c r="K135" s="694"/>
      <c r="L135" s="694"/>
      <c r="M135" s="694"/>
      <c r="N135" s="694"/>
      <c r="O135" s="694"/>
      <c r="P135" s="694"/>
      <c r="Q135" s="694"/>
      <c r="R135" s="694"/>
      <c r="S135" s="694"/>
      <c r="T135" s="694"/>
      <c r="U135" s="694"/>
      <c r="V135" s="227" t="s">
        <v>268</v>
      </c>
    </row>
    <row r="136" spans="1:22" ht="45" customHeight="1">
      <c r="A136" s="699" t="s">
        <v>176</v>
      </c>
      <c r="B136" s="699"/>
      <c r="C136" s="699"/>
      <c r="D136" s="222" t="s">
        <v>300</v>
      </c>
      <c r="E136" s="685" t="s">
        <v>196</v>
      </c>
      <c r="F136" s="685"/>
      <c r="G136" s="685"/>
      <c r="H136" s="685"/>
      <c r="I136" s="685"/>
      <c r="J136" s="685"/>
      <c r="K136" s="685"/>
      <c r="L136" s="685"/>
      <c r="M136" s="685"/>
      <c r="N136" s="685"/>
      <c r="O136" s="685"/>
      <c r="P136" s="685"/>
      <c r="Q136" s="685"/>
      <c r="R136" s="685"/>
      <c r="S136" s="685"/>
      <c r="T136" s="685"/>
      <c r="U136" s="685"/>
      <c r="V136" s="232"/>
    </row>
    <row r="137" spans="1:22" ht="45" customHeight="1">
      <c r="A137" s="699"/>
      <c r="B137" s="699"/>
      <c r="C137" s="699"/>
      <c r="D137" s="222" t="s">
        <v>334</v>
      </c>
      <c r="E137" s="685" t="s">
        <v>170</v>
      </c>
      <c r="F137" s="685"/>
      <c r="G137" s="685"/>
      <c r="H137" s="685"/>
      <c r="I137" s="685"/>
      <c r="J137" s="685"/>
      <c r="K137" s="685"/>
      <c r="L137" s="685"/>
      <c r="M137" s="685"/>
      <c r="N137" s="685"/>
      <c r="O137" s="685"/>
      <c r="P137" s="685"/>
      <c r="Q137" s="685"/>
      <c r="R137" s="685"/>
      <c r="S137" s="685"/>
      <c r="T137" s="685"/>
      <c r="U137" s="685"/>
      <c r="V137" s="232"/>
    </row>
    <row r="138" spans="1:22" ht="15" customHeight="1">
      <c r="A138" s="699"/>
      <c r="B138" s="699"/>
      <c r="C138" s="699"/>
      <c r="D138" s="222" t="s">
        <v>553</v>
      </c>
      <c r="E138" s="685" t="s">
        <v>554</v>
      </c>
      <c r="F138" s="685"/>
      <c r="G138" s="685"/>
      <c r="H138" s="685"/>
      <c r="I138" s="685"/>
      <c r="J138" s="685"/>
      <c r="K138" s="685"/>
      <c r="L138" s="685"/>
      <c r="M138" s="685"/>
      <c r="N138" s="685"/>
      <c r="O138" s="685"/>
      <c r="P138" s="685"/>
      <c r="Q138" s="685"/>
      <c r="R138" s="685"/>
      <c r="S138" s="685"/>
      <c r="T138" s="685"/>
      <c r="U138" s="685"/>
      <c r="V138" s="232"/>
    </row>
    <row r="139" spans="1:22" ht="45" customHeight="1">
      <c r="A139" s="699" t="s">
        <v>177</v>
      </c>
      <c r="B139" s="699"/>
      <c r="C139" s="699"/>
      <c r="D139" s="222" t="s">
        <v>300</v>
      </c>
      <c r="E139" s="685" t="s">
        <v>171</v>
      </c>
      <c r="F139" s="685"/>
      <c r="G139" s="685"/>
      <c r="H139" s="685"/>
      <c r="I139" s="685"/>
      <c r="J139" s="685"/>
      <c r="K139" s="685"/>
      <c r="L139" s="685"/>
      <c r="M139" s="685"/>
      <c r="N139" s="685"/>
      <c r="O139" s="685"/>
      <c r="P139" s="685"/>
      <c r="Q139" s="685"/>
      <c r="R139" s="685"/>
      <c r="S139" s="685"/>
      <c r="T139" s="685"/>
      <c r="U139" s="685"/>
      <c r="V139" s="232"/>
    </row>
    <row r="140" spans="1:22" ht="30" customHeight="1">
      <c r="A140" s="699"/>
      <c r="B140" s="699"/>
      <c r="C140" s="699"/>
      <c r="D140" s="222" t="s">
        <v>707</v>
      </c>
      <c r="E140" s="695" t="s">
        <v>705</v>
      </c>
      <c r="F140" s="696"/>
      <c r="G140" s="696"/>
      <c r="H140" s="696"/>
      <c r="I140" s="696"/>
      <c r="J140" s="696"/>
      <c r="K140" s="696"/>
      <c r="L140" s="696"/>
      <c r="M140" s="696"/>
      <c r="N140" s="696"/>
      <c r="O140" s="696"/>
      <c r="P140" s="696"/>
      <c r="Q140" s="696"/>
      <c r="R140" s="696"/>
      <c r="S140" s="696"/>
      <c r="T140" s="696"/>
      <c r="U140" s="697"/>
      <c r="V140" s="232"/>
    </row>
    <row r="141" spans="1:22" ht="30" customHeight="1">
      <c r="A141" s="699"/>
      <c r="B141" s="699"/>
      <c r="C141" s="699"/>
      <c r="D141" s="222" t="s">
        <v>708</v>
      </c>
      <c r="E141" s="685" t="s">
        <v>714</v>
      </c>
      <c r="F141" s="685"/>
      <c r="G141" s="685"/>
      <c r="H141" s="685"/>
      <c r="I141" s="685"/>
      <c r="J141" s="685"/>
      <c r="K141" s="685"/>
      <c r="L141" s="685"/>
      <c r="M141" s="685"/>
      <c r="N141" s="685"/>
      <c r="O141" s="685"/>
      <c r="P141" s="685"/>
      <c r="Q141" s="685"/>
      <c r="R141" s="685"/>
      <c r="S141" s="685"/>
      <c r="T141" s="685"/>
      <c r="U141" s="685"/>
      <c r="V141" s="232"/>
    </row>
    <row r="142" spans="1:22" ht="30" customHeight="1">
      <c r="A142" s="699"/>
      <c r="B142" s="699"/>
      <c r="C142" s="699"/>
      <c r="D142" s="222" t="s">
        <v>709</v>
      </c>
      <c r="E142" s="685" t="s">
        <v>715</v>
      </c>
      <c r="F142" s="685"/>
      <c r="G142" s="685"/>
      <c r="H142" s="685"/>
      <c r="I142" s="685"/>
      <c r="J142" s="685"/>
      <c r="K142" s="685"/>
      <c r="L142" s="685"/>
      <c r="M142" s="685"/>
      <c r="N142" s="685"/>
      <c r="O142" s="685"/>
      <c r="P142" s="685"/>
      <c r="Q142" s="685"/>
      <c r="R142" s="685"/>
      <c r="S142" s="685"/>
      <c r="T142" s="685"/>
      <c r="U142" s="685"/>
      <c r="V142" s="232"/>
    </row>
    <row r="143" spans="1:22" ht="30" customHeight="1">
      <c r="A143" s="699"/>
      <c r="B143" s="699"/>
      <c r="C143" s="699"/>
      <c r="D143" s="222" t="s">
        <v>710</v>
      </c>
      <c r="E143" s="695" t="s">
        <v>706</v>
      </c>
      <c r="F143" s="696"/>
      <c r="G143" s="696"/>
      <c r="H143" s="696"/>
      <c r="I143" s="696"/>
      <c r="J143" s="696"/>
      <c r="K143" s="696"/>
      <c r="L143" s="696"/>
      <c r="M143" s="696"/>
      <c r="N143" s="696"/>
      <c r="O143" s="696"/>
      <c r="P143" s="696"/>
      <c r="Q143" s="696"/>
      <c r="R143" s="696"/>
      <c r="S143" s="696"/>
      <c r="T143" s="696"/>
      <c r="U143" s="697"/>
      <c r="V143" s="232"/>
    </row>
    <row r="144" spans="1:22" ht="45" customHeight="1">
      <c r="A144" s="699"/>
      <c r="B144" s="699"/>
      <c r="C144" s="699"/>
      <c r="D144" s="222" t="s">
        <v>711</v>
      </c>
      <c r="E144" s="685" t="s">
        <v>172</v>
      </c>
      <c r="F144" s="685"/>
      <c r="G144" s="685"/>
      <c r="H144" s="685"/>
      <c r="I144" s="685"/>
      <c r="J144" s="685"/>
      <c r="K144" s="685"/>
      <c r="L144" s="685"/>
      <c r="M144" s="685"/>
      <c r="N144" s="685"/>
      <c r="O144" s="685"/>
      <c r="P144" s="685"/>
      <c r="Q144" s="685"/>
      <c r="R144" s="685"/>
      <c r="S144" s="685"/>
      <c r="T144" s="685"/>
      <c r="U144" s="685"/>
      <c r="V144" s="232"/>
    </row>
    <row r="145" spans="1:22" ht="30" customHeight="1">
      <c r="A145" s="699"/>
      <c r="B145" s="699"/>
      <c r="C145" s="699"/>
      <c r="D145" s="222" t="s">
        <v>712</v>
      </c>
      <c r="E145" s="685" t="s">
        <v>173</v>
      </c>
      <c r="F145" s="685"/>
      <c r="G145" s="685"/>
      <c r="H145" s="685"/>
      <c r="I145" s="685"/>
      <c r="J145" s="685"/>
      <c r="K145" s="685"/>
      <c r="L145" s="685"/>
      <c r="M145" s="685"/>
      <c r="N145" s="685"/>
      <c r="O145" s="685"/>
      <c r="P145" s="685"/>
      <c r="Q145" s="685"/>
      <c r="R145" s="685"/>
      <c r="S145" s="685"/>
      <c r="T145" s="685"/>
      <c r="U145" s="685"/>
      <c r="V145" s="232"/>
    </row>
    <row r="146" spans="1:22" ht="45" customHeight="1">
      <c r="A146" s="699"/>
      <c r="B146" s="699"/>
      <c r="C146" s="699"/>
      <c r="D146" s="222" t="s">
        <v>713</v>
      </c>
      <c r="E146" s="685" t="s">
        <v>379</v>
      </c>
      <c r="F146" s="685"/>
      <c r="G146" s="685"/>
      <c r="H146" s="685"/>
      <c r="I146" s="685"/>
      <c r="J146" s="685"/>
      <c r="K146" s="685"/>
      <c r="L146" s="685"/>
      <c r="M146" s="685"/>
      <c r="N146" s="685"/>
      <c r="O146" s="685"/>
      <c r="P146" s="685"/>
      <c r="Q146" s="685"/>
      <c r="R146" s="685"/>
      <c r="S146" s="685"/>
      <c r="T146" s="685"/>
      <c r="U146" s="685"/>
      <c r="V146" s="232"/>
    </row>
  </sheetData>
  <dataConsolidate/>
  <mergeCells count="180">
    <mergeCell ref="V130:V131"/>
    <mergeCell ref="A130:C131"/>
    <mergeCell ref="D130:D131"/>
    <mergeCell ref="E117:U117"/>
    <mergeCell ref="E124:U124"/>
    <mergeCell ref="E128:U128"/>
    <mergeCell ref="E106:U106"/>
    <mergeCell ref="A103:C106"/>
    <mergeCell ref="E110:U110"/>
    <mergeCell ref="A107:C110"/>
    <mergeCell ref="E109:U109"/>
    <mergeCell ref="E113:U113"/>
    <mergeCell ref="E116:U116"/>
    <mergeCell ref="E120:U120"/>
    <mergeCell ref="A119:C121"/>
    <mergeCell ref="E118:U118"/>
    <mergeCell ref="E127:U127"/>
    <mergeCell ref="E122:U122"/>
    <mergeCell ref="E121:U121"/>
    <mergeCell ref="E105:U105"/>
    <mergeCell ref="E123:U123"/>
    <mergeCell ref="E104:U104"/>
    <mergeCell ref="E108:U108"/>
    <mergeCell ref="A111:C111"/>
    <mergeCell ref="A132:C134"/>
    <mergeCell ref="E134:U134"/>
    <mergeCell ref="A136:C138"/>
    <mergeCell ref="E138:U138"/>
    <mergeCell ref="A139:C146"/>
    <mergeCell ref="E144:U144"/>
    <mergeCell ref="E142:U142"/>
    <mergeCell ref="A126:C129"/>
    <mergeCell ref="E146:U146"/>
    <mergeCell ref="E145:U145"/>
    <mergeCell ref="E131:U131"/>
    <mergeCell ref="E130:U130"/>
    <mergeCell ref="A135:C135"/>
    <mergeCell ref="E135:U135"/>
    <mergeCell ref="E140:U140"/>
    <mergeCell ref="E143:U143"/>
    <mergeCell ref="E98:U98"/>
    <mergeCell ref="A4:V4"/>
    <mergeCell ref="E97:U97"/>
    <mergeCell ref="E96:U96"/>
    <mergeCell ref="E95:U95"/>
    <mergeCell ref="E89:U89"/>
    <mergeCell ref="E99:U99"/>
    <mergeCell ref="E119:U119"/>
    <mergeCell ref="E94:U94"/>
    <mergeCell ref="E93:U93"/>
    <mergeCell ref="A115:C118"/>
    <mergeCell ref="A112:C114"/>
    <mergeCell ref="E102:U102"/>
    <mergeCell ref="E101:U101"/>
    <mergeCell ref="E100:U100"/>
    <mergeCell ref="E115:U115"/>
    <mergeCell ref="E114:U114"/>
    <mergeCell ref="E112:U112"/>
    <mergeCell ref="E107:U107"/>
    <mergeCell ref="E103:U103"/>
    <mergeCell ref="E80:U80"/>
    <mergeCell ref="E79:U79"/>
    <mergeCell ref="A29:C29"/>
    <mergeCell ref="E111:U111"/>
    <mergeCell ref="A1:V1"/>
    <mergeCell ref="E141:U141"/>
    <mergeCell ref="E139:U139"/>
    <mergeCell ref="E137:U137"/>
    <mergeCell ref="E136:U136"/>
    <mergeCell ref="A40:C43"/>
    <mergeCell ref="E43:U43"/>
    <mergeCell ref="A100:C102"/>
    <mergeCell ref="A122:C125"/>
    <mergeCell ref="E129:U129"/>
    <mergeCell ref="E126:U126"/>
    <mergeCell ref="E132:U132"/>
    <mergeCell ref="E133:U133"/>
    <mergeCell ref="E88:U88"/>
    <mergeCell ref="E87:U87"/>
    <mergeCell ref="A72:C84"/>
    <mergeCell ref="A86:C99"/>
    <mergeCell ref="E82:U82"/>
    <mergeCell ref="E125:U125"/>
    <mergeCell ref="E92:U92"/>
    <mergeCell ref="E91:U91"/>
    <mergeCell ref="E90:U90"/>
    <mergeCell ref="E60:U60"/>
    <mergeCell ref="A85:C85"/>
    <mergeCell ref="E55:U55"/>
    <mergeCell ref="E59:U59"/>
    <mergeCell ref="E71:U71"/>
    <mergeCell ref="E70:U70"/>
    <mergeCell ref="E69:U69"/>
    <mergeCell ref="E68:U68"/>
    <mergeCell ref="E77:U77"/>
    <mergeCell ref="E76:U76"/>
    <mergeCell ref="E75:U75"/>
    <mergeCell ref="E74:U74"/>
    <mergeCell ref="E73:U73"/>
    <mergeCell ref="E78:U78"/>
    <mergeCell ref="A32:C39"/>
    <mergeCell ref="E67:U67"/>
    <mergeCell ref="E66:U66"/>
    <mergeCell ref="E65:U65"/>
    <mergeCell ref="E64:U64"/>
    <mergeCell ref="E63:U63"/>
    <mergeCell ref="E45:U45"/>
    <mergeCell ref="E44:U44"/>
    <mergeCell ref="E42:U42"/>
    <mergeCell ref="E62:U62"/>
    <mergeCell ref="E61:U61"/>
    <mergeCell ref="E47:U47"/>
    <mergeCell ref="A59:C71"/>
    <mergeCell ref="E54:U54"/>
    <mergeCell ref="E46:U46"/>
    <mergeCell ref="E35:U35"/>
    <mergeCell ref="A58:C58"/>
    <mergeCell ref="A44:C57"/>
    <mergeCell ref="E51:U51"/>
    <mergeCell ref="E34:U34"/>
    <mergeCell ref="E33:U33"/>
    <mergeCell ref="E32:U32"/>
    <mergeCell ref="E48:U48"/>
    <mergeCell ref="E86:U86"/>
    <mergeCell ref="E72:U72"/>
    <mergeCell ref="E53:U53"/>
    <mergeCell ref="E84:U84"/>
    <mergeCell ref="E83:U83"/>
    <mergeCell ref="E81:U81"/>
    <mergeCell ref="E12:U12"/>
    <mergeCell ref="E14:U14"/>
    <mergeCell ref="E15:U15"/>
    <mergeCell ref="E16:U16"/>
    <mergeCell ref="E58:U58"/>
    <mergeCell ref="E27:U27"/>
    <mergeCell ref="E26:U26"/>
    <mergeCell ref="E38:U38"/>
    <mergeCell ref="E28:U28"/>
    <mergeCell ref="E29:U29"/>
    <mergeCell ref="E57:U57"/>
    <mergeCell ref="E56:U56"/>
    <mergeCell ref="E50:U50"/>
    <mergeCell ref="E49:U49"/>
    <mergeCell ref="E52:U52"/>
    <mergeCell ref="E21:U21"/>
    <mergeCell ref="E23:U23"/>
    <mergeCell ref="E85:U85"/>
    <mergeCell ref="E18:U18"/>
    <mergeCell ref="E24:U24"/>
    <mergeCell ref="A5:V5"/>
    <mergeCell ref="E13:U13"/>
    <mergeCell ref="E25:U25"/>
    <mergeCell ref="E7:U7"/>
    <mergeCell ref="A8:C8"/>
    <mergeCell ref="A7:C7"/>
    <mergeCell ref="A9:C11"/>
    <mergeCell ref="A2:V2"/>
    <mergeCell ref="E41:U41"/>
    <mergeCell ref="E40:U40"/>
    <mergeCell ref="E39:U39"/>
    <mergeCell ref="E37:U37"/>
    <mergeCell ref="E36:U36"/>
    <mergeCell ref="E31:U31"/>
    <mergeCell ref="E30:U30"/>
    <mergeCell ref="E11:U11"/>
    <mergeCell ref="E8:U8"/>
    <mergeCell ref="E9:U9"/>
    <mergeCell ref="E10:U10"/>
    <mergeCell ref="A25:C25"/>
    <mergeCell ref="A26:C26"/>
    <mergeCell ref="A27:C28"/>
    <mergeCell ref="A30:C31"/>
    <mergeCell ref="A3:V3"/>
    <mergeCell ref="A6:C6"/>
    <mergeCell ref="E6:U6"/>
    <mergeCell ref="E22:U22"/>
    <mergeCell ref="E20:U20"/>
    <mergeCell ref="E19:U19"/>
    <mergeCell ref="A12:C24"/>
    <mergeCell ref="E17:U17"/>
  </mergeCells>
  <phoneticPr fontId="3"/>
  <printOptions horizontalCentered="1"/>
  <pageMargins left="0.23622047244094491" right="0.23622047244094491" top="0.74803149606299213" bottom="0.74803149606299213" header="0.31496062992125984" footer="0.31496062992125984"/>
  <pageSetup paperSize="9" fitToHeight="0" orientation="portrait" r:id="rId1"/>
  <headerFooter alignWithMargins="0">
    <oddFooter>&amp;R&amp;10&amp;A（&amp;P/&amp;N）</oddFooter>
  </headerFooter>
  <rowBreaks count="5" manualBreakCount="5">
    <brk id="28" max="16383" man="1"/>
    <brk id="57" max="16383" man="1"/>
    <brk id="84" max="16383" man="1"/>
    <brk id="110" max="21" man="1"/>
    <brk id="134"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4450" r:id="rId4" name="Check Box 114">
              <controlPr defaultSize="0" autoFill="0" autoLine="0" autoPict="0">
                <anchor moveWithCells="1">
                  <from>
                    <xdr:col>22</xdr:col>
                    <xdr:colOff>0</xdr:colOff>
                    <xdr:row>13</xdr:row>
                    <xdr:rowOff>0</xdr:rowOff>
                  </from>
                  <to>
                    <xdr:col>22</xdr:col>
                    <xdr:colOff>238125</xdr:colOff>
                    <xdr:row>14</xdr:row>
                    <xdr:rowOff>38100</xdr:rowOff>
                  </to>
                </anchor>
              </controlPr>
            </control>
          </mc:Choice>
        </mc:AlternateContent>
        <mc:AlternateContent xmlns:mc="http://schemas.openxmlformats.org/markup-compatibility/2006">
          <mc:Choice Requires="x14">
            <control shapeId="14453" r:id="rId5" name="Check Box 117">
              <controlPr defaultSize="0" autoFill="0" autoLine="0" autoPict="0">
                <anchor moveWithCells="1">
                  <from>
                    <xdr:col>22</xdr:col>
                    <xdr:colOff>0</xdr:colOff>
                    <xdr:row>12</xdr:row>
                    <xdr:rowOff>0</xdr:rowOff>
                  </from>
                  <to>
                    <xdr:col>22</xdr:col>
                    <xdr:colOff>171450</xdr:colOff>
                    <xdr:row>13</xdr:row>
                    <xdr:rowOff>38100</xdr:rowOff>
                  </to>
                </anchor>
              </controlPr>
            </control>
          </mc:Choice>
        </mc:AlternateContent>
        <mc:AlternateContent xmlns:mc="http://schemas.openxmlformats.org/markup-compatibility/2006">
          <mc:Choice Requires="x14">
            <control shapeId="14592" r:id="rId6" name="Check Box 256">
              <controlPr defaultSize="0" autoFill="0" autoLine="0" autoPict="0">
                <anchor moveWithCells="1">
                  <from>
                    <xdr:col>22</xdr:col>
                    <xdr:colOff>0</xdr:colOff>
                    <xdr:row>76</xdr:row>
                    <xdr:rowOff>285750</xdr:rowOff>
                  </from>
                  <to>
                    <xdr:col>22</xdr:col>
                    <xdr:colOff>171450</xdr:colOff>
                    <xdr:row>77</xdr:row>
                    <xdr:rowOff>314325</xdr:rowOff>
                  </to>
                </anchor>
              </controlPr>
            </control>
          </mc:Choice>
        </mc:AlternateContent>
        <mc:AlternateContent xmlns:mc="http://schemas.openxmlformats.org/markup-compatibility/2006">
          <mc:Choice Requires="x14">
            <control shapeId="14598" r:id="rId7" name="Check Box 262">
              <controlPr defaultSize="0" autoFill="0" autoLine="0" autoPict="0">
                <anchor moveWithCells="1">
                  <from>
                    <xdr:col>22</xdr:col>
                    <xdr:colOff>0</xdr:colOff>
                    <xdr:row>78</xdr:row>
                    <xdr:rowOff>285750</xdr:rowOff>
                  </from>
                  <to>
                    <xdr:col>22</xdr:col>
                    <xdr:colOff>171450</xdr:colOff>
                    <xdr:row>80</xdr:row>
                    <xdr:rowOff>28575</xdr:rowOff>
                  </to>
                </anchor>
              </controlPr>
            </control>
          </mc:Choice>
        </mc:AlternateContent>
        <mc:AlternateContent xmlns:mc="http://schemas.openxmlformats.org/markup-compatibility/2006">
          <mc:Choice Requires="x14">
            <control shapeId="14600" r:id="rId8" name="Check Box 264">
              <controlPr defaultSize="0" autoFill="0" autoLine="0" autoPict="0">
                <anchor moveWithCells="1">
                  <from>
                    <xdr:col>22</xdr:col>
                    <xdr:colOff>0</xdr:colOff>
                    <xdr:row>78</xdr:row>
                    <xdr:rowOff>285750</xdr:rowOff>
                  </from>
                  <to>
                    <xdr:col>22</xdr:col>
                    <xdr:colOff>171450</xdr:colOff>
                    <xdr:row>80</xdr:row>
                    <xdr:rowOff>28575</xdr:rowOff>
                  </to>
                </anchor>
              </controlPr>
            </control>
          </mc:Choice>
        </mc:AlternateContent>
        <mc:AlternateContent xmlns:mc="http://schemas.openxmlformats.org/markup-compatibility/2006">
          <mc:Choice Requires="x14">
            <control shapeId="14607" r:id="rId9" name="Check Box 271">
              <controlPr defaultSize="0" autoFill="0" autoLine="0" autoPict="0">
                <anchor moveWithCells="1">
                  <from>
                    <xdr:col>22</xdr:col>
                    <xdr:colOff>0</xdr:colOff>
                    <xdr:row>81</xdr:row>
                    <xdr:rowOff>285750</xdr:rowOff>
                  </from>
                  <to>
                    <xdr:col>22</xdr:col>
                    <xdr:colOff>171450</xdr:colOff>
                    <xdr:row>83</xdr:row>
                    <xdr:rowOff>47625</xdr:rowOff>
                  </to>
                </anchor>
              </controlPr>
            </control>
          </mc:Choice>
        </mc:AlternateContent>
        <mc:AlternateContent xmlns:mc="http://schemas.openxmlformats.org/markup-compatibility/2006">
          <mc:Choice Requires="x14">
            <control shapeId="14609" r:id="rId10" name="Check Box 273">
              <controlPr defaultSize="0" autoFill="0" autoLine="0" autoPict="0">
                <anchor moveWithCells="1">
                  <from>
                    <xdr:col>22</xdr:col>
                    <xdr:colOff>0</xdr:colOff>
                    <xdr:row>81</xdr:row>
                    <xdr:rowOff>285750</xdr:rowOff>
                  </from>
                  <to>
                    <xdr:col>22</xdr:col>
                    <xdr:colOff>171450</xdr:colOff>
                    <xdr:row>83</xdr:row>
                    <xdr:rowOff>47625</xdr:rowOff>
                  </to>
                </anchor>
              </controlPr>
            </control>
          </mc:Choice>
        </mc:AlternateContent>
        <mc:AlternateContent xmlns:mc="http://schemas.openxmlformats.org/markup-compatibility/2006">
          <mc:Choice Requires="x14">
            <control shapeId="14614" r:id="rId11" name="Check Box 278">
              <controlPr defaultSize="0" autoFill="0" autoLine="0" autoPict="0">
                <anchor moveWithCells="1">
                  <from>
                    <xdr:col>22</xdr:col>
                    <xdr:colOff>0</xdr:colOff>
                    <xdr:row>81</xdr:row>
                    <xdr:rowOff>285750</xdr:rowOff>
                  </from>
                  <to>
                    <xdr:col>22</xdr:col>
                    <xdr:colOff>171450</xdr:colOff>
                    <xdr:row>83</xdr:row>
                    <xdr:rowOff>47625</xdr:rowOff>
                  </to>
                </anchor>
              </controlPr>
            </control>
          </mc:Choice>
        </mc:AlternateContent>
        <mc:AlternateContent xmlns:mc="http://schemas.openxmlformats.org/markup-compatibility/2006">
          <mc:Choice Requires="x14">
            <control shapeId="14615" r:id="rId12" name="Check Box 279">
              <controlPr defaultSize="0" autoFill="0" autoLine="0" autoPict="0">
                <anchor moveWithCells="1">
                  <from>
                    <xdr:col>22</xdr:col>
                    <xdr:colOff>0</xdr:colOff>
                    <xdr:row>81</xdr:row>
                    <xdr:rowOff>285750</xdr:rowOff>
                  </from>
                  <to>
                    <xdr:col>22</xdr:col>
                    <xdr:colOff>171450</xdr:colOff>
                    <xdr:row>83</xdr:row>
                    <xdr:rowOff>47625</xdr:rowOff>
                  </to>
                </anchor>
              </controlPr>
            </control>
          </mc:Choice>
        </mc:AlternateContent>
        <mc:AlternateContent xmlns:mc="http://schemas.openxmlformats.org/markup-compatibility/2006">
          <mc:Choice Requires="x14">
            <control shapeId="14616" r:id="rId13" name="Check Box 280">
              <controlPr defaultSize="0" autoFill="0" autoLine="0" autoPict="0">
                <anchor moveWithCells="1">
                  <from>
                    <xdr:col>22</xdr:col>
                    <xdr:colOff>0</xdr:colOff>
                    <xdr:row>81</xdr:row>
                    <xdr:rowOff>285750</xdr:rowOff>
                  </from>
                  <to>
                    <xdr:col>22</xdr:col>
                    <xdr:colOff>171450</xdr:colOff>
                    <xdr:row>83</xdr:row>
                    <xdr:rowOff>47625</xdr:rowOff>
                  </to>
                </anchor>
              </controlPr>
            </control>
          </mc:Choice>
        </mc:AlternateContent>
        <mc:AlternateContent xmlns:mc="http://schemas.openxmlformats.org/markup-compatibility/2006">
          <mc:Choice Requires="x14">
            <control shapeId="14617" r:id="rId14" name="Check Box 281">
              <controlPr defaultSize="0" autoFill="0" autoLine="0" autoPict="0">
                <anchor moveWithCells="1">
                  <from>
                    <xdr:col>22</xdr:col>
                    <xdr:colOff>0</xdr:colOff>
                    <xdr:row>81</xdr:row>
                    <xdr:rowOff>285750</xdr:rowOff>
                  </from>
                  <to>
                    <xdr:col>22</xdr:col>
                    <xdr:colOff>171450</xdr:colOff>
                    <xdr:row>83</xdr:row>
                    <xdr:rowOff>47625</xdr:rowOff>
                  </to>
                </anchor>
              </controlPr>
            </control>
          </mc:Choice>
        </mc:AlternateContent>
        <mc:AlternateContent xmlns:mc="http://schemas.openxmlformats.org/markup-compatibility/2006">
          <mc:Choice Requires="x14">
            <control shapeId="14618" r:id="rId15" name="Check Box 282">
              <controlPr defaultSize="0" autoFill="0" autoLine="0" autoPict="0">
                <anchor moveWithCells="1">
                  <from>
                    <xdr:col>22</xdr:col>
                    <xdr:colOff>0</xdr:colOff>
                    <xdr:row>81</xdr:row>
                    <xdr:rowOff>285750</xdr:rowOff>
                  </from>
                  <to>
                    <xdr:col>22</xdr:col>
                    <xdr:colOff>171450</xdr:colOff>
                    <xdr:row>83</xdr:row>
                    <xdr:rowOff>47625</xdr:rowOff>
                  </to>
                </anchor>
              </controlPr>
            </control>
          </mc:Choice>
        </mc:AlternateContent>
        <mc:AlternateContent xmlns:mc="http://schemas.openxmlformats.org/markup-compatibility/2006">
          <mc:Choice Requires="x14">
            <control shapeId="14653" r:id="rId16" name="Check Box 317">
              <controlPr defaultSize="0" autoFill="0" autoLine="0" autoPict="0">
                <anchor moveWithCells="1">
                  <from>
                    <xdr:col>22</xdr:col>
                    <xdr:colOff>0</xdr:colOff>
                    <xdr:row>131</xdr:row>
                    <xdr:rowOff>0</xdr:rowOff>
                  </from>
                  <to>
                    <xdr:col>22</xdr:col>
                    <xdr:colOff>200025</xdr:colOff>
                    <xdr:row>132</xdr:row>
                    <xdr:rowOff>38100</xdr:rowOff>
                  </to>
                </anchor>
              </controlPr>
            </control>
          </mc:Choice>
        </mc:AlternateContent>
        <mc:AlternateContent xmlns:mc="http://schemas.openxmlformats.org/markup-compatibility/2006">
          <mc:Choice Requires="x14">
            <control shapeId="14662" r:id="rId17" name="Check Box 326">
              <controlPr defaultSize="0" autoFill="0" autoLine="0" autoPict="0">
                <anchor moveWithCells="1">
                  <from>
                    <xdr:col>22</xdr:col>
                    <xdr:colOff>0</xdr:colOff>
                    <xdr:row>143</xdr:row>
                    <xdr:rowOff>142875</xdr:rowOff>
                  </from>
                  <to>
                    <xdr:col>22</xdr:col>
                    <xdr:colOff>295275</xdr:colOff>
                    <xdr:row>143</xdr:row>
                    <xdr:rowOff>495300</xdr:rowOff>
                  </to>
                </anchor>
              </controlPr>
            </control>
          </mc:Choice>
        </mc:AlternateContent>
        <mc:AlternateContent xmlns:mc="http://schemas.openxmlformats.org/markup-compatibility/2006">
          <mc:Choice Requires="x14">
            <control shapeId="14666" r:id="rId18" name="Check Box 330">
              <controlPr defaultSize="0" autoFill="0" autoLine="0" autoPict="0">
                <anchor moveWithCells="1">
                  <from>
                    <xdr:col>22</xdr:col>
                    <xdr:colOff>0</xdr:colOff>
                    <xdr:row>19</xdr:row>
                    <xdr:rowOff>28575</xdr:rowOff>
                  </from>
                  <to>
                    <xdr:col>22</xdr:col>
                    <xdr:colOff>228600</xdr:colOff>
                    <xdr:row>20</xdr:row>
                    <xdr:rowOff>200025</xdr:rowOff>
                  </to>
                </anchor>
              </controlPr>
            </control>
          </mc:Choice>
        </mc:AlternateContent>
        <mc:AlternateContent xmlns:mc="http://schemas.openxmlformats.org/markup-compatibility/2006">
          <mc:Choice Requires="x14">
            <control shapeId="14667" r:id="rId19" name="Check Box 331">
              <controlPr defaultSize="0" autoFill="0" autoLine="0" autoPict="0">
                <anchor moveWithCells="1">
                  <from>
                    <xdr:col>22</xdr:col>
                    <xdr:colOff>0</xdr:colOff>
                    <xdr:row>21</xdr:row>
                    <xdr:rowOff>28575</xdr:rowOff>
                  </from>
                  <to>
                    <xdr:col>22</xdr:col>
                    <xdr:colOff>228600</xdr:colOff>
                    <xdr:row>22</xdr:row>
                    <xdr:rowOff>200025</xdr:rowOff>
                  </to>
                </anchor>
              </controlPr>
            </control>
          </mc:Choice>
        </mc:AlternateContent>
        <mc:AlternateContent xmlns:mc="http://schemas.openxmlformats.org/markup-compatibility/2006">
          <mc:Choice Requires="x14">
            <control shapeId="14668" r:id="rId20" name="Check Box 332">
              <controlPr defaultSize="0" autoFill="0" autoLine="0" autoPict="0">
                <anchor moveWithCells="1">
                  <from>
                    <xdr:col>22</xdr:col>
                    <xdr:colOff>0</xdr:colOff>
                    <xdr:row>33</xdr:row>
                    <xdr:rowOff>28575</xdr:rowOff>
                  </from>
                  <to>
                    <xdr:col>22</xdr:col>
                    <xdr:colOff>228600</xdr:colOff>
                    <xdr:row>34</xdr:row>
                    <xdr:rowOff>9525</xdr:rowOff>
                  </to>
                </anchor>
              </controlPr>
            </control>
          </mc:Choice>
        </mc:AlternateContent>
        <mc:AlternateContent xmlns:mc="http://schemas.openxmlformats.org/markup-compatibility/2006">
          <mc:Choice Requires="x14">
            <control shapeId="14669" r:id="rId21" name="Check Box 333">
              <controlPr defaultSize="0" autoFill="0" autoLine="0" autoPict="0">
                <anchor moveWithCells="1">
                  <from>
                    <xdr:col>22</xdr:col>
                    <xdr:colOff>0</xdr:colOff>
                    <xdr:row>36</xdr:row>
                    <xdr:rowOff>28575</xdr:rowOff>
                  </from>
                  <to>
                    <xdr:col>22</xdr:col>
                    <xdr:colOff>228600</xdr:colOff>
                    <xdr:row>37</xdr:row>
                    <xdr:rowOff>9525</xdr:rowOff>
                  </to>
                </anchor>
              </controlPr>
            </control>
          </mc:Choice>
        </mc:AlternateContent>
        <mc:AlternateContent xmlns:mc="http://schemas.openxmlformats.org/markup-compatibility/2006">
          <mc:Choice Requires="x14">
            <control shapeId="14671" r:id="rId22" name="Check Box 335">
              <controlPr defaultSize="0" autoFill="0" autoLine="0" autoPict="0">
                <anchor moveWithCells="1">
                  <from>
                    <xdr:col>22</xdr:col>
                    <xdr:colOff>0</xdr:colOff>
                    <xdr:row>45</xdr:row>
                    <xdr:rowOff>28575</xdr:rowOff>
                  </from>
                  <to>
                    <xdr:col>22</xdr:col>
                    <xdr:colOff>228600</xdr:colOff>
                    <xdr:row>46</xdr:row>
                    <xdr:rowOff>9525</xdr:rowOff>
                  </to>
                </anchor>
              </controlPr>
            </control>
          </mc:Choice>
        </mc:AlternateContent>
        <mc:AlternateContent xmlns:mc="http://schemas.openxmlformats.org/markup-compatibility/2006">
          <mc:Choice Requires="x14">
            <control shapeId="14672" r:id="rId23" name="Check Box 336">
              <controlPr defaultSize="0" autoFill="0" autoLine="0" autoPict="0">
                <anchor moveWithCells="1">
                  <from>
                    <xdr:col>22</xdr:col>
                    <xdr:colOff>0</xdr:colOff>
                    <xdr:row>46</xdr:row>
                    <xdr:rowOff>28575</xdr:rowOff>
                  </from>
                  <to>
                    <xdr:col>22</xdr:col>
                    <xdr:colOff>228600</xdr:colOff>
                    <xdr:row>47</xdr:row>
                    <xdr:rowOff>9525</xdr:rowOff>
                  </to>
                </anchor>
              </controlPr>
            </control>
          </mc:Choice>
        </mc:AlternateContent>
        <mc:AlternateContent xmlns:mc="http://schemas.openxmlformats.org/markup-compatibility/2006">
          <mc:Choice Requires="x14">
            <control shapeId="14673" r:id="rId24" name="Check Box 337">
              <controlPr defaultSize="0" autoFill="0" autoLine="0" autoPict="0">
                <anchor moveWithCells="1">
                  <from>
                    <xdr:col>22</xdr:col>
                    <xdr:colOff>0</xdr:colOff>
                    <xdr:row>47</xdr:row>
                    <xdr:rowOff>28575</xdr:rowOff>
                  </from>
                  <to>
                    <xdr:col>22</xdr:col>
                    <xdr:colOff>228600</xdr:colOff>
                    <xdr:row>48</xdr:row>
                    <xdr:rowOff>9525</xdr:rowOff>
                  </to>
                </anchor>
              </controlPr>
            </control>
          </mc:Choice>
        </mc:AlternateContent>
        <mc:AlternateContent xmlns:mc="http://schemas.openxmlformats.org/markup-compatibility/2006">
          <mc:Choice Requires="x14">
            <control shapeId="14674" r:id="rId25" name="Check Box 338">
              <controlPr defaultSize="0" autoFill="0" autoLine="0" autoPict="0">
                <anchor moveWithCells="1">
                  <from>
                    <xdr:col>22</xdr:col>
                    <xdr:colOff>0</xdr:colOff>
                    <xdr:row>49</xdr:row>
                    <xdr:rowOff>28575</xdr:rowOff>
                  </from>
                  <to>
                    <xdr:col>22</xdr:col>
                    <xdr:colOff>228600</xdr:colOff>
                    <xdr:row>50</xdr:row>
                    <xdr:rowOff>9525</xdr:rowOff>
                  </to>
                </anchor>
              </controlPr>
            </control>
          </mc:Choice>
        </mc:AlternateContent>
        <mc:AlternateContent xmlns:mc="http://schemas.openxmlformats.org/markup-compatibility/2006">
          <mc:Choice Requires="x14">
            <control shapeId="14675" r:id="rId26" name="Check Box 339">
              <controlPr defaultSize="0" autoFill="0" autoLine="0" autoPict="0">
                <anchor moveWithCells="1">
                  <from>
                    <xdr:col>22</xdr:col>
                    <xdr:colOff>0</xdr:colOff>
                    <xdr:row>52</xdr:row>
                    <xdr:rowOff>28575</xdr:rowOff>
                  </from>
                  <to>
                    <xdr:col>22</xdr:col>
                    <xdr:colOff>228600</xdr:colOff>
                    <xdr:row>53</xdr:row>
                    <xdr:rowOff>9525</xdr:rowOff>
                  </to>
                </anchor>
              </controlPr>
            </control>
          </mc:Choice>
        </mc:AlternateContent>
        <mc:AlternateContent xmlns:mc="http://schemas.openxmlformats.org/markup-compatibility/2006">
          <mc:Choice Requires="x14">
            <control shapeId="14676" r:id="rId27" name="Check Box 340">
              <controlPr defaultSize="0" autoFill="0" autoLine="0" autoPict="0">
                <anchor moveWithCells="1">
                  <from>
                    <xdr:col>22</xdr:col>
                    <xdr:colOff>0</xdr:colOff>
                    <xdr:row>55</xdr:row>
                    <xdr:rowOff>28575</xdr:rowOff>
                  </from>
                  <to>
                    <xdr:col>22</xdr:col>
                    <xdr:colOff>228600</xdr:colOff>
                    <xdr:row>56</xdr:row>
                    <xdr:rowOff>9525</xdr:rowOff>
                  </to>
                </anchor>
              </controlPr>
            </control>
          </mc:Choice>
        </mc:AlternateContent>
        <mc:AlternateContent xmlns:mc="http://schemas.openxmlformats.org/markup-compatibility/2006">
          <mc:Choice Requires="x14">
            <control shapeId="14677" r:id="rId28" name="Check Box 341">
              <controlPr defaultSize="0" autoFill="0" autoLine="0" autoPict="0">
                <anchor moveWithCells="1">
                  <from>
                    <xdr:col>22</xdr:col>
                    <xdr:colOff>0</xdr:colOff>
                    <xdr:row>56</xdr:row>
                    <xdr:rowOff>28575</xdr:rowOff>
                  </from>
                  <to>
                    <xdr:col>22</xdr:col>
                    <xdr:colOff>228600</xdr:colOff>
                    <xdr:row>56</xdr:row>
                    <xdr:rowOff>390525</xdr:rowOff>
                  </to>
                </anchor>
              </controlPr>
            </control>
          </mc:Choice>
        </mc:AlternateContent>
        <mc:AlternateContent xmlns:mc="http://schemas.openxmlformats.org/markup-compatibility/2006">
          <mc:Choice Requires="x14">
            <control shapeId="14678" r:id="rId29" name="Check Box 342">
              <controlPr defaultSize="0" autoFill="0" autoLine="0" autoPict="0">
                <anchor moveWithCells="1">
                  <from>
                    <xdr:col>22</xdr:col>
                    <xdr:colOff>0</xdr:colOff>
                    <xdr:row>60</xdr:row>
                    <xdr:rowOff>28575</xdr:rowOff>
                  </from>
                  <to>
                    <xdr:col>22</xdr:col>
                    <xdr:colOff>228600</xdr:colOff>
                    <xdr:row>61</xdr:row>
                    <xdr:rowOff>9525</xdr:rowOff>
                  </to>
                </anchor>
              </controlPr>
            </control>
          </mc:Choice>
        </mc:AlternateContent>
        <mc:AlternateContent xmlns:mc="http://schemas.openxmlformats.org/markup-compatibility/2006">
          <mc:Choice Requires="x14">
            <control shapeId="14680" r:id="rId30" name="Check Box 344">
              <controlPr defaultSize="0" autoFill="0" autoLine="0" autoPict="0">
                <anchor moveWithCells="1">
                  <from>
                    <xdr:col>22</xdr:col>
                    <xdr:colOff>0</xdr:colOff>
                    <xdr:row>61</xdr:row>
                    <xdr:rowOff>28575</xdr:rowOff>
                  </from>
                  <to>
                    <xdr:col>22</xdr:col>
                    <xdr:colOff>228600</xdr:colOff>
                    <xdr:row>62</xdr:row>
                    <xdr:rowOff>9525</xdr:rowOff>
                  </to>
                </anchor>
              </controlPr>
            </control>
          </mc:Choice>
        </mc:AlternateContent>
        <mc:AlternateContent xmlns:mc="http://schemas.openxmlformats.org/markup-compatibility/2006">
          <mc:Choice Requires="x14">
            <control shapeId="14681" r:id="rId31" name="Check Box 345">
              <controlPr defaultSize="0" autoFill="0" autoLine="0" autoPict="0">
                <anchor moveWithCells="1">
                  <from>
                    <xdr:col>22</xdr:col>
                    <xdr:colOff>0</xdr:colOff>
                    <xdr:row>63</xdr:row>
                    <xdr:rowOff>28575</xdr:rowOff>
                  </from>
                  <to>
                    <xdr:col>22</xdr:col>
                    <xdr:colOff>228600</xdr:colOff>
                    <xdr:row>64</xdr:row>
                    <xdr:rowOff>9525</xdr:rowOff>
                  </to>
                </anchor>
              </controlPr>
            </control>
          </mc:Choice>
        </mc:AlternateContent>
        <mc:AlternateContent xmlns:mc="http://schemas.openxmlformats.org/markup-compatibility/2006">
          <mc:Choice Requires="x14">
            <control shapeId="14682" r:id="rId32" name="Check Box 346">
              <controlPr defaultSize="0" autoFill="0" autoLine="0" autoPict="0">
                <anchor moveWithCells="1">
                  <from>
                    <xdr:col>22</xdr:col>
                    <xdr:colOff>0</xdr:colOff>
                    <xdr:row>66</xdr:row>
                    <xdr:rowOff>28575</xdr:rowOff>
                  </from>
                  <to>
                    <xdr:col>22</xdr:col>
                    <xdr:colOff>228600</xdr:colOff>
                    <xdr:row>67</xdr:row>
                    <xdr:rowOff>9525</xdr:rowOff>
                  </to>
                </anchor>
              </controlPr>
            </control>
          </mc:Choice>
        </mc:AlternateContent>
        <mc:AlternateContent xmlns:mc="http://schemas.openxmlformats.org/markup-compatibility/2006">
          <mc:Choice Requires="x14">
            <control shapeId="14684" r:id="rId33" name="Check Box 348">
              <controlPr defaultSize="0" autoFill="0" autoLine="0" autoPict="0">
                <anchor moveWithCells="1">
                  <from>
                    <xdr:col>22</xdr:col>
                    <xdr:colOff>0</xdr:colOff>
                    <xdr:row>69</xdr:row>
                    <xdr:rowOff>28575</xdr:rowOff>
                  </from>
                  <to>
                    <xdr:col>22</xdr:col>
                    <xdr:colOff>228600</xdr:colOff>
                    <xdr:row>70</xdr:row>
                    <xdr:rowOff>9525</xdr:rowOff>
                  </to>
                </anchor>
              </controlPr>
            </control>
          </mc:Choice>
        </mc:AlternateContent>
        <mc:AlternateContent xmlns:mc="http://schemas.openxmlformats.org/markup-compatibility/2006">
          <mc:Choice Requires="x14">
            <control shapeId="14685" r:id="rId34" name="Check Box 349">
              <controlPr defaultSize="0" autoFill="0" autoLine="0" autoPict="0">
                <anchor moveWithCells="1">
                  <from>
                    <xdr:col>22</xdr:col>
                    <xdr:colOff>0</xdr:colOff>
                    <xdr:row>70</xdr:row>
                    <xdr:rowOff>28575</xdr:rowOff>
                  </from>
                  <to>
                    <xdr:col>22</xdr:col>
                    <xdr:colOff>228600</xdr:colOff>
                    <xdr:row>70</xdr:row>
                    <xdr:rowOff>390525</xdr:rowOff>
                  </to>
                </anchor>
              </controlPr>
            </control>
          </mc:Choice>
        </mc:AlternateContent>
        <mc:AlternateContent xmlns:mc="http://schemas.openxmlformats.org/markup-compatibility/2006">
          <mc:Choice Requires="x14">
            <control shapeId="14686" r:id="rId35" name="Check Box 350">
              <controlPr defaultSize="0" autoFill="0" autoLine="0" autoPict="0">
                <anchor moveWithCells="1">
                  <from>
                    <xdr:col>22</xdr:col>
                    <xdr:colOff>0</xdr:colOff>
                    <xdr:row>73</xdr:row>
                    <xdr:rowOff>28575</xdr:rowOff>
                  </from>
                  <to>
                    <xdr:col>22</xdr:col>
                    <xdr:colOff>228600</xdr:colOff>
                    <xdr:row>74</xdr:row>
                    <xdr:rowOff>9525</xdr:rowOff>
                  </to>
                </anchor>
              </controlPr>
            </control>
          </mc:Choice>
        </mc:AlternateContent>
        <mc:AlternateContent xmlns:mc="http://schemas.openxmlformats.org/markup-compatibility/2006">
          <mc:Choice Requires="x14">
            <control shapeId="14687" r:id="rId36" name="Check Box 351">
              <controlPr defaultSize="0" autoFill="0" autoLine="0" autoPict="0">
                <anchor moveWithCells="1">
                  <from>
                    <xdr:col>22</xdr:col>
                    <xdr:colOff>0</xdr:colOff>
                    <xdr:row>74</xdr:row>
                    <xdr:rowOff>28575</xdr:rowOff>
                  </from>
                  <to>
                    <xdr:col>22</xdr:col>
                    <xdr:colOff>228600</xdr:colOff>
                    <xdr:row>75</xdr:row>
                    <xdr:rowOff>9525</xdr:rowOff>
                  </to>
                </anchor>
              </controlPr>
            </control>
          </mc:Choice>
        </mc:AlternateContent>
        <mc:AlternateContent xmlns:mc="http://schemas.openxmlformats.org/markup-compatibility/2006">
          <mc:Choice Requires="x14">
            <control shapeId="14688" r:id="rId37" name="Check Box 352">
              <controlPr defaultSize="0" autoFill="0" autoLine="0" autoPict="0">
                <anchor moveWithCells="1">
                  <from>
                    <xdr:col>22</xdr:col>
                    <xdr:colOff>0</xdr:colOff>
                    <xdr:row>76</xdr:row>
                    <xdr:rowOff>28575</xdr:rowOff>
                  </from>
                  <to>
                    <xdr:col>22</xdr:col>
                    <xdr:colOff>228600</xdr:colOff>
                    <xdr:row>76</xdr:row>
                    <xdr:rowOff>390525</xdr:rowOff>
                  </to>
                </anchor>
              </controlPr>
            </control>
          </mc:Choice>
        </mc:AlternateContent>
        <mc:AlternateContent xmlns:mc="http://schemas.openxmlformats.org/markup-compatibility/2006">
          <mc:Choice Requires="x14">
            <control shapeId="14689" r:id="rId38" name="Check Box 353">
              <controlPr defaultSize="0" autoFill="0" autoLine="0" autoPict="0">
                <anchor moveWithCells="1">
                  <from>
                    <xdr:col>22</xdr:col>
                    <xdr:colOff>0</xdr:colOff>
                    <xdr:row>83</xdr:row>
                    <xdr:rowOff>28575</xdr:rowOff>
                  </from>
                  <to>
                    <xdr:col>22</xdr:col>
                    <xdr:colOff>228600</xdr:colOff>
                    <xdr:row>83</xdr:row>
                    <xdr:rowOff>390525</xdr:rowOff>
                  </to>
                </anchor>
              </controlPr>
            </control>
          </mc:Choice>
        </mc:AlternateContent>
        <mc:AlternateContent xmlns:mc="http://schemas.openxmlformats.org/markup-compatibility/2006">
          <mc:Choice Requires="x14">
            <control shapeId="14690" r:id="rId39" name="Check Box 354">
              <controlPr defaultSize="0" autoFill="0" autoLine="0" autoPict="0">
                <anchor moveWithCells="1">
                  <from>
                    <xdr:col>22</xdr:col>
                    <xdr:colOff>0</xdr:colOff>
                    <xdr:row>88</xdr:row>
                    <xdr:rowOff>28575</xdr:rowOff>
                  </from>
                  <to>
                    <xdr:col>22</xdr:col>
                    <xdr:colOff>228600</xdr:colOff>
                    <xdr:row>89</xdr:row>
                    <xdr:rowOff>9525</xdr:rowOff>
                  </to>
                </anchor>
              </controlPr>
            </control>
          </mc:Choice>
        </mc:AlternateContent>
        <mc:AlternateContent xmlns:mc="http://schemas.openxmlformats.org/markup-compatibility/2006">
          <mc:Choice Requires="x14">
            <control shapeId="14691" r:id="rId40" name="Check Box 355">
              <controlPr defaultSize="0" autoFill="0" autoLine="0" autoPict="0">
                <anchor moveWithCells="1">
                  <from>
                    <xdr:col>22</xdr:col>
                    <xdr:colOff>0</xdr:colOff>
                    <xdr:row>89</xdr:row>
                    <xdr:rowOff>28575</xdr:rowOff>
                  </from>
                  <to>
                    <xdr:col>22</xdr:col>
                    <xdr:colOff>228600</xdr:colOff>
                    <xdr:row>90</xdr:row>
                    <xdr:rowOff>9525</xdr:rowOff>
                  </to>
                </anchor>
              </controlPr>
            </control>
          </mc:Choice>
        </mc:AlternateContent>
        <mc:AlternateContent xmlns:mc="http://schemas.openxmlformats.org/markup-compatibility/2006">
          <mc:Choice Requires="x14">
            <control shapeId="14692" r:id="rId41" name="Check Box 356">
              <controlPr defaultSize="0" autoFill="0" autoLine="0" autoPict="0">
                <anchor moveWithCells="1">
                  <from>
                    <xdr:col>22</xdr:col>
                    <xdr:colOff>0</xdr:colOff>
                    <xdr:row>91</xdr:row>
                    <xdr:rowOff>28575</xdr:rowOff>
                  </from>
                  <to>
                    <xdr:col>22</xdr:col>
                    <xdr:colOff>228600</xdr:colOff>
                    <xdr:row>92</xdr:row>
                    <xdr:rowOff>9525</xdr:rowOff>
                  </to>
                </anchor>
              </controlPr>
            </control>
          </mc:Choice>
        </mc:AlternateContent>
        <mc:AlternateContent xmlns:mc="http://schemas.openxmlformats.org/markup-compatibility/2006">
          <mc:Choice Requires="x14">
            <control shapeId="14693" r:id="rId42" name="Check Box 357">
              <controlPr defaultSize="0" autoFill="0" autoLine="0" autoPict="0">
                <anchor moveWithCells="1">
                  <from>
                    <xdr:col>22</xdr:col>
                    <xdr:colOff>0</xdr:colOff>
                    <xdr:row>94</xdr:row>
                    <xdr:rowOff>28575</xdr:rowOff>
                  </from>
                  <to>
                    <xdr:col>22</xdr:col>
                    <xdr:colOff>228600</xdr:colOff>
                    <xdr:row>95</xdr:row>
                    <xdr:rowOff>9525</xdr:rowOff>
                  </to>
                </anchor>
              </controlPr>
            </control>
          </mc:Choice>
        </mc:AlternateContent>
        <mc:AlternateContent xmlns:mc="http://schemas.openxmlformats.org/markup-compatibility/2006">
          <mc:Choice Requires="x14">
            <control shapeId="14694" r:id="rId43" name="Check Box 358">
              <controlPr defaultSize="0" autoFill="0" autoLine="0" autoPict="0">
                <anchor moveWithCells="1">
                  <from>
                    <xdr:col>22</xdr:col>
                    <xdr:colOff>0</xdr:colOff>
                    <xdr:row>95</xdr:row>
                    <xdr:rowOff>28575</xdr:rowOff>
                  </from>
                  <to>
                    <xdr:col>22</xdr:col>
                    <xdr:colOff>228600</xdr:colOff>
                    <xdr:row>96</xdr:row>
                    <xdr:rowOff>200025</xdr:rowOff>
                  </to>
                </anchor>
              </controlPr>
            </control>
          </mc:Choice>
        </mc:AlternateContent>
        <mc:AlternateContent xmlns:mc="http://schemas.openxmlformats.org/markup-compatibility/2006">
          <mc:Choice Requires="x14">
            <control shapeId="14695" r:id="rId44" name="Check Box 359">
              <controlPr defaultSize="0" autoFill="0" autoLine="0" autoPict="0">
                <anchor moveWithCells="1">
                  <from>
                    <xdr:col>22</xdr:col>
                    <xdr:colOff>0</xdr:colOff>
                    <xdr:row>97</xdr:row>
                    <xdr:rowOff>28575</xdr:rowOff>
                  </from>
                  <to>
                    <xdr:col>22</xdr:col>
                    <xdr:colOff>228600</xdr:colOff>
                    <xdr:row>98</xdr:row>
                    <xdr:rowOff>9525</xdr:rowOff>
                  </to>
                </anchor>
              </controlPr>
            </control>
          </mc:Choice>
        </mc:AlternateContent>
        <mc:AlternateContent xmlns:mc="http://schemas.openxmlformats.org/markup-compatibility/2006">
          <mc:Choice Requires="x14">
            <control shapeId="14696" r:id="rId45" name="Check Box 360">
              <controlPr defaultSize="0" autoFill="0" autoLine="0" autoPict="0">
                <anchor moveWithCells="1">
                  <from>
                    <xdr:col>22</xdr:col>
                    <xdr:colOff>0</xdr:colOff>
                    <xdr:row>98</xdr:row>
                    <xdr:rowOff>28575</xdr:rowOff>
                  </from>
                  <to>
                    <xdr:col>22</xdr:col>
                    <xdr:colOff>228600</xdr:colOff>
                    <xdr:row>98</xdr:row>
                    <xdr:rowOff>390525</xdr:rowOff>
                  </to>
                </anchor>
              </controlPr>
            </control>
          </mc:Choice>
        </mc:AlternateContent>
        <mc:AlternateContent xmlns:mc="http://schemas.openxmlformats.org/markup-compatibility/2006">
          <mc:Choice Requires="x14">
            <control shapeId="14697" r:id="rId46" name="Check Box 361">
              <controlPr defaultSize="0" autoFill="0" autoLine="0" autoPict="0">
                <anchor moveWithCells="1">
                  <from>
                    <xdr:col>22</xdr:col>
                    <xdr:colOff>0</xdr:colOff>
                    <xdr:row>100</xdr:row>
                    <xdr:rowOff>28575</xdr:rowOff>
                  </from>
                  <to>
                    <xdr:col>22</xdr:col>
                    <xdr:colOff>228600</xdr:colOff>
                    <xdr:row>101</xdr:row>
                    <xdr:rowOff>9525</xdr:rowOff>
                  </to>
                </anchor>
              </controlPr>
            </control>
          </mc:Choice>
        </mc:AlternateContent>
        <mc:AlternateContent xmlns:mc="http://schemas.openxmlformats.org/markup-compatibility/2006">
          <mc:Choice Requires="x14">
            <control shapeId="14698" r:id="rId47" name="Check Box 362">
              <controlPr defaultSize="0" autoFill="0" autoLine="0" autoPict="0">
                <anchor moveWithCells="1">
                  <from>
                    <xdr:col>22</xdr:col>
                    <xdr:colOff>0</xdr:colOff>
                    <xdr:row>106</xdr:row>
                    <xdr:rowOff>28575</xdr:rowOff>
                  </from>
                  <to>
                    <xdr:col>22</xdr:col>
                    <xdr:colOff>228600</xdr:colOff>
                    <xdr:row>106</xdr:row>
                    <xdr:rowOff>390525</xdr:rowOff>
                  </to>
                </anchor>
              </controlPr>
            </control>
          </mc:Choice>
        </mc:AlternateContent>
        <mc:AlternateContent xmlns:mc="http://schemas.openxmlformats.org/markup-compatibility/2006">
          <mc:Choice Requires="x14">
            <control shapeId="14699" r:id="rId48" name="Check Box 363">
              <controlPr defaultSize="0" autoFill="0" autoLine="0" autoPict="0">
                <anchor moveWithCells="1">
                  <from>
                    <xdr:col>22</xdr:col>
                    <xdr:colOff>0</xdr:colOff>
                    <xdr:row>111</xdr:row>
                    <xdr:rowOff>28575</xdr:rowOff>
                  </from>
                  <to>
                    <xdr:col>22</xdr:col>
                    <xdr:colOff>228600</xdr:colOff>
                    <xdr:row>112</xdr:row>
                    <xdr:rowOff>9525</xdr:rowOff>
                  </to>
                </anchor>
              </controlPr>
            </control>
          </mc:Choice>
        </mc:AlternateContent>
        <mc:AlternateContent xmlns:mc="http://schemas.openxmlformats.org/markup-compatibility/2006">
          <mc:Choice Requires="x14">
            <control shapeId="14701" r:id="rId49" name="Check Box 365">
              <controlPr defaultSize="0" autoFill="0" autoLine="0" autoPict="0">
                <anchor moveWithCells="1">
                  <from>
                    <xdr:col>22</xdr:col>
                    <xdr:colOff>0</xdr:colOff>
                    <xdr:row>114</xdr:row>
                    <xdr:rowOff>28575</xdr:rowOff>
                  </from>
                  <to>
                    <xdr:col>22</xdr:col>
                    <xdr:colOff>228600</xdr:colOff>
                    <xdr:row>115</xdr:row>
                    <xdr:rowOff>9525</xdr:rowOff>
                  </to>
                </anchor>
              </controlPr>
            </control>
          </mc:Choice>
        </mc:AlternateContent>
        <mc:AlternateContent xmlns:mc="http://schemas.openxmlformats.org/markup-compatibility/2006">
          <mc:Choice Requires="x14">
            <control shapeId="14703" r:id="rId50" name="Check Box 367">
              <controlPr defaultSize="0" autoFill="0" autoLine="0" autoPict="0">
                <anchor moveWithCells="1">
                  <from>
                    <xdr:col>22</xdr:col>
                    <xdr:colOff>0</xdr:colOff>
                    <xdr:row>118</xdr:row>
                    <xdr:rowOff>28575</xdr:rowOff>
                  </from>
                  <to>
                    <xdr:col>22</xdr:col>
                    <xdr:colOff>228600</xdr:colOff>
                    <xdr:row>119</xdr:row>
                    <xdr:rowOff>9525</xdr:rowOff>
                  </to>
                </anchor>
              </controlPr>
            </control>
          </mc:Choice>
        </mc:AlternateContent>
        <mc:AlternateContent xmlns:mc="http://schemas.openxmlformats.org/markup-compatibility/2006">
          <mc:Choice Requires="x14">
            <control shapeId="14704" r:id="rId51" name="Check Box 368">
              <controlPr defaultSize="0" autoFill="0" autoLine="0" autoPict="0">
                <anchor moveWithCells="1">
                  <from>
                    <xdr:col>22</xdr:col>
                    <xdr:colOff>0</xdr:colOff>
                    <xdr:row>121</xdr:row>
                    <xdr:rowOff>28575</xdr:rowOff>
                  </from>
                  <to>
                    <xdr:col>22</xdr:col>
                    <xdr:colOff>228600</xdr:colOff>
                    <xdr:row>122</xdr:row>
                    <xdr:rowOff>9525</xdr:rowOff>
                  </to>
                </anchor>
              </controlPr>
            </control>
          </mc:Choice>
        </mc:AlternateContent>
        <mc:AlternateContent xmlns:mc="http://schemas.openxmlformats.org/markup-compatibility/2006">
          <mc:Choice Requires="x14">
            <control shapeId="14706" r:id="rId52" name="Check Box 370">
              <controlPr defaultSize="0" autoFill="0" autoLine="0" autoPict="0">
                <anchor moveWithCells="1">
                  <from>
                    <xdr:col>22</xdr:col>
                    <xdr:colOff>0</xdr:colOff>
                    <xdr:row>125</xdr:row>
                    <xdr:rowOff>28575</xdr:rowOff>
                  </from>
                  <to>
                    <xdr:col>22</xdr:col>
                    <xdr:colOff>228600</xdr:colOff>
                    <xdr:row>126</xdr:row>
                    <xdr:rowOff>9525</xdr:rowOff>
                  </to>
                </anchor>
              </controlPr>
            </control>
          </mc:Choice>
        </mc:AlternateContent>
        <mc:AlternateContent xmlns:mc="http://schemas.openxmlformats.org/markup-compatibility/2006">
          <mc:Choice Requires="x14">
            <control shapeId="14708" r:id="rId53" name="Check Box 372">
              <controlPr defaultSize="0" autoFill="0" autoLine="0" autoPict="0">
                <anchor moveWithCells="1">
                  <from>
                    <xdr:col>22</xdr:col>
                    <xdr:colOff>0</xdr:colOff>
                    <xdr:row>140</xdr:row>
                    <xdr:rowOff>0</xdr:rowOff>
                  </from>
                  <to>
                    <xdr:col>22</xdr:col>
                    <xdr:colOff>228600</xdr:colOff>
                    <xdr:row>140</xdr:row>
                    <xdr:rowOff>361950</xdr:rowOff>
                  </to>
                </anchor>
              </controlPr>
            </control>
          </mc:Choice>
        </mc:AlternateContent>
        <mc:AlternateContent xmlns:mc="http://schemas.openxmlformats.org/markup-compatibility/2006">
          <mc:Choice Requires="x14">
            <control shapeId="14709" r:id="rId54" name="Check Box 373">
              <controlPr defaultSize="0" autoFill="0" autoLine="0" autoPict="0">
                <anchor moveWithCells="1">
                  <from>
                    <xdr:col>22</xdr:col>
                    <xdr:colOff>0</xdr:colOff>
                    <xdr:row>140</xdr:row>
                    <xdr:rowOff>28575</xdr:rowOff>
                  </from>
                  <to>
                    <xdr:col>22</xdr:col>
                    <xdr:colOff>228600</xdr:colOff>
                    <xdr:row>141</xdr:row>
                    <xdr:rowOff>9525</xdr:rowOff>
                  </to>
                </anchor>
              </controlPr>
            </control>
          </mc:Choice>
        </mc:AlternateContent>
        <mc:AlternateContent xmlns:mc="http://schemas.openxmlformats.org/markup-compatibility/2006">
          <mc:Choice Requires="x14">
            <control shapeId="14710" r:id="rId55" name="Check Box 374">
              <controlPr defaultSize="0" autoFill="0" autoLine="0" autoPict="0">
                <anchor moveWithCells="1">
                  <from>
                    <xdr:col>22</xdr:col>
                    <xdr:colOff>0</xdr:colOff>
                    <xdr:row>144</xdr:row>
                    <xdr:rowOff>28575</xdr:rowOff>
                  </from>
                  <to>
                    <xdr:col>22</xdr:col>
                    <xdr:colOff>228600</xdr:colOff>
                    <xdr:row>145</xdr:row>
                    <xdr:rowOff>9525</xdr:rowOff>
                  </to>
                </anchor>
              </controlPr>
            </control>
          </mc:Choice>
        </mc:AlternateContent>
        <mc:AlternateContent xmlns:mc="http://schemas.openxmlformats.org/markup-compatibility/2006">
          <mc:Choice Requires="x14">
            <control shapeId="14711" r:id="rId56" name="Check Box 375">
              <controlPr defaultSize="0" autoFill="0" autoLine="0" autoPict="0">
                <anchor moveWithCells="1">
                  <from>
                    <xdr:col>22</xdr:col>
                    <xdr:colOff>0</xdr:colOff>
                    <xdr:row>12</xdr:row>
                    <xdr:rowOff>0</xdr:rowOff>
                  </from>
                  <to>
                    <xdr:col>22</xdr:col>
                    <xdr:colOff>295275</xdr:colOff>
                    <xdr:row>12</xdr:row>
                    <xdr:rowOff>352425</xdr:rowOff>
                  </to>
                </anchor>
              </controlPr>
            </control>
          </mc:Choice>
        </mc:AlternateContent>
        <mc:AlternateContent xmlns:mc="http://schemas.openxmlformats.org/markup-compatibility/2006">
          <mc:Choice Requires="x14">
            <control shapeId="14713" r:id="rId57" name="Check Box 377">
              <controlPr defaultSize="0" autoFill="0" autoLine="0" autoPict="0">
                <anchor moveWithCells="1">
                  <from>
                    <xdr:col>22</xdr:col>
                    <xdr:colOff>0</xdr:colOff>
                    <xdr:row>34</xdr:row>
                    <xdr:rowOff>142875</xdr:rowOff>
                  </from>
                  <to>
                    <xdr:col>22</xdr:col>
                    <xdr:colOff>295275</xdr:colOff>
                    <xdr:row>35</xdr:row>
                    <xdr:rowOff>114300</xdr:rowOff>
                  </to>
                </anchor>
              </controlPr>
            </control>
          </mc:Choice>
        </mc:AlternateContent>
        <mc:AlternateContent xmlns:mc="http://schemas.openxmlformats.org/markup-compatibility/2006">
          <mc:Choice Requires="x14">
            <control shapeId="14714" r:id="rId58" name="Check Box 378">
              <controlPr defaultSize="0" autoFill="0" autoLine="0" autoPict="0">
                <anchor moveWithCells="1">
                  <from>
                    <xdr:col>22</xdr:col>
                    <xdr:colOff>0</xdr:colOff>
                    <xdr:row>38</xdr:row>
                    <xdr:rowOff>142875</xdr:rowOff>
                  </from>
                  <to>
                    <xdr:col>22</xdr:col>
                    <xdr:colOff>295275</xdr:colOff>
                    <xdr:row>40</xdr:row>
                    <xdr:rowOff>114300</xdr:rowOff>
                  </to>
                </anchor>
              </controlPr>
            </control>
          </mc:Choice>
        </mc:AlternateContent>
        <mc:AlternateContent xmlns:mc="http://schemas.openxmlformats.org/markup-compatibility/2006">
          <mc:Choice Requires="x14">
            <control shapeId="14715" r:id="rId59" name="Check Box 379">
              <controlPr defaultSize="0" autoFill="0" autoLine="0" autoPict="0">
                <anchor moveWithCells="1">
                  <from>
                    <xdr:col>22</xdr:col>
                    <xdr:colOff>0</xdr:colOff>
                    <xdr:row>99</xdr:row>
                    <xdr:rowOff>142875</xdr:rowOff>
                  </from>
                  <to>
                    <xdr:col>22</xdr:col>
                    <xdr:colOff>295275</xdr:colOff>
                    <xdr:row>99</xdr:row>
                    <xdr:rowOff>495300</xdr:rowOff>
                  </to>
                </anchor>
              </controlPr>
            </control>
          </mc:Choice>
        </mc:AlternateContent>
        <mc:AlternateContent xmlns:mc="http://schemas.openxmlformats.org/markup-compatibility/2006">
          <mc:Choice Requires="x14">
            <control shapeId="14720" r:id="rId60" name="Check Box 384">
              <controlPr defaultSize="0" autoFill="0" autoLine="0" autoPict="0">
                <anchor moveWithCells="1">
                  <from>
                    <xdr:col>22</xdr:col>
                    <xdr:colOff>0</xdr:colOff>
                    <xdr:row>135</xdr:row>
                    <xdr:rowOff>142875</xdr:rowOff>
                  </from>
                  <to>
                    <xdr:col>22</xdr:col>
                    <xdr:colOff>295275</xdr:colOff>
                    <xdr:row>135</xdr:row>
                    <xdr:rowOff>495300</xdr:rowOff>
                  </to>
                </anchor>
              </controlPr>
            </control>
          </mc:Choice>
        </mc:AlternateContent>
        <mc:AlternateContent xmlns:mc="http://schemas.openxmlformats.org/markup-compatibility/2006">
          <mc:Choice Requires="x14">
            <control shapeId="14721" r:id="rId61" name="Check Box 385">
              <controlPr defaultSize="0" autoFill="0" autoLine="0" autoPict="0">
                <anchor moveWithCells="1">
                  <from>
                    <xdr:col>22</xdr:col>
                    <xdr:colOff>0</xdr:colOff>
                    <xdr:row>136</xdr:row>
                    <xdr:rowOff>142875</xdr:rowOff>
                  </from>
                  <to>
                    <xdr:col>22</xdr:col>
                    <xdr:colOff>295275</xdr:colOff>
                    <xdr:row>136</xdr:row>
                    <xdr:rowOff>495300</xdr:rowOff>
                  </to>
                </anchor>
              </controlPr>
            </control>
          </mc:Choice>
        </mc:AlternateContent>
        <mc:AlternateContent xmlns:mc="http://schemas.openxmlformats.org/markup-compatibility/2006">
          <mc:Choice Requires="x14">
            <control shapeId="14723" r:id="rId62" name="Check Box 387">
              <controlPr defaultSize="0" autoFill="0" autoLine="0" autoPict="0">
                <anchor moveWithCells="1">
                  <from>
                    <xdr:col>22</xdr:col>
                    <xdr:colOff>0</xdr:colOff>
                    <xdr:row>138</xdr:row>
                    <xdr:rowOff>142875</xdr:rowOff>
                  </from>
                  <to>
                    <xdr:col>22</xdr:col>
                    <xdr:colOff>295275</xdr:colOff>
                    <xdr:row>138</xdr:row>
                    <xdr:rowOff>495300</xdr:rowOff>
                  </to>
                </anchor>
              </controlPr>
            </control>
          </mc:Choice>
        </mc:AlternateContent>
        <mc:AlternateContent xmlns:mc="http://schemas.openxmlformats.org/markup-compatibility/2006">
          <mc:Choice Requires="x14">
            <control shapeId="14725" r:id="rId63" name="Check Box 389">
              <controlPr defaultSize="0" autoFill="0" autoLine="0" autoPict="0">
                <anchor moveWithCells="1">
                  <from>
                    <xdr:col>22</xdr:col>
                    <xdr:colOff>0</xdr:colOff>
                    <xdr:row>141</xdr:row>
                    <xdr:rowOff>142875</xdr:rowOff>
                  </from>
                  <to>
                    <xdr:col>22</xdr:col>
                    <xdr:colOff>295275</xdr:colOff>
                    <xdr:row>142</xdr:row>
                    <xdr:rowOff>114300</xdr:rowOff>
                  </to>
                </anchor>
              </controlPr>
            </control>
          </mc:Choice>
        </mc:AlternateContent>
        <mc:AlternateContent xmlns:mc="http://schemas.openxmlformats.org/markup-compatibility/2006">
          <mc:Choice Requires="x14">
            <control shapeId="14726" r:id="rId64" name="Check Box 390">
              <controlPr defaultSize="0" autoFill="0" autoLine="0" autoPict="0">
                <anchor moveWithCells="1">
                  <from>
                    <xdr:col>22</xdr:col>
                    <xdr:colOff>0</xdr:colOff>
                    <xdr:row>146</xdr:row>
                    <xdr:rowOff>0</xdr:rowOff>
                  </from>
                  <to>
                    <xdr:col>22</xdr:col>
                    <xdr:colOff>295275</xdr:colOff>
                    <xdr:row>147</xdr:row>
                    <xdr:rowOff>114300</xdr:rowOff>
                  </to>
                </anchor>
              </controlPr>
            </control>
          </mc:Choice>
        </mc:AlternateContent>
        <mc:AlternateContent xmlns:mc="http://schemas.openxmlformats.org/markup-compatibility/2006">
          <mc:Choice Requires="x14">
            <control shapeId="14727" r:id="rId65" name="Check Box 391">
              <controlPr defaultSize="0" autoFill="0" autoLine="0" autoPict="0">
                <anchor moveWithCells="1">
                  <from>
                    <xdr:col>22</xdr:col>
                    <xdr:colOff>0</xdr:colOff>
                    <xdr:row>17</xdr:row>
                    <xdr:rowOff>19050</xdr:rowOff>
                  </from>
                  <to>
                    <xdr:col>22</xdr:col>
                    <xdr:colOff>171450</xdr:colOff>
                    <xdr:row>18</xdr:row>
                    <xdr:rowOff>0</xdr:rowOff>
                  </to>
                </anchor>
              </controlPr>
            </control>
          </mc:Choice>
        </mc:AlternateContent>
        <mc:AlternateContent xmlns:mc="http://schemas.openxmlformats.org/markup-compatibility/2006">
          <mc:Choice Requires="x14">
            <control shapeId="14729" r:id="rId66" name="Check Box 393">
              <controlPr defaultSize="0" autoFill="0" autoLine="0" autoPict="0">
                <anchor moveWithCells="1">
                  <from>
                    <xdr:col>22</xdr:col>
                    <xdr:colOff>0</xdr:colOff>
                    <xdr:row>18</xdr:row>
                    <xdr:rowOff>19050</xdr:rowOff>
                  </from>
                  <to>
                    <xdr:col>22</xdr:col>
                    <xdr:colOff>171450</xdr:colOff>
                    <xdr:row>19</xdr:row>
                    <xdr:rowOff>0</xdr:rowOff>
                  </to>
                </anchor>
              </controlPr>
            </control>
          </mc:Choice>
        </mc:AlternateContent>
        <mc:AlternateContent xmlns:mc="http://schemas.openxmlformats.org/markup-compatibility/2006">
          <mc:Choice Requires="x14">
            <control shapeId="14730" r:id="rId67" name="Check Box 394">
              <controlPr defaultSize="0" autoFill="0" autoLine="0" autoPict="0">
                <anchor moveWithCells="1">
                  <from>
                    <xdr:col>22</xdr:col>
                    <xdr:colOff>0</xdr:colOff>
                    <xdr:row>23</xdr:row>
                    <xdr:rowOff>19050</xdr:rowOff>
                  </from>
                  <to>
                    <xdr:col>22</xdr:col>
                    <xdr:colOff>171450</xdr:colOff>
                    <xdr:row>24</xdr:row>
                    <xdr:rowOff>0</xdr:rowOff>
                  </to>
                </anchor>
              </controlPr>
            </control>
          </mc:Choice>
        </mc:AlternateContent>
        <mc:AlternateContent xmlns:mc="http://schemas.openxmlformats.org/markup-compatibility/2006">
          <mc:Choice Requires="x14">
            <control shapeId="14731" r:id="rId68" name="Check Box 395">
              <controlPr defaultSize="0" autoFill="0" autoLine="0" autoPict="0">
                <anchor moveWithCells="1">
                  <from>
                    <xdr:col>22</xdr:col>
                    <xdr:colOff>0</xdr:colOff>
                    <xdr:row>24</xdr:row>
                    <xdr:rowOff>95250</xdr:rowOff>
                  </from>
                  <to>
                    <xdr:col>22</xdr:col>
                    <xdr:colOff>200025</xdr:colOff>
                    <xdr:row>24</xdr:row>
                    <xdr:rowOff>304800</xdr:rowOff>
                  </to>
                </anchor>
              </controlPr>
            </control>
          </mc:Choice>
        </mc:AlternateContent>
        <mc:AlternateContent xmlns:mc="http://schemas.openxmlformats.org/markup-compatibility/2006">
          <mc:Choice Requires="x14">
            <control shapeId="14732" r:id="rId69" name="Check Box 396">
              <controlPr defaultSize="0" autoFill="0" autoLine="0" autoPict="0">
                <anchor moveWithCells="1">
                  <from>
                    <xdr:col>22</xdr:col>
                    <xdr:colOff>0</xdr:colOff>
                    <xdr:row>25</xdr:row>
                    <xdr:rowOff>95250</xdr:rowOff>
                  </from>
                  <to>
                    <xdr:col>22</xdr:col>
                    <xdr:colOff>200025</xdr:colOff>
                    <xdr:row>25</xdr:row>
                    <xdr:rowOff>304800</xdr:rowOff>
                  </to>
                </anchor>
              </controlPr>
            </control>
          </mc:Choice>
        </mc:AlternateContent>
        <mc:AlternateContent xmlns:mc="http://schemas.openxmlformats.org/markup-compatibility/2006">
          <mc:Choice Requires="x14">
            <control shapeId="14733" r:id="rId70" name="Check Box 397">
              <controlPr defaultSize="0" autoFill="0" autoLine="0" autoPict="0">
                <anchor moveWithCells="1">
                  <from>
                    <xdr:col>22</xdr:col>
                    <xdr:colOff>0</xdr:colOff>
                    <xdr:row>26</xdr:row>
                    <xdr:rowOff>95250</xdr:rowOff>
                  </from>
                  <to>
                    <xdr:col>22</xdr:col>
                    <xdr:colOff>200025</xdr:colOff>
                    <xdr:row>27</xdr:row>
                    <xdr:rowOff>19050</xdr:rowOff>
                  </to>
                </anchor>
              </controlPr>
            </control>
          </mc:Choice>
        </mc:AlternateContent>
        <mc:AlternateContent xmlns:mc="http://schemas.openxmlformats.org/markup-compatibility/2006">
          <mc:Choice Requires="x14">
            <control shapeId="14734" r:id="rId71" name="Check Box 398">
              <controlPr defaultSize="0" autoFill="0" autoLine="0" autoPict="0">
                <anchor moveWithCells="1">
                  <from>
                    <xdr:col>22</xdr:col>
                    <xdr:colOff>0</xdr:colOff>
                    <xdr:row>27</xdr:row>
                    <xdr:rowOff>95250</xdr:rowOff>
                  </from>
                  <to>
                    <xdr:col>22</xdr:col>
                    <xdr:colOff>200025</xdr:colOff>
                    <xdr:row>28</xdr:row>
                    <xdr:rowOff>19050</xdr:rowOff>
                  </to>
                </anchor>
              </controlPr>
            </control>
          </mc:Choice>
        </mc:AlternateContent>
        <mc:AlternateContent xmlns:mc="http://schemas.openxmlformats.org/markup-compatibility/2006">
          <mc:Choice Requires="x14">
            <control shapeId="14735" r:id="rId72" name="Check Box 399">
              <controlPr defaultSize="0" autoFill="0" autoLine="0" autoPict="0">
                <anchor moveWithCells="1">
                  <from>
                    <xdr:col>22</xdr:col>
                    <xdr:colOff>0</xdr:colOff>
                    <xdr:row>29</xdr:row>
                    <xdr:rowOff>95250</xdr:rowOff>
                  </from>
                  <to>
                    <xdr:col>22</xdr:col>
                    <xdr:colOff>200025</xdr:colOff>
                    <xdr:row>29</xdr:row>
                    <xdr:rowOff>304800</xdr:rowOff>
                  </to>
                </anchor>
              </controlPr>
            </control>
          </mc:Choice>
        </mc:AlternateContent>
        <mc:AlternateContent xmlns:mc="http://schemas.openxmlformats.org/markup-compatibility/2006">
          <mc:Choice Requires="x14">
            <control shapeId="14736" r:id="rId73" name="Check Box 400">
              <controlPr defaultSize="0" autoFill="0" autoLine="0" autoPict="0">
                <anchor moveWithCells="1">
                  <from>
                    <xdr:col>22</xdr:col>
                    <xdr:colOff>0</xdr:colOff>
                    <xdr:row>30</xdr:row>
                    <xdr:rowOff>95250</xdr:rowOff>
                  </from>
                  <to>
                    <xdr:col>22</xdr:col>
                    <xdr:colOff>200025</xdr:colOff>
                    <xdr:row>30</xdr:row>
                    <xdr:rowOff>304800</xdr:rowOff>
                  </to>
                </anchor>
              </controlPr>
            </control>
          </mc:Choice>
        </mc:AlternateContent>
        <mc:AlternateContent xmlns:mc="http://schemas.openxmlformats.org/markup-compatibility/2006">
          <mc:Choice Requires="x14">
            <control shapeId="14737" r:id="rId74" name="Check Box 401">
              <controlPr defaultSize="0" autoFill="0" autoLine="0" autoPict="0">
                <anchor moveWithCells="1">
                  <from>
                    <xdr:col>22</xdr:col>
                    <xdr:colOff>0</xdr:colOff>
                    <xdr:row>32</xdr:row>
                    <xdr:rowOff>19050</xdr:rowOff>
                  </from>
                  <to>
                    <xdr:col>22</xdr:col>
                    <xdr:colOff>171450</xdr:colOff>
                    <xdr:row>33</xdr:row>
                    <xdr:rowOff>0</xdr:rowOff>
                  </to>
                </anchor>
              </controlPr>
            </control>
          </mc:Choice>
        </mc:AlternateContent>
        <mc:AlternateContent xmlns:mc="http://schemas.openxmlformats.org/markup-compatibility/2006">
          <mc:Choice Requires="x14">
            <control shapeId="14738" r:id="rId75" name="Check Box 402">
              <controlPr defaultSize="0" autoFill="0" autoLine="0" autoPict="0">
                <anchor moveWithCells="1">
                  <from>
                    <xdr:col>22</xdr:col>
                    <xdr:colOff>0</xdr:colOff>
                    <xdr:row>39</xdr:row>
                    <xdr:rowOff>19050</xdr:rowOff>
                  </from>
                  <to>
                    <xdr:col>22</xdr:col>
                    <xdr:colOff>171450</xdr:colOff>
                    <xdr:row>40</xdr:row>
                    <xdr:rowOff>0</xdr:rowOff>
                  </to>
                </anchor>
              </controlPr>
            </control>
          </mc:Choice>
        </mc:AlternateContent>
        <mc:AlternateContent xmlns:mc="http://schemas.openxmlformats.org/markup-compatibility/2006">
          <mc:Choice Requires="x14">
            <control shapeId="14739" r:id="rId76" name="Check Box 403">
              <controlPr defaultSize="0" autoFill="0" autoLine="0" autoPict="0">
                <anchor moveWithCells="1">
                  <from>
                    <xdr:col>22</xdr:col>
                    <xdr:colOff>0</xdr:colOff>
                    <xdr:row>35</xdr:row>
                    <xdr:rowOff>19050</xdr:rowOff>
                  </from>
                  <to>
                    <xdr:col>22</xdr:col>
                    <xdr:colOff>171450</xdr:colOff>
                    <xdr:row>36</xdr:row>
                    <xdr:rowOff>0</xdr:rowOff>
                  </to>
                </anchor>
              </controlPr>
            </control>
          </mc:Choice>
        </mc:AlternateContent>
        <mc:AlternateContent xmlns:mc="http://schemas.openxmlformats.org/markup-compatibility/2006">
          <mc:Choice Requires="x14">
            <control shapeId="14740" r:id="rId77" name="Check Box 404">
              <controlPr defaultSize="0" autoFill="0" autoLine="0" autoPict="0">
                <anchor moveWithCells="1">
                  <from>
                    <xdr:col>22</xdr:col>
                    <xdr:colOff>0</xdr:colOff>
                    <xdr:row>40</xdr:row>
                    <xdr:rowOff>19050</xdr:rowOff>
                  </from>
                  <to>
                    <xdr:col>22</xdr:col>
                    <xdr:colOff>171450</xdr:colOff>
                    <xdr:row>41</xdr:row>
                    <xdr:rowOff>0</xdr:rowOff>
                  </to>
                </anchor>
              </controlPr>
            </control>
          </mc:Choice>
        </mc:AlternateContent>
        <mc:AlternateContent xmlns:mc="http://schemas.openxmlformats.org/markup-compatibility/2006">
          <mc:Choice Requires="x14">
            <control shapeId="14741" r:id="rId78" name="Check Box 405">
              <controlPr defaultSize="0" autoFill="0" autoLine="0" autoPict="0">
                <anchor moveWithCells="1">
                  <from>
                    <xdr:col>22</xdr:col>
                    <xdr:colOff>0</xdr:colOff>
                    <xdr:row>41</xdr:row>
                    <xdr:rowOff>19050</xdr:rowOff>
                  </from>
                  <to>
                    <xdr:col>22</xdr:col>
                    <xdr:colOff>171450</xdr:colOff>
                    <xdr:row>42</xdr:row>
                    <xdr:rowOff>0</xdr:rowOff>
                  </to>
                </anchor>
              </controlPr>
            </control>
          </mc:Choice>
        </mc:AlternateContent>
        <mc:AlternateContent xmlns:mc="http://schemas.openxmlformats.org/markup-compatibility/2006">
          <mc:Choice Requires="x14">
            <control shapeId="14742" r:id="rId79" name="Check Box 406">
              <controlPr defaultSize="0" autoFill="0" autoLine="0" autoPict="0">
                <anchor moveWithCells="1">
                  <from>
                    <xdr:col>22</xdr:col>
                    <xdr:colOff>0</xdr:colOff>
                    <xdr:row>43</xdr:row>
                    <xdr:rowOff>19050</xdr:rowOff>
                  </from>
                  <to>
                    <xdr:col>22</xdr:col>
                    <xdr:colOff>171450</xdr:colOff>
                    <xdr:row>44</xdr:row>
                    <xdr:rowOff>0</xdr:rowOff>
                  </to>
                </anchor>
              </controlPr>
            </control>
          </mc:Choice>
        </mc:AlternateContent>
        <mc:AlternateContent xmlns:mc="http://schemas.openxmlformats.org/markup-compatibility/2006">
          <mc:Choice Requires="x14">
            <control shapeId="14743" r:id="rId80" name="Check Box 407">
              <controlPr defaultSize="0" autoFill="0" autoLine="0" autoPict="0">
                <anchor moveWithCells="1">
                  <from>
                    <xdr:col>22</xdr:col>
                    <xdr:colOff>0</xdr:colOff>
                    <xdr:row>44</xdr:row>
                    <xdr:rowOff>19050</xdr:rowOff>
                  </from>
                  <to>
                    <xdr:col>22</xdr:col>
                    <xdr:colOff>171450</xdr:colOff>
                    <xdr:row>45</xdr:row>
                    <xdr:rowOff>0</xdr:rowOff>
                  </to>
                </anchor>
              </controlPr>
            </control>
          </mc:Choice>
        </mc:AlternateContent>
        <mc:AlternateContent xmlns:mc="http://schemas.openxmlformats.org/markup-compatibility/2006">
          <mc:Choice Requires="x14">
            <control shapeId="14745" r:id="rId81" name="Check Box 409">
              <controlPr defaultSize="0" autoFill="0" autoLine="0" autoPict="0">
                <anchor moveWithCells="1">
                  <from>
                    <xdr:col>22</xdr:col>
                    <xdr:colOff>0</xdr:colOff>
                    <xdr:row>48</xdr:row>
                    <xdr:rowOff>19050</xdr:rowOff>
                  </from>
                  <to>
                    <xdr:col>22</xdr:col>
                    <xdr:colOff>171450</xdr:colOff>
                    <xdr:row>49</xdr:row>
                    <xdr:rowOff>0</xdr:rowOff>
                  </to>
                </anchor>
              </controlPr>
            </control>
          </mc:Choice>
        </mc:AlternateContent>
        <mc:AlternateContent xmlns:mc="http://schemas.openxmlformats.org/markup-compatibility/2006">
          <mc:Choice Requires="x14">
            <control shapeId="14747" r:id="rId82" name="Check Box 411">
              <controlPr defaultSize="0" autoFill="0" autoLine="0" autoPict="0">
                <anchor moveWithCells="1">
                  <from>
                    <xdr:col>22</xdr:col>
                    <xdr:colOff>0</xdr:colOff>
                    <xdr:row>50</xdr:row>
                    <xdr:rowOff>19050</xdr:rowOff>
                  </from>
                  <to>
                    <xdr:col>22</xdr:col>
                    <xdr:colOff>171450</xdr:colOff>
                    <xdr:row>50</xdr:row>
                    <xdr:rowOff>190500</xdr:rowOff>
                  </to>
                </anchor>
              </controlPr>
            </control>
          </mc:Choice>
        </mc:AlternateContent>
        <mc:AlternateContent xmlns:mc="http://schemas.openxmlformats.org/markup-compatibility/2006">
          <mc:Choice Requires="x14">
            <control shapeId="14748" r:id="rId83" name="Check Box 412">
              <controlPr defaultSize="0" autoFill="0" autoLine="0" autoPict="0">
                <anchor moveWithCells="1">
                  <from>
                    <xdr:col>22</xdr:col>
                    <xdr:colOff>0</xdr:colOff>
                    <xdr:row>51</xdr:row>
                    <xdr:rowOff>19050</xdr:rowOff>
                  </from>
                  <to>
                    <xdr:col>22</xdr:col>
                    <xdr:colOff>171450</xdr:colOff>
                    <xdr:row>52</xdr:row>
                    <xdr:rowOff>0</xdr:rowOff>
                  </to>
                </anchor>
              </controlPr>
            </control>
          </mc:Choice>
        </mc:AlternateContent>
        <mc:AlternateContent xmlns:mc="http://schemas.openxmlformats.org/markup-compatibility/2006">
          <mc:Choice Requires="x14">
            <control shapeId="14749" r:id="rId84" name="Check Box 413">
              <controlPr defaultSize="0" autoFill="0" autoLine="0" autoPict="0">
                <anchor moveWithCells="1">
                  <from>
                    <xdr:col>22</xdr:col>
                    <xdr:colOff>0</xdr:colOff>
                    <xdr:row>53</xdr:row>
                    <xdr:rowOff>19050</xdr:rowOff>
                  </from>
                  <to>
                    <xdr:col>22</xdr:col>
                    <xdr:colOff>171450</xdr:colOff>
                    <xdr:row>54</xdr:row>
                    <xdr:rowOff>0</xdr:rowOff>
                  </to>
                </anchor>
              </controlPr>
            </control>
          </mc:Choice>
        </mc:AlternateContent>
        <mc:AlternateContent xmlns:mc="http://schemas.openxmlformats.org/markup-compatibility/2006">
          <mc:Choice Requires="x14">
            <control shapeId="14750" r:id="rId85" name="Check Box 414">
              <controlPr defaultSize="0" autoFill="0" autoLine="0" autoPict="0">
                <anchor moveWithCells="1">
                  <from>
                    <xdr:col>22</xdr:col>
                    <xdr:colOff>0</xdr:colOff>
                    <xdr:row>54</xdr:row>
                    <xdr:rowOff>19050</xdr:rowOff>
                  </from>
                  <to>
                    <xdr:col>22</xdr:col>
                    <xdr:colOff>171450</xdr:colOff>
                    <xdr:row>55</xdr:row>
                    <xdr:rowOff>0</xdr:rowOff>
                  </to>
                </anchor>
              </controlPr>
            </control>
          </mc:Choice>
        </mc:AlternateContent>
        <mc:AlternateContent xmlns:mc="http://schemas.openxmlformats.org/markup-compatibility/2006">
          <mc:Choice Requires="x14">
            <control shapeId="14751" r:id="rId86" name="Check Box 415">
              <controlPr defaultSize="0" autoFill="0" autoLine="0" autoPict="0">
                <anchor moveWithCells="1">
                  <from>
                    <xdr:col>22</xdr:col>
                    <xdr:colOff>0</xdr:colOff>
                    <xdr:row>58</xdr:row>
                    <xdr:rowOff>19050</xdr:rowOff>
                  </from>
                  <to>
                    <xdr:col>22</xdr:col>
                    <xdr:colOff>171450</xdr:colOff>
                    <xdr:row>59</xdr:row>
                    <xdr:rowOff>0</xdr:rowOff>
                  </to>
                </anchor>
              </controlPr>
            </control>
          </mc:Choice>
        </mc:AlternateContent>
        <mc:AlternateContent xmlns:mc="http://schemas.openxmlformats.org/markup-compatibility/2006">
          <mc:Choice Requires="x14">
            <control shapeId="14752" r:id="rId87" name="Check Box 416">
              <controlPr defaultSize="0" autoFill="0" autoLine="0" autoPict="0">
                <anchor moveWithCells="1">
                  <from>
                    <xdr:col>22</xdr:col>
                    <xdr:colOff>0</xdr:colOff>
                    <xdr:row>59</xdr:row>
                    <xdr:rowOff>19050</xdr:rowOff>
                  </from>
                  <to>
                    <xdr:col>22</xdr:col>
                    <xdr:colOff>171450</xdr:colOff>
                    <xdr:row>60</xdr:row>
                    <xdr:rowOff>0</xdr:rowOff>
                  </to>
                </anchor>
              </controlPr>
            </control>
          </mc:Choice>
        </mc:AlternateContent>
        <mc:AlternateContent xmlns:mc="http://schemas.openxmlformats.org/markup-compatibility/2006">
          <mc:Choice Requires="x14">
            <control shapeId="14753" r:id="rId88" name="Check Box 417">
              <controlPr defaultSize="0" autoFill="0" autoLine="0" autoPict="0">
                <anchor moveWithCells="1">
                  <from>
                    <xdr:col>22</xdr:col>
                    <xdr:colOff>0</xdr:colOff>
                    <xdr:row>62</xdr:row>
                    <xdr:rowOff>19050</xdr:rowOff>
                  </from>
                  <to>
                    <xdr:col>22</xdr:col>
                    <xdr:colOff>171450</xdr:colOff>
                    <xdr:row>63</xdr:row>
                    <xdr:rowOff>0</xdr:rowOff>
                  </to>
                </anchor>
              </controlPr>
            </control>
          </mc:Choice>
        </mc:AlternateContent>
        <mc:AlternateContent xmlns:mc="http://schemas.openxmlformats.org/markup-compatibility/2006">
          <mc:Choice Requires="x14">
            <control shapeId="14754" r:id="rId89" name="Check Box 418">
              <controlPr defaultSize="0" autoFill="0" autoLine="0" autoPict="0">
                <anchor moveWithCells="1">
                  <from>
                    <xdr:col>22</xdr:col>
                    <xdr:colOff>0</xdr:colOff>
                    <xdr:row>64</xdr:row>
                    <xdr:rowOff>19050</xdr:rowOff>
                  </from>
                  <to>
                    <xdr:col>22</xdr:col>
                    <xdr:colOff>171450</xdr:colOff>
                    <xdr:row>64</xdr:row>
                    <xdr:rowOff>190500</xdr:rowOff>
                  </to>
                </anchor>
              </controlPr>
            </control>
          </mc:Choice>
        </mc:AlternateContent>
        <mc:AlternateContent xmlns:mc="http://schemas.openxmlformats.org/markup-compatibility/2006">
          <mc:Choice Requires="x14">
            <control shapeId="14755" r:id="rId90" name="Check Box 419">
              <controlPr defaultSize="0" autoFill="0" autoLine="0" autoPict="0">
                <anchor moveWithCells="1">
                  <from>
                    <xdr:col>22</xdr:col>
                    <xdr:colOff>0</xdr:colOff>
                    <xdr:row>65</xdr:row>
                    <xdr:rowOff>19050</xdr:rowOff>
                  </from>
                  <to>
                    <xdr:col>22</xdr:col>
                    <xdr:colOff>171450</xdr:colOff>
                    <xdr:row>66</xdr:row>
                    <xdr:rowOff>0</xdr:rowOff>
                  </to>
                </anchor>
              </controlPr>
            </control>
          </mc:Choice>
        </mc:AlternateContent>
        <mc:AlternateContent xmlns:mc="http://schemas.openxmlformats.org/markup-compatibility/2006">
          <mc:Choice Requires="x14">
            <control shapeId="14756" r:id="rId91" name="Check Box 420">
              <controlPr defaultSize="0" autoFill="0" autoLine="0" autoPict="0">
                <anchor moveWithCells="1">
                  <from>
                    <xdr:col>22</xdr:col>
                    <xdr:colOff>0</xdr:colOff>
                    <xdr:row>67</xdr:row>
                    <xdr:rowOff>19050</xdr:rowOff>
                  </from>
                  <to>
                    <xdr:col>22</xdr:col>
                    <xdr:colOff>171450</xdr:colOff>
                    <xdr:row>68</xdr:row>
                    <xdr:rowOff>0</xdr:rowOff>
                  </to>
                </anchor>
              </controlPr>
            </control>
          </mc:Choice>
        </mc:AlternateContent>
        <mc:AlternateContent xmlns:mc="http://schemas.openxmlformats.org/markup-compatibility/2006">
          <mc:Choice Requires="x14">
            <control shapeId="14757" r:id="rId92" name="Check Box 421">
              <controlPr defaultSize="0" autoFill="0" autoLine="0" autoPict="0">
                <anchor moveWithCells="1">
                  <from>
                    <xdr:col>22</xdr:col>
                    <xdr:colOff>0</xdr:colOff>
                    <xdr:row>68</xdr:row>
                    <xdr:rowOff>19050</xdr:rowOff>
                  </from>
                  <to>
                    <xdr:col>22</xdr:col>
                    <xdr:colOff>171450</xdr:colOff>
                    <xdr:row>69</xdr:row>
                    <xdr:rowOff>0</xdr:rowOff>
                  </to>
                </anchor>
              </controlPr>
            </control>
          </mc:Choice>
        </mc:AlternateContent>
        <mc:AlternateContent xmlns:mc="http://schemas.openxmlformats.org/markup-compatibility/2006">
          <mc:Choice Requires="x14">
            <control shapeId="14759" r:id="rId93" name="Check Box 423">
              <controlPr defaultSize="0" autoFill="0" autoLine="0" autoPict="0">
                <anchor moveWithCells="1">
                  <from>
                    <xdr:col>22</xdr:col>
                    <xdr:colOff>0</xdr:colOff>
                    <xdr:row>71</xdr:row>
                    <xdr:rowOff>19050</xdr:rowOff>
                  </from>
                  <to>
                    <xdr:col>22</xdr:col>
                    <xdr:colOff>171450</xdr:colOff>
                    <xdr:row>72</xdr:row>
                    <xdr:rowOff>0</xdr:rowOff>
                  </to>
                </anchor>
              </controlPr>
            </control>
          </mc:Choice>
        </mc:AlternateContent>
        <mc:AlternateContent xmlns:mc="http://schemas.openxmlformats.org/markup-compatibility/2006">
          <mc:Choice Requires="x14">
            <control shapeId="14760" r:id="rId94" name="Check Box 424">
              <controlPr defaultSize="0" autoFill="0" autoLine="0" autoPict="0">
                <anchor moveWithCells="1">
                  <from>
                    <xdr:col>22</xdr:col>
                    <xdr:colOff>0</xdr:colOff>
                    <xdr:row>72</xdr:row>
                    <xdr:rowOff>19050</xdr:rowOff>
                  </from>
                  <to>
                    <xdr:col>22</xdr:col>
                    <xdr:colOff>171450</xdr:colOff>
                    <xdr:row>73</xdr:row>
                    <xdr:rowOff>0</xdr:rowOff>
                  </to>
                </anchor>
              </controlPr>
            </control>
          </mc:Choice>
        </mc:AlternateContent>
        <mc:AlternateContent xmlns:mc="http://schemas.openxmlformats.org/markup-compatibility/2006">
          <mc:Choice Requires="x14">
            <control shapeId="14761" r:id="rId95" name="Check Box 425">
              <controlPr defaultSize="0" autoFill="0" autoLine="0" autoPict="0">
                <anchor moveWithCells="1">
                  <from>
                    <xdr:col>22</xdr:col>
                    <xdr:colOff>0</xdr:colOff>
                    <xdr:row>75</xdr:row>
                    <xdr:rowOff>19050</xdr:rowOff>
                  </from>
                  <to>
                    <xdr:col>22</xdr:col>
                    <xdr:colOff>171450</xdr:colOff>
                    <xdr:row>76</xdr:row>
                    <xdr:rowOff>0</xdr:rowOff>
                  </to>
                </anchor>
              </controlPr>
            </control>
          </mc:Choice>
        </mc:AlternateContent>
        <mc:AlternateContent xmlns:mc="http://schemas.openxmlformats.org/markup-compatibility/2006">
          <mc:Choice Requires="x14">
            <control shapeId="14762" r:id="rId96" name="Check Box 426">
              <controlPr defaultSize="0" autoFill="0" autoLine="0" autoPict="0">
                <anchor moveWithCells="1">
                  <from>
                    <xdr:col>22</xdr:col>
                    <xdr:colOff>0</xdr:colOff>
                    <xdr:row>78</xdr:row>
                    <xdr:rowOff>19050</xdr:rowOff>
                  </from>
                  <to>
                    <xdr:col>22</xdr:col>
                    <xdr:colOff>171450</xdr:colOff>
                    <xdr:row>79</xdr:row>
                    <xdr:rowOff>0</xdr:rowOff>
                  </to>
                </anchor>
              </controlPr>
            </control>
          </mc:Choice>
        </mc:AlternateContent>
        <mc:AlternateContent xmlns:mc="http://schemas.openxmlformats.org/markup-compatibility/2006">
          <mc:Choice Requires="x14">
            <control shapeId="14764" r:id="rId97" name="Check Box 428">
              <controlPr defaultSize="0" autoFill="0" autoLine="0" autoPict="0">
                <anchor moveWithCells="1">
                  <from>
                    <xdr:col>22</xdr:col>
                    <xdr:colOff>0</xdr:colOff>
                    <xdr:row>80</xdr:row>
                    <xdr:rowOff>19050</xdr:rowOff>
                  </from>
                  <to>
                    <xdr:col>22</xdr:col>
                    <xdr:colOff>171450</xdr:colOff>
                    <xdr:row>81</xdr:row>
                    <xdr:rowOff>0</xdr:rowOff>
                  </to>
                </anchor>
              </controlPr>
            </control>
          </mc:Choice>
        </mc:AlternateContent>
        <mc:AlternateContent xmlns:mc="http://schemas.openxmlformats.org/markup-compatibility/2006">
          <mc:Choice Requires="x14">
            <control shapeId="14765" r:id="rId98" name="Check Box 429">
              <controlPr defaultSize="0" autoFill="0" autoLine="0" autoPict="0">
                <anchor moveWithCells="1">
                  <from>
                    <xdr:col>22</xdr:col>
                    <xdr:colOff>0</xdr:colOff>
                    <xdr:row>81</xdr:row>
                    <xdr:rowOff>19050</xdr:rowOff>
                  </from>
                  <to>
                    <xdr:col>22</xdr:col>
                    <xdr:colOff>171450</xdr:colOff>
                    <xdr:row>82</xdr:row>
                    <xdr:rowOff>0</xdr:rowOff>
                  </to>
                </anchor>
              </controlPr>
            </control>
          </mc:Choice>
        </mc:AlternateContent>
        <mc:AlternateContent xmlns:mc="http://schemas.openxmlformats.org/markup-compatibility/2006">
          <mc:Choice Requires="x14">
            <control shapeId="14766" r:id="rId99" name="Check Box 430">
              <controlPr defaultSize="0" autoFill="0" autoLine="0" autoPict="0">
                <anchor moveWithCells="1">
                  <from>
                    <xdr:col>22</xdr:col>
                    <xdr:colOff>0</xdr:colOff>
                    <xdr:row>85</xdr:row>
                    <xdr:rowOff>19050</xdr:rowOff>
                  </from>
                  <to>
                    <xdr:col>22</xdr:col>
                    <xdr:colOff>171450</xdr:colOff>
                    <xdr:row>86</xdr:row>
                    <xdr:rowOff>0</xdr:rowOff>
                  </to>
                </anchor>
              </controlPr>
            </control>
          </mc:Choice>
        </mc:AlternateContent>
        <mc:AlternateContent xmlns:mc="http://schemas.openxmlformats.org/markup-compatibility/2006">
          <mc:Choice Requires="x14">
            <control shapeId="14767" r:id="rId100" name="Check Box 431">
              <controlPr defaultSize="0" autoFill="0" autoLine="0" autoPict="0">
                <anchor moveWithCells="1">
                  <from>
                    <xdr:col>22</xdr:col>
                    <xdr:colOff>0</xdr:colOff>
                    <xdr:row>86</xdr:row>
                    <xdr:rowOff>19050</xdr:rowOff>
                  </from>
                  <to>
                    <xdr:col>22</xdr:col>
                    <xdr:colOff>171450</xdr:colOff>
                    <xdr:row>87</xdr:row>
                    <xdr:rowOff>0</xdr:rowOff>
                  </to>
                </anchor>
              </controlPr>
            </control>
          </mc:Choice>
        </mc:AlternateContent>
        <mc:AlternateContent xmlns:mc="http://schemas.openxmlformats.org/markup-compatibility/2006">
          <mc:Choice Requires="x14">
            <control shapeId="14768" r:id="rId101" name="Check Box 432">
              <controlPr defaultSize="0" autoFill="0" autoLine="0" autoPict="0">
                <anchor moveWithCells="1">
                  <from>
                    <xdr:col>22</xdr:col>
                    <xdr:colOff>0</xdr:colOff>
                    <xdr:row>87</xdr:row>
                    <xdr:rowOff>19050</xdr:rowOff>
                  </from>
                  <to>
                    <xdr:col>22</xdr:col>
                    <xdr:colOff>171450</xdr:colOff>
                    <xdr:row>88</xdr:row>
                    <xdr:rowOff>0</xdr:rowOff>
                  </to>
                </anchor>
              </controlPr>
            </control>
          </mc:Choice>
        </mc:AlternateContent>
        <mc:AlternateContent xmlns:mc="http://schemas.openxmlformats.org/markup-compatibility/2006">
          <mc:Choice Requires="x14">
            <control shapeId="14769" r:id="rId102" name="Check Box 433">
              <controlPr defaultSize="0" autoFill="0" autoLine="0" autoPict="0">
                <anchor moveWithCells="1">
                  <from>
                    <xdr:col>22</xdr:col>
                    <xdr:colOff>0</xdr:colOff>
                    <xdr:row>90</xdr:row>
                    <xdr:rowOff>19050</xdr:rowOff>
                  </from>
                  <to>
                    <xdr:col>22</xdr:col>
                    <xdr:colOff>171450</xdr:colOff>
                    <xdr:row>91</xdr:row>
                    <xdr:rowOff>0</xdr:rowOff>
                  </to>
                </anchor>
              </controlPr>
            </control>
          </mc:Choice>
        </mc:AlternateContent>
        <mc:AlternateContent xmlns:mc="http://schemas.openxmlformats.org/markup-compatibility/2006">
          <mc:Choice Requires="x14">
            <control shapeId="14770" r:id="rId103" name="Check Box 434">
              <controlPr defaultSize="0" autoFill="0" autoLine="0" autoPict="0">
                <anchor moveWithCells="1">
                  <from>
                    <xdr:col>22</xdr:col>
                    <xdr:colOff>0</xdr:colOff>
                    <xdr:row>92</xdr:row>
                    <xdr:rowOff>19050</xdr:rowOff>
                  </from>
                  <to>
                    <xdr:col>22</xdr:col>
                    <xdr:colOff>171450</xdr:colOff>
                    <xdr:row>92</xdr:row>
                    <xdr:rowOff>190500</xdr:rowOff>
                  </to>
                </anchor>
              </controlPr>
            </control>
          </mc:Choice>
        </mc:AlternateContent>
        <mc:AlternateContent xmlns:mc="http://schemas.openxmlformats.org/markup-compatibility/2006">
          <mc:Choice Requires="x14">
            <control shapeId="14771" r:id="rId104" name="Check Box 435">
              <controlPr defaultSize="0" autoFill="0" autoLine="0" autoPict="0">
                <anchor moveWithCells="1">
                  <from>
                    <xdr:col>22</xdr:col>
                    <xdr:colOff>0</xdr:colOff>
                    <xdr:row>93</xdr:row>
                    <xdr:rowOff>19050</xdr:rowOff>
                  </from>
                  <to>
                    <xdr:col>22</xdr:col>
                    <xdr:colOff>171450</xdr:colOff>
                    <xdr:row>94</xdr:row>
                    <xdr:rowOff>0</xdr:rowOff>
                  </to>
                </anchor>
              </controlPr>
            </control>
          </mc:Choice>
        </mc:AlternateContent>
        <mc:AlternateContent xmlns:mc="http://schemas.openxmlformats.org/markup-compatibility/2006">
          <mc:Choice Requires="x14">
            <control shapeId="14773" r:id="rId105" name="Check Box 437">
              <controlPr defaultSize="0" autoFill="0" autoLine="0" autoPict="0">
                <anchor moveWithCells="1">
                  <from>
                    <xdr:col>22</xdr:col>
                    <xdr:colOff>0</xdr:colOff>
                    <xdr:row>96</xdr:row>
                    <xdr:rowOff>19050</xdr:rowOff>
                  </from>
                  <to>
                    <xdr:col>22</xdr:col>
                    <xdr:colOff>171450</xdr:colOff>
                    <xdr:row>96</xdr:row>
                    <xdr:rowOff>190500</xdr:rowOff>
                  </to>
                </anchor>
              </controlPr>
            </control>
          </mc:Choice>
        </mc:AlternateContent>
        <mc:AlternateContent xmlns:mc="http://schemas.openxmlformats.org/markup-compatibility/2006">
          <mc:Choice Requires="x14">
            <control shapeId="14774" r:id="rId106" name="Check Box 438">
              <controlPr defaultSize="0" autoFill="0" autoLine="0" autoPict="0">
                <anchor moveWithCells="1">
                  <from>
                    <xdr:col>22</xdr:col>
                    <xdr:colOff>0</xdr:colOff>
                    <xdr:row>101</xdr:row>
                    <xdr:rowOff>19050</xdr:rowOff>
                  </from>
                  <to>
                    <xdr:col>22</xdr:col>
                    <xdr:colOff>171450</xdr:colOff>
                    <xdr:row>102</xdr:row>
                    <xdr:rowOff>0</xdr:rowOff>
                  </to>
                </anchor>
              </controlPr>
            </control>
          </mc:Choice>
        </mc:AlternateContent>
        <mc:AlternateContent xmlns:mc="http://schemas.openxmlformats.org/markup-compatibility/2006">
          <mc:Choice Requires="x14">
            <control shapeId="14775" r:id="rId107" name="Check Box 439">
              <controlPr defaultSize="0" autoFill="0" autoLine="0" autoPict="0">
                <anchor moveWithCells="1">
                  <from>
                    <xdr:col>22</xdr:col>
                    <xdr:colOff>0</xdr:colOff>
                    <xdr:row>102</xdr:row>
                    <xdr:rowOff>19050</xdr:rowOff>
                  </from>
                  <to>
                    <xdr:col>22</xdr:col>
                    <xdr:colOff>171450</xdr:colOff>
                    <xdr:row>102</xdr:row>
                    <xdr:rowOff>190500</xdr:rowOff>
                  </to>
                </anchor>
              </controlPr>
            </control>
          </mc:Choice>
        </mc:AlternateContent>
        <mc:AlternateContent xmlns:mc="http://schemas.openxmlformats.org/markup-compatibility/2006">
          <mc:Choice Requires="x14">
            <control shapeId="14776" r:id="rId108" name="Check Box 440">
              <controlPr defaultSize="0" autoFill="0" autoLine="0" autoPict="0">
                <anchor moveWithCells="1">
                  <from>
                    <xdr:col>22</xdr:col>
                    <xdr:colOff>0</xdr:colOff>
                    <xdr:row>113</xdr:row>
                    <xdr:rowOff>19050</xdr:rowOff>
                  </from>
                  <to>
                    <xdr:col>22</xdr:col>
                    <xdr:colOff>171450</xdr:colOff>
                    <xdr:row>114</xdr:row>
                    <xdr:rowOff>0</xdr:rowOff>
                  </to>
                </anchor>
              </controlPr>
            </control>
          </mc:Choice>
        </mc:AlternateContent>
        <mc:AlternateContent xmlns:mc="http://schemas.openxmlformats.org/markup-compatibility/2006">
          <mc:Choice Requires="x14">
            <control shapeId="14777" r:id="rId109" name="Check Box 441">
              <controlPr defaultSize="0" autoFill="0" autoLine="0" autoPict="0">
                <anchor moveWithCells="1">
                  <from>
                    <xdr:col>22</xdr:col>
                    <xdr:colOff>0</xdr:colOff>
                    <xdr:row>117</xdr:row>
                    <xdr:rowOff>19050</xdr:rowOff>
                  </from>
                  <to>
                    <xdr:col>22</xdr:col>
                    <xdr:colOff>171450</xdr:colOff>
                    <xdr:row>118</xdr:row>
                    <xdr:rowOff>0</xdr:rowOff>
                  </to>
                </anchor>
              </controlPr>
            </control>
          </mc:Choice>
        </mc:AlternateContent>
        <mc:AlternateContent xmlns:mc="http://schemas.openxmlformats.org/markup-compatibility/2006">
          <mc:Choice Requires="x14">
            <control shapeId="14779" r:id="rId110" name="Check Box 443">
              <controlPr defaultSize="0" autoFill="0" autoLine="0" autoPict="0">
                <anchor moveWithCells="1">
                  <from>
                    <xdr:col>22</xdr:col>
                    <xdr:colOff>0</xdr:colOff>
                    <xdr:row>120</xdr:row>
                    <xdr:rowOff>19050</xdr:rowOff>
                  </from>
                  <to>
                    <xdr:col>22</xdr:col>
                    <xdr:colOff>171450</xdr:colOff>
                    <xdr:row>121</xdr:row>
                    <xdr:rowOff>0</xdr:rowOff>
                  </to>
                </anchor>
              </controlPr>
            </control>
          </mc:Choice>
        </mc:AlternateContent>
        <mc:AlternateContent xmlns:mc="http://schemas.openxmlformats.org/markup-compatibility/2006">
          <mc:Choice Requires="x14">
            <control shapeId="14780" r:id="rId111" name="Check Box 444">
              <controlPr defaultSize="0" autoFill="0" autoLine="0" autoPict="0">
                <anchor moveWithCells="1">
                  <from>
                    <xdr:col>22</xdr:col>
                    <xdr:colOff>0</xdr:colOff>
                    <xdr:row>124</xdr:row>
                    <xdr:rowOff>19050</xdr:rowOff>
                  </from>
                  <to>
                    <xdr:col>22</xdr:col>
                    <xdr:colOff>171450</xdr:colOff>
                    <xdr:row>125</xdr:row>
                    <xdr:rowOff>0</xdr:rowOff>
                  </to>
                </anchor>
              </controlPr>
            </control>
          </mc:Choice>
        </mc:AlternateContent>
        <mc:AlternateContent xmlns:mc="http://schemas.openxmlformats.org/markup-compatibility/2006">
          <mc:Choice Requires="x14">
            <control shapeId="14781" r:id="rId112" name="Check Box 445">
              <controlPr defaultSize="0" autoFill="0" autoLine="0" autoPict="0">
                <anchor moveWithCells="1">
                  <from>
                    <xdr:col>22</xdr:col>
                    <xdr:colOff>0</xdr:colOff>
                    <xdr:row>128</xdr:row>
                    <xdr:rowOff>19050</xdr:rowOff>
                  </from>
                  <to>
                    <xdr:col>22</xdr:col>
                    <xdr:colOff>171450</xdr:colOff>
                    <xdr:row>129</xdr:row>
                    <xdr:rowOff>0</xdr:rowOff>
                  </to>
                </anchor>
              </controlPr>
            </control>
          </mc:Choice>
        </mc:AlternateContent>
        <mc:AlternateContent xmlns:mc="http://schemas.openxmlformats.org/markup-compatibility/2006">
          <mc:Choice Requires="x14">
            <control shapeId="14784" r:id="rId113" name="Check Box 448">
              <controlPr defaultSize="0" autoFill="0" autoLine="0" autoPict="0">
                <anchor moveWithCells="1">
                  <from>
                    <xdr:col>22</xdr:col>
                    <xdr:colOff>0</xdr:colOff>
                    <xdr:row>132</xdr:row>
                    <xdr:rowOff>19050</xdr:rowOff>
                  </from>
                  <to>
                    <xdr:col>22</xdr:col>
                    <xdr:colOff>171450</xdr:colOff>
                    <xdr:row>133</xdr:row>
                    <xdr:rowOff>0</xdr:rowOff>
                  </to>
                </anchor>
              </controlPr>
            </control>
          </mc:Choice>
        </mc:AlternateContent>
        <mc:AlternateContent xmlns:mc="http://schemas.openxmlformats.org/markup-compatibility/2006">
          <mc:Choice Requires="x14">
            <control shapeId="14785" r:id="rId114" name="Check Box 449">
              <controlPr defaultSize="0" autoFill="0" autoLine="0" autoPict="0">
                <anchor moveWithCells="1">
                  <from>
                    <xdr:col>22</xdr:col>
                    <xdr:colOff>0</xdr:colOff>
                    <xdr:row>12</xdr:row>
                    <xdr:rowOff>0</xdr:rowOff>
                  </from>
                  <to>
                    <xdr:col>22</xdr:col>
                    <xdr:colOff>295275</xdr:colOff>
                    <xdr:row>12</xdr:row>
                    <xdr:rowOff>352425</xdr:rowOff>
                  </to>
                </anchor>
              </controlPr>
            </control>
          </mc:Choice>
        </mc:AlternateContent>
        <mc:AlternateContent xmlns:mc="http://schemas.openxmlformats.org/markup-compatibility/2006">
          <mc:Choice Requires="x14">
            <control shapeId="14786" r:id="rId115" name="Check Box 450">
              <controlPr defaultSize="0" autoFill="0" autoLine="0" autoPict="0">
                <anchor moveWithCells="1">
                  <from>
                    <xdr:col>22</xdr:col>
                    <xdr:colOff>0</xdr:colOff>
                    <xdr:row>13</xdr:row>
                    <xdr:rowOff>200025</xdr:rowOff>
                  </from>
                  <to>
                    <xdr:col>22</xdr:col>
                    <xdr:colOff>228600</xdr:colOff>
                    <xdr:row>15</xdr:row>
                    <xdr:rowOff>171450</xdr:rowOff>
                  </to>
                </anchor>
              </controlPr>
            </control>
          </mc:Choice>
        </mc:AlternateContent>
        <mc:AlternateContent xmlns:mc="http://schemas.openxmlformats.org/markup-compatibility/2006">
          <mc:Choice Requires="x14">
            <control shapeId="14787" r:id="rId116" name="Check Box 451">
              <controlPr defaultSize="0" autoFill="0" autoLine="0" autoPict="0">
                <anchor moveWithCells="1">
                  <from>
                    <xdr:col>22</xdr:col>
                    <xdr:colOff>0</xdr:colOff>
                    <xdr:row>15</xdr:row>
                    <xdr:rowOff>142875</xdr:rowOff>
                  </from>
                  <to>
                    <xdr:col>22</xdr:col>
                    <xdr:colOff>295275</xdr:colOff>
                    <xdr:row>16</xdr:row>
                    <xdr:rowOff>114300</xdr:rowOff>
                  </to>
                </anchor>
              </controlPr>
            </control>
          </mc:Choice>
        </mc:AlternateContent>
        <mc:AlternateContent xmlns:mc="http://schemas.openxmlformats.org/markup-compatibility/2006">
          <mc:Choice Requires="x14">
            <control shapeId="14788" r:id="rId117" name="Check Box 452">
              <controlPr defaultSize="0" autoFill="0" autoLine="0" autoPict="0">
                <anchor moveWithCells="1">
                  <from>
                    <xdr:col>22</xdr:col>
                    <xdr:colOff>0</xdr:colOff>
                    <xdr:row>42</xdr:row>
                    <xdr:rowOff>19050</xdr:rowOff>
                  </from>
                  <to>
                    <xdr:col>22</xdr:col>
                    <xdr:colOff>171450</xdr:colOff>
                    <xdr:row>43</xdr:row>
                    <xdr:rowOff>0</xdr:rowOff>
                  </to>
                </anchor>
              </controlPr>
            </control>
          </mc:Choice>
        </mc:AlternateContent>
        <mc:AlternateContent xmlns:mc="http://schemas.openxmlformats.org/markup-compatibility/2006">
          <mc:Choice Requires="x14">
            <control shapeId="14789" r:id="rId118" name="Check Box 453">
              <controlPr defaultSize="0" autoFill="0" autoLine="0" autoPict="0">
                <anchor moveWithCells="1">
                  <from>
                    <xdr:col>22</xdr:col>
                    <xdr:colOff>0</xdr:colOff>
                    <xdr:row>145</xdr:row>
                    <xdr:rowOff>142875</xdr:rowOff>
                  </from>
                  <to>
                    <xdr:col>22</xdr:col>
                    <xdr:colOff>295275</xdr:colOff>
                    <xdr:row>145</xdr:row>
                    <xdr:rowOff>495300</xdr:rowOff>
                  </to>
                </anchor>
              </controlPr>
            </control>
          </mc:Choice>
        </mc:AlternateContent>
        <mc:AlternateContent xmlns:mc="http://schemas.openxmlformats.org/markup-compatibility/2006">
          <mc:Choice Requires="x14">
            <control shapeId="14790" r:id="rId119" name="Check Box 454">
              <controlPr defaultSize="0" autoFill="0" autoLine="0" autoPict="0">
                <anchor moveWithCells="1">
                  <from>
                    <xdr:col>22</xdr:col>
                    <xdr:colOff>0</xdr:colOff>
                    <xdr:row>37</xdr:row>
                    <xdr:rowOff>28575</xdr:rowOff>
                  </from>
                  <to>
                    <xdr:col>22</xdr:col>
                    <xdr:colOff>228600</xdr:colOff>
                    <xdr:row>38</xdr:row>
                    <xdr:rowOff>9525</xdr:rowOff>
                  </to>
                </anchor>
              </controlPr>
            </control>
          </mc:Choice>
        </mc:AlternateContent>
        <mc:AlternateContent xmlns:mc="http://schemas.openxmlformats.org/markup-compatibility/2006">
          <mc:Choice Requires="x14">
            <control shapeId="14792" r:id="rId120" name="Check Box 456">
              <controlPr defaultSize="0" autoFill="0" autoLine="0" autoPict="0">
                <anchor moveWithCells="1">
                  <from>
                    <xdr:col>22</xdr:col>
                    <xdr:colOff>0</xdr:colOff>
                    <xdr:row>128</xdr:row>
                    <xdr:rowOff>28575</xdr:rowOff>
                  </from>
                  <to>
                    <xdr:col>22</xdr:col>
                    <xdr:colOff>228600</xdr:colOff>
                    <xdr:row>129</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表紙</vt:lpstr>
      <vt:lpstr>２頁 </vt:lpstr>
      <vt:lpstr>勤務形態一覧表</vt:lpstr>
      <vt:lpstr>記入方法(勤務形態一覧表)</vt:lpstr>
      <vt:lpstr>プルダウン・リスト(勤務形態一覧表)</vt:lpstr>
      <vt:lpstr>自主点検表(居宅)</vt:lpstr>
      <vt:lpstr>加算等自己点検表(居宅)</vt:lpstr>
      <vt:lpstr>'加算等自己点検表(居宅)'!Print_Area</vt:lpstr>
      <vt:lpstr>'記入方法(勤務形態一覧表)'!Print_Area</vt:lpstr>
      <vt:lpstr>勤務形態一覧表!Print_Area</vt:lpstr>
      <vt:lpstr>'自主点検表(居宅)'!Print_Area</vt:lpstr>
      <vt:lpstr>勤務形態一覧表!Print_Titles</vt:lpstr>
      <vt:lpstr>介護支援専門員</vt:lpstr>
      <vt:lpstr>介護予防支援担当職員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2026-08-24T01:17:55Z</dcterms:modified>
</cp:coreProperties>
</file>