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60253\Downloads\財政状況資料集\"/>
    </mc:Choice>
  </mc:AlternateContent>
  <xr:revisionPtr revIDLastSave="0" documentId="13_ncr:1_{3C477C43-DB67-486D-8CD6-F3A2C7CA7719}" xr6:coauthVersionLast="47" xr6:coauthVersionMax="47" xr10:uidLastSave="{00000000-0000-0000-0000-000000000000}"/>
  <workbookProtection workbookAlgorithmName="SHA-512" workbookHashValue="HrOfCcfgvlzfdSAQRVrsQILC6eRdpKo+i75nOuRaFo2IbqF9zFeO4+T8MtfFdmKtcnsp5Wnl9gDcdSrsFkh8YQ==" workbookSaltValue="gBqBYponxHPxBIW+4JLih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E85" i="4"/>
  <c r="BB10" i="4"/>
  <c r="AT10" i="4"/>
  <c r="P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<sst xmlns="http://schemas.openxmlformats.org/spreadsheetml/2006/main" count="297" uniqueCount="117">
  <si>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</si>
  <si>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</si>
  <si>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</si>
  <si>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</si>
  <si>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</si>
  <si>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</si>
  <si>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</si>
  <si>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</si>
  <si>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</si>
  <si>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</si>
  <si>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</si>
  <si>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</si>
  <si>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</si>
  <si>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</si>
  <si>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</si>
  <si>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</si>
  <si>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</si>
  <si>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</si>
  <si>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</si>
  <si>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</si>
  <si>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</si>
  <si>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</si>
  <si>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</si>
  <si>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</si>
  <si>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</si>
  <si>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</si>
  <si>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</si>
  <si>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</si>
  <si>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</si>
  <si>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</si>
  <si>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</si>
  <si>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</si>
  <si>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</si>
  <si>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</si>
  <si>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</si>
  <si>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</si>
  <si>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</si>
  <si>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</si>
  <si>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</si>
  <si>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</si>
  <si>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</si>
  <si>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</si>
  <si>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</si>
  <si>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</si>
  <si>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</si>
  <si>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</si>
  <si>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</si>
  <si>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</si>
  <si>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</si>
  <si>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</si>
  <si>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</si>
  <si>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</si>
  <si>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</si>
  <si>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</si>
  <si>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</si>
  <si>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</si>
  <si>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</si>
  <si>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</si>
  <si>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</si>
  <si>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</si>
  <si>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</si>
  <si>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</si>
  <si>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</si>
  <si>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</si>
  <si>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</si>
  <si>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</si>
  <si>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</si>
  <si>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</si>
  <si>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</si>
  <si>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</si>
  <si>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</si>
  <si>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</si>
  <si>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</si>
  <si>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</si>
  <si>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</si>
  <si>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</si>
  <si>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</si>
  <si>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</si>
  <si>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</si>
  <si>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</si>
  <si>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</si>
  <si>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</si>
  <si>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</si>
  <si>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</si>
  <si>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</si>
  <si>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</si>
  <si>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</si>
  <si>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</si>
  <si>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</si>
  <si>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</si>
  <si>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</si>
  <si>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</si>
  <si>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</si>
  <si>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</si>
  <si>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</si>
  <si>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</si>
  <si>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</si>
  <si>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</si>
  <si>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</si>
  <si>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</si>
  <si>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</si>
  <si>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</si>
  <si>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</si>
  <si>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</si>
  <si>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</si>
  <si>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</si>
  <si>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</si>
  <si>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</si>
  <si>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</si>
  <si>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</si>
  <si>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</si>
  <si>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</si>
  <si>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</si>
  <si>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</si>
  <si>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５年度から地方公営企業法を全部適用し公営企業会計となった２度目の決算になります。経常収支比率は100％を上回り累積欠損比率も発生していないことから、形式上、一定の健全性が確保されています。しかし、経費回収率が全国平均、類似団体平均を下回り、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上回っていますが、汚水処理原価は全国平均、類似団体平均よりも高く維持管理費の低減に努める必要があります。整備が完了して水洗化率が高く新規接続による使用料収入の増加は見込みにくい状況です。</t>
    <rPh sb="33" eb="34">
      <t>メ</t>
    </rPh>
    <rPh sb="77" eb="80">
      <t>ケイシキジョウ</t>
    </rPh>
    <rPh sb="81" eb="83">
      <t>イッテイ</t>
    </rPh>
    <rPh sb="84" eb="87">
      <t>ケンゼンセイ</t>
    </rPh>
    <rPh sb="88" eb="90">
      <t>カクホ</t>
    </rPh>
    <rPh sb="285" eb="287">
      <t>カンリョウ</t>
    </rPh>
    <rPh sb="312" eb="314">
      <t>ミコ</t>
    </rPh>
    <phoneticPr fontId="4"/>
  </si>
  <si>
    <t>　農業集落排水施設は３施設あり、平成９年の供用開始から25年以上が経過しています。管渠についての更新は検討しておりませんが、処理場の機器については更新を計画的に進めていきます。</t>
    <rPh sb="73" eb="75">
      <t>コウシン</t>
    </rPh>
    <rPh sb="76" eb="79">
      <t>ケイカクテキ</t>
    </rPh>
    <rPh sb="80" eb="81">
      <t>スス</t>
    </rPh>
    <phoneticPr fontId="4"/>
  </si>
  <si>
    <t>　平成28年度に「松阪市下水道事業経営戦略」の策定に伴い、この計画に沿って事業を進めていくことになりました。令和元年度に農業集落排水施設機能診断業務委託を行い、最適整備構想計画を策定しました。今後も最適整備構想計画に基づき、適正な施設の維持管理に努めていきます。また、地方公営企業法を適用し公営企業会計に移行したことにより経営状態や資産の状況等が正確に把握できるようになったことを生かし、健全で持続可能な経営の確立を目指します。</t>
    <rPh sb="190" eb="191">
      <t>イ</t>
    </rPh>
    <rPh sb="205" eb="207">
      <t>カクリツ</t>
    </rPh>
    <rPh sb="208" eb="21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</si>
</sst>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8E5-4AD5-BBFB-EF3D5D6C05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E8E5-4AD5-BBFB-EF3D5D6C05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57.4</c:v>
                </c:pt>
                <c:pt idx="4">
                  <c:v>64.13</c:v>
                </c:pt>
              </c:numCache>
            </c:numRef>
          </c:val>
          <c:extLst>
            <c:ext xmlns:c16="http://schemas.microsoft.com/office/drawing/2014/chart" uri="{C3380CC4-5D6E-409C-BE32-E72D297353CC}">
              <c16:uniqueId val="{00000000-7FD9-46F7-88FC-0F9A9BEC71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7FD9-46F7-88FC-0F9A9BEC71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B48-467A-98F8-D127196DB0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B48-467A-98F8-D127196DB0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133.72999999999999</c:v>
                </c:pt>
                <c:pt idx="4">
                  <c:v>122.41</c:v>
                </c:pt>
              </c:numCache>
            </c:numRef>
          </c:val>
          <c:extLst>
            <c:ext xmlns:c16="http://schemas.microsoft.com/office/drawing/2014/chart" uri="{C3380CC4-5D6E-409C-BE32-E72D297353CC}">
              <c16:uniqueId val="{00000000-40AE-4154-B48A-2358E56850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0AE-4154-B48A-2358E56850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4.6500000000000004</c:v>
                </c:pt>
                <c:pt idx="4">
                  <c:v>9.2100000000000009</c:v>
                </c:pt>
              </c:numCache>
            </c:numRef>
          </c:val>
          <c:extLst>
            <c:ext xmlns:c16="http://schemas.microsoft.com/office/drawing/2014/chart" uri="{C3380CC4-5D6E-409C-BE32-E72D297353CC}">
              <c16:uniqueId val="{00000000-F1C6-413E-91CD-553FB2649E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1C6-413E-91CD-553FB2649E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FF-4F84-8E95-4947D71ADD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DFF-4F84-8E95-4947D71ADD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E9-449C-A0AB-6358F1569C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5EE9-449C-A0AB-6358F1569C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82.46</c:v>
                </c:pt>
                <c:pt idx="4">
                  <c:v>95.7</c:v>
                </c:pt>
              </c:numCache>
            </c:numRef>
          </c:val>
          <c:extLst>
            <c:ext xmlns:c16="http://schemas.microsoft.com/office/drawing/2014/chart" uri="{C3380CC4-5D6E-409C-BE32-E72D297353CC}">
              <c16:uniqueId val="{00000000-9DE6-4842-856D-0C93C8C774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DE6-4842-856D-0C93C8C774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DDE-4A93-9392-4000461907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9DDE-4A93-9392-4000461907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37.33</c:v>
                </c:pt>
                <c:pt idx="4">
                  <c:v>37.270000000000003</c:v>
                </c:pt>
              </c:numCache>
            </c:numRef>
          </c:val>
          <c:extLst>
            <c:ext xmlns:c16="http://schemas.microsoft.com/office/drawing/2014/chart" uri="{C3380CC4-5D6E-409C-BE32-E72D297353CC}">
              <c16:uniqueId val="{00000000-21BB-4668-BB82-5DABB34728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21BB-4668-BB82-5DABB34728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397.59</c:v>
                </c:pt>
                <c:pt idx="4">
                  <c:v>375.14</c:v>
                </c:pt>
              </c:numCache>
            </c:numRef>
          </c:val>
          <c:extLst>
            <c:ext xmlns:c16="http://schemas.microsoft.com/office/drawing/2014/chart" uri="{C3380CC4-5D6E-409C-BE32-E72D297353CC}">
              <c16:uniqueId val="{00000000-9E44-4525-9C45-3E6843AF05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E44-4525-9C45-3E6843AF05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45">
        <f>データ!S6</f>
        <v>156026</v>
      </c>
      <c r="AM8" s="45"/>
      <c r="AN8" s="45"/>
      <c r="AO8" s="45"/>
      <c r="AP8" s="45"/>
      <c r="AQ8" s="45"/>
      <c r="AR8" s="45"/>
      <c r="AS8" s="45"/>
      <c r="AT8" s="44">
        <f>データ!T6</f>
        <v>623.58000000000004</v>
      </c>
      <c r="AU8" s="44"/>
      <c r="AV8" s="44"/>
      <c r="AW8" s="44"/>
      <c r="AX8" s="44"/>
      <c r="AY8" s="44"/>
      <c r="AZ8" s="44"/>
      <c r="BA8" s="44"/>
      <c r="BB8" s="44">
        <f>データ!U6</f>
        <v>250.21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87.36</v>
      </c>
      <c r="J10" s="44"/>
      <c r="K10" s="44"/>
      <c r="L10" s="44"/>
      <c r="M10" s="44"/>
      <c r="N10" s="44"/>
      <c r="O10" s="44"/>
      <c r="P10" s="44">
        <f>データ!P6</f>
        <v>0.61</v>
      </c>
      <c r="Q10" s="44"/>
      <c r="R10" s="44"/>
      <c r="S10" s="44"/>
      <c r="T10" s="44"/>
      <c r="U10" s="44"/>
      <c r="V10" s="44"/>
      <c r="W10" s="44">
        <f>データ!Q6</f>
        <v>100</v>
      </c>
      <c r="X10" s="44"/>
      <c r="Y10" s="44"/>
      <c r="Z10" s="44"/>
      <c r="AA10" s="44"/>
      <c r="AB10" s="44"/>
      <c r="AC10" s="44"/>
      <c r="AD10" s="45">
        <f>データ!R6</f>
        <v>4950</v>
      </c>
      <c r="AE10" s="45"/>
      <c r="AF10" s="45"/>
      <c r="AG10" s="45"/>
      <c r="AH10" s="45"/>
      <c r="AI10" s="45"/>
      <c r="AJ10" s="45"/>
      <c r="AK10" s="2"/>
      <c r="AL10" s="45">
        <f>データ!V6</f>
        <v>947</v>
      </c>
      <c r="AM10" s="45"/>
      <c r="AN10" s="45"/>
      <c r="AO10" s="45"/>
      <c r="AP10" s="45"/>
      <c r="AQ10" s="45"/>
      <c r="AR10" s="45"/>
      <c r="AS10" s="45"/>
      <c r="AT10" s="44">
        <f>データ!W6</f>
        <v>0.5</v>
      </c>
      <c r="AU10" s="44"/>
      <c r="AV10" s="44"/>
      <c r="AW10" s="44"/>
      <c r="AX10" s="44"/>
      <c r="AY10" s="44"/>
      <c r="AZ10" s="44"/>
      <c r="BA10" s="44"/>
      <c r="BB10" s="44">
        <f>データ!X6</f>
        <v>1894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59ZjZ8LW7DaE6twv6JcSIgDXUrbuPJ0DI1Z77biAiC+MCo0RNBru2UV+PC8oQcXEyB/KL4dcduMrQAeYqtDKw==" saltValue="yj7+D1CZaicF2eWRVpuR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17</v>
      </c>
      <c r="F6" s="19">
        <f t="shared" si="3"/>
        <v>5</v>
      </c>
      <c r="G6" s="19">
        <f t="shared" si="3"/>
        <v>0</v>
      </c>
      <c r="H6" s="19" t="str">
        <f t="shared" si="3"/>
        <v>三重県　松阪市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87.36</v>
      </c>
      <c r="P6" s="20">
        <f t="shared" si="3"/>
        <v>0.61</v>
      </c>
      <c r="Q6" s="20">
        <f t="shared" si="3"/>
        <v>100</v>
      </c>
      <c r="R6" s="20">
        <f t="shared" si="3"/>
        <v>4950</v>
      </c>
      <c r="S6" s="20">
        <f t="shared" si="3"/>
        <v>156026</v>
      </c>
      <c r="T6" s="20">
        <f t="shared" si="3"/>
        <v>623.58000000000004</v>
      </c>
      <c r="U6" s="20">
        <f t="shared" si="3"/>
        <v>250.21</v>
      </c>
      <c r="V6" s="20">
        <f t="shared" si="3"/>
        <v>947</v>
      </c>
      <c r="W6" s="20">
        <f t="shared" si="3"/>
        <v>0.5</v>
      </c>
      <c r="X6" s="20">
        <f t="shared" si="3"/>
        <v>1894</v>
      </c>
      <c r="Y6" s="21" t="str">
        <f>IF(Y7="",NA(),Y7)</f>
        <v>-</v>
      </c>
      <c r="Z6" s="21" t="str">
        <f t="shared" ref="Z6:AH6" si="4">IF(Z7="",NA(),Z7)</f>
        <v>-</v>
      </c>
      <c r="AA6" s="21" t="str">
        <f t="shared" si="4"/>
        <v>-</v>
      </c>
      <c r="AB6" s="21">
        <f t="shared" si="4"/>
        <v>133.72999999999999</v>
      </c>
      <c r="AC6" s="21">
        <f t="shared" si="4"/>
        <v>122.41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82.46</v>
      </c>
      <c r="AY6" s="21">
        <f t="shared" si="6"/>
        <v>95.7</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37.33</v>
      </c>
      <c r="BU6" s="21">
        <f t="shared" si="8"/>
        <v>37.270000000000003</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397.59</v>
      </c>
      <c r="CF6" s="21">
        <f t="shared" si="9"/>
        <v>375.14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57.4</v>
      </c>
      <c r="CQ6" s="21">
        <f t="shared" si="10"/>
        <v>64.13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4.6500000000000004</v>
      </c>
      <c r="DM6" s="21">
        <f t="shared" si="12"/>
        <v>9.2100000000000009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242047</v>
      </c>
      <c r="D7" s="23">
        <v>46</v>
      </c>
      <c r="E7" s="23">
        <v>17</v>
      </c>
      <c r="F7" s="23">
        <v>5</v>
      </c>
      <c r="G7" s="23">
        <v>0</v>
      </c>
      <c r="H7" s="23" t="s">
        <v>96</v>
      </c>
      <c r="I7" s="23" t="s">
        <v>97</v>
      </c>
      <c r="J7" s="23" t="s">
        <v>98</v>
      </c>
      <c r="K7" s="23" t="s">
        <v>99</v>
      </c>
      <c r="L7" s="23" t="s">
        <v>100</v>
      </c>
      <c r="M7" s="23" t="s">
        <v>101</v>
      </c>
      <c r="N7" s="24" t="s">
        <v>102</v>
      </c>
      <c r="O7" s="24">
        <v>87.36</v>
      </c>
      <c r="P7" s="24">
        <v>0.61</v>
      </c>
      <c r="Q7" s="24">
        <v>100</v>
      </c>
      <c r="R7" s="24">
        <v>4950</v>
      </c>
      <c r="S7" s="24">
        <v>156026</v>
      </c>
      <c r="T7" s="24">
        <v>623.58000000000004</v>
      </c>
      <c r="U7" s="24">
        <v>250.21</v>
      </c>
      <c r="V7" s="24">
        <v>947</v>
      </c>
      <c r="W7" s="24">
        <v>0.5</v>
      </c>
      <c r="X7" s="24">
        <v>1894</v>
      </c>
      <c r="Y7" s="24" t="s">
        <v>102</v>
      </c>
      <c r="Z7" s="24" t="s">
        <v>102</v>
      </c>
      <c r="AA7" s="24" t="s">
        <v>102</v>
      </c>
      <c r="AB7" s="24">
        <v>133.72999999999999</v>
      </c>
      <c r="AC7" s="24">
        <v>122.41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82.46</v>
      </c>
      <c r="AY7" s="24">
        <v>95.7</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37.33</v>
      </c>
      <c r="BU7" s="24">
        <v>37.270000000000003</v>
      </c>
      <c r="BV7" s="24" t="s">
        <v>102</v>
      </c>
      <c r="BW7" s="24" t="s">
        <v>102</v>
      </c>
      <c r="BX7" s="24" t="s">
        <v>102</v>
      </c>
      <c r="BY7" s="24">
        <v>52.05</v>
      </c>
      <c r="BZ7" s="24">
        <v>47.96</v>
      </c>
      <c r="CA7" s="24">
        <v>54.51</v>
      </c>
      <c r="CB7" s="24" t="s">
        <v>102</v>
      </c>
      <c r="CC7" s="24" t="s">
        <v>102</v>
      </c>
      <c r="CD7" s="24" t="s">
        <v>102</v>
      </c>
      <c r="CE7" s="24">
        <v>397.59</v>
      </c>
      <c r="CF7" s="24">
        <v>375.14</v>
      </c>
      <c r="CG7" s="24" t="s">
        <v>102</v>
      </c>
      <c r="CH7" s="24" t="s">
        <v>102</v>
      </c>
      <c r="CI7" s="24" t="s">
        <v>102</v>
      </c>
      <c r="CJ7" s="24">
        <v>301.86</v>
      </c>
      <c r="CK7" s="24">
        <v>325.85000000000002</v>
      </c>
      <c r="CL7" s="24">
        <v>286.33</v>
      </c>
      <c r="CM7" s="24" t="s">
        <v>102</v>
      </c>
      <c r="CN7" s="24" t="s">
        <v>102</v>
      </c>
      <c r="CO7" s="24" t="s">
        <v>102</v>
      </c>
      <c r="CP7" s="24">
        <v>57.4</v>
      </c>
      <c r="CQ7" s="24">
        <v>64.13</v>
      </c>
      <c r="CR7" s="24" t="s">
        <v>102</v>
      </c>
      <c r="CS7" s="24" t="s">
        <v>102</v>
      </c>
      <c r="CT7" s="24" t="s">
        <v>102</v>
      </c>
      <c r="CU7" s="24">
        <v>46.25</v>
      </c>
      <c r="CV7" s="24">
        <v>45.32</v>
      </c>
      <c r="CW7" s="24">
        <v>49.92</v>
      </c>
      <c r="CX7" s="24" t="s">
        <v>102</v>
      </c>
      <c r="CY7" s="24" t="s">
        <v>102</v>
      </c>
      <c r="CZ7" s="24" t="s">
        <v>102</v>
      </c>
      <c r="DA7" s="24">
        <v>100</v>
      </c>
      <c r="DB7" s="24">
        <v>100</v>
      </c>
      <c r="DC7" s="24" t="s">
        <v>102</v>
      </c>
      <c r="DD7" s="24" t="s">
        <v>102</v>
      </c>
      <c r="DE7" s="24" t="s">
        <v>102</v>
      </c>
      <c r="DF7" s="24">
        <v>83.96</v>
      </c>
      <c r="DG7" s="24">
        <v>83.54</v>
      </c>
      <c r="DH7" s="24">
        <v>87.8</v>
      </c>
      <c r="DI7" s="24" t="s">
        <v>102</v>
      </c>
      <c r="DJ7" s="24" t="s">
        <v>102</v>
      </c>
      <c r="DK7" s="24" t="s">
        <v>102</v>
      </c>
      <c r="DL7" s="24">
        <v>4.6500000000000004</v>
      </c>
      <c r="DM7" s="24">
        <v>9.2100000000000009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大川　智規</cp:lastModifiedBy>
  <cp:lastPrinted>2026-02-02T06:47:32Z</cp:lastPrinted>
  <dcterms:created xsi:type="dcterms:W3CDTF">2025-12-23T06:21:08Z</dcterms:created>
  <dcterms:modified xsi:type="dcterms:W3CDTF">2026-03-19T00:12:04Z</dcterms:modified>
  <cp:category/>
</cp:coreProperties>
</file>