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mc:AlternateContent xmlns:mc="http://schemas.openxmlformats.org/markup-compatibility/2006">
    <mc:Choice Requires="x15">
      <x15ac:absPath xmlns:x15ac="http://schemas.microsoft.com/office/spreadsheetml/2010/11/ac" url="L:\上下水道総務課\会計係\会計係長\上下　県等照会文書\R07県等照会文書\財務課\【0205〆】公営企業に係る経営比較分析表（令和６年度決算）の分析等について\【経営比較分析表】2024_242047_46_1718\"/>
    </mc:Choice>
  </mc:AlternateContent>
  <xr:revisionPtr revIDLastSave="0" documentId="13_ncr:1_{8C8F432A-414A-4F9B-92D5-0128A74FABDE}" xr6:coauthVersionLast="47" xr6:coauthVersionMax="47" xr10:uidLastSave="{00000000-0000-0000-0000-000000000000}"/>
  <workbookProtection workbookAlgorithmName="SHA-512" workbookHashValue="pnGQddf5Zc2ACfFnm06Ot7EXMaAAEjhtN7HGUfLcLUd8bAfJniXp8r4aSKcD3kc1RGroR1+VvJftWL4Eu2f1AQ==" workbookSaltValue="i2i+EO6P6fsmcEsWt/ifAQ==" workbookSpinCount="100000" lockStructure="1"/>
  <bookViews>
    <workbookView xWindow="-1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O6" i="5"/>
  <c r="I10" i="4" s="1"/>
  <c r="N6" i="5"/>
  <c r="B10" i="4" s="1"/>
  <c r="M6" i="5"/>
  <c r="AD8" i="4" s="1"/>
  <c r="L6" i="5"/>
  <c r="W8" i="4" s="1"/>
  <c r="K6" i="5"/>
  <c r="P8" i="4" s="1"/>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85" i="4"/>
  <c r="L85" i="4"/>
  <c r="K85" i="4"/>
  <c r="G85" i="4"/>
  <c r="E85" i="4"/>
  <c r="P10" i="4"/>
  <c r="B6" i="4"/>
</calcChain>
</file>

<file path=xl/sharedStrings.xml><?xml version="1.0" encoding="utf-8"?>
<sst xmlns="http://schemas.openxmlformats.org/spreadsheetml/2006/main" count="236" uniqueCount="116">
  <si>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</si>
  <si>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</si>
  <si>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</si>
  <si>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</si>
  <si>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</si>
  <si>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</si>
  <si>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</si>
  <si>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</si>
  <si>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</si>
  <si>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</si>
  <si>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</si>
  <si>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</si>
  <si>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</si>
  <si>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</si>
  <si>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</si>
  <si>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</si>
  <si>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</si>
  <si>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</si>
  <si>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</si>
  <si>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</si>
  <si>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</si>
  <si>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</si>
  <si>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</si>
  <si>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</si>
  <si>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</si>
  <si>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</si>
  <si>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</si>
  <si>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</si>
  <si>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</si>
  <si>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</si>
  <si>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</si>
  <si>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</si>
  <si>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</si>
  <si>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</si>
  <si>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</si>
  <si>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</si>
  <si>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</si>
  <si>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</si>
  <si>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</si>
  <si>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</si>
  <si>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</si>
  <si>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</si>
  <si>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</si>
  <si>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</si>
  <si>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</si>
  <si>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</si>
  <si>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</si>
  <si>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</si>
  <si>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</si>
  <si>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</si>
  <si>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</si>
  <si>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</si>
  <si>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</si>
  <si>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</si>
  <si>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</si>
  <si>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</si>
  <si>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</si>
  <si>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</si>
  <si>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</si>
  <si>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</si>
  <si>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</si>
  <si>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</si>
  <si>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</si>
  <si>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</si>
  <si>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</si>
  <si>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</si>
  <si>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</si>
  <si>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</si>
  <si>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</si>
  <si>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</si>
  <si>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</si>
  <si>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</si>
  <si>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</si>
  <si>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</si>
  <si>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</si>
  <si>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</si>
  <si>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</si>
  <si>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</si>
  <si>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</si>
  <si>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</si>
  <si>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</si>
  <si>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</si>
  <si>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</si>
  <si>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</si>
  <si>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</si>
  <si>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</si>
  <si>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</si>
  <si>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</si>
  <si>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</si>
  <si>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</si>
  <si>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</si>
  <si>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</si>
  <si>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</si>
  <si>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</si>
  <si>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</si>
  <si>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</si>
  <si>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松阪市</t>
  </si>
  <si>
    <t>法適用</t>
  </si>
  <si>
    <t>下水道事業</t>
  </si>
  <si>
    <t>公共下水道</t>
  </si>
  <si>
    <t>Bd2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</si>
  <si>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</si>
  <si>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</si>
  <si>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</si>
  <si>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</si>
  <si>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</si>
  <si>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</si>
  <si>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</si>
  <si>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</si>
  <si>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</si>
  <si>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</si>
  <si>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</si>
  <si>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</si>
  <si>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　有形固定資産減価償却率は類似団体を上回っていますが、全国平均を下回っていること、平成3年から整備を始めたことから耐用年数を過ぎた管渠はなく、管渠老朽化率が低いことから現時点で管路等の著しい老朽化は見られません。</t>
    <rPh sb="27" eb="31">
      <t>ゼンコクヘイキン</t>
    </rPh>
    <rPh sb="32" eb="34">
      <t>シタマワ</t>
    </rPh>
    <rPh sb="84" eb="87">
      <t>ゲンジテン</t>
    </rPh>
    <rPh sb="92" eb="93">
      <t>イチジル</t>
    </rPh>
    <phoneticPr fontId="4"/>
  </si>
  <si>
    <t xml:space="preserve">　今後も、集中浄化施設を備えた大型団地、事業所への接続など効果が大きい区域への整備を進めます。令和５年度に改定した「経営戦略」に沿って雨水管渠整備とストックマネジメントへの投資を踏まえつつ、平準化された予算の範囲内で汚水管渠整備を行っていきます。また、水洗化率の向上、未収金対策、経費節減などを図り、経営基盤の強化を図っていきます。 </t>
    <rPh sb="137" eb="139">
      <t>タイサク</t>
    </rPh>
    <phoneticPr fontId="4"/>
  </si>
  <si>
    <t>　経常収支比率は前年度比0.79ポイント増で100％を超えており、類似団体、全国平均を上回っています。これは営業外利益が営業損失を上回った結果によるもので、依然として一般会計からの繰入金なしでは事業運営が難しい経営状況といえます。
支払能力を示す流動比率は前年度比11.87ポイント減となり類似団体、全国平均を下回っています。資金繰り面に注意が必要です。
　企業債残高対事業規模比率は類似団体、全国平均を下回りましたが、これも多額の繰入金により一般会計の負担が増加したためです。
　経費回収率は類似団体を下回るものの100％をわずかに超えました。汚水処理原価は172.25円となり、昨年と同水準となっていますが類似団体、全国平均を上回っています。水洗化率は類似団体、全国平均を下回っています。
　今後も水洗化率の向上と汚水処理費の削減を進め、経費回収率の向上を目指していきます。</t>
    <rPh sb="20" eb="21">
      <t>ゾウ</t>
    </rPh>
    <rPh sb="38" eb="42">
      <t>ゼンコクヘイキン</t>
    </rPh>
    <rPh sb="43" eb="44">
      <t>ウエ</t>
    </rPh>
    <rPh sb="102" eb="103">
      <t>ムズカ</t>
    </rPh>
    <rPh sb="141" eb="142">
      <t>ゲン</t>
    </rPh>
    <rPh sb="291" eb="293">
      <t>サクネン</t>
    </rPh>
    <rPh sb="294" eb="297">
      <t>ドウスイジュン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</si>
</sst>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1" Target="worksheets/sheet1.xml" Type="http://schemas.openxmlformats.org/officeDocument/2006/relationships/worksheet" /><Relationship Id="rId2" Target="worksheets/sheet2.xml" Type="http://schemas.openxmlformats.org/officeDocument/2006/relationships/worksheet" /><Relationship Id="rId3" Target="theme/theme1.xml" Type="http://schemas.openxmlformats.org/officeDocument/2006/relationships/theme" /><Relationship Id="rId4" Target="styles.xml" Type="http://schemas.openxmlformats.org/officeDocument/2006/relationships/styles" /><Relationship Id="rId5" Target="sharedStrings.xml" Type="http://schemas.openxmlformats.org/officeDocument/2006/relationships/sharedStrings" /><Relationship Id="rId6" Target="calcChain.xml" Type="http://schemas.openxmlformats.org/officeDocument/2006/relationships/calcChain"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D3A-402F-87FC-660356CF46E1}"/>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0.15</c:v>
                </c:pt>
                <c:pt idx="1">
                  <c:v>0.06</c:v>
                </c:pt>
                <c:pt idx="2">
                  <c:v>0.09</c:v>
                </c:pt>
                <c:pt idx="3">
                  <c:v>0.16</c:v>
                </c:pt>
                <c:pt idx="4">
                  <c:v>0.1</c:v>
                </c:pt>
              </c:numCache>
            </c:numRef>
          </c:val>
          <c:smooth val="0"/>
          <c:extLst>
            <c:ext xmlns:c16="http://schemas.microsoft.com/office/drawing/2014/chart" uri="{C3380CC4-5D6E-409C-BE32-E72D297353CC}">
              <c16:uniqueId val="{00000001-5D3A-402F-87FC-660356CF46E1}"/>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79E-4DEE-B5FC-E0166458354C}"/>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61.51</c:v>
                </c:pt>
                <c:pt idx="1">
                  <c:v>51.2</c:v>
                </c:pt>
                <c:pt idx="2">
                  <c:v>57.32</c:v>
                </c:pt>
                <c:pt idx="3">
                  <c:v>51.61</c:v>
                </c:pt>
                <c:pt idx="4">
                  <c:v>49.57</c:v>
                </c:pt>
              </c:numCache>
            </c:numRef>
          </c:val>
          <c:smooth val="0"/>
          <c:extLst>
            <c:ext xmlns:c16="http://schemas.microsoft.com/office/drawing/2014/chart" uri="{C3380CC4-5D6E-409C-BE32-E72D297353CC}">
              <c16:uniqueId val="{00000001-379E-4DEE-B5FC-E0166458354C}"/>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79.55</c:v>
                </c:pt>
                <c:pt idx="1">
                  <c:v>79.53</c:v>
                </c:pt>
                <c:pt idx="2">
                  <c:v>79.319999999999993</c:v>
                </c:pt>
                <c:pt idx="3">
                  <c:v>78.75</c:v>
                </c:pt>
                <c:pt idx="4">
                  <c:v>78.97</c:v>
                </c:pt>
              </c:numCache>
            </c:numRef>
          </c:val>
          <c:extLst>
            <c:ext xmlns:c16="http://schemas.microsoft.com/office/drawing/2014/chart" uri="{C3380CC4-5D6E-409C-BE32-E72D297353CC}">
              <c16:uniqueId val="{00000000-C913-480E-859E-2EA09402A8FD}"/>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85.82</c:v>
                </c:pt>
                <c:pt idx="1">
                  <c:v>85.03</c:v>
                </c:pt>
                <c:pt idx="2">
                  <c:v>85.96</c:v>
                </c:pt>
                <c:pt idx="3">
                  <c:v>85.14</c:v>
                </c:pt>
                <c:pt idx="4">
                  <c:v>82.99</c:v>
                </c:pt>
              </c:numCache>
            </c:numRef>
          </c:val>
          <c:smooth val="0"/>
          <c:extLst>
            <c:ext xmlns:c16="http://schemas.microsoft.com/office/drawing/2014/chart" uri="{C3380CC4-5D6E-409C-BE32-E72D297353CC}">
              <c16:uniqueId val="{00000001-C913-480E-859E-2EA09402A8FD}"/>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99.7</c:v>
                </c:pt>
                <c:pt idx="1">
                  <c:v>108.53</c:v>
                </c:pt>
                <c:pt idx="2">
                  <c:v>109.5</c:v>
                </c:pt>
                <c:pt idx="3">
                  <c:v>106.99</c:v>
                </c:pt>
                <c:pt idx="4">
                  <c:v>107.78</c:v>
                </c:pt>
              </c:numCache>
            </c:numRef>
          </c:val>
          <c:extLst>
            <c:ext xmlns:c16="http://schemas.microsoft.com/office/drawing/2014/chart" uri="{C3380CC4-5D6E-409C-BE32-E72D297353CC}">
              <c16:uniqueId val="{00000000-B21B-4A40-A2E2-43A66E6BE5BE}"/>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109.91</c:v>
                </c:pt>
                <c:pt idx="1">
                  <c:v>108.61</c:v>
                </c:pt>
                <c:pt idx="2">
                  <c:v>109.58</c:v>
                </c:pt>
                <c:pt idx="3">
                  <c:v>107.74</c:v>
                </c:pt>
                <c:pt idx="4">
                  <c:v>106.7</c:v>
                </c:pt>
              </c:numCache>
            </c:numRef>
          </c:val>
          <c:smooth val="0"/>
          <c:extLst>
            <c:ext xmlns:c16="http://schemas.microsoft.com/office/drawing/2014/chart" uri="{C3380CC4-5D6E-409C-BE32-E72D297353CC}">
              <c16:uniqueId val="{00000001-B21B-4A40-A2E2-43A66E6BE5BE}"/>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25.98</c:v>
                </c:pt>
                <c:pt idx="1">
                  <c:v>27.26</c:v>
                </c:pt>
                <c:pt idx="2">
                  <c:v>28.62</c:v>
                </c:pt>
                <c:pt idx="3">
                  <c:v>29.65</c:v>
                </c:pt>
                <c:pt idx="4">
                  <c:v>31.01</c:v>
                </c:pt>
              </c:numCache>
            </c:numRef>
          </c:val>
          <c:extLst>
            <c:ext xmlns:c16="http://schemas.microsoft.com/office/drawing/2014/chart" uri="{C3380CC4-5D6E-409C-BE32-E72D297353CC}">
              <c16:uniqueId val="{00000000-4976-48CD-BBD8-8319F65CD6C4}"/>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15.29</c:v>
                </c:pt>
                <c:pt idx="1">
                  <c:v>17.809999999999999</c:v>
                </c:pt>
                <c:pt idx="2">
                  <c:v>19.96</c:v>
                </c:pt>
                <c:pt idx="3">
                  <c:v>19.12</c:v>
                </c:pt>
                <c:pt idx="4">
                  <c:v>20.25</c:v>
                </c:pt>
              </c:numCache>
            </c:numRef>
          </c:val>
          <c:smooth val="0"/>
          <c:extLst>
            <c:ext xmlns:c16="http://schemas.microsoft.com/office/drawing/2014/chart" uri="{C3380CC4-5D6E-409C-BE32-E72D297353CC}">
              <c16:uniqueId val="{00000001-4976-48CD-BBD8-8319F65CD6C4}"/>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38DD-4B35-908C-6060EB30DED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0.11</c:v>
                </c:pt>
                <c:pt idx="1">
                  <c:v>0.64</c:v>
                </c:pt>
                <c:pt idx="2">
                  <c:v>0.83</c:v>
                </c:pt>
                <c:pt idx="3">
                  <c:v>1.54</c:v>
                </c:pt>
                <c:pt idx="4">
                  <c:v>1.3</c:v>
                </c:pt>
              </c:numCache>
            </c:numRef>
          </c:val>
          <c:smooth val="0"/>
          <c:extLst>
            <c:ext xmlns:c16="http://schemas.microsoft.com/office/drawing/2014/chart" uri="{C3380CC4-5D6E-409C-BE32-E72D297353CC}">
              <c16:uniqueId val="{00000001-38DD-4B35-908C-6060EB30DED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formatCode="#,##0.00;&quot;△&quot;#,##0.00;&quot;-&quot;">
                  <c:v>10.99</c:v>
                </c:pt>
                <c:pt idx="1">
                  <c:v>0</c:v>
                </c:pt>
                <c:pt idx="2">
                  <c:v>0</c:v>
                </c:pt>
                <c:pt idx="3">
                  <c:v>0</c:v>
                </c:pt>
                <c:pt idx="4">
                  <c:v>0</c:v>
                </c:pt>
              </c:numCache>
            </c:numRef>
          </c:val>
          <c:extLst>
            <c:ext xmlns:c16="http://schemas.microsoft.com/office/drawing/2014/chart" uri="{C3380CC4-5D6E-409C-BE32-E72D297353CC}">
              <c16:uniqueId val="{00000000-4776-48EB-B28F-B1C57D4DEE5E}"/>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9.42</c:v>
                </c:pt>
                <c:pt idx="1">
                  <c:v>11.49</c:v>
                </c:pt>
                <c:pt idx="2">
                  <c:v>5.35</c:v>
                </c:pt>
                <c:pt idx="3">
                  <c:v>6.17</c:v>
                </c:pt>
                <c:pt idx="4" formatCode="#,##0.00;&quot;△&quot;#,##0.00">
                  <c:v>0</c:v>
                </c:pt>
              </c:numCache>
            </c:numRef>
          </c:val>
          <c:smooth val="0"/>
          <c:extLst>
            <c:ext xmlns:c16="http://schemas.microsoft.com/office/drawing/2014/chart" uri="{C3380CC4-5D6E-409C-BE32-E72D297353CC}">
              <c16:uniqueId val="{00000001-4776-48EB-B28F-B1C57D4DEE5E}"/>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41.22</c:v>
                </c:pt>
                <c:pt idx="1">
                  <c:v>45.82</c:v>
                </c:pt>
                <c:pt idx="2">
                  <c:v>50.6</c:v>
                </c:pt>
                <c:pt idx="3">
                  <c:v>52.48</c:v>
                </c:pt>
                <c:pt idx="4">
                  <c:v>40.61</c:v>
                </c:pt>
              </c:numCache>
            </c:numRef>
          </c:val>
          <c:extLst>
            <c:ext xmlns:c16="http://schemas.microsoft.com/office/drawing/2014/chart" uri="{C3380CC4-5D6E-409C-BE32-E72D297353CC}">
              <c16:uniqueId val="{00000000-5620-4F95-9F81-ED79807EB18D}"/>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47.61</c:v>
                </c:pt>
                <c:pt idx="1">
                  <c:v>52.69</c:v>
                </c:pt>
                <c:pt idx="2">
                  <c:v>59.45</c:v>
                </c:pt>
                <c:pt idx="3">
                  <c:v>68.13</c:v>
                </c:pt>
                <c:pt idx="4">
                  <c:v>69.14</c:v>
                </c:pt>
              </c:numCache>
            </c:numRef>
          </c:val>
          <c:smooth val="0"/>
          <c:extLst>
            <c:ext xmlns:c16="http://schemas.microsoft.com/office/drawing/2014/chart" uri="{C3380CC4-5D6E-409C-BE32-E72D297353CC}">
              <c16:uniqueId val="{00000001-5620-4F95-9F81-ED79807EB18D}"/>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431.8</c:v>
                </c:pt>
                <c:pt idx="1">
                  <c:v>449.23</c:v>
                </c:pt>
                <c:pt idx="2">
                  <c:v>441.63</c:v>
                </c:pt>
                <c:pt idx="3">
                  <c:v>492.2</c:v>
                </c:pt>
                <c:pt idx="4">
                  <c:v>561.94000000000005</c:v>
                </c:pt>
              </c:numCache>
            </c:numRef>
          </c:val>
          <c:extLst>
            <c:ext xmlns:c16="http://schemas.microsoft.com/office/drawing/2014/chart" uri="{C3380CC4-5D6E-409C-BE32-E72D297353CC}">
              <c16:uniqueId val="{00000000-0F63-4850-AC8A-1DF308D56C2C}"/>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1092.22</c:v>
                </c:pt>
                <c:pt idx="1">
                  <c:v>998.38</c:v>
                </c:pt>
                <c:pt idx="2">
                  <c:v>925.32</c:v>
                </c:pt>
                <c:pt idx="3">
                  <c:v>932.94</c:v>
                </c:pt>
                <c:pt idx="4">
                  <c:v>930.09</c:v>
                </c:pt>
              </c:numCache>
            </c:numRef>
          </c:val>
          <c:smooth val="0"/>
          <c:extLst>
            <c:ext xmlns:c16="http://schemas.microsoft.com/office/drawing/2014/chart" uri="{C3380CC4-5D6E-409C-BE32-E72D297353CC}">
              <c16:uniqueId val="{00000001-0F63-4850-AC8A-1DF308D56C2C}"/>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99.73</c:v>
                </c:pt>
                <c:pt idx="1">
                  <c:v>99.69</c:v>
                </c:pt>
                <c:pt idx="2">
                  <c:v>99.95</c:v>
                </c:pt>
                <c:pt idx="3">
                  <c:v>100.09</c:v>
                </c:pt>
                <c:pt idx="4">
                  <c:v>100.02</c:v>
                </c:pt>
              </c:numCache>
            </c:numRef>
          </c:val>
          <c:extLst>
            <c:ext xmlns:c16="http://schemas.microsoft.com/office/drawing/2014/chart" uri="{C3380CC4-5D6E-409C-BE32-E72D297353CC}">
              <c16:uniqueId val="{00000000-ECB0-43AE-8B88-3D1BB12B6691}"/>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97.53</c:v>
                </c:pt>
                <c:pt idx="1">
                  <c:v>95.92</c:v>
                </c:pt>
                <c:pt idx="2">
                  <c:v>96.98</c:v>
                </c:pt>
                <c:pt idx="3">
                  <c:v>103.51</c:v>
                </c:pt>
                <c:pt idx="4">
                  <c:v>102.43</c:v>
                </c:pt>
              </c:numCache>
            </c:numRef>
          </c:val>
          <c:smooth val="0"/>
          <c:extLst>
            <c:ext xmlns:c16="http://schemas.microsoft.com/office/drawing/2014/chart" uri="{C3380CC4-5D6E-409C-BE32-E72D297353CC}">
              <c16:uniqueId val="{00000001-ECB0-43AE-8B88-3D1BB12B6691}"/>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173.92</c:v>
                </c:pt>
                <c:pt idx="1">
                  <c:v>172.92</c:v>
                </c:pt>
                <c:pt idx="2">
                  <c:v>172.27</c:v>
                </c:pt>
                <c:pt idx="3">
                  <c:v>171.17</c:v>
                </c:pt>
                <c:pt idx="4">
                  <c:v>172.25</c:v>
                </c:pt>
              </c:numCache>
            </c:numRef>
          </c:val>
          <c:extLst>
            <c:ext xmlns:c16="http://schemas.microsoft.com/office/drawing/2014/chart" uri="{C3380CC4-5D6E-409C-BE32-E72D297353CC}">
              <c16:uniqueId val="{00000000-B91B-49EC-829D-BC125B221A7D}"/>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155.83000000000001</c:v>
                </c:pt>
                <c:pt idx="1">
                  <c:v>156.75</c:v>
                </c:pt>
                <c:pt idx="2">
                  <c:v>153.54</c:v>
                </c:pt>
                <c:pt idx="3">
                  <c:v>151.82</c:v>
                </c:pt>
                <c:pt idx="4">
                  <c:v>155.12</c:v>
                </c:pt>
              </c:numCache>
            </c:numRef>
          </c:val>
          <c:smooth val="0"/>
          <c:extLst>
            <c:ext xmlns:c16="http://schemas.microsoft.com/office/drawing/2014/chart" uri="{C3380CC4-5D6E-409C-BE32-E72D297353CC}">
              <c16:uniqueId val="{00000001-B91B-49EC-829D-BC125B221A7D}"/>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Relationships xmlns="http://schemas.openxmlformats.org/package/2006/relationships"><Relationship Id="rId2" Target="../drawings/drawing1.xml" Type="http://schemas.openxmlformats.org/officeDocument/2006/relationships/drawing" /></Relationships>
</file>

<file path=xl/worksheets/_rels/sheet2.xml.rels>&#65279;<?xml version="1.0" encoding="utf-8" standalone="yes"?><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G16" zoomScale="90" zoomScaleNormal="9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1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1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7" t="str">
        <f>データ!H6</f>
        <v>三重県　松阪市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1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Bd2</v>
      </c>
      <c r="X8" s="64"/>
      <c r="Y8" s="64"/>
      <c r="Z8" s="64"/>
      <c r="AA8" s="64"/>
      <c r="AB8" s="64"/>
      <c r="AC8" s="64"/>
      <c r="AD8" s="65" t="str">
        <f>データ!$M$6</f>
        <v>自治体職員</v>
      </c>
      <c r="AE8" s="65"/>
      <c r="AF8" s="65"/>
      <c r="AG8" s="65"/>
      <c r="AH8" s="65"/>
      <c r="AI8" s="65"/>
      <c r="AJ8" s="65"/>
      <c r="AK8" s="3"/>
      <c r="AL8" s="45">
        <f>データ!S6</f>
        <v>156026</v>
      </c>
      <c r="AM8" s="45"/>
      <c r="AN8" s="45"/>
      <c r="AO8" s="45"/>
      <c r="AP8" s="45"/>
      <c r="AQ8" s="45"/>
      <c r="AR8" s="45"/>
      <c r="AS8" s="45"/>
      <c r="AT8" s="44">
        <f>データ!T6</f>
        <v>623.58000000000004</v>
      </c>
      <c r="AU8" s="44"/>
      <c r="AV8" s="44"/>
      <c r="AW8" s="44"/>
      <c r="AX8" s="44"/>
      <c r="AY8" s="44"/>
      <c r="AZ8" s="44"/>
      <c r="BA8" s="44"/>
      <c r="BB8" s="44">
        <f>データ!U6</f>
        <v>250.21</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1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15">
      <c r="A10" s="2"/>
      <c r="B10" s="44" t="str">
        <f>データ!N6</f>
        <v>-</v>
      </c>
      <c r="C10" s="44"/>
      <c r="D10" s="44"/>
      <c r="E10" s="44"/>
      <c r="F10" s="44"/>
      <c r="G10" s="44"/>
      <c r="H10" s="44"/>
      <c r="I10" s="44">
        <f>データ!O6</f>
        <v>59.28</v>
      </c>
      <c r="J10" s="44"/>
      <c r="K10" s="44"/>
      <c r="L10" s="44"/>
      <c r="M10" s="44"/>
      <c r="N10" s="44"/>
      <c r="O10" s="44"/>
      <c r="P10" s="44">
        <f>データ!P6</f>
        <v>63.24</v>
      </c>
      <c r="Q10" s="44"/>
      <c r="R10" s="44"/>
      <c r="S10" s="44"/>
      <c r="T10" s="44"/>
      <c r="U10" s="44"/>
      <c r="V10" s="44"/>
      <c r="W10" s="44">
        <f>データ!Q6</f>
        <v>97.55</v>
      </c>
      <c r="X10" s="44"/>
      <c r="Y10" s="44"/>
      <c r="Z10" s="44"/>
      <c r="AA10" s="44"/>
      <c r="AB10" s="44"/>
      <c r="AC10" s="44"/>
      <c r="AD10" s="45">
        <f>データ!R6</f>
        <v>3113</v>
      </c>
      <c r="AE10" s="45"/>
      <c r="AF10" s="45"/>
      <c r="AG10" s="45"/>
      <c r="AH10" s="45"/>
      <c r="AI10" s="45"/>
      <c r="AJ10" s="45"/>
      <c r="AK10" s="2"/>
      <c r="AL10" s="45">
        <f>データ!V6</f>
        <v>98238</v>
      </c>
      <c r="AM10" s="45"/>
      <c r="AN10" s="45"/>
      <c r="AO10" s="45"/>
      <c r="AP10" s="45"/>
      <c r="AQ10" s="45"/>
      <c r="AR10" s="45"/>
      <c r="AS10" s="45"/>
      <c r="AT10" s="44">
        <f>データ!W6</f>
        <v>22.36</v>
      </c>
      <c r="AU10" s="44"/>
      <c r="AV10" s="44"/>
      <c r="AW10" s="44"/>
      <c r="AX10" s="44"/>
      <c r="AY10" s="44"/>
      <c r="AZ10" s="44"/>
      <c r="BA10" s="44"/>
      <c r="BB10" s="44">
        <f>データ!X6</f>
        <v>4393.47</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1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1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115</v>
      </c>
      <c r="BM16" s="29"/>
      <c r="BN16" s="29"/>
      <c r="BO16" s="29"/>
      <c r="BP16" s="29"/>
      <c r="BQ16" s="29"/>
      <c r="BR16" s="29"/>
      <c r="BS16" s="29"/>
      <c r="BT16" s="29"/>
      <c r="BU16" s="29"/>
      <c r="BV16" s="29"/>
      <c r="BW16" s="29"/>
      <c r="BX16" s="29"/>
      <c r="BY16" s="29"/>
      <c r="BZ16" s="3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113</v>
      </c>
      <c r="BM47" s="29"/>
      <c r="BN47" s="29"/>
      <c r="BO47" s="29"/>
      <c r="BP47" s="29"/>
      <c r="BQ47" s="29"/>
      <c r="BR47" s="29"/>
      <c r="BS47" s="29"/>
      <c r="BT47" s="29"/>
      <c r="BU47" s="29"/>
      <c r="BV47" s="29"/>
      <c r="BW47" s="29"/>
      <c r="BX47" s="29"/>
      <c r="BY47" s="29"/>
      <c r="BZ47" s="3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1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1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114</v>
      </c>
      <c r="BM66" s="29"/>
      <c r="BN66" s="29"/>
      <c r="BO66" s="29"/>
      <c r="BP66" s="29"/>
      <c r="BQ66" s="29"/>
      <c r="BR66" s="29"/>
      <c r="BS66" s="29"/>
      <c r="BT66" s="29"/>
      <c r="BU66" s="29"/>
      <c r="BV66" s="29"/>
      <c r="BW66" s="29"/>
      <c r="BX66" s="29"/>
      <c r="BY66" s="29"/>
      <c r="BZ66" s="30"/>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1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sGNSq3xculNYwQJ/qoBMCQIXBsE1dWR6dLC63N3MUSKMC1oSe1Hv19bleKVOzdpJA0O7KbfQzTyFXUf4GFr/Ww==" saltValue="E4RLeivzDTKtH/RG5Iczv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242047</v>
      </c>
      <c r="D6" s="19">
        <f t="shared" si="3"/>
        <v>46</v>
      </c>
      <c r="E6" s="19">
        <f t="shared" si="3"/>
        <v>17</v>
      </c>
      <c r="F6" s="19">
        <f t="shared" si="3"/>
        <v>1</v>
      </c>
      <c r="G6" s="19">
        <f t="shared" si="3"/>
        <v>0</v>
      </c>
      <c r="H6" s="19" t="str">
        <f t="shared" si="3"/>
        <v>三重県　松阪市</v>
      </c>
      <c r="I6" s="19" t="str">
        <f t="shared" si="3"/>
        <v>法適用</v>
      </c>
      <c r="J6" s="19" t="str">
        <f t="shared" si="3"/>
        <v>下水道事業</v>
      </c>
      <c r="K6" s="19" t="str">
        <f t="shared" si="3"/>
        <v>公共下水道</v>
      </c>
      <c r="L6" s="19" t="str">
        <f t="shared" si="3"/>
        <v>Bd2</v>
      </c>
      <c r="M6" s="19" t="str">
        <f t="shared" si="3"/>
        <v>自治体職員</v>
      </c>
      <c r="N6" s="20" t="str">
        <f t="shared" si="3"/>
        <v>-</v>
      </c>
      <c r="O6" s="20">
        <f t="shared" si="3"/>
        <v>59.28</v>
      </c>
      <c r="P6" s="20">
        <f t="shared" si="3"/>
        <v>63.24</v>
      </c>
      <c r="Q6" s="20">
        <f t="shared" si="3"/>
        <v>97.55</v>
      </c>
      <c r="R6" s="20">
        <f t="shared" si="3"/>
        <v>3113</v>
      </c>
      <c r="S6" s="20">
        <f t="shared" si="3"/>
        <v>156026</v>
      </c>
      <c r="T6" s="20">
        <f t="shared" si="3"/>
        <v>623.58000000000004</v>
      </c>
      <c r="U6" s="20">
        <f t="shared" si="3"/>
        <v>250.21</v>
      </c>
      <c r="V6" s="20">
        <f t="shared" si="3"/>
        <v>98238</v>
      </c>
      <c r="W6" s="20">
        <f t="shared" si="3"/>
        <v>22.36</v>
      </c>
      <c r="X6" s="20">
        <f t="shared" si="3"/>
        <v>4393.47</v>
      </c>
      <c r="Y6" s="21">
        <f>IF(Y7="",NA(),Y7)</f>
        <v>99.7</v>
      </c>
      <c r="Z6" s="21">
        <f t="shared" ref="Z6:AH6" si="4">IF(Z7="",NA(),Z7)</f>
        <v>108.53</v>
      </c>
      <c r="AA6" s="21">
        <f t="shared" si="4"/>
        <v>109.5</v>
      </c>
      <c r="AB6" s="21">
        <f t="shared" si="4"/>
        <v>106.99</v>
      </c>
      <c r="AC6" s="21">
        <f t="shared" si="4"/>
        <v>107.78</v>
      </c>
      <c r="AD6" s="21">
        <f t="shared" si="4"/>
        <v>109.91</v>
      </c>
      <c r="AE6" s="21">
        <f t="shared" si="4"/>
        <v>108.61</v>
      </c>
      <c r="AF6" s="21">
        <f t="shared" si="4"/>
        <v>109.58</v>
      </c>
      <c r="AG6" s="21">
        <f t="shared" si="4"/>
        <v>107.74</v>
      </c>
      <c r="AH6" s="21">
        <f t="shared" si="4"/>
        <v>106.7</v>
      </c>
      <c r="AI6" s="20" t="str">
        <f>IF(AI7="","",IF(AI7="-","【-】","【"&amp;SUBSTITUTE(TEXT(AI7,"#,##0.00"),"-","△")&amp;"】"))</f>
        <v>【105.36】</v>
      </c>
      <c r="AJ6" s="21">
        <f>IF(AJ7="",NA(),AJ7)</f>
        <v>10.99</v>
      </c>
      <c r="AK6" s="20">
        <f t="shared" ref="AK6:AS6" si="5">IF(AK7="",NA(),AK7)</f>
        <v>0</v>
      </c>
      <c r="AL6" s="20">
        <f t="shared" si="5"/>
        <v>0</v>
      </c>
      <c r="AM6" s="20">
        <f t="shared" si="5"/>
        <v>0</v>
      </c>
      <c r="AN6" s="20">
        <f t="shared" si="5"/>
        <v>0</v>
      </c>
      <c r="AO6" s="21">
        <f t="shared" si="5"/>
        <v>9.42</v>
      </c>
      <c r="AP6" s="21">
        <f t="shared" si="5"/>
        <v>11.49</v>
      </c>
      <c r="AQ6" s="21">
        <f t="shared" si="5"/>
        <v>5.35</v>
      </c>
      <c r="AR6" s="21">
        <f t="shared" si="5"/>
        <v>6.17</v>
      </c>
      <c r="AS6" s="20">
        <f t="shared" si="5"/>
        <v>0</v>
      </c>
      <c r="AT6" s="20" t="str">
        <f>IF(AT7="","",IF(AT7="-","【-】","【"&amp;SUBSTITUTE(TEXT(AT7,"#,##0.00"),"-","△")&amp;"】"))</f>
        <v>【3.12】</v>
      </c>
      <c r="AU6" s="21">
        <f>IF(AU7="",NA(),AU7)</f>
        <v>41.22</v>
      </c>
      <c r="AV6" s="21">
        <f t="shared" ref="AV6:BD6" si="6">IF(AV7="",NA(),AV7)</f>
        <v>45.82</v>
      </c>
      <c r="AW6" s="21">
        <f t="shared" si="6"/>
        <v>50.6</v>
      </c>
      <c r="AX6" s="21">
        <f t="shared" si="6"/>
        <v>52.48</v>
      </c>
      <c r="AY6" s="21">
        <f t="shared" si="6"/>
        <v>40.61</v>
      </c>
      <c r="AZ6" s="21">
        <f t="shared" si="6"/>
        <v>47.61</v>
      </c>
      <c r="BA6" s="21">
        <f t="shared" si="6"/>
        <v>52.69</v>
      </c>
      <c r="BB6" s="21">
        <f t="shared" si="6"/>
        <v>59.45</v>
      </c>
      <c r="BC6" s="21">
        <f t="shared" si="6"/>
        <v>68.13</v>
      </c>
      <c r="BD6" s="21">
        <f t="shared" si="6"/>
        <v>69.14</v>
      </c>
      <c r="BE6" s="20" t="str">
        <f>IF(BE7="","",IF(BE7="-","【-】","【"&amp;SUBSTITUTE(TEXT(BE7,"#,##0.00"),"-","△")&amp;"】"))</f>
        <v>【82.75】</v>
      </c>
      <c r="BF6" s="21">
        <f>IF(BF7="",NA(),BF7)</f>
        <v>431.8</v>
      </c>
      <c r="BG6" s="21">
        <f t="shared" ref="BG6:BO6" si="7">IF(BG7="",NA(),BG7)</f>
        <v>449.23</v>
      </c>
      <c r="BH6" s="21">
        <f t="shared" si="7"/>
        <v>441.63</v>
      </c>
      <c r="BI6" s="21">
        <f t="shared" si="7"/>
        <v>492.2</v>
      </c>
      <c r="BJ6" s="21">
        <f t="shared" si="7"/>
        <v>561.94000000000005</v>
      </c>
      <c r="BK6" s="21">
        <f t="shared" si="7"/>
        <v>1092.22</v>
      </c>
      <c r="BL6" s="21">
        <f t="shared" si="7"/>
        <v>998.38</v>
      </c>
      <c r="BM6" s="21">
        <f t="shared" si="7"/>
        <v>925.32</v>
      </c>
      <c r="BN6" s="21">
        <f t="shared" si="7"/>
        <v>932.94</v>
      </c>
      <c r="BO6" s="21">
        <f t="shared" si="7"/>
        <v>930.09</v>
      </c>
      <c r="BP6" s="20" t="str">
        <f>IF(BP7="","",IF(BP7="-","【-】","【"&amp;SUBSTITUTE(TEXT(BP7,"#,##0.00"),"-","△")&amp;"】"))</f>
        <v>【602.56】</v>
      </c>
      <c r="BQ6" s="21">
        <f>IF(BQ7="",NA(),BQ7)</f>
        <v>99.73</v>
      </c>
      <c r="BR6" s="21">
        <f t="shared" ref="BR6:BZ6" si="8">IF(BR7="",NA(),BR7)</f>
        <v>99.69</v>
      </c>
      <c r="BS6" s="21">
        <f t="shared" si="8"/>
        <v>99.95</v>
      </c>
      <c r="BT6" s="21">
        <f t="shared" si="8"/>
        <v>100.09</v>
      </c>
      <c r="BU6" s="21">
        <f t="shared" si="8"/>
        <v>100.02</v>
      </c>
      <c r="BV6" s="21">
        <f t="shared" si="8"/>
        <v>97.53</v>
      </c>
      <c r="BW6" s="21">
        <f t="shared" si="8"/>
        <v>95.92</v>
      </c>
      <c r="BX6" s="21">
        <f t="shared" si="8"/>
        <v>96.98</v>
      </c>
      <c r="BY6" s="21">
        <f t="shared" si="8"/>
        <v>103.51</v>
      </c>
      <c r="BZ6" s="21">
        <f t="shared" si="8"/>
        <v>102.43</v>
      </c>
      <c r="CA6" s="20" t="str">
        <f>IF(CA7="","",IF(CA7="-","【-】","【"&amp;SUBSTITUTE(TEXT(CA7,"#,##0.00"),"-","△")&amp;"】"))</f>
        <v>【97.94】</v>
      </c>
      <c r="CB6" s="21">
        <f>IF(CB7="",NA(),CB7)</f>
        <v>173.92</v>
      </c>
      <c r="CC6" s="21">
        <f t="shared" ref="CC6:CK6" si="9">IF(CC7="",NA(),CC7)</f>
        <v>172.92</v>
      </c>
      <c r="CD6" s="21">
        <f t="shared" si="9"/>
        <v>172.27</v>
      </c>
      <c r="CE6" s="21">
        <f t="shared" si="9"/>
        <v>171.17</v>
      </c>
      <c r="CF6" s="21">
        <f t="shared" si="9"/>
        <v>172.25</v>
      </c>
      <c r="CG6" s="21">
        <f t="shared" si="9"/>
        <v>155.83000000000001</v>
      </c>
      <c r="CH6" s="21">
        <f t="shared" si="9"/>
        <v>156.75</v>
      </c>
      <c r="CI6" s="21">
        <f t="shared" si="9"/>
        <v>153.54</v>
      </c>
      <c r="CJ6" s="21">
        <f t="shared" si="9"/>
        <v>151.82</v>
      </c>
      <c r="CK6" s="21">
        <f t="shared" si="9"/>
        <v>155.12</v>
      </c>
      <c r="CL6" s="20" t="str">
        <f>IF(CL7="","",IF(CL7="-","【-】","【"&amp;SUBSTITUTE(TEXT(CL7,"#,##0.00"),"-","△")&amp;"】"))</f>
        <v>【140.98】</v>
      </c>
      <c r="CM6" s="21" t="str">
        <f>IF(CM7="",NA(),CM7)</f>
        <v>-</v>
      </c>
      <c r="CN6" s="21" t="str">
        <f t="shared" ref="CN6:CV6" si="10">IF(CN7="",NA(),CN7)</f>
        <v>-</v>
      </c>
      <c r="CO6" s="21" t="str">
        <f t="shared" si="10"/>
        <v>-</v>
      </c>
      <c r="CP6" s="21" t="str">
        <f t="shared" si="10"/>
        <v>-</v>
      </c>
      <c r="CQ6" s="21" t="str">
        <f t="shared" si="10"/>
        <v>-</v>
      </c>
      <c r="CR6" s="21">
        <f t="shared" si="10"/>
        <v>61.51</v>
      </c>
      <c r="CS6" s="21">
        <f t="shared" si="10"/>
        <v>51.2</v>
      </c>
      <c r="CT6" s="21">
        <f t="shared" si="10"/>
        <v>57.32</v>
      </c>
      <c r="CU6" s="21">
        <f t="shared" si="10"/>
        <v>51.61</v>
      </c>
      <c r="CV6" s="21">
        <f t="shared" si="10"/>
        <v>49.57</v>
      </c>
      <c r="CW6" s="20" t="str">
        <f>IF(CW7="","",IF(CW7="-","【-】","【"&amp;SUBSTITUTE(TEXT(CW7,"#,##0.00"),"-","△")&amp;"】"))</f>
        <v>【60.13】</v>
      </c>
      <c r="CX6" s="21">
        <f>IF(CX7="",NA(),CX7)</f>
        <v>79.55</v>
      </c>
      <c r="CY6" s="21">
        <f t="shared" ref="CY6:DG6" si="11">IF(CY7="",NA(),CY7)</f>
        <v>79.53</v>
      </c>
      <c r="CZ6" s="21">
        <f t="shared" si="11"/>
        <v>79.319999999999993</v>
      </c>
      <c r="DA6" s="21">
        <f t="shared" si="11"/>
        <v>78.75</v>
      </c>
      <c r="DB6" s="21">
        <f t="shared" si="11"/>
        <v>78.97</v>
      </c>
      <c r="DC6" s="21">
        <f t="shared" si="11"/>
        <v>85.82</v>
      </c>
      <c r="DD6" s="21">
        <f t="shared" si="11"/>
        <v>85.03</v>
      </c>
      <c r="DE6" s="21">
        <f t="shared" si="11"/>
        <v>85.96</v>
      </c>
      <c r="DF6" s="21">
        <f t="shared" si="11"/>
        <v>85.14</v>
      </c>
      <c r="DG6" s="21">
        <f t="shared" si="11"/>
        <v>82.99</v>
      </c>
      <c r="DH6" s="20" t="str">
        <f>IF(DH7="","",IF(DH7="-","【-】","【"&amp;SUBSTITUTE(TEXT(DH7,"#,##0.00"),"-","△")&amp;"】"))</f>
        <v>【96.00】</v>
      </c>
      <c r="DI6" s="21">
        <f>IF(DI7="",NA(),DI7)</f>
        <v>25.98</v>
      </c>
      <c r="DJ6" s="21">
        <f t="shared" ref="DJ6:DR6" si="12">IF(DJ7="",NA(),DJ7)</f>
        <v>27.26</v>
      </c>
      <c r="DK6" s="21">
        <f t="shared" si="12"/>
        <v>28.62</v>
      </c>
      <c r="DL6" s="21">
        <f t="shared" si="12"/>
        <v>29.65</v>
      </c>
      <c r="DM6" s="21">
        <f t="shared" si="12"/>
        <v>31.01</v>
      </c>
      <c r="DN6" s="21">
        <f t="shared" si="12"/>
        <v>15.29</v>
      </c>
      <c r="DO6" s="21">
        <f t="shared" si="12"/>
        <v>17.809999999999999</v>
      </c>
      <c r="DP6" s="21">
        <f t="shared" si="12"/>
        <v>19.96</v>
      </c>
      <c r="DQ6" s="21">
        <f t="shared" si="12"/>
        <v>19.12</v>
      </c>
      <c r="DR6" s="21">
        <f t="shared" si="12"/>
        <v>20.25</v>
      </c>
      <c r="DS6" s="20" t="str">
        <f>IF(DS7="","",IF(DS7="-","【-】","【"&amp;SUBSTITUTE(TEXT(DS7,"#,##0.00"),"-","△")&amp;"】"))</f>
        <v>【42.20】</v>
      </c>
      <c r="DT6" s="20">
        <f>IF(DT7="",NA(),DT7)</f>
        <v>0</v>
      </c>
      <c r="DU6" s="20">
        <f t="shared" ref="DU6:EC6" si="13">IF(DU7="",NA(),DU7)</f>
        <v>0</v>
      </c>
      <c r="DV6" s="20">
        <f t="shared" si="13"/>
        <v>0</v>
      </c>
      <c r="DW6" s="20">
        <f t="shared" si="13"/>
        <v>0</v>
      </c>
      <c r="DX6" s="20">
        <f t="shared" si="13"/>
        <v>0</v>
      </c>
      <c r="DY6" s="21">
        <f t="shared" si="13"/>
        <v>0.11</v>
      </c>
      <c r="DZ6" s="21">
        <f t="shared" si="13"/>
        <v>0.64</v>
      </c>
      <c r="EA6" s="21">
        <f t="shared" si="13"/>
        <v>0.83</v>
      </c>
      <c r="EB6" s="21">
        <f t="shared" si="13"/>
        <v>1.54</v>
      </c>
      <c r="EC6" s="21">
        <f t="shared" si="13"/>
        <v>1.3</v>
      </c>
      <c r="ED6" s="20" t="str">
        <f>IF(ED7="","",IF(ED7="-","【-】","【"&amp;SUBSTITUTE(TEXT(ED7,"#,##0.00"),"-","△")&amp;"】"))</f>
        <v>【9.46】</v>
      </c>
      <c r="EE6" s="20">
        <f>IF(EE7="",NA(),EE7)</f>
        <v>0</v>
      </c>
      <c r="EF6" s="20">
        <f t="shared" ref="EF6:EN6" si="14">IF(EF7="",NA(),EF7)</f>
        <v>0</v>
      </c>
      <c r="EG6" s="20">
        <f t="shared" si="14"/>
        <v>0</v>
      </c>
      <c r="EH6" s="20">
        <f t="shared" si="14"/>
        <v>0</v>
      </c>
      <c r="EI6" s="20">
        <f t="shared" si="14"/>
        <v>0</v>
      </c>
      <c r="EJ6" s="21">
        <f t="shared" si="14"/>
        <v>0.15</v>
      </c>
      <c r="EK6" s="21">
        <f t="shared" si="14"/>
        <v>0.06</v>
      </c>
      <c r="EL6" s="21">
        <f t="shared" si="14"/>
        <v>0.09</v>
      </c>
      <c r="EM6" s="21">
        <f t="shared" si="14"/>
        <v>0.16</v>
      </c>
      <c r="EN6" s="21">
        <f t="shared" si="14"/>
        <v>0.1</v>
      </c>
      <c r="EO6" s="20" t="str">
        <f>IF(EO7="","",IF(EO7="-","【-】","【"&amp;SUBSTITUTE(TEXT(EO7,"#,##0.00"),"-","△")&amp;"】"))</f>
        <v>【0.19】</v>
      </c>
    </row>
    <row r="7" spans="1:148" s="22" customFormat="1" x14ac:dyDescent="0.15">
      <c r="A7" s="14"/>
      <c r="B7" s="23">
        <v>2024</v>
      </c>
      <c r="C7" s="23">
        <v>242047</v>
      </c>
      <c r="D7" s="23">
        <v>46</v>
      </c>
      <c r="E7" s="23">
        <v>17</v>
      </c>
      <c r="F7" s="23">
        <v>1</v>
      </c>
      <c r="G7" s="23">
        <v>0</v>
      </c>
      <c r="H7" s="23" t="s">
        <v>96</v>
      </c>
      <c r="I7" s="23" t="s">
        <v>97</v>
      </c>
      <c r="J7" s="23" t="s">
        <v>98</v>
      </c>
      <c r="K7" s="23" t="s">
        <v>99</v>
      </c>
      <c r="L7" s="23" t="s">
        <v>100</v>
      </c>
      <c r="M7" s="23" t="s">
        <v>101</v>
      </c>
      <c r="N7" s="24" t="s">
        <v>102</v>
      </c>
      <c r="O7" s="24">
        <v>59.28</v>
      </c>
      <c r="P7" s="24">
        <v>63.24</v>
      </c>
      <c r="Q7" s="24">
        <v>97.55</v>
      </c>
      <c r="R7" s="24">
        <v>3113</v>
      </c>
      <c r="S7" s="24">
        <v>156026</v>
      </c>
      <c r="T7" s="24">
        <v>623.58000000000004</v>
      </c>
      <c r="U7" s="24">
        <v>250.21</v>
      </c>
      <c r="V7" s="24">
        <v>98238</v>
      </c>
      <c r="W7" s="24">
        <v>22.36</v>
      </c>
      <c r="X7" s="24">
        <v>4393.47</v>
      </c>
      <c r="Y7" s="24">
        <v>99.7</v>
      </c>
      <c r="Z7" s="24">
        <v>108.53</v>
      </c>
      <c r="AA7" s="24">
        <v>109.5</v>
      </c>
      <c r="AB7" s="24">
        <v>106.99</v>
      </c>
      <c r="AC7" s="24">
        <v>107.78</v>
      </c>
      <c r="AD7" s="24">
        <v>109.91</v>
      </c>
      <c r="AE7" s="24">
        <v>108.61</v>
      </c>
      <c r="AF7" s="24">
        <v>109.58</v>
      </c>
      <c r="AG7" s="24">
        <v>107.74</v>
      </c>
      <c r="AH7" s="24">
        <v>106.7</v>
      </c>
      <c r="AI7" s="24">
        <v>105.36</v>
      </c>
      <c r="AJ7" s="24">
        <v>10.99</v>
      </c>
      <c r="AK7" s="24">
        <v>0</v>
      </c>
      <c r="AL7" s="24">
        <v>0</v>
      </c>
      <c r="AM7" s="24">
        <v>0</v>
      </c>
      <c r="AN7" s="24">
        <v>0</v>
      </c>
      <c r="AO7" s="24">
        <v>9.42</v>
      </c>
      <c r="AP7" s="24">
        <v>11.49</v>
      </c>
      <c r="AQ7" s="24">
        <v>5.35</v>
      </c>
      <c r="AR7" s="24">
        <v>6.17</v>
      </c>
      <c r="AS7" s="24">
        <v>0</v>
      </c>
      <c r="AT7" s="24">
        <v>3.12</v>
      </c>
      <c r="AU7" s="24">
        <v>41.22</v>
      </c>
      <c r="AV7" s="24">
        <v>45.82</v>
      </c>
      <c r="AW7" s="24">
        <v>50.6</v>
      </c>
      <c r="AX7" s="24">
        <v>52.48</v>
      </c>
      <c r="AY7" s="24">
        <v>40.61</v>
      </c>
      <c r="AZ7" s="24">
        <v>47.61</v>
      </c>
      <c r="BA7" s="24">
        <v>52.69</v>
      </c>
      <c r="BB7" s="24">
        <v>59.45</v>
      </c>
      <c r="BC7" s="24">
        <v>68.13</v>
      </c>
      <c r="BD7" s="24">
        <v>69.14</v>
      </c>
      <c r="BE7" s="24">
        <v>82.75</v>
      </c>
      <c r="BF7" s="24">
        <v>431.8</v>
      </c>
      <c r="BG7" s="24">
        <v>449.23</v>
      </c>
      <c r="BH7" s="24">
        <v>441.63</v>
      </c>
      <c r="BI7" s="24">
        <v>492.2</v>
      </c>
      <c r="BJ7" s="24">
        <v>561.94000000000005</v>
      </c>
      <c r="BK7" s="24">
        <v>1092.22</v>
      </c>
      <c r="BL7" s="24">
        <v>998.38</v>
      </c>
      <c r="BM7" s="24">
        <v>925.32</v>
      </c>
      <c r="BN7" s="24">
        <v>932.94</v>
      </c>
      <c r="BO7" s="24">
        <v>930.09</v>
      </c>
      <c r="BP7" s="24">
        <v>602.55999999999995</v>
      </c>
      <c r="BQ7" s="24">
        <v>99.73</v>
      </c>
      <c r="BR7" s="24">
        <v>99.69</v>
      </c>
      <c r="BS7" s="24">
        <v>99.95</v>
      </c>
      <c r="BT7" s="24">
        <v>100.09</v>
      </c>
      <c r="BU7" s="24">
        <v>100.02</v>
      </c>
      <c r="BV7" s="24">
        <v>97.53</v>
      </c>
      <c r="BW7" s="24">
        <v>95.92</v>
      </c>
      <c r="BX7" s="24">
        <v>96.98</v>
      </c>
      <c r="BY7" s="24">
        <v>103.51</v>
      </c>
      <c r="BZ7" s="24">
        <v>102.43</v>
      </c>
      <c r="CA7" s="24">
        <v>97.94</v>
      </c>
      <c r="CB7" s="24">
        <v>173.92</v>
      </c>
      <c r="CC7" s="24">
        <v>172.92</v>
      </c>
      <c r="CD7" s="24">
        <v>172.27</v>
      </c>
      <c r="CE7" s="24">
        <v>171.17</v>
      </c>
      <c r="CF7" s="24">
        <v>172.25</v>
      </c>
      <c r="CG7" s="24">
        <v>155.83000000000001</v>
      </c>
      <c r="CH7" s="24">
        <v>156.75</v>
      </c>
      <c r="CI7" s="24">
        <v>153.54</v>
      </c>
      <c r="CJ7" s="24">
        <v>151.82</v>
      </c>
      <c r="CK7" s="24">
        <v>155.12</v>
      </c>
      <c r="CL7" s="24">
        <v>140.97999999999999</v>
      </c>
      <c r="CM7" s="24" t="s">
        <v>102</v>
      </c>
      <c r="CN7" s="24" t="s">
        <v>102</v>
      </c>
      <c r="CO7" s="24" t="s">
        <v>102</v>
      </c>
      <c r="CP7" s="24" t="s">
        <v>102</v>
      </c>
      <c r="CQ7" s="24" t="s">
        <v>102</v>
      </c>
      <c r="CR7" s="24">
        <v>61.51</v>
      </c>
      <c r="CS7" s="24">
        <v>51.2</v>
      </c>
      <c r="CT7" s="24">
        <v>57.32</v>
      </c>
      <c r="CU7" s="24">
        <v>51.61</v>
      </c>
      <c r="CV7" s="24">
        <v>49.57</v>
      </c>
      <c r="CW7" s="24">
        <v>60.13</v>
      </c>
      <c r="CX7" s="24">
        <v>79.55</v>
      </c>
      <c r="CY7" s="24">
        <v>79.53</v>
      </c>
      <c r="CZ7" s="24">
        <v>79.319999999999993</v>
      </c>
      <c r="DA7" s="24">
        <v>78.75</v>
      </c>
      <c r="DB7" s="24">
        <v>78.97</v>
      </c>
      <c r="DC7" s="24">
        <v>85.82</v>
      </c>
      <c r="DD7" s="24">
        <v>85.03</v>
      </c>
      <c r="DE7" s="24">
        <v>85.96</v>
      </c>
      <c r="DF7" s="24">
        <v>85.14</v>
      </c>
      <c r="DG7" s="24">
        <v>82.99</v>
      </c>
      <c r="DH7" s="24">
        <v>96</v>
      </c>
      <c r="DI7" s="24">
        <v>25.98</v>
      </c>
      <c r="DJ7" s="24">
        <v>27.26</v>
      </c>
      <c r="DK7" s="24">
        <v>28.62</v>
      </c>
      <c r="DL7" s="24">
        <v>29.65</v>
      </c>
      <c r="DM7" s="24">
        <v>31.01</v>
      </c>
      <c r="DN7" s="24">
        <v>15.29</v>
      </c>
      <c r="DO7" s="24">
        <v>17.809999999999999</v>
      </c>
      <c r="DP7" s="24">
        <v>19.96</v>
      </c>
      <c r="DQ7" s="24">
        <v>19.12</v>
      </c>
      <c r="DR7" s="24">
        <v>20.25</v>
      </c>
      <c r="DS7" s="24">
        <v>42.2</v>
      </c>
      <c r="DT7" s="24">
        <v>0</v>
      </c>
      <c r="DU7" s="24">
        <v>0</v>
      </c>
      <c r="DV7" s="24">
        <v>0</v>
      </c>
      <c r="DW7" s="24">
        <v>0</v>
      </c>
      <c r="DX7" s="24">
        <v>0</v>
      </c>
      <c r="DY7" s="24">
        <v>0.11</v>
      </c>
      <c r="DZ7" s="24">
        <v>0.64</v>
      </c>
      <c r="EA7" s="24">
        <v>0.83</v>
      </c>
      <c r="EB7" s="24">
        <v>1.54</v>
      </c>
      <c r="EC7" s="24">
        <v>1.3</v>
      </c>
      <c r="ED7" s="24">
        <v>9.4600000000000009</v>
      </c>
      <c r="EE7" s="24">
        <v>0</v>
      </c>
      <c r="EF7" s="24">
        <v>0</v>
      </c>
      <c r="EG7" s="24">
        <v>0</v>
      </c>
      <c r="EH7" s="24">
        <v>0</v>
      </c>
      <c r="EI7" s="24">
        <v>0</v>
      </c>
      <c r="EJ7" s="24">
        <v>0.15</v>
      </c>
      <c r="EK7" s="24">
        <v>0.06</v>
      </c>
      <c r="EL7" s="24">
        <v>0.09</v>
      </c>
      <c r="EM7" s="24">
        <v>0.16</v>
      </c>
      <c r="EN7" s="24">
        <v>0.1</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