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trlProps/ctrlProp2.xml" ContentType="application/vnd.ms-excel.controlproperties+xml"/>
  <Override PartName="/xl/ctrlProps/ctrlProp3.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60010\Desktop\デスクトップ１\様式修正\"/>
    </mc:Choice>
  </mc:AlternateContent>
  <xr:revisionPtr revIDLastSave="0" documentId="13_ncr:1_{CAB350B6-6B6A-4AA8-B154-BD1D5ABE5FE9}" xr6:coauthVersionLast="47" xr6:coauthVersionMax="47" xr10:uidLastSave="{00000000-0000-0000-0000-000000000000}"/>
  <bookViews>
    <workbookView xWindow="-120" yWindow="-120" windowWidth="29040" windowHeight="15720" tabRatio="632" xr2:uid="{00000000-000D-0000-FFFF-FFFF00000000}"/>
  </bookViews>
  <sheets>
    <sheet name="訪問型サービスのチェック表" sheetId="6" r:id="rId1"/>
    <sheet name="指定申請書　別紙様式第三号（四）" sheetId="12" r:id="rId2"/>
    <sheet name="指定更新申請書　別紙様式第三号（五）" sheetId="13" r:id="rId3"/>
    <sheet name="付表（訪問）　付表第三号（一）" sheetId="14" r:id="rId4"/>
    <sheet name="付表（訪問・記入欄不足時）（参考）付表第三号（一）" sheetId="15" r:id="rId5"/>
    <sheet name="勤務形態一覧表（１枚版）" sheetId="16" r:id="rId6"/>
    <sheet name="勤務形態一覧表（100名）" sheetId="17" r:id="rId7"/>
    <sheet name="勤務形態一覧表記入方法" sheetId="18" r:id="rId8"/>
    <sheet name="勤務形態一覧表プルダウン・リスト" sheetId="19" r:id="rId9"/>
    <sheet name="【記載例】勤務形態一覧表" sheetId="20" r:id="rId10"/>
    <sheet name="標準様式2　平面図" sheetId="21" r:id="rId11"/>
    <sheet name="標準様式3　設備等一覧表" sheetId="22" r:id="rId12"/>
    <sheet name="標準様式４　苦情処理の措置の概要" sheetId="23" r:id="rId13"/>
    <sheet name="標準様式5　誓約書" sheetId="24" r:id="rId14"/>
    <sheet name="貼付用シート" sheetId="11" state="hidden" r:id="rId15"/>
  </sheets>
  <definedNames>
    <definedName name="_xlnm.Print_Area" localSheetId="9">【記載例】勤務形態一覧表!$A$1:$BD$51</definedName>
    <definedName name="_xlnm.Print_Area" localSheetId="6">'勤務形態一覧表（100名）'!$A$1:$BD$133</definedName>
    <definedName name="_xlnm.Print_Area" localSheetId="5">'勤務形態一覧表（１枚版）'!$A$1:$BD$51</definedName>
    <definedName name="_xlnm.Print_Area" localSheetId="7">勤務形態一覧表記入方法!$A$1:$O$79</definedName>
    <definedName name="_xlnm.Print_Area" localSheetId="2">'指定更新申請書　別紙様式第三号（五）'!$A$1:$AH$60</definedName>
    <definedName name="_xlnm.Print_Area" localSheetId="1">'指定申請書　別紙様式第三号（四）'!$A$1:$AH$60</definedName>
    <definedName name="_xlnm.Print_Area" localSheetId="12">'標準様式４　苦情処理の措置の概要'!$A$1:$B$17</definedName>
    <definedName name="_xlnm.Print_Area" localSheetId="13">'標準様式5　誓約書'!$A$1:$L$26</definedName>
    <definedName name="_xlnm.Print_Area" localSheetId="3">'付表（訪問）　付表第三号（一）'!$A$1:$AH$43</definedName>
    <definedName name="_xlnm.Print_Area" localSheetId="4">'付表（訪問・記入欄不足時）（参考）付表第三号（一）'!$A$1:$AH$21</definedName>
    <definedName name="_xlnm.Print_Area" localSheetId="0">訪問型サービスのチェック表!$A$1:$N$59</definedName>
    <definedName name="_xlnm.Print_Titles" localSheetId="9">【記載例】勤務形態一覧表!$1:$12</definedName>
    <definedName name="_xlnm.Print_Titles" localSheetId="6">'勤務形態一覧表（100名）'!$1:$12</definedName>
    <definedName name="_xlnm.Print_Titles" localSheetId="5">'勤務形態一覧表（１枚版）'!$1:$12</definedName>
    <definedName name="サービス提供責任者">勤務形態一覧表プルダウン・リスト!$D$13:$D$25</definedName>
    <definedName name="管理者">勤務形態一覧表プルダウン・リスト!$C$13:$C$25</definedName>
    <definedName name="職種">勤務形態一覧表プルダウン・リスト!$C$12:$K$12</definedName>
    <definedName name="訪問介護員">勤務形態一覧表プルダウン・リスト!$E$13:$E$25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W45" i="20" l="1"/>
  <c r="W44" i="20"/>
  <c r="R44" i="20"/>
  <c r="AE40" i="20"/>
  <c r="R50" i="20" s="1"/>
  <c r="AA40" i="20"/>
  <c r="R45" i="20" s="1"/>
  <c r="Y40" i="20"/>
  <c r="V39" i="20"/>
  <c r="T39" i="20"/>
  <c r="J38" i="20"/>
  <c r="H38" i="20"/>
  <c r="F38" i="20"/>
  <c r="V37" i="20"/>
  <c r="T37" i="20"/>
  <c r="L37" i="20"/>
  <c r="L36" i="20"/>
  <c r="J35" i="20"/>
  <c r="H35" i="20"/>
  <c r="F35" i="20"/>
  <c r="AU30" i="20"/>
  <c r="AW30" i="20" s="1"/>
  <c r="AW29" i="20"/>
  <c r="AU29" i="20"/>
  <c r="AU28" i="20"/>
  <c r="AW28" i="20" s="1"/>
  <c r="AU27" i="20"/>
  <c r="AW27" i="20" s="1"/>
  <c r="AU26" i="20"/>
  <c r="AW26" i="20" s="1"/>
  <c r="AU25" i="20"/>
  <c r="AW25" i="20" s="1"/>
  <c r="AU24" i="20"/>
  <c r="AW24" i="20" s="1"/>
  <c r="AW23" i="20"/>
  <c r="AU23" i="20"/>
  <c r="AU22" i="20"/>
  <c r="AW22" i="20" s="1"/>
  <c r="AU21" i="20"/>
  <c r="AW21" i="20" s="1"/>
  <c r="AU20" i="20"/>
  <c r="AW20" i="20" s="1"/>
  <c r="AU19" i="20"/>
  <c r="AW19" i="20" s="1"/>
  <c r="AU18" i="20"/>
  <c r="AW18" i="20" s="1"/>
  <c r="AU17" i="20"/>
  <c r="AW17" i="20" s="1"/>
  <c r="AU16" i="20"/>
  <c r="T38" i="20" s="1"/>
  <c r="AW15" i="20"/>
  <c r="AU15" i="20"/>
  <c r="AU14" i="20"/>
  <c r="T36" i="20" s="1"/>
  <c r="B14" i="20"/>
  <c r="B15" i="20" s="1"/>
  <c r="B16" i="20" s="1"/>
  <c r="B17" i="20" s="1"/>
  <c r="B18" i="20" s="1"/>
  <c r="B19" i="20" s="1"/>
  <c r="B20" i="20" s="1"/>
  <c r="B21" i="20" s="1"/>
  <c r="B22" i="20" s="1"/>
  <c r="B23" i="20" s="1"/>
  <c r="B24" i="20" s="1"/>
  <c r="B25" i="20" s="1"/>
  <c r="B26" i="20" s="1"/>
  <c r="B27" i="20" s="1"/>
  <c r="B28" i="20" s="1"/>
  <c r="B29" i="20" s="1"/>
  <c r="B30" i="20" s="1"/>
  <c r="AW13" i="20"/>
  <c r="AU13" i="20"/>
  <c r="S12" i="20"/>
  <c r="AO11" i="20"/>
  <c r="AO12" i="20" s="1"/>
  <c r="AN11" i="20"/>
  <c r="AN12" i="20" s="1"/>
  <c r="AM11" i="20"/>
  <c r="AM12" i="20" s="1"/>
  <c r="AF11" i="20"/>
  <c r="AF12" i="20" s="1"/>
  <c r="AE11" i="20"/>
  <c r="AE12" i="20" s="1"/>
  <c r="Z11" i="20"/>
  <c r="Z12" i="20" s="1"/>
  <c r="W11" i="20"/>
  <c r="W12" i="20" s="1"/>
  <c r="S11" i="20"/>
  <c r="R11" i="20"/>
  <c r="R12" i="20" s="1"/>
  <c r="AT10" i="20"/>
  <c r="AT11" i="20" s="1"/>
  <c r="AT12" i="20" s="1"/>
  <c r="AS10" i="20"/>
  <c r="AS11" i="20" s="1"/>
  <c r="AS12" i="20" s="1"/>
  <c r="AR10" i="20"/>
  <c r="AR11" i="20" s="1"/>
  <c r="AR12" i="20" s="1"/>
  <c r="AO10" i="20"/>
  <c r="AL10" i="20"/>
  <c r="AH10" i="20"/>
  <c r="AG10" i="20"/>
  <c r="AD10" i="20"/>
  <c r="Z10" i="20"/>
  <c r="Y10" i="20"/>
  <c r="W10" i="20"/>
  <c r="Q10" i="20"/>
  <c r="P10" i="20"/>
  <c r="AU8" i="20"/>
  <c r="X2" i="20"/>
  <c r="AJ11" i="20" s="1"/>
  <c r="AJ12" i="20" s="1"/>
  <c r="W127" i="17"/>
  <c r="W126" i="17"/>
  <c r="R126" i="17"/>
  <c r="AE122" i="17"/>
  <c r="R132" i="17" s="1"/>
  <c r="AA122" i="17"/>
  <c r="R127" i="17" s="1"/>
  <c r="AB127" i="17" s="1"/>
  <c r="W132" i="17" s="1"/>
  <c r="Y122" i="17"/>
  <c r="V121" i="17"/>
  <c r="T121" i="17"/>
  <c r="V120" i="17"/>
  <c r="T120" i="17"/>
  <c r="J120" i="17"/>
  <c r="H120" i="17"/>
  <c r="F120" i="17"/>
  <c r="V119" i="17"/>
  <c r="T119" i="17"/>
  <c r="L119" i="17"/>
  <c r="V118" i="17"/>
  <c r="T118" i="17"/>
  <c r="L118" i="17"/>
  <c r="L120" i="17" s="1"/>
  <c r="L122" i="17" s="1"/>
  <c r="C127" i="17" s="1"/>
  <c r="J117" i="17"/>
  <c r="H117" i="17"/>
  <c r="F117" i="17"/>
  <c r="AU112" i="17"/>
  <c r="AW112" i="17" s="1"/>
  <c r="AU111" i="17"/>
  <c r="AW111" i="17" s="1"/>
  <c r="AU110" i="17"/>
  <c r="AW110" i="17" s="1"/>
  <c r="AU109" i="17"/>
  <c r="AW109" i="17" s="1"/>
  <c r="AU108" i="17"/>
  <c r="AW108" i="17" s="1"/>
  <c r="AU107" i="17"/>
  <c r="AW107" i="17" s="1"/>
  <c r="AW106" i="17"/>
  <c r="AU106" i="17"/>
  <c r="AU105" i="17"/>
  <c r="AW105" i="17" s="1"/>
  <c r="AU104" i="17"/>
  <c r="AW104" i="17" s="1"/>
  <c r="AU103" i="17"/>
  <c r="AW103" i="17" s="1"/>
  <c r="AU102" i="17"/>
  <c r="AW102" i="17" s="1"/>
  <c r="AU101" i="17"/>
  <c r="AW101" i="17" s="1"/>
  <c r="AU100" i="17"/>
  <c r="AW100" i="17" s="1"/>
  <c r="AU99" i="17"/>
  <c r="AW99" i="17" s="1"/>
  <c r="AU98" i="17"/>
  <c r="AW98" i="17" s="1"/>
  <c r="AW97" i="17"/>
  <c r="AU97" i="17"/>
  <c r="AU96" i="17"/>
  <c r="AW96" i="17" s="1"/>
  <c r="AU95" i="17"/>
  <c r="AW95" i="17" s="1"/>
  <c r="AU94" i="17"/>
  <c r="AW94" i="17" s="1"/>
  <c r="AU93" i="17"/>
  <c r="AW93" i="17" s="1"/>
  <c r="AU92" i="17"/>
  <c r="AW92" i="17" s="1"/>
  <c r="AU91" i="17"/>
  <c r="AW91" i="17" s="1"/>
  <c r="AU90" i="17"/>
  <c r="AW90" i="17" s="1"/>
  <c r="AU89" i="17"/>
  <c r="AW89" i="17" s="1"/>
  <c r="AU88" i="17"/>
  <c r="AW88" i="17" s="1"/>
  <c r="AU87" i="17"/>
  <c r="AW87" i="17" s="1"/>
  <c r="AU86" i="17"/>
  <c r="AW86" i="17" s="1"/>
  <c r="AU85" i="17"/>
  <c r="AW85" i="17" s="1"/>
  <c r="AW84" i="17"/>
  <c r="AU84" i="17"/>
  <c r="AU83" i="17"/>
  <c r="AW83" i="17" s="1"/>
  <c r="AU82" i="17"/>
  <c r="AW82" i="17" s="1"/>
  <c r="AW81" i="17"/>
  <c r="AU81" i="17"/>
  <c r="AU80" i="17"/>
  <c r="AW80" i="17" s="1"/>
  <c r="AU79" i="17"/>
  <c r="AW79" i="17" s="1"/>
  <c r="AU78" i="17"/>
  <c r="AW78" i="17" s="1"/>
  <c r="AU77" i="17"/>
  <c r="AW77" i="17" s="1"/>
  <c r="AW76" i="17"/>
  <c r="AU76" i="17"/>
  <c r="AU75" i="17"/>
  <c r="AW75" i="17" s="1"/>
  <c r="AU74" i="17"/>
  <c r="AW74" i="17" s="1"/>
  <c r="AW73" i="17"/>
  <c r="AU73" i="17"/>
  <c r="AU72" i="17"/>
  <c r="AW72" i="17" s="1"/>
  <c r="AW71" i="17"/>
  <c r="AU71" i="17"/>
  <c r="AU70" i="17"/>
  <c r="AW70" i="17" s="1"/>
  <c r="AU69" i="17"/>
  <c r="AW69" i="17" s="1"/>
  <c r="AW68" i="17"/>
  <c r="AU68" i="17"/>
  <c r="AU67" i="17"/>
  <c r="AW67" i="17" s="1"/>
  <c r="AU66" i="17"/>
  <c r="AW66" i="17" s="1"/>
  <c r="AW65" i="17"/>
  <c r="AU65" i="17"/>
  <c r="AU64" i="17"/>
  <c r="AW64" i="17" s="1"/>
  <c r="AU63" i="17"/>
  <c r="AW63" i="17" s="1"/>
  <c r="AU62" i="17"/>
  <c r="AW62" i="17" s="1"/>
  <c r="AU61" i="17"/>
  <c r="AW61" i="17" s="1"/>
  <c r="AW60" i="17"/>
  <c r="AU60" i="17"/>
  <c r="AU59" i="17"/>
  <c r="AW59" i="17" s="1"/>
  <c r="AU58" i="17"/>
  <c r="AW58" i="17" s="1"/>
  <c r="AU57" i="17"/>
  <c r="AW57" i="17" s="1"/>
  <c r="AU56" i="17"/>
  <c r="AW56" i="17" s="1"/>
  <c r="AU55" i="17"/>
  <c r="AW55" i="17" s="1"/>
  <c r="AU54" i="17"/>
  <c r="AW54" i="17" s="1"/>
  <c r="AU53" i="17"/>
  <c r="AW53" i="17" s="1"/>
  <c r="AU52" i="17"/>
  <c r="AW52" i="17" s="1"/>
  <c r="AU51" i="17"/>
  <c r="AW51" i="17" s="1"/>
  <c r="AW50" i="17"/>
  <c r="AU50" i="17"/>
  <c r="AU49" i="17"/>
  <c r="AW49" i="17" s="1"/>
  <c r="AU48" i="17"/>
  <c r="AW48" i="17" s="1"/>
  <c r="AW47" i="17"/>
  <c r="AU47" i="17"/>
  <c r="AU46" i="17"/>
  <c r="AW46" i="17" s="1"/>
  <c r="AU45" i="17"/>
  <c r="AW45" i="17" s="1"/>
  <c r="AU44" i="17"/>
  <c r="AW44" i="17" s="1"/>
  <c r="AU43" i="17"/>
  <c r="AW43" i="17" s="1"/>
  <c r="AW42" i="17"/>
  <c r="AU42" i="17"/>
  <c r="AU41" i="17"/>
  <c r="AW41" i="17" s="1"/>
  <c r="AW40" i="17"/>
  <c r="AU40" i="17"/>
  <c r="AU39" i="17"/>
  <c r="AW39" i="17" s="1"/>
  <c r="AU38" i="17"/>
  <c r="AW38" i="17" s="1"/>
  <c r="AU37" i="17"/>
  <c r="AW37" i="17" s="1"/>
  <c r="AW36" i="17"/>
  <c r="AU36" i="17"/>
  <c r="AU35" i="17"/>
  <c r="AW35" i="17" s="1"/>
  <c r="AU34" i="17"/>
  <c r="AW34" i="17" s="1"/>
  <c r="AU33" i="17"/>
  <c r="AW33" i="17" s="1"/>
  <c r="AW32" i="17"/>
  <c r="AU32" i="17"/>
  <c r="AU31" i="17"/>
  <c r="AW31" i="17" s="1"/>
  <c r="AU30" i="17"/>
  <c r="AW30" i="17" s="1"/>
  <c r="AU29" i="17"/>
  <c r="AW29" i="17" s="1"/>
  <c r="AU28" i="17"/>
  <c r="AW28" i="17" s="1"/>
  <c r="AU27" i="17"/>
  <c r="AW27" i="17" s="1"/>
  <c r="AU26" i="17"/>
  <c r="AW26" i="17" s="1"/>
  <c r="AU25" i="17"/>
  <c r="AW25" i="17" s="1"/>
  <c r="AU24" i="17"/>
  <c r="AW24" i="17" s="1"/>
  <c r="AU23" i="17"/>
  <c r="AW23" i="17" s="1"/>
  <c r="AU22" i="17"/>
  <c r="AW22" i="17" s="1"/>
  <c r="AU21" i="17"/>
  <c r="AW21" i="17" s="1"/>
  <c r="AU20" i="17"/>
  <c r="AW20" i="17" s="1"/>
  <c r="AU19" i="17"/>
  <c r="AW19" i="17" s="1"/>
  <c r="AU18" i="17"/>
  <c r="AW18" i="17" s="1"/>
  <c r="AW17" i="17"/>
  <c r="AU17" i="17"/>
  <c r="AU16" i="17"/>
  <c r="AW16" i="17" s="1"/>
  <c r="AU15" i="17"/>
  <c r="AW15" i="17" s="1"/>
  <c r="AU14" i="17"/>
  <c r="AW14" i="17" s="1"/>
  <c r="B14" i="17"/>
  <c r="B15" i="17" s="1"/>
  <c r="B16" i="17" s="1"/>
  <c r="B17" i="17" s="1"/>
  <c r="B18" i="17" s="1"/>
  <c r="B19" i="17" s="1"/>
  <c r="B20" i="17" s="1"/>
  <c r="B21" i="17" s="1"/>
  <c r="B22" i="17" s="1"/>
  <c r="B23" i="17" s="1"/>
  <c r="B24" i="17" s="1"/>
  <c r="B25" i="17" s="1"/>
  <c r="B26" i="17" s="1"/>
  <c r="B27" i="17" s="1"/>
  <c r="B28" i="17" s="1"/>
  <c r="B29" i="17" s="1"/>
  <c r="B30" i="17" s="1"/>
  <c r="B31" i="17" s="1"/>
  <c r="B32" i="17" s="1"/>
  <c r="B33" i="17" s="1"/>
  <c r="B34" i="17" s="1"/>
  <c r="B35" i="17" s="1"/>
  <c r="B36" i="17" s="1"/>
  <c r="B37" i="17" s="1"/>
  <c r="B38" i="17" s="1"/>
  <c r="B39" i="17" s="1"/>
  <c r="B40" i="17" s="1"/>
  <c r="B41" i="17" s="1"/>
  <c r="B42" i="17" s="1"/>
  <c r="B43" i="17" s="1"/>
  <c r="B44" i="17" s="1"/>
  <c r="B45" i="17" s="1"/>
  <c r="B46" i="17" s="1"/>
  <c r="B47" i="17" s="1"/>
  <c r="B48" i="17" s="1"/>
  <c r="B49" i="17" s="1"/>
  <c r="B50" i="17" s="1"/>
  <c r="B51" i="17" s="1"/>
  <c r="B52" i="17" s="1"/>
  <c r="B53" i="17" s="1"/>
  <c r="B54" i="17" s="1"/>
  <c r="B55" i="17" s="1"/>
  <c r="B56" i="17" s="1"/>
  <c r="B57" i="17" s="1"/>
  <c r="B58" i="17" s="1"/>
  <c r="B59" i="17" s="1"/>
  <c r="B60" i="17" s="1"/>
  <c r="B61" i="17" s="1"/>
  <c r="B62" i="17" s="1"/>
  <c r="B63" i="17" s="1"/>
  <c r="B64" i="17" s="1"/>
  <c r="B65" i="17" s="1"/>
  <c r="B66" i="17" s="1"/>
  <c r="B67" i="17" s="1"/>
  <c r="B68" i="17" s="1"/>
  <c r="B69" i="17" s="1"/>
  <c r="B70" i="17" s="1"/>
  <c r="B71" i="17" s="1"/>
  <c r="B72" i="17" s="1"/>
  <c r="B73" i="17" s="1"/>
  <c r="B74" i="17" s="1"/>
  <c r="B75" i="17" s="1"/>
  <c r="B76" i="17" s="1"/>
  <c r="B77" i="17" s="1"/>
  <c r="B78" i="17" s="1"/>
  <c r="B79" i="17" s="1"/>
  <c r="B80" i="17" s="1"/>
  <c r="B81" i="17" s="1"/>
  <c r="B82" i="17" s="1"/>
  <c r="B83" i="17" s="1"/>
  <c r="B84" i="17" s="1"/>
  <c r="B85" i="17" s="1"/>
  <c r="B86" i="17" s="1"/>
  <c r="B87" i="17" s="1"/>
  <c r="B88" i="17" s="1"/>
  <c r="B89" i="17" s="1"/>
  <c r="B90" i="17" s="1"/>
  <c r="B91" i="17" s="1"/>
  <c r="B92" i="17" s="1"/>
  <c r="B93" i="17" s="1"/>
  <c r="B94" i="17" s="1"/>
  <c r="B95" i="17" s="1"/>
  <c r="B96" i="17" s="1"/>
  <c r="B97" i="17" s="1"/>
  <c r="B98" i="17" s="1"/>
  <c r="B99" i="17" s="1"/>
  <c r="B100" i="17" s="1"/>
  <c r="B101" i="17" s="1"/>
  <c r="B102" i="17" s="1"/>
  <c r="B103" i="17" s="1"/>
  <c r="B104" i="17" s="1"/>
  <c r="B105" i="17" s="1"/>
  <c r="B106" i="17" s="1"/>
  <c r="B107" i="17" s="1"/>
  <c r="B108" i="17" s="1"/>
  <c r="B109" i="17" s="1"/>
  <c r="B110" i="17" s="1"/>
  <c r="B111" i="17" s="1"/>
  <c r="B112" i="17" s="1"/>
  <c r="AU13" i="17"/>
  <c r="AW13" i="17" s="1"/>
  <c r="P11" i="17"/>
  <c r="P12" i="17" s="1"/>
  <c r="AT10" i="17"/>
  <c r="AT11" i="17" s="1"/>
  <c r="AT12" i="17" s="1"/>
  <c r="AS10" i="17"/>
  <c r="AS11" i="17" s="1"/>
  <c r="AS12" i="17" s="1"/>
  <c r="AR10" i="17"/>
  <c r="AR11" i="17" s="1"/>
  <c r="AR12" i="17" s="1"/>
  <c r="AU8" i="17"/>
  <c r="X2" i="17"/>
  <c r="AM11" i="17" s="1"/>
  <c r="AM12" i="17" s="1"/>
  <c r="R50" i="16"/>
  <c r="W45" i="16"/>
  <c r="R45" i="16"/>
  <c r="W44" i="16"/>
  <c r="R44" i="16"/>
  <c r="AE40" i="16"/>
  <c r="AA40" i="16"/>
  <c r="Y40" i="16"/>
  <c r="V39" i="16"/>
  <c r="T39" i="16"/>
  <c r="V38" i="16"/>
  <c r="T38" i="16"/>
  <c r="J38" i="16"/>
  <c r="H38" i="16"/>
  <c r="F38" i="16"/>
  <c r="V37" i="16"/>
  <c r="T37" i="16"/>
  <c r="L37" i="16"/>
  <c r="V36" i="16"/>
  <c r="T36" i="16"/>
  <c r="L36" i="16"/>
  <c r="L38" i="16" s="1"/>
  <c r="L40" i="16" s="1"/>
  <c r="C45" i="16" s="1"/>
  <c r="J35" i="16"/>
  <c r="H35" i="16"/>
  <c r="F35" i="16"/>
  <c r="AW30" i="16"/>
  <c r="AU30" i="16"/>
  <c r="AU29" i="16"/>
  <c r="AW29" i="16" s="1"/>
  <c r="AU28" i="16"/>
  <c r="AW28" i="16" s="1"/>
  <c r="AU27" i="16"/>
  <c r="AW27" i="16" s="1"/>
  <c r="AU26" i="16"/>
  <c r="AW26" i="16" s="1"/>
  <c r="AU25" i="16"/>
  <c r="AW25" i="16" s="1"/>
  <c r="AU24" i="16"/>
  <c r="AW24" i="16" s="1"/>
  <c r="AU23" i="16"/>
  <c r="AW23" i="16" s="1"/>
  <c r="AW22" i="16"/>
  <c r="AU22" i="16"/>
  <c r="AU21" i="16"/>
  <c r="AW21" i="16" s="1"/>
  <c r="AU20" i="16"/>
  <c r="AW20" i="16" s="1"/>
  <c r="AU19" i="16"/>
  <c r="AW19" i="16" s="1"/>
  <c r="AU18" i="16"/>
  <c r="AW18" i="16" s="1"/>
  <c r="AU17" i="16"/>
  <c r="AW17" i="16" s="1"/>
  <c r="AU16" i="16"/>
  <c r="AW16" i="16" s="1"/>
  <c r="B16" i="16"/>
  <c r="B17" i="16" s="1"/>
  <c r="B18" i="16" s="1"/>
  <c r="B19" i="16" s="1"/>
  <c r="B20" i="16" s="1"/>
  <c r="B21" i="16" s="1"/>
  <c r="B22" i="16" s="1"/>
  <c r="B23" i="16" s="1"/>
  <c r="B24" i="16" s="1"/>
  <c r="B25" i="16" s="1"/>
  <c r="B26" i="16" s="1"/>
  <c r="B27" i="16" s="1"/>
  <c r="B28" i="16" s="1"/>
  <c r="B29" i="16" s="1"/>
  <c r="B30" i="16" s="1"/>
  <c r="AU15" i="16"/>
  <c r="AW15" i="16" s="1"/>
  <c r="B15" i="16"/>
  <c r="AU14" i="16"/>
  <c r="AW14" i="16" s="1"/>
  <c r="B14" i="16"/>
  <c r="AU13" i="16"/>
  <c r="AW13" i="16" s="1"/>
  <c r="AS11" i="16"/>
  <c r="AS12" i="16" s="1"/>
  <c r="AR11" i="16"/>
  <c r="AR12" i="16" s="1"/>
  <c r="T11" i="16"/>
  <c r="T12" i="16" s="1"/>
  <c r="S11" i="16"/>
  <c r="S12" i="16" s="1"/>
  <c r="AT10" i="16"/>
  <c r="AT11" i="16" s="1"/>
  <c r="AT12" i="16" s="1"/>
  <c r="AS10" i="16"/>
  <c r="AR10" i="16"/>
  <c r="AU8" i="16"/>
  <c r="X2" i="16"/>
  <c r="AM11" i="16" s="1"/>
  <c r="AM12" i="16" s="1"/>
  <c r="AN11" i="17" l="1"/>
  <c r="AN12" i="17" s="1"/>
  <c r="AG11" i="20"/>
  <c r="AG12" i="20" s="1"/>
  <c r="AA10" i="16"/>
  <c r="W10" i="17"/>
  <c r="AJ10" i="16"/>
  <c r="AI10" i="17"/>
  <c r="AE10" i="20"/>
  <c r="P11" i="20"/>
  <c r="P12" i="20" s="1"/>
  <c r="AH11" i="20"/>
  <c r="AH12" i="20" s="1"/>
  <c r="AJ10" i="17"/>
  <c r="AZ6" i="20"/>
  <c r="AF10" i="20"/>
  <c r="Q11" i="20"/>
  <c r="Q12" i="20" s="1"/>
  <c r="AI11" i="20"/>
  <c r="AI12" i="20" s="1"/>
  <c r="V122" i="17"/>
  <c r="T11" i="17"/>
  <c r="T12" i="17" s="1"/>
  <c r="AZ6" i="16"/>
  <c r="T40" i="16"/>
  <c r="V10" i="17"/>
  <c r="AE11" i="17"/>
  <c r="AE12" i="17" s="1"/>
  <c r="AK10" i="16"/>
  <c r="V40" i="16"/>
  <c r="AK10" i="17"/>
  <c r="AB45" i="16"/>
  <c r="W50" i="16" s="1"/>
  <c r="AB50" i="16" s="1"/>
  <c r="T40" i="20"/>
  <c r="AD11" i="16"/>
  <c r="AD12" i="16" s="1"/>
  <c r="Z10" i="16"/>
  <c r="AW14" i="20"/>
  <c r="V36" i="20" s="1"/>
  <c r="R10" i="20"/>
  <c r="AM10" i="20"/>
  <c r="X11" i="20"/>
  <c r="X12" i="20" s="1"/>
  <c r="AP11" i="20"/>
  <c r="AP12" i="20" s="1"/>
  <c r="AB45" i="20"/>
  <c r="W50" i="20" s="1"/>
  <c r="AB50" i="20" s="1"/>
  <c r="V10" i="20"/>
  <c r="AN10" i="20"/>
  <c r="Y11" i="20"/>
  <c r="Y12" i="20" s="1"/>
  <c r="AQ11" i="20"/>
  <c r="AQ12" i="20" s="1"/>
  <c r="AC11" i="17"/>
  <c r="AC12" i="17" s="1"/>
  <c r="X10" i="20"/>
  <c r="AP10" i="20"/>
  <c r="AA11" i="20"/>
  <c r="AA12" i="20" s="1"/>
  <c r="L38" i="20"/>
  <c r="L40" i="20" s="1"/>
  <c r="C45" i="20" s="1"/>
  <c r="U10" i="17"/>
  <c r="AD11" i="17"/>
  <c r="AD12" i="17" s="1"/>
  <c r="I45" i="16"/>
  <c r="L45" i="16"/>
  <c r="I127" i="17"/>
  <c r="L127" i="17"/>
  <c r="AB10" i="16"/>
  <c r="AL10" i="16"/>
  <c r="U11" i="16"/>
  <c r="U12" i="16" s="1"/>
  <c r="AI11" i="16"/>
  <c r="AI12" i="16" s="1"/>
  <c r="AA10" i="17"/>
  <c r="U11" i="17"/>
  <c r="U12" i="17" s="1"/>
  <c r="AF11" i="17"/>
  <c r="AF12" i="17" s="1"/>
  <c r="T10" i="16"/>
  <c r="AD10" i="16"/>
  <c r="AQ10" i="16"/>
  <c r="W11" i="16"/>
  <c r="W12" i="16" s="1"/>
  <c r="AK11" i="16"/>
  <c r="AK12" i="16" s="1"/>
  <c r="AC10" i="17"/>
  <c r="AQ10" i="17"/>
  <c r="W11" i="17"/>
  <c r="W12" i="17" s="1"/>
  <c r="AK11" i="17"/>
  <c r="AK12" i="17" s="1"/>
  <c r="U10" i="16"/>
  <c r="AE10" i="16"/>
  <c r="AA11" i="16"/>
  <c r="AA12" i="16" s="1"/>
  <c r="AL11" i="16"/>
  <c r="AL12" i="16" s="1"/>
  <c r="S10" i="17"/>
  <c r="AD10" i="17"/>
  <c r="X11" i="17"/>
  <c r="X12" i="17" s="1"/>
  <c r="AL11" i="17"/>
  <c r="AL12" i="17" s="1"/>
  <c r="V10" i="16"/>
  <c r="AH10" i="16"/>
  <c r="AB11" i="16"/>
  <c r="AB12" i="16" s="1"/>
  <c r="T10" i="17"/>
  <c r="AE10" i="17"/>
  <c r="AB11" i="17"/>
  <c r="AB12" i="17" s="1"/>
  <c r="AP11" i="16"/>
  <c r="AP12" i="16" s="1"/>
  <c r="AH11" i="16"/>
  <c r="AH12" i="16" s="1"/>
  <c r="Z11" i="16"/>
  <c r="Z12" i="16" s="1"/>
  <c r="R11" i="16"/>
  <c r="R12" i="16" s="1"/>
  <c r="AO10" i="16"/>
  <c r="AG10" i="16"/>
  <c r="Y10" i="16"/>
  <c r="Q10" i="16"/>
  <c r="AO11" i="16"/>
  <c r="AO12" i="16" s="1"/>
  <c r="AG11" i="16"/>
  <c r="AG12" i="16" s="1"/>
  <c r="Y11" i="16"/>
  <c r="Y12" i="16" s="1"/>
  <c r="Q11" i="16"/>
  <c r="Q12" i="16" s="1"/>
  <c r="AN10" i="16"/>
  <c r="AF10" i="16"/>
  <c r="X10" i="16"/>
  <c r="P10" i="16"/>
  <c r="AN11" i="16"/>
  <c r="AN12" i="16" s="1"/>
  <c r="AF11" i="16"/>
  <c r="AF12" i="16" s="1"/>
  <c r="X11" i="16"/>
  <c r="X12" i="16" s="1"/>
  <c r="P11" i="16"/>
  <c r="P12" i="16" s="1"/>
  <c r="AM10" i="16"/>
  <c r="W10" i="16"/>
  <c r="AI10" i="16"/>
  <c r="AC11" i="16"/>
  <c r="AC12" i="16" s="1"/>
  <c r="AQ11" i="16"/>
  <c r="AQ12" i="16" s="1"/>
  <c r="T122" i="17"/>
  <c r="AB132" i="17"/>
  <c r="I45" i="20"/>
  <c r="L45" i="20" s="1"/>
  <c r="AE11" i="16"/>
  <c r="AE12" i="16" s="1"/>
  <c r="AW16" i="20"/>
  <c r="V38" i="20" s="1"/>
  <c r="V40" i="20" s="1"/>
  <c r="R10" i="16"/>
  <c r="AG11" i="17"/>
  <c r="AG12" i="17" s="1"/>
  <c r="Q11" i="17"/>
  <c r="Q12" i="17" s="1"/>
  <c r="X10" i="17"/>
  <c r="AQ11" i="17"/>
  <c r="AQ12" i="17" s="1"/>
  <c r="AI11" i="17"/>
  <c r="AI12" i="17" s="1"/>
  <c r="AA11" i="17"/>
  <c r="AA12" i="17" s="1"/>
  <c r="S11" i="17"/>
  <c r="S12" i="17" s="1"/>
  <c r="AP10" i="17"/>
  <c r="AH10" i="17"/>
  <c r="Z10" i="17"/>
  <c r="R10" i="17"/>
  <c r="AO11" i="17"/>
  <c r="AO12" i="17" s="1"/>
  <c r="Y11" i="17"/>
  <c r="Y12" i="17" s="1"/>
  <c r="AN10" i="17"/>
  <c r="AF10" i="17"/>
  <c r="P10" i="17"/>
  <c r="AP11" i="17"/>
  <c r="AP12" i="17" s="1"/>
  <c r="AH11" i="17"/>
  <c r="AH12" i="17" s="1"/>
  <c r="Z11" i="17"/>
  <c r="Z12" i="17" s="1"/>
  <c r="R11" i="17"/>
  <c r="R12" i="17" s="1"/>
  <c r="AO10" i="17"/>
  <c r="AG10" i="17"/>
  <c r="Y10" i="17"/>
  <c r="Q10" i="17"/>
  <c r="AL10" i="17"/>
  <c r="S10" i="16"/>
  <c r="AC10" i="16"/>
  <c r="AP10" i="16"/>
  <c r="V11" i="16"/>
  <c r="V12" i="16" s="1"/>
  <c r="AJ11" i="16"/>
  <c r="AJ12" i="16" s="1"/>
  <c r="AZ6" i="17"/>
  <c r="AB10" i="17"/>
  <c r="AM10" i="17"/>
  <c r="V11" i="17"/>
  <c r="V12" i="17" s="1"/>
  <c r="AJ11" i="17"/>
  <c r="AJ12" i="17" s="1"/>
  <c r="T10" i="20"/>
  <c r="AB10" i="20"/>
  <c r="AJ10" i="20"/>
  <c r="U11" i="20"/>
  <c r="U12" i="20" s="1"/>
  <c r="AC11" i="20"/>
  <c r="AC12" i="20" s="1"/>
  <c r="AK11" i="20"/>
  <c r="AK12" i="20" s="1"/>
  <c r="U10" i="20"/>
  <c r="AC10" i="20"/>
  <c r="AK10" i="20"/>
  <c r="V11" i="20"/>
  <c r="V12" i="20" s="1"/>
  <c r="AD11" i="20"/>
  <c r="AD12" i="20" s="1"/>
  <c r="AL11" i="20"/>
  <c r="AL12" i="20" s="1"/>
  <c r="S10" i="20"/>
  <c r="AA10" i="20"/>
  <c r="AI10" i="20"/>
  <c r="AQ10" i="20"/>
  <c r="T11" i="20"/>
  <c r="T12" i="20" s="1"/>
  <c r="AB11" i="20"/>
  <c r="AB12" i="20" s="1"/>
</calcChain>
</file>

<file path=xl/sharedStrings.xml><?xml version="1.0" encoding="utf-8"?>
<sst xmlns="http://schemas.openxmlformats.org/spreadsheetml/2006/main" count="1025" uniqueCount="459">
  <si>
    <t>別添　チェック表１</t>
    <rPh sb="0" eb="2">
      <t>ベッテン</t>
    </rPh>
    <rPh sb="7" eb="8">
      <t>ヒョウ</t>
    </rPh>
    <phoneticPr fontId="10"/>
  </si>
  <si>
    <t>事業所名</t>
    <rPh sb="0" eb="3">
      <t>ジギョウショ</t>
    </rPh>
    <rPh sb="3" eb="4">
      <t>メイ</t>
    </rPh>
    <phoneticPr fontId="10"/>
  </si>
  <si>
    <t>番号</t>
    <rPh sb="0" eb="2">
      <t>バンゴウ</t>
    </rPh>
    <phoneticPr fontId="10"/>
  </si>
  <si>
    <t>添　　　付　　　書　　　類</t>
    <rPh sb="0" eb="1">
      <t>ソウ</t>
    </rPh>
    <rPh sb="4" eb="5">
      <t>ツキ</t>
    </rPh>
    <rPh sb="8" eb="9">
      <t>ショ</t>
    </rPh>
    <rPh sb="12" eb="13">
      <t>タグイ</t>
    </rPh>
    <phoneticPr fontId="10"/>
  </si>
  <si>
    <t>参考様式等</t>
    <rPh sb="0" eb="2">
      <t>サンコウ</t>
    </rPh>
    <rPh sb="2" eb="4">
      <t>ヨウシキ</t>
    </rPh>
    <rPh sb="4" eb="5">
      <t>トウ</t>
    </rPh>
    <phoneticPr fontId="10"/>
  </si>
  <si>
    <t>確認欄</t>
    <rPh sb="0" eb="2">
      <t>カクニン</t>
    </rPh>
    <rPh sb="2" eb="3">
      <t>ラン</t>
    </rPh>
    <phoneticPr fontId="10"/>
  </si>
  <si>
    <t>緩和型Ａ</t>
    <rPh sb="0" eb="2">
      <t>カンワ</t>
    </rPh>
    <rPh sb="2" eb="3">
      <t>ガタ</t>
    </rPh>
    <phoneticPr fontId="10"/>
  </si>
  <si>
    <t>○</t>
    <phoneticPr fontId="10"/>
  </si>
  <si>
    <t>指定申請に係る添付書類一覧　（当該様式）</t>
    <rPh sb="0" eb="2">
      <t>シテイ</t>
    </rPh>
    <rPh sb="2" eb="4">
      <t>シンセイ</t>
    </rPh>
    <rPh sb="5" eb="6">
      <t>カカ</t>
    </rPh>
    <rPh sb="7" eb="9">
      <t>テンプ</t>
    </rPh>
    <rPh sb="9" eb="11">
      <t>ショルイ</t>
    </rPh>
    <rPh sb="11" eb="13">
      <t>イチラン</t>
    </rPh>
    <rPh sb="15" eb="17">
      <t>トウガイ</t>
    </rPh>
    <rPh sb="17" eb="19">
      <t>ヨウシキ</t>
    </rPh>
    <phoneticPr fontId="10"/>
  </si>
  <si>
    <t>○</t>
    <phoneticPr fontId="10"/>
  </si>
  <si>
    <t>○</t>
    <phoneticPr fontId="10"/>
  </si>
  <si>
    <t>事業所の運営規程</t>
    <rPh sb="0" eb="2">
      <t>ジギョウ</t>
    </rPh>
    <rPh sb="2" eb="3">
      <t>ショ</t>
    </rPh>
    <rPh sb="4" eb="6">
      <t>ウンエイ</t>
    </rPh>
    <rPh sb="6" eb="8">
      <t>キテイ</t>
    </rPh>
    <phoneticPr fontId="10"/>
  </si>
  <si>
    <t>参考例</t>
    <rPh sb="0" eb="2">
      <t>サンコウ</t>
    </rPh>
    <rPh sb="2" eb="3">
      <t>レイ</t>
    </rPh>
    <phoneticPr fontId="10"/>
  </si>
  <si>
    <t>従業者の資格者証、修了証等の写　（※２）</t>
    <rPh sb="0" eb="3">
      <t>ジュウギョウシャ</t>
    </rPh>
    <rPh sb="2" eb="3">
      <t>モノ</t>
    </rPh>
    <rPh sb="4" eb="6">
      <t>シカク</t>
    </rPh>
    <rPh sb="6" eb="7">
      <t>モノ</t>
    </rPh>
    <rPh sb="7" eb="8">
      <t>ショウ</t>
    </rPh>
    <rPh sb="9" eb="12">
      <t>シュウリョウショウ</t>
    </rPh>
    <rPh sb="12" eb="13">
      <t>ナド</t>
    </rPh>
    <rPh sb="14" eb="15">
      <t>ウツ</t>
    </rPh>
    <phoneticPr fontId="10"/>
  </si>
  <si>
    <t>サービス提供責任者の実務経験証明書　（ヘルパー２級等の場合）</t>
    <rPh sb="4" eb="6">
      <t>テイキョウ</t>
    </rPh>
    <rPh sb="6" eb="9">
      <t>セキニンシャ</t>
    </rPh>
    <rPh sb="10" eb="12">
      <t>ジツム</t>
    </rPh>
    <rPh sb="12" eb="14">
      <t>ケイケン</t>
    </rPh>
    <rPh sb="14" eb="17">
      <t>ショウメイショ</t>
    </rPh>
    <rPh sb="24" eb="25">
      <t>キュウ</t>
    </rPh>
    <rPh sb="25" eb="26">
      <t>ナド</t>
    </rPh>
    <rPh sb="27" eb="29">
      <t>バアイ</t>
    </rPh>
    <phoneticPr fontId="10"/>
  </si>
  <si>
    <t>参考様式１１</t>
    <rPh sb="0" eb="2">
      <t>サンコウ</t>
    </rPh>
    <rPh sb="2" eb="4">
      <t>ヨウシキ</t>
    </rPh>
    <phoneticPr fontId="10"/>
  </si>
  <si>
    <t>▲</t>
    <phoneticPr fontId="10"/>
  </si>
  <si>
    <t>管理者の経歴書</t>
    <rPh sb="0" eb="2">
      <t>カンリ</t>
    </rPh>
    <rPh sb="2" eb="3">
      <t>モノ</t>
    </rPh>
    <rPh sb="4" eb="6">
      <t>ケイレキ</t>
    </rPh>
    <rPh sb="6" eb="7">
      <t>ショ</t>
    </rPh>
    <phoneticPr fontId="10"/>
  </si>
  <si>
    <t>参考様式２</t>
    <rPh sb="0" eb="2">
      <t>サンコウ</t>
    </rPh>
    <rPh sb="2" eb="4">
      <t>ヨウシキ</t>
    </rPh>
    <phoneticPr fontId="10"/>
  </si>
  <si>
    <t>利用者からの苦情を処理するために講ずる措置の概要</t>
    <rPh sb="0" eb="3">
      <t>リヨウシャ</t>
    </rPh>
    <rPh sb="6" eb="8">
      <t>クジョウ</t>
    </rPh>
    <rPh sb="9" eb="11">
      <t>ショリ</t>
    </rPh>
    <rPh sb="16" eb="17">
      <t>コウ</t>
    </rPh>
    <rPh sb="19" eb="21">
      <t>ソチ</t>
    </rPh>
    <rPh sb="22" eb="24">
      <t>ガイヨウ</t>
    </rPh>
    <phoneticPr fontId="10"/>
  </si>
  <si>
    <t>平面図、写真方向図、写真（カラー）
（写真：外観、玄関、事務室、打合せコーナー、手洗場等）</t>
    <rPh sb="0" eb="3">
      <t>ヘイメンズ</t>
    </rPh>
    <rPh sb="4" eb="6">
      <t>シャシン</t>
    </rPh>
    <rPh sb="6" eb="8">
      <t>ホウコウ</t>
    </rPh>
    <rPh sb="8" eb="9">
      <t>ズ</t>
    </rPh>
    <rPh sb="10" eb="12">
      <t>シャシン</t>
    </rPh>
    <rPh sb="19" eb="21">
      <t>シャシン</t>
    </rPh>
    <rPh sb="22" eb="24">
      <t>ガイカン</t>
    </rPh>
    <rPh sb="25" eb="27">
      <t>ゲンカン</t>
    </rPh>
    <rPh sb="28" eb="31">
      <t>ジムシツ</t>
    </rPh>
    <rPh sb="32" eb="34">
      <t>ウチアワ</t>
    </rPh>
    <rPh sb="40" eb="42">
      <t>テアラ</t>
    </rPh>
    <rPh sb="42" eb="43">
      <t>バ</t>
    </rPh>
    <rPh sb="43" eb="44">
      <t>ナド</t>
    </rPh>
    <phoneticPr fontId="10"/>
  </si>
  <si>
    <t>役員等名簿　（管理者を含む）</t>
    <rPh sb="0" eb="2">
      <t>ヤクイン</t>
    </rPh>
    <rPh sb="2" eb="3">
      <t>トウ</t>
    </rPh>
    <rPh sb="3" eb="5">
      <t>メイボ</t>
    </rPh>
    <rPh sb="7" eb="10">
      <t>カンリシャ</t>
    </rPh>
    <rPh sb="11" eb="12">
      <t>フク</t>
    </rPh>
    <phoneticPr fontId="10"/>
  </si>
  <si>
    <t>参考様式９－２</t>
    <rPh sb="0" eb="2">
      <t>サンコウ</t>
    </rPh>
    <rPh sb="2" eb="4">
      <t>ヨウシキ</t>
    </rPh>
    <phoneticPr fontId="10"/>
  </si>
  <si>
    <t>誓約書　（介護保険法に基づく欠格要件に該当しない旨）</t>
    <rPh sb="0" eb="3">
      <t>セイヤクショ</t>
    </rPh>
    <rPh sb="5" eb="7">
      <t>カイゴ</t>
    </rPh>
    <rPh sb="7" eb="9">
      <t>ホケン</t>
    </rPh>
    <rPh sb="9" eb="10">
      <t>ホウ</t>
    </rPh>
    <rPh sb="11" eb="12">
      <t>モト</t>
    </rPh>
    <rPh sb="14" eb="16">
      <t>ケッカク</t>
    </rPh>
    <rPh sb="16" eb="18">
      <t>ヨウケン</t>
    </rPh>
    <rPh sb="19" eb="21">
      <t>ガイトウ</t>
    </rPh>
    <rPh sb="24" eb="25">
      <t>ムネ</t>
    </rPh>
    <phoneticPr fontId="10"/>
  </si>
  <si>
    <t>法人資産の状況　（損益計算書、貸借対照表等）
（直近の法人決算書がない場合は、年間収支予定表）</t>
    <rPh sb="0" eb="2">
      <t>ホウジン</t>
    </rPh>
    <rPh sb="2" eb="4">
      <t>シサン</t>
    </rPh>
    <rPh sb="5" eb="7">
      <t>ジョウキョウ</t>
    </rPh>
    <rPh sb="9" eb="11">
      <t>ソンエキ</t>
    </rPh>
    <rPh sb="11" eb="13">
      <t>ケイサン</t>
    </rPh>
    <rPh sb="13" eb="14">
      <t>ショ</t>
    </rPh>
    <rPh sb="15" eb="17">
      <t>タイシャク</t>
    </rPh>
    <rPh sb="17" eb="19">
      <t>タイショウ</t>
    </rPh>
    <rPh sb="19" eb="20">
      <t>ヒョウ</t>
    </rPh>
    <rPh sb="20" eb="21">
      <t>トウ</t>
    </rPh>
    <rPh sb="24" eb="26">
      <t>チョッキン</t>
    </rPh>
    <rPh sb="27" eb="29">
      <t>ホウジン</t>
    </rPh>
    <rPh sb="29" eb="32">
      <t>ケッサンショ</t>
    </rPh>
    <rPh sb="35" eb="37">
      <t>バアイ</t>
    </rPh>
    <rPh sb="39" eb="41">
      <t>ネンカン</t>
    </rPh>
    <rPh sb="41" eb="43">
      <t>シュウシ</t>
    </rPh>
    <rPh sb="43" eb="45">
      <t>ヨテイ</t>
    </rPh>
    <rPh sb="45" eb="46">
      <t>ヒョウ</t>
    </rPh>
    <phoneticPr fontId="10"/>
  </si>
  <si>
    <t>介護給付費等算定に係る体制等に関する届出書
／介護給付費算定に係る体制等状況一覧表（居宅サービス・居宅介護支援）</t>
    <rPh sb="0" eb="2">
      <t>カイゴ</t>
    </rPh>
    <rPh sb="2" eb="4">
      <t>キュウフ</t>
    </rPh>
    <rPh sb="4" eb="5">
      <t>ヒ</t>
    </rPh>
    <rPh sb="5" eb="6">
      <t>ナド</t>
    </rPh>
    <rPh sb="6" eb="8">
      <t>サンテイ</t>
    </rPh>
    <rPh sb="9" eb="10">
      <t>カカ</t>
    </rPh>
    <rPh sb="11" eb="13">
      <t>タイセイ</t>
    </rPh>
    <rPh sb="13" eb="14">
      <t>ナド</t>
    </rPh>
    <rPh sb="15" eb="16">
      <t>カン</t>
    </rPh>
    <rPh sb="18" eb="21">
      <t>トドケデショ</t>
    </rPh>
    <rPh sb="23" eb="25">
      <t>カイゴ</t>
    </rPh>
    <rPh sb="25" eb="27">
      <t>キュウフ</t>
    </rPh>
    <rPh sb="27" eb="28">
      <t>ヒ</t>
    </rPh>
    <rPh sb="28" eb="30">
      <t>サンテイ</t>
    </rPh>
    <rPh sb="31" eb="32">
      <t>カカ</t>
    </rPh>
    <rPh sb="33" eb="35">
      <t>タイセイ</t>
    </rPh>
    <rPh sb="35" eb="36">
      <t>ナド</t>
    </rPh>
    <rPh sb="36" eb="38">
      <t>ジョウキョウ</t>
    </rPh>
    <rPh sb="38" eb="40">
      <t>イチラン</t>
    </rPh>
    <rPh sb="40" eb="41">
      <t>ヒョウ</t>
    </rPh>
    <phoneticPr fontId="10"/>
  </si>
  <si>
    <t>備考</t>
    <rPh sb="0" eb="2">
      <t>ビコウ</t>
    </rPh>
    <phoneticPr fontId="10"/>
  </si>
  <si>
    <t>　添付書類は、番号順に並べてください。</t>
    <rPh sb="1" eb="3">
      <t>テンプ</t>
    </rPh>
    <rPh sb="3" eb="5">
      <t>ショルイ</t>
    </rPh>
    <rPh sb="7" eb="9">
      <t>バンゴウ</t>
    </rPh>
    <rPh sb="9" eb="10">
      <t>ジュン</t>
    </rPh>
    <rPh sb="11" eb="12">
      <t>ナラ</t>
    </rPh>
    <phoneticPr fontId="10"/>
  </si>
  <si>
    <t>　事業の開始予定月について記載してください。</t>
    <rPh sb="1" eb="3">
      <t>ジギョウ</t>
    </rPh>
    <rPh sb="4" eb="6">
      <t>カイシ</t>
    </rPh>
    <rPh sb="6" eb="8">
      <t>ヨテイ</t>
    </rPh>
    <rPh sb="8" eb="9">
      <t>ツキ</t>
    </rPh>
    <rPh sb="13" eb="15">
      <t>キサイ</t>
    </rPh>
    <phoneticPr fontId="10"/>
  </si>
  <si>
    <t>　職務に従事するために必要な資格者証等のコピーを添付してください。</t>
    <rPh sb="1" eb="3">
      <t>ショクム</t>
    </rPh>
    <rPh sb="4" eb="6">
      <t>ジュウジ</t>
    </rPh>
    <rPh sb="11" eb="13">
      <t>ヒツヨウ</t>
    </rPh>
    <rPh sb="14" eb="16">
      <t>シカク</t>
    </rPh>
    <rPh sb="16" eb="17">
      <t>シャ</t>
    </rPh>
    <rPh sb="17" eb="18">
      <t>ショウ</t>
    </rPh>
    <rPh sb="18" eb="19">
      <t>トウ</t>
    </rPh>
    <rPh sb="24" eb="26">
      <t>テンプ</t>
    </rPh>
    <phoneticPr fontId="10"/>
  </si>
  <si>
    <t>　結婚等により、現在の姓と資格者証等の姓が異なる場合は、戸籍抄本、運転免許証の裏書、年金手帳のコピー等、</t>
    <rPh sb="50" eb="51">
      <t>ナド</t>
    </rPh>
    <phoneticPr fontId="10"/>
  </si>
  <si>
    <t>改姓の状況が確認できるものを添付してください。</t>
    <rPh sb="0" eb="2">
      <t>カイセイ</t>
    </rPh>
    <rPh sb="3" eb="5">
      <t>ジョウキョウ</t>
    </rPh>
    <rPh sb="6" eb="8">
      <t>カクニン</t>
    </rPh>
    <phoneticPr fontId="10"/>
  </si>
  <si>
    <t>市ﾎｰﾑﾍﾟｰｼﾞ
掲載番号</t>
    <rPh sb="0" eb="1">
      <t>シ</t>
    </rPh>
    <rPh sb="10" eb="12">
      <t>ケイサイ</t>
    </rPh>
    <rPh sb="12" eb="14">
      <t>バンゴウ</t>
    </rPh>
    <phoneticPr fontId="4"/>
  </si>
  <si>
    <t>主なチェックポイント　　　（事業所の記載や添付のミス等が目立つ点）</t>
    <rPh sb="14" eb="16">
      <t>ジギョウ</t>
    </rPh>
    <rPh sb="16" eb="17">
      <t>ショ</t>
    </rPh>
    <rPh sb="18" eb="20">
      <t>キサイ</t>
    </rPh>
    <rPh sb="21" eb="23">
      <t>テンプ</t>
    </rPh>
    <rPh sb="26" eb="27">
      <t>トウ</t>
    </rPh>
    <rPh sb="28" eb="30">
      <t>メダ</t>
    </rPh>
    <rPh sb="31" eb="32">
      <t>テン</t>
    </rPh>
    <phoneticPr fontId="4"/>
  </si>
  <si>
    <t>特別な資格は必要とされていない</t>
    <rPh sb="0" eb="2">
      <t>トクベツ</t>
    </rPh>
    <rPh sb="3" eb="5">
      <t>シカク</t>
    </rPh>
    <rPh sb="6" eb="8">
      <t>ヒツヨウ</t>
    </rPh>
    <phoneticPr fontId="4"/>
  </si>
  <si>
    <t>介護福祉士、実務者研修修了者（旧ヘルパー1級）、3年以上の介護等の業務に従事した介護職員で初任者研修等修了者（旧ヘルパー2級）の資格が必要</t>
    <rPh sb="0" eb="2">
      <t>カイゴ</t>
    </rPh>
    <rPh sb="2" eb="5">
      <t>フクシシ</t>
    </rPh>
    <rPh sb="6" eb="9">
      <t>ジツムシャ</t>
    </rPh>
    <rPh sb="9" eb="11">
      <t>ケンシュウ</t>
    </rPh>
    <rPh sb="11" eb="14">
      <t>シュウリョウシャ</t>
    </rPh>
    <rPh sb="15" eb="16">
      <t>キュウ</t>
    </rPh>
    <rPh sb="21" eb="22">
      <t>キュウ</t>
    </rPh>
    <rPh sb="25" eb="26">
      <t>ネン</t>
    </rPh>
    <rPh sb="26" eb="28">
      <t>イジョウ</t>
    </rPh>
    <rPh sb="29" eb="31">
      <t>カイゴ</t>
    </rPh>
    <rPh sb="31" eb="32">
      <t>トウ</t>
    </rPh>
    <rPh sb="33" eb="35">
      <t>ギョウム</t>
    </rPh>
    <rPh sb="36" eb="38">
      <t>ジュウジ</t>
    </rPh>
    <rPh sb="40" eb="42">
      <t>カイゴ</t>
    </rPh>
    <rPh sb="42" eb="44">
      <t>ショクイン</t>
    </rPh>
    <rPh sb="55" eb="56">
      <t>キュウ</t>
    </rPh>
    <rPh sb="61" eb="62">
      <t>キュウ</t>
    </rPh>
    <rPh sb="64" eb="66">
      <t>シカク</t>
    </rPh>
    <phoneticPr fontId="4"/>
  </si>
  <si>
    <t>氏　名</t>
    <rPh sb="0" eb="3">
      <t>シメイ</t>
    </rPh>
    <phoneticPr fontId="15"/>
  </si>
  <si>
    <t>管理者・訪問介護員の資格者証、サービス提供責任者の資格証（一定の資格がない場合は、掲載番号329の様式を添付）
※ただし管理者は特別な資格は必要とされていない</t>
    <rPh sb="0" eb="3">
      <t>カンリシャ</t>
    </rPh>
    <rPh sb="4" eb="6">
      <t>ホウモン</t>
    </rPh>
    <rPh sb="6" eb="8">
      <t>カイゴ</t>
    </rPh>
    <rPh sb="8" eb="9">
      <t>イン</t>
    </rPh>
    <rPh sb="10" eb="12">
      <t>シカク</t>
    </rPh>
    <rPh sb="12" eb="13">
      <t>シャ</t>
    </rPh>
    <rPh sb="13" eb="14">
      <t>ショウ</t>
    </rPh>
    <rPh sb="25" eb="27">
      <t>シカク</t>
    </rPh>
    <rPh sb="27" eb="28">
      <t>ショウ</t>
    </rPh>
    <rPh sb="29" eb="31">
      <t>イッテイ</t>
    </rPh>
    <rPh sb="32" eb="34">
      <t>シカク</t>
    </rPh>
    <rPh sb="37" eb="39">
      <t>バアイ</t>
    </rPh>
    <rPh sb="41" eb="43">
      <t>ケイサイ</t>
    </rPh>
    <rPh sb="43" eb="45">
      <t>バンゴウ</t>
    </rPh>
    <rPh sb="49" eb="51">
      <t>ヨウシキ</t>
    </rPh>
    <rPh sb="52" eb="54">
      <t>テンプ</t>
    </rPh>
    <rPh sb="60" eb="63">
      <t>カンリシャ</t>
    </rPh>
    <rPh sb="64" eb="66">
      <t>トクベツ</t>
    </rPh>
    <rPh sb="67" eb="69">
      <t>シカク</t>
    </rPh>
    <rPh sb="70" eb="72">
      <t>ヒツヨウ</t>
    </rPh>
    <phoneticPr fontId="4"/>
  </si>
  <si>
    <t>資格がヘルパー2級の場合、3年以上の介護事業の経験があるか。
また緩和型Ａの場合、訪問事業責任者としての資格は、介護福祉士、旧ヘルパー資格、一定の研修受講者となっている。</t>
    <rPh sb="0" eb="2">
      <t>シカク</t>
    </rPh>
    <rPh sb="8" eb="9">
      <t>キュウ</t>
    </rPh>
    <rPh sb="10" eb="12">
      <t>バアイ</t>
    </rPh>
    <rPh sb="14" eb="15">
      <t>ネン</t>
    </rPh>
    <rPh sb="15" eb="17">
      <t>イジョウ</t>
    </rPh>
    <rPh sb="18" eb="20">
      <t>カイゴ</t>
    </rPh>
    <rPh sb="20" eb="22">
      <t>ジギョウ</t>
    </rPh>
    <rPh sb="23" eb="25">
      <t>ケイケン</t>
    </rPh>
    <rPh sb="33" eb="35">
      <t>カンワ</t>
    </rPh>
    <rPh sb="35" eb="36">
      <t>ガタ</t>
    </rPh>
    <rPh sb="38" eb="40">
      <t>バアイ</t>
    </rPh>
    <rPh sb="41" eb="43">
      <t>ホウモン</t>
    </rPh>
    <rPh sb="43" eb="45">
      <t>ジギョウ</t>
    </rPh>
    <rPh sb="45" eb="48">
      <t>セキニンシャ</t>
    </rPh>
    <rPh sb="52" eb="54">
      <t>シカク</t>
    </rPh>
    <rPh sb="56" eb="58">
      <t>カイゴ</t>
    </rPh>
    <rPh sb="58" eb="61">
      <t>フクシシ</t>
    </rPh>
    <rPh sb="62" eb="63">
      <t>キュウ</t>
    </rPh>
    <rPh sb="67" eb="69">
      <t>シカク</t>
    </rPh>
    <rPh sb="70" eb="72">
      <t>イッテイ</t>
    </rPh>
    <rPh sb="73" eb="75">
      <t>ケンシュウ</t>
    </rPh>
    <rPh sb="75" eb="78">
      <t>ジュコウシャ</t>
    </rPh>
    <phoneticPr fontId="4"/>
  </si>
  <si>
    <t>指定申請に係る添付書類一覧　【 新規・更新　共通版 】</t>
    <rPh sb="0" eb="2">
      <t>シテイ</t>
    </rPh>
    <rPh sb="2" eb="4">
      <t>シンセイ</t>
    </rPh>
    <rPh sb="5" eb="6">
      <t>カカ</t>
    </rPh>
    <rPh sb="7" eb="9">
      <t>テンプ</t>
    </rPh>
    <rPh sb="9" eb="11">
      <t>ショルイ</t>
    </rPh>
    <rPh sb="11" eb="13">
      <t>イチラン</t>
    </rPh>
    <phoneticPr fontId="10"/>
  </si>
  <si>
    <t>人員</t>
  </si>
  <si>
    <t>・管理者※　　 専従1以上
・従事者　　　　～15人専従1以上
　　　　　　　　　15人～ 利用者1人に必要数
（松阪市は、15人～利用者1人に専従0.1人以上）
※ 支障がない場合、他の職務、同一敷地内の他事業所等の職務に従事可能。</t>
  </si>
  <si>
    <t>設備</t>
  </si>
  <si>
    <t>・サービスを提供するために必要な場所
　（３㎡×利用定員以上）
・必要な設備・備品</t>
  </si>
  <si>
    <t>運営</t>
  </si>
  <si>
    <t xml:space="preserve">・食堂・機能訓練室（３㎡×利用定員以上）
・静養室・相談室・事務室
・消火設備その他の非常災害に必要な設備
・必要なその他の設備・備品
</t>
    <phoneticPr fontId="4"/>
  </si>
  <si>
    <t xml:space="preserve">・事業の運営に必要な広さを有する専用の区画
・必要な設備・備品
</t>
    <phoneticPr fontId="4"/>
  </si>
  <si>
    <t>訪問型サービスＡ（緩和型Ａ）</t>
    <rPh sb="0" eb="2">
      <t>ホウモン</t>
    </rPh>
    <rPh sb="11" eb="12">
      <t>ガタ</t>
    </rPh>
    <phoneticPr fontId="4"/>
  </si>
  <si>
    <t>通所型サービスＡ（緩和型Ａ）</t>
    <rPh sb="11" eb="12">
      <t>ガタ</t>
    </rPh>
    <phoneticPr fontId="4"/>
  </si>
  <si>
    <t>介護予防・日常生活支援総合事業における第1号訪問事業（総合事業）の記述が入っているか。</t>
    <rPh sb="0" eb="4">
      <t>カイゴヨボウ</t>
    </rPh>
    <rPh sb="5" eb="15">
      <t>ニチジョウセイカツシエンソウゴウジギョウ</t>
    </rPh>
    <rPh sb="19" eb="20">
      <t>ダイ</t>
    </rPh>
    <rPh sb="21" eb="22">
      <t>ゴウ</t>
    </rPh>
    <rPh sb="22" eb="24">
      <t>ホウモン</t>
    </rPh>
    <rPh sb="24" eb="26">
      <t>ジギョウ</t>
    </rPh>
    <rPh sb="27" eb="29">
      <t>ソウゴウ</t>
    </rPh>
    <rPh sb="29" eb="31">
      <t>ジギョウ</t>
    </rPh>
    <rPh sb="33" eb="35">
      <t>キジュツ</t>
    </rPh>
    <rPh sb="36" eb="37">
      <t>ハイ</t>
    </rPh>
    <phoneticPr fontId="4"/>
  </si>
  <si>
    <t>総合事業の記述が入っているか　（介護保険法に基づく第１号事業。または介護保険法に基づく第１号訪問事業。既に「老人居宅介護等事業」（※老人福祉法の基づくもの）となっている記述なら、総合事業関連の記述は追加しなくて良い）</t>
    <rPh sb="0" eb="2">
      <t>ソウゴウ</t>
    </rPh>
    <rPh sb="2" eb="4">
      <t>ジギョウ</t>
    </rPh>
    <rPh sb="5" eb="7">
      <t>キジュツ</t>
    </rPh>
    <rPh sb="8" eb="9">
      <t>ハイ</t>
    </rPh>
    <rPh sb="16" eb="18">
      <t>カイゴ</t>
    </rPh>
    <rPh sb="18" eb="20">
      <t>ホケン</t>
    </rPh>
    <rPh sb="20" eb="21">
      <t>ホウ</t>
    </rPh>
    <rPh sb="22" eb="23">
      <t>モト</t>
    </rPh>
    <rPh sb="25" eb="26">
      <t>ダイ</t>
    </rPh>
    <rPh sb="27" eb="28">
      <t>ゴウ</t>
    </rPh>
    <rPh sb="28" eb="30">
      <t>ジギョウ</t>
    </rPh>
    <rPh sb="34" eb="36">
      <t>カイゴ</t>
    </rPh>
    <rPh sb="36" eb="38">
      <t>ホケン</t>
    </rPh>
    <rPh sb="38" eb="39">
      <t>ホウ</t>
    </rPh>
    <rPh sb="40" eb="41">
      <t>モト</t>
    </rPh>
    <rPh sb="43" eb="44">
      <t>ダイ</t>
    </rPh>
    <rPh sb="45" eb="46">
      <t>ゴウ</t>
    </rPh>
    <rPh sb="46" eb="48">
      <t>ホウモン</t>
    </rPh>
    <rPh sb="48" eb="50">
      <t>ジギョウ</t>
    </rPh>
    <phoneticPr fontId="4"/>
  </si>
  <si>
    <t>関係様式一式を添付してください。</t>
    <phoneticPr fontId="10"/>
  </si>
  <si>
    <t>　（※訪問型サービス）</t>
    <rPh sb="3" eb="5">
      <t>ホウモン</t>
    </rPh>
    <rPh sb="5" eb="6">
      <t>ガタ</t>
    </rPh>
    <phoneticPr fontId="4"/>
  </si>
  <si>
    <t xml:space="preserve">・管理者※　　　　常勤・専従1以上
・生活相談員　　専従1以上
・看護職員　　　 専従1以上
・介護職員　　 　～15人　 専従1以上
　　　　　　　　　　 15人～　 利用者1人に専従0.2以上
（生活相談員・介護職員の1以上は常勤）
・機能訓練指導員　1以上
※ 支障がない場合、他の職務、同一敷地内の他事業所等の職務に従事可能。
※利用定員10人以下の場合、看護職員を置かないことも可能。
</t>
    <phoneticPr fontId="4"/>
  </si>
  <si>
    <t>・管理者※　 専従１以上
・従事者　　　必要数（松阪市は、常勤換算1.0以上）
　【資格要件：介護福祉士・介護職員初任者研修等修了者又は一定の研修受講者】
・訪問事業責任者　　従事者のうち必要数
　【資格要件：従事者に同じ】
※　 支障がない場合、他の職務、同一敷地内の他事業所等の職務に従事可能。</t>
    <phoneticPr fontId="4"/>
  </si>
  <si>
    <t xml:space="preserve">・管理者　※１ 　　　常勤・専従１以上
・訪問介護員等　　常勤換算2.5以上
　【資格要件：介護福祉士、介護職員初任者研修等修了者】
・サービス提供責任者
　常勤の訪問介護員等のうち、利用者40人に１人以上　※2
　【資格要件：介護福祉士、実務者研修修了者、旧介護職員基礎研修課程修了者、旧訪問介護養成研修1級課程修了者】
※1　 支障がない場合、他の職務、同一敷地内の他事業所等の職務に従事可能。
※2 　一部非常勤職員も可能。
○訪問型サービスと訪問介護を一体的に行う場合は、要支援者と要介護者を合わせた数で介護給付の基準を満たす必要がある
</t>
    <rPh sb="129" eb="130">
      <t>キュウ</t>
    </rPh>
    <rPh sb="130" eb="132">
      <t>カイゴ</t>
    </rPh>
    <rPh sb="132" eb="134">
      <t>ショクイン</t>
    </rPh>
    <rPh sb="134" eb="136">
      <t>キソ</t>
    </rPh>
    <rPh sb="136" eb="138">
      <t>ケンシュウ</t>
    </rPh>
    <rPh sb="138" eb="140">
      <t>カテイ</t>
    </rPh>
    <rPh sb="140" eb="143">
      <t>シュウリョウシャ</t>
    </rPh>
    <rPh sb="144" eb="145">
      <t>キュウ</t>
    </rPh>
    <rPh sb="145" eb="147">
      <t>ホウモン</t>
    </rPh>
    <rPh sb="147" eb="149">
      <t>カイゴ</t>
    </rPh>
    <rPh sb="149" eb="151">
      <t>ヨウセイ</t>
    </rPh>
    <rPh sb="151" eb="153">
      <t>ケンシュウ</t>
    </rPh>
    <rPh sb="154" eb="155">
      <t>キュウ</t>
    </rPh>
    <rPh sb="155" eb="157">
      <t>カテイ</t>
    </rPh>
    <rPh sb="157" eb="160">
      <t>シュウリョウシャ</t>
    </rPh>
    <phoneticPr fontId="4"/>
  </si>
  <si>
    <t>・必要に応じ、個別サービス計画の作成
・従事者の清潔の保持・健康状態の管理
・従事者又は従事者であった者の秘密保持
・事故発生時の対応
・虐待防止の措置
・廃止・休止の届出と便宜の提供</t>
    <phoneticPr fontId="4"/>
  </si>
  <si>
    <t xml:space="preserve">・必要に応じ、個別サービス計画の作成
・従事者の清潔の保持・健康状態の管理
・従事者又は従事者であった者の秘密保持
・事故発生時の対応
・虐待防止の措置
・廃止・休止の届出と便宜の提供
</t>
    <phoneticPr fontId="4"/>
  </si>
  <si>
    <t>総合事業　訪問型サービスのチェック表　（従前相当サービス、緩和型Ａ）</t>
    <rPh sb="0" eb="2">
      <t>ソウゴウ</t>
    </rPh>
    <rPh sb="2" eb="4">
      <t>ジギョウ</t>
    </rPh>
    <rPh sb="5" eb="7">
      <t>ホウモン</t>
    </rPh>
    <rPh sb="7" eb="8">
      <t>ガタ</t>
    </rPh>
    <rPh sb="17" eb="18">
      <t>ヒョウ</t>
    </rPh>
    <rPh sb="20" eb="22">
      <t>ジュウゼン</t>
    </rPh>
    <rPh sb="22" eb="24">
      <t>ソウトウ</t>
    </rPh>
    <rPh sb="29" eb="31">
      <t>カンワ</t>
    </rPh>
    <rPh sb="31" eb="32">
      <t>ガタ</t>
    </rPh>
    <phoneticPr fontId="10"/>
  </si>
  <si>
    <t>従前相当</t>
    <rPh sb="0" eb="2">
      <t>ジュウゼン</t>
    </rPh>
    <rPh sb="2" eb="4">
      <t>ソウトウ</t>
    </rPh>
    <phoneticPr fontId="10"/>
  </si>
  <si>
    <t>従前の訪問介護相当（従前相当）</t>
    <rPh sb="0" eb="2">
      <t>ジュウゼン</t>
    </rPh>
    <rPh sb="3" eb="5">
      <t>ホウモン</t>
    </rPh>
    <rPh sb="10" eb="12">
      <t>ジュウゼン</t>
    </rPh>
    <rPh sb="12" eb="14">
      <t>ソウトウ</t>
    </rPh>
    <phoneticPr fontId="4"/>
  </si>
  <si>
    <t>従前の通所介護相当（従前相当）</t>
    <rPh sb="0" eb="2">
      <t>ジュウゼン</t>
    </rPh>
    <rPh sb="10" eb="12">
      <t>ジュウゼン</t>
    </rPh>
    <rPh sb="12" eb="14">
      <t>ソウトウ</t>
    </rPh>
    <phoneticPr fontId="4"/>
  </si>
  <si>
    <t>・個別サービス計画の作成
・運営規程等の説明・同意
・提供拒否の禁止
・訪問介護員等の清潔の保持・健康状態の管理
・秘密保持等
・事故発生時の対応
・虐待防止の措置
・廃止・休止の届出と便宜の提供　　等
　　　（従前の基準と同様）</t>
    <rPh sb="75" eb="77">
      <t>ギャクタイ</t>
    </rPh>
    <rPh sb="77" eb="79">
      <t>ボウシ</t>
    </rPh>
    <rPh sb="80" eb="82">
      <t>ソチ</t>
    </rPh>
    <rPh sb="106" eb="108">
      <t>ジュウゼン</t>
    </rPh>
    <phoneticPr fontId="4"/>
  </si>
  <si>
    <t xml:space="preserve">・個別サービス計画の作成
・運営規程等の説明・同意
・提供拒否の禁止
・従事者の清潔の保持・健康状態の管理
・秘密保持等
・事故発生時の対応
・虐待防止の措置
・廃止・休止の届出と便宜の提供　　等
　　　（従前の基準と同様）
</t>
    <rPh sb="103" eb="105">
      <t>ジュウゼン</t>
    </rPh>
    <phoneticPr fontId="4"/>
  </si>
  <si>
    <t>指定を受ける月分の勤務形態一覧表か。常勤・非常勤の選択記述漏れ、従事者の員数などとの不一致　（兼務については、同じ人が従前相当の管理者とサービス提供責任者を兼務してもＯＫ）はないか。</t>
    <rPh sb="0" eb="2">
      <t>シテイ</t>
    </rPh>
    <rPh sb="3" eb="4">
      <t>ウ</t>
    </rPh>
    <rPh sb="6" eb="7">
      <t>ツキ</t>
    </rPh>
    <rPh sb="7" eb="8">
      <t>ブン</t>
    </rPh>
    <rPh sb="9" eb="11">
      <t>キンム</t>
    </rPh>
    <rPh sb="11" eb="13">
      <t>ケイタイ</t>
    </rPh>
    <rPh sb="13" eb="15">
      <t>イチラン</t>
    </rPh>
    <rPh sb="15" eb="16">
      <t>ヒョウ</t>
    </rPh>
    <rPh sb="18" eb="20">
      <t>ジョウキン</t>
    </rPh>
    <rPh sb="21" eb="24">
      <t>ヒジョウキン</t>
    </rPh>
    <rPh sb="25" eb="27">
      <t>センタク</t>
    </rPh>
    <rPh sb="27" eb="29">
      <t>キジュツ</t>
    </rPh>
    <rPh sb="29" eb="30">
      <t>モ</t>
    </rPh>
    <rPh sb="32" eb="35">
      <t>ジュウジシャ</t>
    </rPh>
    <rPh sb="36" eb="38">
      <t>インスウ</t>
    </rPh>
    <rPh sb="42" eb="45">
      <t>フイッチ</t>
    </rPh>
    <rPh sb="47" eb="49">
      <t>ケンム</t>
    </rPh>
    <rPh sb="55" eb="56">
      <t>オナ</t>
    </rPh>
    <rPh sb="57" eb="58">
      <t>ヒト</t>
    </rPh>
    <rPh sb="59" eb="61">
      <t>ジュウゼン</t>
    </rPh>
    <rPh sb="61" eb="63">
      <t>ソウトウ</t>
    </rPh>
    <rPh sb="64" eb="67">
      <t>カンリシャ</t>
    </rPh>
    <rPh sb="72" eb="74">
      <t>テイキョウ</t>
    </rPh>
    <rPh sb="74" eb="77">
      <t>セキニンシャ</t>
    </rPh>
    <rPh sb="78" eb="80">
      <t>ケンム</t>
    </rPh>
    <phoneticPr fontId="4"/>
  </si>
  <si>
    <t>　「介護職員処遇改善加算」「介護職員等特定処遇改善加算」「介護職員等ベースアップ等支援加算」を算定する場合は必要です。</t>
    <rPh sb="2" eb="4">
      <t>カイゴ</t>
    </rPh>
    <rPh sb="4" eb="6">
      <t>ショクイン</t>
    </rPh>
    <rPh sb="6" eb="8">
      <t>ショグウ</t>
    </rPh>
    <rPh sb="8" eb="10">
      <t>カイゼン</t>
    </rPh>
    <rPh sb="10" eb="12">
      <t>カサン</t>
    </rPh>
    <rPh sb="14" eb="16">
      <t>カイゴ</t>
    </rPh>
    <rPh sb="16" eb="18">
      <t>ショクイン</t>
    </rPh>
    <rPh sb="18" eb="19">
      <t>トウ</t>
    </rPh>
    <rPh sb="19" eb="21">
      <t>トクテイ</t>
    </rPh>
    <rPh sb="21" eb="23">
      <t>ショグウ</t>
    </rPh>
    <rPh sb="23" eb="25">
      <t>カイゼン</t>
    </rPh>
    <rPh sb="25" eb="27">
      <t>カサン</t>
    </rPh>
    <rPh sb="29" eb="31">
      <t>カイゴ</t>
    </rPh>
    <rPh sb="31" eb="33">
      <t>ショクイン</t>
    </rPh>
    <rPh sb="33" eb="34">
      <t>トウ</t>
    </rPh>
    <rPh sb="40" eb="41">
      <t>トウ</t>
    </rPh>
    <rPh sb="41" eb="43">
      <t>シエン</t>
    </rPh>
    <rPh sb="43" eb="45">
      <t>カサン</t>
    </rPh>
    <rPh sb="47" eb="49">
      <t>サンテイ</t>
    </rPh>
    <rPh sb="51" eb="53">
      <t>バアイ</t>
    </rPh>
    <rPh sb="54" eb="56">
      <t>ヒツヨウ</t>
    </rPh>
    <phoneticPr fontId="10"/>
  </si>
  <si>
    <t>　市への提出は原本１部で結構です。</t>
    <rPh sb="1" eb="2">
      <t>シ</t>
    </rPh>
    <rPh sb="4" eb="6">
      <t>テイシュツ</t>
    </rPh>
    <rPh sb="7" eb="9">
      <t>ゲンポン</t>
    </rPh>
    <rPh sb="10" eb="11">
      <t>ブ</t>
    </rPh>
    <rPh sb="12" eb="14">
      <t>ケッコウ</t>
    </rPh>
    <phoneticPr fontId="10"/>
  </si>
  <si>
    <t>※5</t>
    <phoneticPr fontId="10"/>
  </si>
  <si>
    <t>※4</t>
    <phoneticPr fontId="10"/>
  </si>
  <si>
    <t>　予め関係部署に協議を行い、その結果を協議書（様式任意）として添付してください。</t>
    <rPh sb="1" eb="2">
      <t>アラカジ</t>
    </rPh>
    <rPh sb="3" eb="5">
      <t>カンケイ</t>
    </rPh>
    <rPh sb="5" eb="7">
      <t>ブショ</t>
    </rPh>
    <rPh sb="8" eb="10">
      <t>キョウギ</t>
    </rPh>
    <rPh sb="11" eb="12">
      <t>オコナ</t>
    </rPh>
    <rPh sb="16" eb="18">
      <t>ケッカ</t>
    </rPh>
    <rPh sb="19" eb="21">
      <t>キョウギ</t>
    </rPh>
    <rPh sb="21" eb="22">
      <t>ショ</t>
    </rPh>
    <rPh sb="23" eb="25">
      <t>ヨウシキ</t>
    </rPh>
    <rPh sb="25" eb="27">
      <t>ニンイ</t>
    </rPh>
    <rPh sb="31" eb="33">
      <t>テンプ</t>
    </rPh>
    <phoneticPr fontId="10"/>
  </si>
  <si>
    <t>指定</t>
    <rPh sb="0" eb="2">
      <t>シテイ</t>
    </rPh>
    <phoneticPr fontId="4"/>
  </si>
  <si>
    <t>更新</t>
    <rPh sb="0" eb="2">
      <t>コウシン</t>
    </rPh>
    <phoneticPr fontId="4"/>
  </si>
  <si>
    <t>　</t>
    <phoneticPr fontId="10"/>
  </si>
  <si>
    <t>　「○」印を付した欄の添付書類は、必ず添付してください。</t>
    <rPh sb="4" eb="5">
      <t>イン</t>
    </rPh>
    <rPh sb="6" eb="7">
      <t>フ</t>
    </rPh>
    <rPh sb="9" eb="10">
      <t>ラン</t>
    </rPh>
    <rPh sb="11" eb="13">
      <t>テンプ</t>
    </rPh>
    <rPh sb="13" eb="15">
      <t>ショルイ</t>
    </rPh>
    <rPh sb="17" eb="18">
      <t>カナラ</t>
    </rPh>
    <rPh sb="19" eb="21">
      <t>テンプ</t>
    </rPh>
    <phoneticPr fontId="10"/>
  </si>
  <si>
    <t>　「▲」印を付した欄の添付書類は、前回申請時から変更のない場合又は変更届出書提出済の場合は省略可能です。</t>
    <rPh sb="4" eb="5">
      <t>イン</t>
    </rPh>
    <rPh sb="6" eb="7">
      <t>フ</t>
    </rPh>
    <rPh sb="9" eb="10">
      <t>ラン</t>
    </rPh>
    <rPh sb="11" eb="13">
      <t>テンプ</t>
    </rPh>
    <rPh sb="13" eb="15">
      <t>ショルイ</t>
    </rPh>
    <rPh sb="17" eb="19">
      <t>ゼンカイ</t>
    </rPh>
    <rPh sb="19" eb="22">
      <t>シンセイジ</t>
    </rPh>
    <rPh sb="24" eb="26">
      <t>ヘンコウ</t>
    </rPh>
    <rPh sb="29" eb="31">
      <t>バアイ</t>
    </rPh>
    <rPh sb="31" eb="32">
      <t>マタ</t>
    </rPh>
    <rPh sb="33" eb="38">
      <t>ヘンコウトドケデショ</t>
    </rPh>
    <rPh sb="38" eb="40">
      <t>テイシュツ</t>
    </rPh>
    <rPh sb="40" eb="41">
      <t>スミ</t>
    </rPh>
    <rPh sb="42" eb="44">
      <t>バアイ</t>
    </rPh>
    <rPh sb="45" eb="47">
      <t>ショウリャク</t>
    </rPh>
    <rPh sb="47" eb="49">
      <t>カノウ</t>
    </rPh>
    <phoneticPr fontId="10"/>
  </si>
  <si>
    <t>市街化調整区域における訪問介護事業（訪問型サービス）のための施設については、都市計画法第34条第1号前半に規定する施設に該当しないものと取り扱っているところですので、事前に松阪市役所建築開発課と協議してください。</t>
    <rPh sb="0" eb="3">
      <t>シガイカ</t>
    </rPh>
    <rPh sb="3" eb="5">
      <t>チョウセイ</t>
    </rPh>
    <rPh sb="5" eb="7">
      <t>クイキ</t>
    </rPh>
    <rPh sb="11" eb="13">
      <t>ホウモン</t>
    </rPh>
    <rPh sb="13" eb="15">
      <t>カイゴ</t>
    </rPh>
    <rPh sb="15" eb="17">
      <t>ジギョウ</t>
    </rPh>
    <rPh sb="18" eb="20">
      <t>ホウモン</t>
    </rPh>
    <rPh sb="20" eb="21">
      <t>ガタ</t>
    </rPh>
    <rPh sb="30" eb="32">
      <t>シセツ</t>
    </rPh>
    <rPh sb="38" eb="40">
      <t>トシ</t>
    </rPh>
    <rPh sb="40" eb="43">
      <t>ケイカクホウ</t>
    </rPh>
    <rPh sb="43" eb="44">
      <t>ダイ</t>
    </rPh>
    <rPh sb="46" eb="47">
      <t>ジョウ</t>
    </rPh>
    <rPh sb="47" eb="48">
      <t>ダイ</t>
    </rPh>
    <rPh sb="49" eb="50">
      <t>ゴウ</t>
    </rPh>
    <rPh sb="50" eb="52">
      <t>ゼンハン</t>
    </rPh>
    <rPh sb="53" eb="55">
      <t>キテイ</t>
    </rPh>
    <rPh sb="57" eb="59">
      <t>シセツ</t>
    </rPh>
    <rPh sb="60" eb="62">
      <t>ガイトウ</t>
    </rPh>
    <rPh sb="68" eb="69">
      <t>ト</t>
    </rPh>
    <rPh sb="70" eb="71">
      <t>アツカ</t>
    </rPh>
    <rPh sb="83" eb="85">
      <t>ジゼン</t>
    </rPh>
    <rPh sb="86" eb="91">
      <t>マツサカシヤクショ</t>
    </rPh>
    <rPh sb="91" eb="93">
      <t>ケンチク</t>
    </rPh>
    <rPh sb="93" eb="96">
      <t>カイハツカ</t>
    </rPh>
    <rPh sb="97" eb="99">
      <t>キョウギ</t>
    </rPh>
    <phoneticPr fontId="4"/>
  </si>
  <si>
    <t>▲</t>
    <phoneticPr fontId="10"/>
  </si>
  <si>
    <t>▲</t>
    <phoneticPr fontId="10"/>
  </si>
  <si>
    <t>▲</t>
    <phoneticPr fontId="10"/>
  </si>
  <si>
    <t>▲</t>
    <phoneticPr fontId="10"/>
  </si>
  <si>
    <t>▲</t>
    <phoneticPr fontId="10"/>
  </si>
  <si>
    <t>協議書参考例</t>
    <rPh sb="0" eb="2">
      <t>キョウギ</t>
    </rPh>
    <rPh sb="2" eb="3">
      <t>ショ</t>
    </rPh>
    <rPh sb="3" eb="5">
      <t>サンコウ</t>
    </rPh>
    <rPh sb="5" eb="6">
      <t>レイ</t>
    </rPh>
    <phoneticPr fontId="4"/>
  </si>
  <si>
    <t>関係部署との協議書　（※４）</t>
    <rPh sb="0" eb="2">
      <t>カンケイ</t>
    </rPh>
    <rPh sb="2" eb="4">
      <t>ブショ</t>
    </rPh>
    <rPh sb="6" eb="8">
      <t>キョウギ</t>
    </rPh>
    <rPh sb="8" eb="9">
      <t>ショ</t>
    </rPh>
    <phoneticPr fontId="10"/>
  </si>
  <si>
    <t>申請者の履歴事項全部証明書　（法務局の法人登記簿謄本）　（※５）</t>
    <rPh sb="0" eb="3">
      <t>シンセイシャ</t>
    </rPh>
    <rPh sb="4" eb="6">
      <t>リレキ</t>
    </rPh>
    <rPh sb="6" eb="8">
      <t>ジコウ</t>
    </rPh>
    <rPh sb="8" eb="10">
      <t>ゼンブ</t>
    </rPh>
    <rPh sb="10" eb="13">
      <t>ショウメイショ</t>
    </rPh>
    <rPh sb="15" eb="18">
      <t>ホウムキョク</t>
    </rPh>
    <rPh sb="19" eb="21">
      <t>ホウジン</t>
    </rPh>
    <phoneticPr fontId="10"/>
  </si>
  <si>
    <t>介護職員処遇改善加算・介護職員等特定処遇改善加算・
介護職員等ベースアップ等支援加算　処遇改善計画書　（※６）</t>
    <rPh sb="0" eb="2">
      <t>カイゴ</t>
    </rPh>
    <rPh sb="2" eb="4">
      <t>ショクイン</t>
    </rPh>
    <rPh sb="4" eb="6">
      <t>ショグウ</t>
    </rPh>
    <rPh sb="6" eb="8">
      <t>カイゼン</t>
    </rPh>
    <rPh sb="8" eb="10">
      <t>カサン</t>
    </rPh>
    <rPh sb="11" eb="13">
      <t>カイゴ</t>
    </rPh>
    <rPh sb="13" eb="15">
      <t>ショクイン</t>
    </rPh>
    <rPh sb="15" eb="16">
      <t>トウ</t>
    </rPh>
    <rPh sb="16" eb="18">
      <t>トクテイ</t>
    </rPh>
    <rPh sb="18" eb="20">
      <t>ショグウ</t>
    </rPh>
    <rPh sb="20" eb="22">
      <t>カイゼン</t>
    </rPh>
    <rPh sb="22" eb="24">
      <t>カサン</t>
    </rPh>
    <rPh sb="26" eb="28">
      <t>カイゴ</t>
    </rPh>
    <rPh sb="28" eb="30">
      <t>ショクイン</t>
    </rPh>
    <rPh sb="30" eb="31">
      <t>トウ</t>
    </rPh>
    <rPh sb="37" eb="38">
      <t>トウ</t>
    </rPh>
    <rPh sb="38" eb="40">
      <t>シエン</t>
    </rPh>
    <rPh sb="40" eb="42">
      <t>カサン</t>
    </rPh>
    <rPh sb="43" eb="45">
      <t>ショグウ</t>
    </rPh>
    <rPh sb="45" eb="47">
      <t>カイゼン</t>
    </rPh>
    <rPh sb="47" eb="50">
      <t>ケイカクショ</t>
    </rPh>
    <phoneticPr fontId="10"/>
  </si>
  <si>
    <t>※6</t>
    <phoneticPr fontId="10"/>
  </si>
  <si>
    <t>※3</t>
    <phoneticPr fontId="10"/>
  </si>
  <si>
    <t>※2</t>
    <phoneticPr fontId="10"/>
  </si>
  <si>
    <t>※1</t>
    <phoneticPr fontId="10"/>
  </si>
  <si>
    <t>（１）介護福祉士の場合、「介護福祉士登録証」</t>
    <phoneticPr fontId="4"/>
  </si>
  <si>
    <t>「サービス提供責任者の経歴」は、次の書類（コピー）に代えることが可能です</t>
    <phoneticPr fontId="4"/>
  </si>
  <si>
    <t>（２）介護職員基礎研修課程修了者及び訪問介護に関する１級課程修了者の場合、「当該研修を修了した旨の証明書の写し」</t>
  </si>
  <si>
    <t>（３）訪問介護に関する２級課程修了者の場合、「当該研修を修了した旨の証明書の写し」及び「３年以上介護等の業務に従事したことがわかる書類」</t>
    <phoneticPr fontId="4"/>
  </si>
  <si>
    <t>サービス提供責任者の経歴書　（※３）　
（緩和した基準Ａでは訪問事業責任者）</t>
    <rPh sb="4" eb="6">
      <t>テイキョウ</t>
    </rPh>
    <rPh sb="6" eb="9">
      <t>セキニンシャ</t>
    </rPh>
    <rPh sb="10" eb="12">
      <t>ケイレキ</t>
    </rPh>
    <rPh sb="12" eb="13">
      <t>ショ</t>
    </rPh>
    <rPh sb="21" eb="23">
      <t>カンワ</t>
    </rPh>
    <rPh sb="25" eb="27">
      <t>キジュン</t>
    </rPh>
    <rPh sb="30" eb="32">
      <t>ホウモン</t>
    </rPh>
    <rPh sb="32" eb="34">
      <t>ジギョウ</t>
    </rPh>
    <rPh sb="34" eb="37">
      <t>セキニンシャ</t>
    </rPh>
    <phoneticPr fontId="10"/>
  </si>
  <si>
    <t>標準様式２</t>
    <rPh sb="0" eb="2">
      <t>ヒョウジュン</t>
    </rPh>
    <rPh sb="2" eb="4">
      <t>ヨウシキ</t>
    </rPh>
    <phoneticPr fontId="10"/>
  </si>
  <si>
    <t>標準様式２でなくとも、各室の用途及び面積の分かるものであれば、既存の平面図等をもって提出書類として差し支えありません。</t>
    <rPh sb="0" eb="2">
      <t>ヒョウジュン</t>
    </rPh>
    <rPh sb="2" eb="4">
      <t>ヨウシキ</t>
    </rPh>
    <phoneticPr fontId="4"/>
  </si>
  <si>
    <t>指定申請書</t>
    <rPh sb="0" eb="2">
      <t>シテイ</t>
    </rPh>
    <rPh sb="2" eb="5">
      <t>シンセイショ</t>
    </rPh>
    <phoneticPr fontId="10"/>
  </si>
  <si>
    <t>別紙様式第三号（四）</t>
    <rPh sb="0" eb="2">
      <t>ベッシ</t>
    </rPh>
    <rPh sb="2" eb="4">
      <t>ヨウシキ</t>
    </rPh>
    <rPh sb="4" eb="5">
      <t>ダイ</t>
    </rPh>
    <rPh sb="5" eb="7">
      <t>サンゴウ</t>
    </rPh>
    <rPh sb="8" eb="9">
      <t>ヨン</t>
    </rPh>
    <phoneticPr fontId="10"/>
  </si>
  <si>
    <t>指定更新申請書</t>
    <rPh sb="0" eb="2">
      <t>シテイ</t>
    </rPh>
    <rPh sb="2" eb="4">
      <t>コウシン</t>
    </rPh>
    <rPh sb="4" eb="7">
      <t>シンセイショ</t>
    </rPh>
    <phoneticPr fontId="10"/>
  </si>
  <si>
    <t>別紙様式第三号（五）</t>
    <phoneticPr fontId="4"/>
  </si>
  <si>
    <t>　「指定申請対象事業等」「既に指定（登録）を受けている事業等」の欄は、該当する欄に「○」を記入してください。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指定を受けようとする事業所の種類に応じた付表と必要書類を添付してください。</t>
    <rPh sb="234" eb="237">
      <t>ショザイチ</t>
    </rPh>
    <rPh sb="248" eb="249">
      <t>オモ</t>
    </rPh>
    <rPh sb="251" eb="254">
      <t>ジムショ</t>
    </rPh>
    <rPh sb="255" eb="258">
      <t>ショザイチ</t>
    </rPh>
    <rPh sb="295" eb="297">
      <t>ゲンソク</t>
    </rPh>
    <rPh sb="334" eb="336">
      <t>ツイキ</t>
    </rPh>
    <phoneticPr fontId="15"/>
  </si>
  <si>
    <t>１
２
３
４</t>
    <phoneticPr fontId="15"/>
  </si>
  <si>
    <t>備考</t>
    <rPh sb="0" eb="2">
      <t>ビコウ</t>
    </rPh>
    <phoneticPr fontId="15"/>
  </si>
  <si>
    <t>（保険医療機関として指定を受けている場合）</t>
    <rPh sb="1" eb="3">
      <t>ホケン</t>
    </rPh>
    <rPh sb="3" eb="5">
      <t>イリョウ</t>
    </rPh>
    <rPh sb="5" eb="7">
      <t>キカン</t>
    </rPh>
    <rPh sb="10" eb="12">
      <t>シテイ</t>
    </rPh>
    <phoneticPr fontId="15"/>
  </si>
  <si>
    <t>医療機関コード等</t>
    <rPh sb="7" eb="8">
      <t>トウ</t>
    </rPh>
    <phoneticPr fontId="15"/>
  </si>
  <si>
    <t>指定を受けている他市町村名</t>
    <rPh sb="0" eb="2">
      <t>シテイ</t>
    </rPh>
    <rPh sb="3" eb="4">
      <t>ウ</t>
    </rPh>
    <rPh sb="8" eb="9">
      <t>タ</t>
    </rPh>
    <rPh sb="9" eb="12">
      <t>シチョウソン</t>
    </rPh>
    <rPh sb="12" eb="13">
      <t>メイ</t>
    </rPh>
    <phoneticPr fontId="15"/>
  </si>
  <si>
    <t>（既に指定又は許可を受けている場合）</t>
    <rPh sb="1" eb="2">
      <t>スデ</t>
    </rPh>
    <phoneticPr fontId="15"/>
  </si>
  <si>
    <t>介護保険事業所番号</t>
    <rPh sb="6" eb="7">
      <t>ショ</t>
    </rPh>
    <phoneticPr fontId="15"/>
  </si>
  <si>
    <t>　地域密着型通所介護</t>
    <rPh sb="1" eb="3">
      <t>チイキ</t>
    </rPh>
    <rPh sb="3" eb="6">
      <t>ミッチャクガタ</t>
    </rPh>
    <rPh sb="6" eb="8">
      <t>ツウショ</t>
    </rPh>
    <rPh sb="8" eb="10">
      <t>カイゴ</t>
    </rPh>
    <phoneticPr fontId="15"/>
  </si>
  <si>
    <t>　基準該当通所介護</t>
    <rPh sb="1" eb="3">
      <t>キジュン</t>
    </rPh>
    <rPh sb="3" eb="5">
      <t>ガイトウ</t>
    </rPh>
    <rPh sb="5" eb="7">
      <t>ツウショ</t>
    </rPh>
    <rPh sb="7" eb="9">
      <t>カイゴ</t>
    </rPh>
    <phoneticPr fontId="15"/>
  </si>
  <si>
    <t>　通所介護</t>
    <rPh sb="1" eb="3">
      <t>ツウショ</t>
    </rPh>
    <rPh sb="3" eb="5">
      <t>カイゴ</t>
    </rPh>
    <phoneticPr fontId="15"/>
  </si>
  <si>
    <t>　基準該当訪問介護</t>
    <rPh sb="1" eb="3">
      <t>キジュン</t>
    </rPh>
    <rPh sb="3" eb="5">
      <t>ガイトウ</t>
    </rPh>
    <rPh sb="5" eb="7">
      <t>ホウモン</t>
    </rPh>
    <rPh sb="7" eb="9">
      <t>カイゴ</t>
    </rPh>
    <phoneticPr fontId="15"/>
  </si>
  <si>
    <t>　訪問介護</t>
    <rPh sb="1" eb="3">
      <t>ホウモン</t>
    </rPh>
    <rPh sb="3" eb="5">
      <t>カイゴ</t>
    </rPh>
    <phoneticPr fontId="15"/>
  </si>
  <si>
    <t>既に指定（登録）を受けている事業所の種類（該当に〇）</t>
    <rPh sb="0" eb="1">
      <t>スデ</t>
    </rPh>
    <rPh sb="2" eb="4">
      <t>シテイ</t>
    </rPh>
    <rPh sb="5" eb="7">
      <t>トウロク</t>
    </rPh>
    <rPh sb="9" eb="10">
      <t>ウ</t>
    </rPh>
    <rPh sb="14" eb="17">
      <t>ジギョウショ</t>
    </rPh>
    <rPh sb="18" eb="20">
      <t>シュルイ</t>
    </rPh>
    <rPh sb="21" eb="23">
      <t>ガイトウ</t>
    </rPh>
    <phoneticPr fontId="15"/>
  </si>
  <si>
    <t>緩和した基準による通所型サービス（定額）</t>
    <rPh sb="0" eb="2">
      <t>カンワ</t>
    </rPh>
    <rPh sb="4" eb="6">
      <t>キジュン</t>
    </rPh>
    <rPh sb="9" eb="12">
      <t>ツウショガタ</t>
    </rPh>
    <rPh sb="17" eb="19">
      <t>テイガク</t>
    </rPh>
    <phoneticPr fontId="15"/>
  </si>
  <si>
    <t>緩和した基準による通所型サービス（定率）</t>
    <rPh sb="0" eb="2">
      <t>カンワ</t>
    </rPh>
    <rPh sb="4" eb="6">
      <t>キジュン</t>
    </rPh>
    <rPh sb="9" eb="12">
      <t>ツウショガタ</t>
    </rPh>
    <rPh sb="17" eb="19">
      <t>テイリツ</t>
    </rPh>
    <phoneticPr fontId="15"/>
  </si>
  <si>
    <t>付表第
三号
（二）</t>
    <rPh sb="0" eb="2">
      <t>フヒョウ</t>
    </rPh>
    <rPh sb="2" eb="3">
      <t>ダイ</t>
    </rPh>
    <rPh sb="4" eb="6">
      <t>サンゴウ</t>
    </rPh>
    <rPh sb="8" eb="9">
      <t>ニ</t>
    </rPh>
    <phoneticPr fontId="15"/>
  </si>
  <si>
    <t>介護予防通所介護相当サービス</t>
    <rPh sb="0" eb="2">
      <t>カイゴ</t>
    </rPh>
    <rPh sb="2" eb="4">
      <t>ヨボウ</t>
    </rPh>
    <rPh sb="4" eb="6">
      <t>ツウショ</t>
    </rPh>
    <rPh sb="6" eb="8">
      <t>カイゴ</t>
    </rPh>
    <rPh sb="8" eb="10">
      <t>ソウトウ</t>
    </rPh>
    <phoneticPr fontId="15"/>
  </si>
  <si>
    <t>緩和した基準による訪問型サービス（定額）</t>
    <rPh sb="0" eb="2">
      <t>カンワ</t>
    </rPh>
    <rPh sb="4" eb="6">
      <t>キジュン</t>
    </rPh>
    <rPh sb="9" eb="12">
      <t>ホウモンガタ</t>
    </rPh>
    <rPh sb="17" eb="19">
      <t>テイガク</t>
    </rPh>
    <phoneticPr fontId="15"/>
  </si>
  <si>
    <t>緩和した基準による訪問型サービス（定率）</t>
    <rPh sb="0" eb="2">
      <t>カンワ</t>
    </rPh>
    <rPh sb="4" eb="6">
      <t>キジュン</t>
    </rPh>
    <rPh sb="9" eb="12">
      <t>ホウモンガタ</t>
    </rPh>
    <rPh sb="17" eb="19">
      <t>テイリツ</t>
    </rPh>
    <phoneticPr fontId="15"/>
  </si>
  <si>
    <t>付表第
三号
（一）</t>
    <rPh sb="0" eb="2">
      <t>フヒョウ</t>
    </rPh>
    <rPh sb="2" eb="3">
      <t>ダイ</t>
    </rPh>
    <rPh sb="4" eb="6">
      <t>サンゴウ</t>
    </rPh>
    <rPh sb="8" eb="9">
      <t>イチ</t>
    </rPh>
    <phoneticPr fontId="15"/>
  </si>
  <si>
    <t>介護予防訪問介護相当サービス</t>
    <rPh sb="0" eb="2">
      <t>カイゴ</t>
    </rPh>
    <rPh sb="2" eb="4">
      <t>ヨボウ</t>
    </rPh>
    <rPh sb="4" eb="6">
      <t>ホウモン</t>
    </rPh>
    <rPh sb="6" eb="8">
      <t>カイゴ</t>
    </rPh>
    <rPh sb="8" eb="10">
      <t>ソウトウ</t>
    </rPh>
    <phoneticPr fontId="15"/>
  </si>
  <si>
    <t>様 式</t>
    <rPh sb="0" eb="1">
      <t>サマ</t>
    </rPh>
    <rPh sb="2" eb="3">
      <t>シキ</t>
    </rPh>
    <phoneticPr fontId="15"/>
  </si>
  <si>
    <t>指定申請をする事業等の開始予定年月日</t>
    <rPh sb="11" eb="13">
      <t>カイシ</t>
    </rPh>
    <rPh sb="13" eb="15">
      <t>ヨテイ</t>
    </rPh>
    <rPh sb="15" eb="18">
      <t>ネンガッピ</t>
    </rPh>
    <phoneticPr fontId="15"/>
  </si>
  <si>
    <t>既に指定（登録）を受けている事業等
（該当事業に○）</t>
    <rPh sb="5" eb="7">
      <t>トウロク</t>
    </rPh>
    <rPh sb="16" eb="17">
      <t>トウ</t>
    </rPh>
    <phoneticPr fontId="15"/>
  </si>
  <si>
    <t>指定申請
対象事業等
（該当事業に○）</t>
    <rPh sb="0" eb="2">
      <t>シテイ</t>
    </rPh>
    <rPh sb="2" eb="4">
      <t>シンセイ</t>
    </rPh>
    <rPh sb="5" eb="7">
      <t>タイショウ</t>
    </rPh>
    <rPh sb="7" eb="9">
      <t>ジギョウ</t>
    </rPh>
    <rPh sb="9" eb="10">
      <t>トウ</t>
    </rPh>
    <rPh sb="12" eb="14">
      <t>ガイトウ</t>
    </rPh>
    <rPh sb="14" eb="16">
      <t>ジギョウ</t>
    </rPh>
    <phoneticPr fontId="15"/>
  </si>
  <si>
    <t>同一所在地において行う事業等の種類</t>
  </si>
  <si>
    <t>指定を受けようとする
事業所の種類</t>
    <rPh sb="0" eb="2">
      <t>シテイ</t>
    </rPh>
    <rPh sb="3" eb="4">
      <t>ウ</t>
    </rPh>
    <rPh sb="11" eb="13">
      <t>ジギョウ</t>
    </rPh>
    <rPh sb="13" eb="14">
      <t>ショ</t>
    </rPh>
    <rPh sb="15" eb="17">
      <t>シュルイ</t>
    </rPh>
    <phoneticPr fontId="15"/>
  </si>
  <si>
    <t>　　　  法人の吸収合併又は吸収分割における指定申請時に☑</t>
    <phoneticPr fontId="15"/>
  </si>
  <si>
    <t>村</t>
    <rPh sb="0" eb="1">
      <t>ムラ</t>
    </rPh>
    <phoneticPr fontId="15"/>
  </si>
  <si>
    <t>町</t>
    <rPh sb="0" eb="1">
      <t>マチ</t>
    </rPh>
    <phoneticPr fontId="15"/>
  </si>
  <si>
    <t>県</t>
    <rPh sb="0" eb="1">
      <t>ケン</t>
    </rPh>
    <phoneticPr fontId="15"/>
  </si>
  <si>
    <t>府</t>
    <rPh sb="0" eb="1">
      <t>フ</t>
    </rPh>
    <phoneticPr fontId="15"/>
  </si>
  <si>
    <t>区</t>
    <rPh sb="0" eb="1">
      <t>ク</t>
    </rPh>
    <phoneticPr fontId="15"/>
  </si>
  <si>
    <t>市</t>
    <rPh sb="0" eb="1">
      <t>シ</t>
    </rPh>
    <phoneticPr fontId="15"/>
  </si>
  <si>
    <t>道</t>
    <rPh sb="0" eb="1">
      <t>ミチ</t>
    </rPh>
    <phoneticPr fontId="15"/>
  </si>
  <si>
    <t>都</t>
    <rPh sb="0" eb="1">
      <t>ト</t>
    </rPh>
    <phoneticPr fontId="15"/>
  </si>
  <si>
    <t>）</t>
    <phoneticPr fontId="15"/>
  </si>
  <si>
    <t>-</t>
    <phoneticPr fontId="15"/>
  </si>
  <si>
    <t>（郵便番号</t>
    <phoneticPr fontId="15"/>
  </si>
  <si>
    <t>代表者の住所</t>
  </si>
  <si>
    <t>生年
月日</t>
    <rPh sb="0" eb="2">
      <t>セイネン</t>
    </rPh>
    <rPh sb="3" eb="5">
      <t>ガッピ</t>
    </rPh>
    <phoneticPr fontId="15"/>
  </si>
  <si>
    <t>フリガナ</t>
    <phoneticPr fontId="15"/>
  </si>
  <si>
    <t>職名</t>
    <rPh sb="0" eb="2">
      <t>ショクメイ</t>
    </rPh>
    <phoneticPr fontId="15"/>
  </si>
  <si>
    <t>代表者の職名・氏名・生年月日</t>
    <rPh sb="5" eb="6">
      <t>メイ</t>
    </rPh>
    <rPh sb="10" eb="12">
      <t>セイネン</t>
    </rPh>
    <rPh sb="12" eb="14">
      <t>ガッピ</t>
    </rPh>
    <phoneticPr fontId="15"/>
  </si>
  <si>
    <t>法人等の種類</t>
    <rPh sb="2" eb="3">
      <t>トウ</t>
    </rPh>
    <rPh sb="4" eb="6">
      <t>シュルイ</t>
    </rPh>
    <phoneticPr fontId="15"/>
  </si>
  <si>
    <t>Email</t>
    <phoneticPr fontId="15"/>
  </si>
  <si>
    <t>ＦＡＸ番号</t>
  </si>
  <si>
    <t>（内線）</t>
    <rPh sb="1" eb="3">
      <t>ナイセン</t>
    </rPh>
    <phoneticPr fontId="15"/>
  </si>
  <si>
    <t>電話番号</t>
  </si>
  <si>
    <t>連絡先</t>
    <rPh sb="0" eb="3">
      <t>レンラクサキ</t>
    </rPh>
    <phoneticPr fontId="15"/>
  </si>
  <si>
    <t>主たる事務所の
所在地</t>
    <rPh sb="8" eb="11">
      <t>ショザイチ</t>
    </rPh>
    <phoneticPr fontId="15"/>
  </si>
  <si>
    <t>名称</t>
    <rPh sb="0" eb="1">
      <t>ナ</t>
    </rPh>
    <rPh sb="1" eb="2">
      <t>ショウ</t>
    </rPh>
    <phoneticPr fontId="15"/>
  </si>
  <si>
    <t>申　請　者</t>
    <rPh sb="0" eb="1">
      <t>サル</t>
    </rPh>
    <rPh sb="2" eb="3">
      <t>ショウ</t>
    </rPh>
    <rPh sb="4" eb="5">
      <t>モノ</t>
    </rPh>
    <phoneticPr fontId="20"/>
  </si>
  <si>
    <t>法人番号</t>
    <rPh sb="0" eb="2">
      <t>ホウジン</t>
    </rPh>
    <rPh sb="2" eb="4">
      <t>バンゴウ</t>
    </rPh>
    <phoneticPr fontId="15"/>
  </si>
  <si>
    <t>　  介護保険法に規定する事業所に係る指定を受けたいので、下記のとおり、関係書類を添えて申請します。</t>
    <rPh sb="15" eb="16">
      <t>ショ</t>
    </rPh>
    <phoneticPr fontId="15"/>
  </si>
  <si>
    <t>代表者職名・氏名</t>
    <phoneticPr fontId="15"/>
  </si>
  <si>
    <t>名称</t>
    <rPh sb="0" eb="2">
      <t>メイショウ</t>
    </rPh>
    <phoneticPr fontId="15"/>
  </si>
  <si>
    <t>申請者</t>
  </si>
  <si>
    <t>所在地</t>
    <rPh sb="0" eb="3">
      <t>ショザイチ</t>
    </rPh>
    <phoneticPr fontId="15"/>
  </si>
  <si>
    <t>市（区・町・村）長殿</t>
    <rPh sb="0" eb="1">
      <t>シ</t>
    </rPh>
    <rPh sb="2" eb="3">
      <t>ク</t>
    </rPh>
    <rPh sb="4" eb="5">
      <t>マチ</t>
    </rPh>
    <rPh sb="6" eb="7">
      <t>ムラ</t>
    </rPh>
    <rPh sb="8" eb="9">
      <t>オサ</t>
    </rPh>
    <rPh sb="9" eb="10">
      <t>ドノ</t>
    </rPh>
    <phoneticPr fontId="15"/>
  </si>
  <si>
    <t>日</t>
  </si>
  <si>
    <t>月</t>
  </si>
  <si>
    <t>年</t>
  </si>
  <si>
    <t>指定申請書</t>
    <phoneticPr fontId="15"/>
  </si>
  <si>
    <t xml:space="preserve"> 指定介護予防・日常生活支援総合事業事業所</t>
    <rPh sb="3" eb="5">
      <t>カイゴ</t>
    </rPh>
    <rPh sb="5" eb="7">
      <t>ヨボウ</t>
    </rPh>
    <rPh sb="8" eb="10">
      <t>ニチジョウ</t>
    </rPh>
    <rPh sb="10" eb="12">
      <t>セイカツ</t>
    </rPh>
    <rPh sb="12" eb="14">
      <t>シエン</t>
    </rPh>
    <rPh sb="14" eb="16">
      <t>ソウゴウ</t>
    </rPh>
    <rPh sb="16" eb="18">
      <t>ジギョウ</t>
    </rPh>
    <rPh sb="18" eb="21">
      <t>ジギョウショ</t>
    </rPh>
    <phoneticPr fontId="15"/>
  </si>
  <si>
    <t>別紙様式第三号（四）</t>
    <phoneticPr fontId="15"/>
  </si>
  <si>
    <t>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t>
    <rPh sb="42" eb="45">
      <t>ショザイチ</t>
    </rPh>
    <rPh sb="56" eb="57">
      <t>オモ</t>
    </rPh>
    <rPh sb="59" eb="62">
      <t>ジムショ</t>
    </rPh>
    <rPh sb="63" eb="66">
      <t>ショザイチ</t>
    </rPh>
    <rPh sb="91" eb="92">
      <t>オモ</t>
    </rPh>
    <rPh sb="94" eb="97">
      <t>ジムショ</t>
    </rPh>
    <rPh sb="103" eb="105">
      <t>ゲンソク</t>
    </rPh>
    <rPh sb="142" eb="144">
      <t>ツイキ</t>
    </rPh>
    <phoneticPr fontId="15"/>
  </si>
  <si>
    <t xml:space="preserve">１
２
３
４
</t>
    <phoneticPr fontId="15"/>
  </si>
  <si>
    <t>備考</t>
    <rPh sb="0" eb="2">
      <t>ビコウ</t>
    </rPh>
    <phoneticPr fontId="20"/>
  </si>
  <si>
    <t>住所</t>
    <rPh sb="0" eb="2">
      <t>ジュウショ</t>
    </rPh>
    <phoneticPr fontId="15"/>
  </si>
  <si>
    <t>氏名</t>
    <rPh sb="0" eb="2">
      <t>シメイ</t>
    </rPh>
    <phoneticPr fontId="15"/>
  </si>
  <si>
    <t>生年月日</t>
    <rPh sb="0" eb="2">
      <t>セイネン</t>
    </rPh>
    <rPh sb="2" eb="4">
      <t>ガッピ</t>
    </rPh>
    <phoneticPr fontId="20"/>
  </si>
  <si>
    <t>管理者</t>
    <rPh sb="0" eb="3">
      <t>カンリシャ</t>
    </rPh>
    <phoneticPr fontId="20"/>
  </si>
  <si>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15"/>
  </si>
  <si>
    <t>指定有効期間満了日</t>
    <rPh sb="0" eb="2">
      <t>シテイ</t>
    </rPh>
    <rPh sb="2" eb="4">
      <t>ユウコウ</t>
    </rPh>
    <rPh sb="4" eb="6">
      <t>キカン</t>
    </rPh>
    <rPh sb="6" eb="9">
      <t>マンリョウビ</t>
    </rPh>
    <phoneticPr fontId="20"/>
  </si>
  <si>
    <t>介護保険事業所番号</t>
    <phoneticPr fontId="20"/>
  </si>
  <si>
    <t>事業等の種類</t>
    <rPh sb="0" eb="2">
      <t>ジギョウ</t>
    </rPh>
    <rPh sb="2" eb="3">
      <t>トウ</t>
    </rPh>
    <rPh sb="4" eb="6">
      <t>シュルイ</t>
    </rPh>
    <phoneticPr fontId="20"/>
  </si>
  <si>
    <t>事 業 所</t>
    <rPh sb="0" eb="1">
      <t>コト</t>
    </rPh>
    <rPh sb="2" eb="3">
      <t>ギョウ</t>
    </rPh>
    <rPh sb="4" eb="5">
      <t>ジョ</t>
    </rPh>
    <phoneticPr fontId="20"/>
  </si>
  <si>
    <t>生年月日</t>
    <rPh sb="0" eb="2">
      <t>セイネン</t>
    </rPh>
    <rPh sb="2" eb="4">
      <t>ガッピ</t>
    </rPh>
    <phoneticPr fontId="15"/>
  </si>
  <si>
    <t>　  介護保険法に規定する事業所に係る指定の更新を受けたいので、下記のとおり、関係書類を添えて申請します。</t>
    <rPh sb="15" eb="16">
      <t>ショ</t>
    </rPh>
    <rPh sb="22" eb="24">
      <t>コウシン</t>
    </rPh>
    <phoneticPr fontId="15"/>
  </si>
  <si>
    <t>代表者職名・氏名</t>
    <phoneticPr fontId="20"/>
  </si>
  <si>
    <t>名称</t>
    <rPh sb="0" eb="2">
      <t>メイショウ</t>
    </rPh>
    <phoneticPr fontId="20"/>
  </si>
  <si>
    <t>所在地</t>
    <rPh sb="0" eb="3">
      <t>ショザイチ</t>
    </rPh>
    <phoneticPr fontId="20"/>
  </si>
  <si>
    <t>指定更新申請書</t>
    <rPh sb="2" eb="4">
      <t>コウシン</t>
    </rPh>
    <phoneticPr fontId="15"/>
  </si>
  <si>
    <t>別紙様式第三号（五）</t>
    <phoneticPr fontId="15"/>
  </si>
  <si>
    <t>付表第三号（一） 訪問型サービス事業所の指定等に係る記載事項</t>
    <rPh sb="22" eb="23">
      <t>トウ</t>
    </rPh>
    <phoneticPr fontId="15"/>
  </si>
  <si>
    <t xml:space="preserve"> </t>
    <phoneticPr fontId="15"/>
  </si>
  <si>
    <r>
      <t>サービス種類</t>
    </r>
    <r>
      <rPr>
        <sz val="9"/>
        <color theme="1"/>
        <rFont val="游ゴシック Light"/>
        <family val="3"/>
        <charset val="128"/>
        <scheme val="major"/>
      </rPr>
      <t>（該当に〇）</t>
    </r>
    <rPh sb="4" eb="6">
      <t>シュルイ</t>
    </rPh>
    <rPh sb="7" eb="9">
      <t>ガイトウ</t>
    </rPh>
    <phoneticPr fontId="15"/>
  </si>
  <si>
    <t>介護予防訪問介護相当サービス</t>
  </si>
  <si>
    <t>緩和した基準による訪問型サービス</t>
    <phoneticPr fontId="15"/>
  </si>
  <si>
    <t>定率</t>
    <phoneticPr fontId="15"/>
  </si>
  <si>
    <t>定額</t>
    <rPh sb="1" eb="2">
      <t>ガク</t>
    </rPh>
    <phoneticPr fontId="15"/>
  </si>
  <si>
    <t>事 業 所</t>
  </si>
  <si>
    <t>名　　称</t>
    <rPh sb="0" eb="1">
      <t>メイ</t>
    </rPh>
    <rPh sb="3" eb="4">
      <t>ショウ</t>
    </rPh>
    <phoneticPr fontId="15"/>
  </si>
  <si>
    <t>連絡先</t>
    <rPh sb="0" eb="2">
      <t>レンラク</t>
    </rPh>
    <rPh sb="2" eb="3">
      <t>サキ</t>
    </rPh>
    <phoneticPr fontId="15"/>
  </si>
  <si>
    <t>（内線）</t>
  </si>
  <si>
    <t>管 理 者</t>
  </si>
  <si>
    <t>氏    名</t>
    <phoneticPr fontId="15"/>
  </si>
  <si>
    <t>生年月日</t>
    <phoneticPr fontId="15"/>
  </si>
  <si>
    <t>訪問介護員等との兼務の有無</t>
    <rPh sb="8" eb="10">
      <t>ケンム</t>
    </rPh>
    <phoneticPr fontId="15"/>
  </si>
  <si>
    <t>同一敷地内の他の事業所又は施設の従業者との兼務（兼務の場合のみ記入）</t>
    <phoneticPr fontId="15"/>
  </si>
  <si>
    <t>兼務する職種 
及び勤務時間等</t>
    <phoneticPr fontId="15"/>
  </si>
  <si>
    <t>○人員に関する基準の確認に必要な事項</t>
    <phoneticPr fontId="15"/>
  </si>
  <si>
    <t>従業者の職種・員数</t>
    <phoneticPr fontId="15"/>
  </si>
  <si>
    <t>訪問介護員等</t>
    <phoneticPr fontId="15"/>
  </si>
  <si>
    <t>専  従</t>
    <phoneticPr fontId="15"/>
  </si>
  <si>
    <t>兼  務</t>
    <phoneticPr fontId="15"/>
  </si>
  <si>
    <t>常　勤（人）</t>
    <phoneticPr fontId="15"/>
  </si>
  <si>
    <t>非常勤（人）</t>
    <phoneticPr fontId="15"/>
  </si>
  <si>
    <t>常勤換算後の人数（人）</t>
    <phoneticPr fontId="15"/>
  </si>
  <si>
    <t>利用者の推定数（人）</t>
    <phoneticPr fontId="15"/>
  </si>
  <si>
    <r>
      <t xml:space="preserve">サービス提供
責任者
</t>
    </r>
    <r>
      <rPr>
        <sz val="9"/>
        <color theme="1"/>
        <rFont val="游ゴシック Light"/>
        <family val="3"/>
        <charset val="128"/>
        <scheme val="major"/>
      </rPr>
      <t>※介護予防訪問介護相当サービス該当時</t>
    </r>
    <rPh sb="4" eb="6">
      <t>テイキョウ</t>
    </rPh>
    <rPh sb="7" eb="10">
      <t>セキニンシャ</t>
    </rPh>
    <rPh sb="12" eb="14">
      <t>カイゴ</t>
    </rPh>
    <rPh sb="14" eb="16">
      <t>ヨボウ</t>
    </rPh>
    <rPh sb="16" eb="18">
      <t>ホウモン</t>
    </rPh>
    <rPh sb="18" eb="20">
      <t>カイゴ</t>
    </rPh>
    <rPh sb="20" eb="22">
      <t>ソウトウ</t>
    </rPh>
    <rPh sb="26" eb="29">
      <t>ガイトウジ</t>
    </rPh>
    <phoneticPr fontId="15"/>
  </si>
  <si>
    <t>氏　名</t>
    <rPh sb="0" eb="1">
      <t>シ</t>
    </rPh>
    <rPh sb="2" eb="3">
      <t>ナ</t>
    </rPh>
    <phoneticPr fontId="15"/>
  </si>
  <si>
    <t>添付書類</t>
    <rPh sb="0" eb="2">
      <t>テンプ</t>
    </rPh>
    <rPh sb="2" eb="4">
      <t>ショルイ</t>
    </rPh>
    <phoneticPr fontId="15"/>
  </si>
  <si>
    <t>別添のとおり</t>
    <rPh sb="0" eb="2">
      <t>ベッテン</t>
    </rPh>
    <phoneticPr fontId="15"/>
  </si>
  <si>
    <t>（訪問型サービス事業を事業所所在地以外の場所で一部実施する場合）</t>
    <rPh sb="3" eb="4">
      <t>ガタ</t>
    </rPh>
    <rPh sb="8" eb="10">
      <t>ジギョウ</t>
    </rPh>
    <phoneticPr fontId="15"/>
  </si>
  <si>
    <t>事 業 所</t>
    <phoneticPr fontId="15"/>
  </si>
  <si>
    <t xml:space="preserve">１
２
３
</t>
    <phoneticPr fontId="15"/>
  </si>
  <si>
    <t>　記入欄が不足する場合は、適宜欄を設けて記載するか又は次頁の記入欄不足時の書類を添付してください。
　管理者の兼務については、添付資料にて確認可能な場合は記載を省略することが可能です。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173" eb="176">
      <t>ジュウギョウシャ</t>
    </rPh>
    <phoneticPr fontId="15"/>
  </si>
  <si>
    <t>（参考） 訪問型サービス事業所の指定等に係る記載事項記入欄不足時の資料</t>
    <rPh sb="7" eb="8">
      <t>ガタ</t>
    </rPh>
    <rPh sb="12" eb="15">
      <t>ジギョウショ</t>
    </rPh>
    <rPh sb="18" eb="19">
      <t>トウ</t>
    </rPh>
    <phoneticPr fontId="15"/>
  </si>
  <si>
    <t>■サービス提供責任者</t>
    <rPh sb="5" eb="7">
      <t>テイキョウ</t>
    </rPh>
    <rPh sb="7" eb="10">
      <t>セキニンシャ</t>
    </rPh>
    <phoneticPr fontId="15"/>
  </si>
  <si>
    <r>
      <t xml:space="preserve">サービス提供責任者
</t>
    </r>
    <r>
      <rPr>
        <sz val="9"/>
        <rFont val="游ゴシック Light"/>
        <family val="3"/>
        <charset val="128"/>
        <scheme val="major"/>
      </rPr>
      <t>※介護予防訪問介護相当サービス該当時</t>
    </r>
    <rPh sb="4" eb="6">
      <t>テイキョウ</t>
    </rPh>
    <rPh sb="6" eb="9">
      <t>セキニンシャ</t>
    </rPh>
    <rPh sb="11" eb="13">
      <t>カイゴ</t>
    </rPh>
    <rPh sb="13" eb="15">
      <t>ヨボウ</t>
    </rPh>
    <rPh sb="15" eb="17">
      <t>ホウモン</t>
    </rPh>
    <rPh sb="17" eb="19">
      <t>カイゴ</t>
    </rPh>
    <rPh sb="19" eb="21">
      <t>ソウトウ</t>
    </rPh>
    <rPh sb="25" eb="27">
      <t>ガイトウ</t>
    </rPh>
    <rPh sb="27" eb="28">
      <t>ジ</t>
    </rPh>
    <phoneticPr fontId="15"/>
  </si>
  <si>
    <t>■複数事業所</t>
    <rPh sb="1" eb="3">
      <t>フクスウ</t>
    </rPh>
    <rPh sb="3" eb="6">
      <t>ジギョウショ</t>
    </rPh>
    <phoneticPr fontId="15"/>
  </si>
  <si>
    <t>付表第三号（一）</t>
    <rPh sb="0" eb="2">
      <t>フヒョウ</t>
    </rPh>
    <rPh sb="2" eb="3">
      <t>ダイ</t>
    </rPh>
    <rPh sb="3" eb="4">
      <t>ミ</t>
    </rPh>
    <rPh sb="4" eb="5">
      <t>ゴウ</t>
    </rPh>
    <rPh sb="6" eb="7">
      <t>イチ</t>
    </rPh>
    <phoneticPr fontId="10"/>
  </si>
  <si>
    <t>付表第三号（一） 訪問型サービス事業所の指定等に係る記載事項</t>
    <rPh sb="0" eb="2">
      <t>フヒョウ</t>
    </rPh>
    <rPh sb="2" eb="3">
      <t>ダイ</t>
    </rPh>
    <rPh sb="3" eb="4">
      <t>ミ</t>
    </rPh>
    <rPh sb="4" eb="5">
      <t>ゴウ</t>
    </rPh>
    <rPh sb="6" eb="7">
      <t>イチ</t>
    </rPh>
    <rPh sb="9" eb="11">
      <t>ホウモン</t>
    </rPh>
    <rPh sb="11" eb="12">
      <t>ガタ</t>
    </rPh>
    <rPh sb="16" eb="19">
      <t>ジギョウショ</t>
    </rPh>
    <rPh sb="20" eb="22">
      <t>シテイ</t>
    </rPh>
    <rPh sb="22" eb="23">
      <t>トウ</t>
    </rPh>
    <rPh sb="24" eb="25">
      <t>カカ</t>
    </rPh>
    <rPh sb="26" eb="28">
      <t>キサイ</t>
    </rPh>
    <rPh sb="28" eb="30">
      <t>ジコウ</t>
    </rPh>
    <phoneticPr fontId="10"/>
  </si>
  <si>
    <t>標準様式５</t>
    <rPh sb="0" eb="2">
      <t>ヒョウジュン</t>
    </rPh>
    <rPh sb="2" eb="4">
      <t>ヨウシキ</t>
    </rPh>
    <phoneticPr fontId="10"/>
  </si>
  <si>
    <t>当該様式の添付漏れ、事業所名を記載、管理者・サービス提供責任者の氏名・住所等が記載されているか。従業者の員数などが勤務形態一覧表と一致しているか。</t>
    <rPh sb="0" eb="2">
      <t>トウガイ</t>
    </rPh>
    <rPh sb="2" eb="4">
      <t>ヨウシキ</t>
    </rPh>
    <rPh sb="5" eb="7">
      <t>テンプ</t>
    </rPh>
    <rPh sb="7" eb="8">
      <t>モ</t>
    </rPh>
    <rPh sb="10" eb="12">
      <t>ジギョウ</t>
    </rPh>
    <rPh sb="12" eb="13">
      <t>ショ</t>
    </rPh>
    <rPh sb="13" eb="14">
      <t>メイ</t>
    </rPh>
    <rPh sb="15" eb="17">
      <t>キサイ</t>
    </rPh>
    <rPh sb="18" eb="21">
      <t>カンリシャ</t>
    </rPh>
    <rPh sb="26" eb="28">
      <t>テイキョウ</t>
    </rPh>
    <rPh sb="28" eb="31">
      <t>セキニンシャ</t>
    </rPh>
    <rPh sb="32" eb="34">
      <t>シメイ</t>
    </rPh>
    <rPh sb="35" eb="37">
      <t>ジュウショ</t>
    </rPh>
    <rPh sb="37" eb="38">
      <t>トウ</t>
    </rPh>
    <rPh sb="39" eb="41">
      <t>キサイ</t>
    </rPh>
    <rPh sb="48" eb="51">
      <t>ジュウギョウシャ</t>
    </rPh>
    <rPh sb="52" eb="54">
      <t>インスウ</t>
    </rPh>
    <rPh sb="57" eb="63">
      <t>キンムケイタイイチラン</t>
    </rPh>
    <rPh sb="63" eb="64">
      <t>ヒョウ</t>
    </rPh>
    <rPh sb="65" eb="67">
      <t>イッチ</t>
    </rPh>
    <phoneticPr fontId="4"/>
  </si>
  <si>
    <t>標準様式４</t>
    <rPh sb="0" eb="2">
      <t>ヒョウジュン</t>
    </rPh>
    <rPh sb="2" eb="4">
      <t>ヨウシキ</t>
    </rPh>
    <phoneticPr fontId="10"/>
  </si>
  <si>
    <t>（標準様式１）</t>
    <rPh sb="1" eb="3">
      <t>ヒョウジュン</t>
    </rPh>
    <rPh sb="3" eb="5">
      <t>ヨウシキ</t>
    </rPh>
    <phoneticPr fontId="15"/>
  </si>
  <si>
    <t>従業者の勤務の体制及び勤務形態一覧表</t>
    <phoneticPr fontId="10"/>
  </si>
  <si>
    <t>サービス種別</t>
    <rPh sb="4" eb="6">
      <t>シュベツ</t>
    </rPh>
    <phoneticPr fontId="10"/>
  </si>
  <si>
    <t>(</t>
    <phoneticPr fontId="10"/>
  </si>
  <si>
    <t>介護予防訪問介護相当サービス</t>
    <rPh sb="0" eb="2">
      <t>カイゴ</t>
    </rPh>
    <rPh sb="2" eb="4">
      <t>ヨボウ</t>
    </rPh>
    <rPh sb="4" eb="6">
      <t>ホウモン</t>
    </rPh>
    <rPh sb="6" eb="8">
      <t>カイゴ</t>
    </rPh>
    <rPh sb="8" eb="10">
      <t>ソウトウ</t>
    </rPh>
    <phoneticPr fontId="10"/>
  </si>
  <si>
    <t>）</t>
    <phoneticPr fontId="10"/>
  </si>
  <si>
    <t>令和</t>
    <rPh sb="0" eb="2">
      <t>レイワ</t>
    </rPh>
    <phoneticPr fontId="10"/>
  </si>
  <si>
    <t>)</t>
    <phoneticPr fontId="10"/>
  </si>
  <si>
    <t>年</t>
    <rPh sb="0" eb="1">
      <t>ネン</t>
    </rPh>
    <phoneticPr fontId="10"/>
  </si>
  <si>
    <t>月</t>
    <rPh sb="0" eb="1">
      <t>ゲツ</t>
    </rPh>
    <phoneticPr fontId="10"/>
  </si>
  <si>
    <t>(1)</t>
    <phoneticPr fontId="10"/>
  </si>
  <si>
    <t>４週</t>
  </si>
  <si>
    <t>(2)</t>
    <phoneticPr fontId="10"/>
  </si>
  <si>
    <t>予定</t>
  </si>
  <si>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0"/>
  </si>
  <si>
    <t>時間/週</t>
    <rPh sb="0" eb="2">
      <t>ジカン</t>
    </rPh>
    <rPh sb="3" eb="4">
      <t>シュウ</t>
    </rPh>
    <phoneticPr fontId="10"/>
  </si>
  <si>
    <t>時間/月</t>
    <rPh sb="0" eb="2">
      <t>ジカン</t>
    </rPh>
    <rPh sb="3" eb="4">
      <t>ツキ</t>
    </rPh>
    <phoneticPr fontId="10"/>
  </si>
  <si>
    <t>当月の日数</t>
    <rPh sb="0" eb="2">
      <t>トウゲツ</t>
    </rPh>
    <rPh sb="3" eb="5">
      <t>ニッスウ</t>
    </rPh>
    <phoneticPr fontId="10"/>
  </si>
  <si>
    <t>日</t>
    <rPh sb="0" eb="1">
      <t>ニチ</t>
    </rPh>
    <phoneticPr fontId="10"/>
  </si>
  <si>
    <t>No</t>
    <phoneticPr fontId="10"/>
  </si>
  <si>
    <t>(4) 
職種</t>
    <phoneticPr fontId="15"/>
  </si>
  <si>
    <t>(5)
勤務
形態</t>
    <phoneticPr fontId="15"/>
  </si>
  <si>
    <t>(6)
資格</t>
    <rPh sb="4" eb="6">
      <t>シカク</t>
    </rPh>
    <phoneticPr fontId="10"/>
  </si>
  <si>
    <t>(7) 氏　名</t>
    <phoneticPr fontId="15"/>
  </si>
  <si>
    <t>(8)</t>
    <phoneticPr fontId="10"/>
  </si>
  <si>
    <r>
      <t xml:space="preserve">(10)
</t>
    </r>
    <r>
      <rPr>
        <sz val="11"/>
        <rFont val="HGSｺﾞｼｯｸM"/>
        <family val="3"/>
        <charset val="128"/>
      </rPr>
      <t>週平均
勤務時間数</t>
    </r>
    <rPh sb="6" eb="8">
      <t>ヘイキン</t>
    </rPh>
    <rPh sb="9" eb="11">
      <t>キンム</t>
    </rPh>
    <rPh sb="11" eb="13">
      <t>ジカン</t>
    </rPh>
    <rPh sb="13" eb="14">
      <t>スウ</t>
    </rPh>
    <phoneticPr fontId="15"/>
  </si>
  <si>
    <t>(11)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15"/>
  </si>
  <si>
    <t>1週目</t>
    <rPh sb="1" eb="2">
      <t>シュウ</t>
    </rPh>
    <rPh sb="2" eb="3">
      <t>メ</t>
    </rPh>
    <phoneticPr fontId="10"/>
  </si>
  <si>
    <t>2週目</t>
    <rPh sb="1" eb="2">
      <t>シュウ</t>
    </rPh>
    <rPh sb="2" eb="3">
      <t>メ</t>
    </rPh>
    <phoneticPr fontId="10"/>
  </si>
  <si>
    <t>3週目</t>
    <rPh sb="1" eb="2">
      <t>シュウ</t>
    </rPh>
    <rPh sb="2" eb="3">
      <t>メ</t>
    </rPh>
    <phoneticPr fontId="10"/>
  </si>
  <si>
    <t>4週目</t>
    <rPh sb="1" eb="2">
      <t>シュウ</t>
    </rPh>
    <rPh sb="2" eb="3">
      <t>メ</t>
    </rPh>
    <phoneticPr fontId="10"/>
  </si>
  <si>
    <t>5週目</t>
    <rPh sb="1" eb="2">
      <t>シュウ</t>
    </rPh>
    <rPh sb="2" eb="3">
      <t>メ</t>
    </rPh>
    <phoneticPr fontId="10"/>
  </si>
  <si>
    <t>※介護予防訪問介護相当サービスの場合</t>
    <rPh sb="16" eb="18">
      <t>バアイ</t>
    </rPh>
    <phoneticPr fontId="10"/>
  </si>
  <si>
    <t>(12)サービス提供責任者の配置基準（前３か月の利用者数）</t>
    <rPh sb="8" eb="10">
      <t>テイキョウ</t>
    </rPh>
    <rPh sb="10" eb="13">
      <t>セキニンシャ</t>
    </rPh>
    <rPh sb="14" eb="16">
      <t>ハイチ</t>
    </rPh>
    <rPh sb="16" eb="18">
      <t>キジュン</t>
    </rPh>
    <rPh sb="19" eb="20">
      <t>ゼン</t>
    </rPh>
    <rPh sb="22" eb="23">
      <t>ゲツ</t>
    </rPh>
    <rPh sb="24" eb="27">
      <t>リヨウシャ</t>
    </rPh>
    <rPh sb="27" eb="28">
      <t>スウ</t>
    </rPh>
    <phoneticPr fontId="10"/>
  </si>
  <si>
    <t>(13)【任意入力】人員基準の確認（訪問介護員）</t>
    <rPh sb="5" eb="7">
      <t>ニンイ</t>
    </rPh>
    <rPh sb="7" eb="9">
      <t>ニュウリョク</t>
    </rPh>
    <rPh sb="10" eb="12">
      <t>ジンイン</t>
    </rPh>
    <rPh sb="12" eb="14">
      <t>キジュン</t>
    </rPh>
    <rPh sb="15" eb="17">
      <t>カクニン</t>
    </rPh>
    <rPh sb="18" eb="20">
      <t>ホウモン</t>
    </rPh>
    <rPh sb="20" eb="23">
      <t>カイゴイン</t>
    </rPh>
    <phoneticPr fontId="10"/>
  </si>
  <si>
    <t>（勤務形態の記号）</t>
    <rPh sb="1" eb="3">
      <t>キンム</t>
    </rPh>
    <rPh sb="3" eb="5">
      <t>ケイタイ</t>
    </rPh>
    <rPh sb="6" eb="8">
      <t>キゴウ</t>
    </rPh>
    <phoneticPr fontId="10"/>
  </si>
  <si>
    <t>(新規申請の場合は推定数）</t>
    <rPh sb="1" eb="3">
      <t>シンキ</t>
    </rPh>
    <rPh sb="3" eb="5">
      <t>シンセイ</t>
    </rPh>
    <rPh sb="6" eb="8">
      <t>バアイ</t>
    </rPh>
    <rPh sb="9" eb="12">
      <t>スイテイスウ</t>
    </rPh>
    <phoneticPr fontId="10"/>
  </si>
  <si>
    <t>（人）</t>
    <rPh sb="1" eb="2">
      <t>ニン</t>
    </rPh>
    <phoneticPr fontId="10"/>
  </si>
  <si>
    <t>勤務形態</t>
    <rPh sb="0" eb="2">
      <t>キンム</t>
    </rPh>
    <rPh sb="2" eb="4">
      <t>ケイタイ</t>
    </rPh>
    <phoneticPr fontId="10"/>
  </si>
  <si>
    <t>勤務時間数合計</t>
    <rPh sb="0" eb="2">
      <t>キンム</t>
    </rPh>
    <rPh sb="2" eb="5">
      <t>ジカンスウ</t>
    </rPh>
    <rPh sb="5" eb="7">
      <t>ゴウケイ</t>
    </rPh>
    <phoneticPr fontId="10"/>
  </si>
  <si>
    <t>常勤換算の対象時間数</t>
    <rPh sb="0" eb="2">
      <t>ジョウキン</t>
    </rPh>
    <rPh sb="2" eb="4">
      <t>カンサン</t>
    </rPh>
    <rPh sb="5" eb="7">
      <t>タイショウ</t>
    </rPh>
    <rPh sb="7" eb="9">
      <t>ジカン</t>
    </rPh>
    <rPh sb="9" eb="10">
      <t>スウ</t>
    </rPh>
    <phoneticPr fontId="10"/>
  </si>
  <si>
    <t>常勤換算方法対象外の</t>
    <rPh sb="0" eb="2">
      <t>ジョウキン</t>
    </rPh>
    <rPh sb="2" eb="4">
      <t>カンサン</t>
    </rPh>
    <rPh sb="4" eb="6">
      <t>ホウホウ</t>
    </rPh>
    <rPh sb="6" eb="9">
      <t>タイショウガイ</t>
    </rPh>
    <phoneticPr fontId="10"/>
  </si>
  <si>
    <t>記号</t>
    <rPh sb="0" eb="2">
      <t>キゴウ</t>
    </rPh>
    <phoneticPr fontId="10"/>
  </si>
  <si>
    <t>区分</t>
    <rPh sb="0" eb="2">
      <t>クブン</t>
    </rPh>
    <phoneticPr fontId="10"/>
  </si>
  <si>
    <t>合計</t>
    <rPh sb="0" eb="2">
      <t>ゴウケイ</t>
    </rPh>
    <phoneticPr fontId="10"/>
  </si>
  <si>
    <t>当月合計</t>
    <rPh sb="0" eb="2">
      <t>トウゲツ</t>
    </rPh>
    <rPh sb="2" eb="4">
      <t>ゴウケイ</t>
    </rPh>
    <phoneticPr fontId="10"/>
  </si>
  <si>
    <t>週平均</t>
    <rPh sb="0" eb="3">
      <t>シュウヘイキン</t>
    </rPh>
    <phoneticPr fontId="10"/>
  </si>
  <si>
    <t>常勤の従業者の人数</t>
    <rPh sb="0" eb="2">
      <t>ジョウキン</t>
    </rPh>
    <rPh sb="3" eb="6">
      <t>ジュウギョウシャ</t>
    </rPh>
    <rPh sb="7" eb="9">
      <t>ニンズウ</t>
    </rPh>
    <phoneticPr fontId="10"/>
  </si>
  <si>
    <t>A</t>
    <phoneticPr fontId="10"/>
  </si>
  <si>
    <t>常勤で専従</t>
    <rPh sb="0" eb="2">
      <t>ジョウキン</t>
    </rPh>
    <rPh sb="3" eb="5">
      <t>センジュウ</t>
    </rPh>
    <phoneticPr fontId="10"/>
  </si>
  <si>
    <t>要介護者</t>
    <rPh sb="0" eb="1">
      <t>ヨウ</t>
    </rPh>
    <rPh sb="1" eb="3">
      <t>カイゴ</t>
    </rPh>
    <rPh sb="3" eb="4">
      <t>シャ</t>
    </rPh>
    <phoneticPr fontId="10"/>
  </si>
  <si>
    <t>B</t>
    <phoneticPr fontId="10"/>
  </si>
  <si>
    <t>常勤で兼務</t>
    <rPh sb="0" eb="2">
      <t>ジョウキン</t>
    </rPh>
    <rPh sb="3" eb="5">
      <t>ケンム</t>
    </rPh>
    <phoneticPr fontId="10"/>
  </si>
  <si>
    <t>要支援者等</t>
    <rPh sb="0" eb="3">
      <t>ヨウシエン</t>
    </rPh>
    <rPh sb="3" eb="4">
      <t>シャ</t>
    </rPh>
    <rPh sb="4" eb="5">
      <t>トウ</t>
    </rPh>
    <phoneticPr fontId="10"/>
  </si>
  <si>
    <t>C</t>
    <phoneticPr fontId="10"/>
  </si>
  <si>
    <t>非常勤で専従</t>
    <rPh sb="0" eb="3">
      <t>ヒジョウキン</t>
    </rPh>
    <rPh sb="4" eb="6">
      <t>センジュウ</t>
    </rPh>
    <phoneticPr fontId="10"/>
  </si>
  <si>
    <t>-</t>
    <phoneticPr fontId="10"/>
  </si>
  <si>
    <t>D</t>
    <phoneticPr fontId="10"/>
  </si>
  <si>
    <t>非常勤で兼務</t>
    <rPh sb="0" eb="3">
      <t>ヒジョウキン</t>
    </rPh>
    <rPh sb="4" eb="6">
      <t>ケンム</t>
    </rPh>
    <phoneticPr fontId="10"/>
  </si>
  <si>
    <t>（平均利用者数）</t>
    <rPh sb="1" eb="3">
      <t>ヘイキン</t>
    </rPh>
    <rPh sb="3" eb="6">
      <t>リヨウシャ</t>
    </rPh>
    <rPh sb="6" eb="7">
      <t>スウ</t>
    </rPh>
    <phoneticPr fontId="10"/>
  </si>
  <si>
    <t>■ 常勤換算方法による人数</t>
    <rPh sb="2" eb="4">
      <t>ジョウキン</t>
    </rPh>
    <rPh sb="4" eb="6">
      <t>カンサン</t>
    </rPh>
    <rPh sb="6" eb="8">
      <t>ホウホウ</t>
    </rPh>
    <rPh sb="11" eb="13">
      <t>ニンズウ</t>
    </rPh>
    <phoneticPr fontId="10"/>
  </si>
  <si>
    <t>基準：</t>
    <rPh sb="0" eb="2">
      <t>キジュン</t>
    </rPh>
    <phoneticPr fontId="10"/>
  </si>
  <si>
    <t>週</t>
  </si>
  <si>
    <t>サービス提供責任者</t>
    <phoneticPr fontId="10"/>
  </si>
  <si>
    <t>常勤換算の</t>
    <rPh sb="0" eb="2">
      <t>ジョウキン</t>
    </rPh>
    <rPh sb="2" eb="4">
      <t>カンサン</t>
    </rPh>
    <phoneticPr fontId="10"/>
  </si>
  <si>
    <t>常勤の従業者が</t>
    <rPh sb="0" eb="2">
      <t>ジョウキン</t>
    </rPh>
    <rPh sb="3" eb="6">
      <t>ジュウギョウシャ</t>
    </rPh>
    <phoneticPr fontId="10"/>
  </si>
  <si>
    <t>平均利用者数</t>
    <rPh sb="0" eb="2">
      <t>ヘイキン</t>
    </rPh>
    <rPh sb="2" eb="5">
      <t>リヨウシャ</t>
    </rPh>
    <rPh sb="5" eb="6">
      <t>スウ</t>
    </rPh>
    <phoneticPr fontId="10"/>
  </si>
  <si>
    <t>（※）</t>
    <phoneticPr fontId="10"/>
  </si>
  <si>
    <t>の必要配置人数</t>
    <rPh sb="1" eb="3">
      <t>ヒツヨウ</t>
    </rPh>
    <rPh sb="3" eb="5">
      <t>ハイチ</t>
    </rPh>
    <rPh sb="5" eb="7">
      <t>ニンズウ</t>
    </rPh>
    <phoneticPr fontId="10"/>
  </si>
  <si>
    <t>常勤換算後の人数</t>
    <rPh sb="0" eb="2">
      <t>ジョウキン</t>
    </rPh>
    <rPh sb="2" eb="4">
      <t>カンサン</t>
    </rPh>
    <rPh sb="4" eb="5">
      <t>ゴ</t>
    </rPh>
    <rPh sb="6" eb="8">
      <t>ニンズウ</t>
    </rPh>
    <phoneticPr fontId="10"/>
  </si>
  <si>
    <t>÷</t>
    <phoneticPr fontId="10"/>
  </si>
  <si>
    <t>＝</t>
    <phoneticPr fontId="10"/>
  </si>
  <si>
    <t>⇒</t>
    <phoneticPr fontId="10"/>
  </si>
  <si>
    <t>（小数点第1位に切り上げ）</t>
    <rPh sb="1" eb="4">
      <t>ショウスウテン</t>
    </rPh>
    <rPh sb="4" eb="5">
      <t>ダイ</t>
    </rPh>
    <rPh sb="6" eb="7">
      <t>イ</t>
    </rPh>
    <rPh sb="8" eb="9">
      <t>キ</t>
    </rPh>
    <rPh sb="10" eb="11">
      <t>ア</t>
    </rPh>
    <phoneticPr fontId="10"/>
  </si>
  <si>
    <t>（小数点第2位以下切り捨て）</t>
    <rPh sb="1" eb="4">
      <t>ショウスウテン</t>
    </rPh>
    <rPh sb="4" eb="5">
      <t>ダイ</t>
    </rPh>
    <rPh sb="6" eb="7">
      <t>イ</t>
    </rPh>
    <rPh sb="7" eb="9">
      <t>イカ</t>
    </rPh>
    <rPh sb="9" eb="10">
      <t>キ</t>
    </rPh>
    <rPh sb="11" eb="12">
      <t>ス</t>
    </rPh>
    <phoneticPr fontId="10"/>
  </si>
  <si>
    <t>（※）以下の要件を全て満たす場合、利用者の数が50人または</t>
    <rPh sb="3" eb="5">
      <t>イカ</t>
    </rPh>
    <rPh sb="6" eb="8">
      <t>ヨウケン</t>
    </rPh>
    <rPh sb="9" eb="10">
      <t>スベ</t>
    </rPh>
    <rPh sb="11" eb="12">
      <t>ミ</t>
    </rPh>
    <rPh sb="14" eb="16">
      <t>バアイ</t>
    </rPh>
    <rPh sb="17" eb="20">
      <t>リヨウシャ</t>
    </rPh>
    <rPh sb="21" eb="22">
      <t>カズ</t>
    </rPh>
    <rPh sb="25" eb="26">
      <t>ニン</t>
    </rPh>
    <phoneticPr fontId="10"/>
  </si>
  <si>
    <t>■ 訪問介護員等の常勤換算方法による人数</t>
    <rPh sb="2" eb="4">
      <t>ホウモン</t>
    </rPh>
    <rPh sb="4" eb="7">
      <t>カイゴイン</t>
    </rPh>
    <rPh sb="7" eb="8">
      <t>トウ</t>
    </rPh>
    <rPh sb="9" eb="11">
      <t>ジョウキン</t>
    </rPh>
    <rPh sb="11" eb="13">
      <t>カンサン</t>
    </rPh>
    <rPh sb="13" eb="15">
      <t>ホウホウ</t>
    </rPh>
    <rPh sb="18" eb="20">
      <t>ニンズウ</t>
    </rPh>
    <phoneticPr fontId="10"/>
  </si>
  <si>
    <t>その端数を増すごとに１人以上で可</t>
  </si>
  <si>
    <t>　　・常勤のサービス提供責任者を３人以上配置</t>
    <rPh sb="3" eb="5">
      <t>ジョウキン</t>
    </rPh>
    <rPh sb="10" eb="12">
      <t>テイキョウ</t>
    </rPh>
    <rPh sb="12" eb="15">
      <t>セキニンシャ</t>
    </rPh>
    <rPh sb="17" eb="18">
      <t>ニン</t>
    </rPh>
    <rPh sb="18" eb="20">
      <t>イジョウ</t>
    </rPh>
    <rPh sb="20" eb="22">
      <t>ハイチ</t>
    </rPh>
    <phoneticPr fontId="10"/>
  </si>
  <si>
    <t>常勤の従業者の人数</t>
  </si>
  <si>
    <t>常勤換算方法による人数</t>
    <rPh sb="0" eb="2">
      <t>ジョウキン</t>
    </rPh>
    <rPh sb="2" eb="4">
      <t>カンサン</t>
    </rPh>
    <rPh sb="4" eb="6">
      <t>ホウホウ</t>
    </rPh>
    <rPh sb="9" eb="11">
      <t>ニンズウ</t>
    </rPh>
    <phoneticPr fontId="10"/>
  </si>
  <si>
    <t>　　・サービス提供責任者の業務に主として従事する者を1人以上配置</t>
    <rPh sb="7" eb="9">
      <t>テイキョウ</t>
    </rPh>
    <rPh sb="9" eb="12">
      <t>セキニンシャ</t>
    </rPh>
    <rPh sb="13" eb="15">
      <t>ギョウム</t>
    </rPh>
    <rPh sb="16" eb="17">
      <t>オモ</t>
    </rPh>
    <rPh sb="20" eb="22">
      <t>ジュウジ</t>
    </rPh>
    <rPh sb="24" eb="25">
      <t>モノ</t>
    </rPh>
    <rPh sb="27" eb="28">
      <t>ニン</t>
    </rPh>
    <rPh sb="28" eb="30">
      <t>イジョウ</t>
    </rPh>
    <rPh sb="30" eb="32">
      <t>ハイチ</t>
    </rPh>
    <phoneticPr fontId="10"/>
  </si>
  <si>
    <t>＋</t>
    <phoneticPr fontId="10"/>
  </si>
  <si>
    <t>　　・サービス提供責任者が行う業務が効率的に行われている</t>
    <rPh sb="7" eb="9">
      <t>テイキョウ</t>
    </rPh>
    <rPh sb="9" eb="12">
      <t>セキニンシャ</t>
    </rPh>
    <rPh sb="13" eb="14">
      <t>オコナ</t>
    </rPh>
    <rPh sb="15" eb="17">
      <t>ギョウム</t>
    </rPh>
    <rPh sb="18" eb="21">
      <t>コウリツテキ</t>
    </rPh>
    <rPh sb="22" eb="23">
      <t>オコナ</t>
    </rPh>
    <phoneticPr fontId="10"/>
  </si>
  <si>
    <t>≪提出不要≫</t>
    <rPh sb="1" eb="3">
      <t>テイシュツ</t>
    </rPh>
    <rPh sb="3" eb="5">
      <t>フヨウ</t>
    </rPh>
    <phoneticPr fontId="10"/>
  </si>
  <si>
    <t>従業者の勤務の体制及び勤務形態一覧表　記入方法　（訪問型サービス）</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ホウモン</t>
    </rPh>
    <rPh sb="27" eb="28">
      <t>ガタ</t>
    </rPh>
    <phoneticPr fontId="15"/>
  </si>
  <si>
    <t>・・・直接入力する必要がある箇所です。</t>
    <rPh sb="3" eb="5">
      <t>チョクセツ</t>
    </rPh>
    <rPh sb="5" eb="7">
      <t>ニュウリョク</t>
    </rPh>
    <rPh sb="9" eb="11">
      <t>ヒツヨウ</t>
    </rPh>
    <rPh sb="14" eb="16">
      <t>カショ</t>
    </rPh>
    <phoneticPr fontId="10"/>
  </si>
  <si>
    <t>下記の記入方法に従って、入力してください。</t>
    <rPh sb="0" eb="2">
      <t>カキ</t>
    </rPh>
    <rPh sb="3" eb="5">
      <t>キニュウ</t>
    </rPh>
    <rPh sb="5" eb="7">
      <t>ホウホウ</t>
    </rPh>
    <rPh sb="8" eb="9">
      <t>シタガ</t>
    </rPh>
    <rPh sb="12" eb="14">
      <t>ニュウリョク</t>
    </rPh>
    <phoneticPr fontId="10"/>
  </si>
  <si>
    <t>・・・プルダウンから選択して入力する必要がある箇所です。</t>
    <rPh sb="10" eb="12">
      <t>センタク</t>
    </rPh>
    <rPh sb="14" eb="16">
      <t>ニュウリョク</t>
    </rPh>
    <rPh sb="18" eb="20">
      <t>ヒツヨウ</t>
    </rPh>
    <rPh sb="23" eb="25">
      <t>カショ</t>
    </rPh>
    <phoneticPr fontId="10"/>
  </si>
  <si>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0"/>
  </si>
  <si>
    <t>　(1) 「４週」・「暦月」のいずれかを選択してください。</t>
    <rPh sb="7" eb="8">
      <t>シュウ</t>
    </rPh>
    <rPh sb="11" eb="12">
      <t>レキ</t>
    </rPh>
    <rPh sb="12" eb="13">
      <t>ツキ</t>
    </rPh>
    <rPh sb="20" eb="22">
      <t>センタク</t>
    </rPh>
    <phoneticPr fontId="10"/>
  </si>
  <si>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10"/>
  </si>
  <si>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0"/>
  </si>
  <si>
    <t>　(4)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rPh sb="45" eb="47">
      <t>チョクセツ</t>
    </rPh>
    <rPh sb="47" eb="49">
      <t>ニュウリョク</t>
    </rPh>
    <rPh sb="50" eb="52">
      <t>カノウ</t>
    </rPh>
    <phoneticPr fontId="10"/>
  </si>
  <si>
    <t xml:space="preserve"> 　　 記入の順序は、職種ごとにまとめてください。</t>
    <rPh sb="4" eb="6">
      <t>キニュウ</t>
    </rPh>
    <rPh sb="7" eb="9">
      <t>ジュンジョ</t>
    </rPh>
    <rPh sb="11" eb="13">
      <t>ショクシュ</t>
    </rPh>
    <phoneticPr fontId="10"/>
  </si>
  <si>
    <t>職種名</t>
    <rPh sb="0" eb="2">
      <t>ショクシュ</t>
    </rPh>
    <rPh sb="2" eb="3">
      <t>メイ</t>
    </rPh>
    <phoneticPr fontId="10"/>
  </si>
  <si>
    <t>管理者</t>
    <rPh sb="0" eb="3">
      <t>カンリシャ</t>
    </rPh>
    <phoneticPr fontId="10"/>
  </si>
  <si>
    <t>サービス提供責任者</t>
    <rPh sb="4" eb="6">
      <t>テイキョウ</t>
    </rPh>
    <rPh sb="6" eb="9">
      <t>セキニンシャ</t>
    </rPh>
    <phoneticPr fontId="10"/>
  </si>
  <si>
    <t>訪問介護員</t>
    <rPh sb="0" eb="2">
      <t>ホウモン</t>
    </rPh>
    <rPh sb="2" eb="4">
      <t>カイゴ</t>
    </rPh>
    <rPh sb="4" eb="5">
      <t>イン</t>
    </rPh>
    <phoneticPr fontId="10"/>
  </si>
  <si>
    <t>※介護予防訪問介護相当サービスの場合、サービス提供責任者は介護訪問員から選任しますが、この場合は「サービス提供責任者」として1行にまとめて記入してください。</t>
    <rPh sb="16" eb="18">
      <t>バアイ</t>
    </rPh>
    <rPh sb="23" eb="25">
      <t>テイキョウ</t>
    </rPh>
    <rPh sb="25" eb="28">
      <t>セキニンシャ</t>
    </rPh>
    <rPh sb="29" eb="31">
      <t>カイゴ</t>
    </rPh>
    <rPh sb="31" eb="33">
      <t>ホウモン</t>
    </rPh>
    <rPh sb="33" eb="34">
      <t>イン</t>
    </rPh>
    <rPh sb="36" eb="38">
      <t>センニン</t>
    </rPh>
    <rPh sb="45" eb="47">
      <t>バアイ</t>
    </rPh>
    <rPh sb="53" eb="55">
      <t>テイキョウ</t>
    </rPh>
    <rPh sb="55" eb="58">
      <t>セキニンシャ</t>
    </rPh>
    <rPh sb="63" eb="64">
      <t>ギョウ</t>
    </rPh>
    <rPh sb="69" eb="71">
      <t>キニュウ</t>
    </rPh>
    <phoneticPr fontId="10"/>
  </si>
  <si>
    <t>　(5)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15"/>
  </si>
  <si>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10"/>
  </si>
  <si>
    <t>（注）常勤・非常勤の区分について</t>
    <rPh sb="1" eb="2">
      <t>チュウ</t>
    </rPh>
    <rPh sb="3" eb="5">
      <t>ジョウキン</t>
    </rPh>
    <rPh sb="6" eb="9">
      <t>ヒジョウキン</t>
    </rPh>
    <rPh sb="10" eb="12">
      <t>クブン</t>
    </rPh>
    <phoneticPr fontId="10"/>
  </si>
  <si>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0"/>
  </si>
  <si>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0"/>
  </si>
  <si>
    <t>　(6)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10"/>
  </si>
  <si>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0"/>
  </si>
  <si>
    <r>
      <t xml:space="preserve">       ※選択した資格及び研修に関して、</t>
    </r>
    <r>
      <rPr>
        <b/>
        <u/>
        <sz val="12"/>
        <rFont val="HGSｺﾞｼｯｸM"/>
        <family val="3"/>
        <charset val="128"/>
      </rPr>
      <t>必要に応じて、</t>
    </r>
    <r>
      <rPr>
        <b/>
        <sz val="12"/>
        <rFont val="HGSｺﾞｼｯｸM"/>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0"/>
  </si>
  <si>
    <t>　(7) 従業者の氏名を記入してください。</t>
    <rPh sb="5" eb="8">
      <t>ジュウギョウシャ</t>
    </rPh>
    <rPh sb="9" eb="11">
      <t>シメイ</t>
    </rPh>
    <rPh sb="12" eb="14">
      <t>キニュウ</t>
    </rPh>
    <phoneticPr fontId="10"/>
  </si>
  <si>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0"/>
  </si>
  <si>
    <t>　　  ※ 指定基準の確認に際しては、４週分の入力で差し支えありません。</t>
    <phoneticPr fontId="10"/>
  </si>
  <si>
    <t>　(9) 従業者ごとに、合計勤務時間数が自動計算されますので、誤りがないか確認してください。</t>
    <rPh sb="5" eb="8">
      <t>ジュウギョウシャ</t>
    </rPh>
    <rPh sb="12" eb="14">
      <t>ゴウケイ</t>
    </rPh>
    <rPh sb="14" eb="16">
      <t>キンム</t>
    </rPh>
    <rPh sb="16" eb="19">
      <t>ジカンスウ</t>
    </rPh>
    <rPh sb="20" eb="22">
      <t>ジドウ</t>
    </rPh>
    <rPh sb="22" eb="24">
      <t>ケイサン</t>
    </rPh>
    <rPh sb="31" eb="32">
      <t>アヤマ</t>
    </rPh>
    <rPh sb="37" eb="39">
      <t>カクニン</t>
    </rPh>
    <phoneticPr fontId="10"/>
  </si>
  <si>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0"/>
  </si>
  <si>
    <t>　(10)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10"/>
  </si>
  <si>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0"/>
  </si>
  <si>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0"/>
  </si>
  <si>
    <t>　　　 その他、特記事項欄としてもご活用ください。</t>
    <rPh sb="6" eb="7">
      <t>タ</t>
    </rPh>
    <rPh sb="8" eb="10">
      <t>トッキ</t>
    </rPh>
    <rPh sb="10" eb="12">
      <t>ジコウ</t>
    </rPh>
    <rPh sb="12" eb="13">
      <t>ラン</t>
    </rPh>
    <rPh sb="18" eb="20">
      <t>カツヨウ</t>
    </rPh>
    <phoneticPr fontId="15"/>
  </si>
  <si>
    <t>　(12)前3か月の利用者数をそれぞれの欄に入力してください。新規または再開の場合は、推定数とします。</t>
    <rPh sb="5" eb="6">
      <t>ゼン</t>
    </rPh>
    <rPh sb="8" eb="9">
      <t>ゲツ</t>
    </rPh>
    <rPh sb="10" eb="13">
      <t>リヨウシャ</t>
    </rPh>
    <rPh sb="13" eb="14">
      <t>スウ</t>
    </rPh>
    <rPh sb="20" eb="21">
      <t>ラン</t>
    </rPh>
    <rPh sb="22" eb="24">
      <t>ニュウリョク</t>
    </rPh>
    <rPh sb="31" eb="33">
      <t>シンキ</t>
    </rPh>
    <rPh sb="36" eb="38">
      <t>サイカイ</t>
    </rPh>
    <rPh sb="39" eb="41">
      <t>バアイ</t>
    </rPh>
    <rPh sb="43" eb="45">
      <t>スイテイ</t>
    </rPh>
    <rPh sb="45" eb="46">
      <t>スウ</t>
    </rPh>
    <phoneticPr fontId="10"/>
  </si>
  <si>
    <t>　(13)【任意入力】 訪問介護員について、各欄に該当する数字を入力し、常勤換算後の人数を算出してください。</t>
    <rPh sb="6" eb="8">
      <t>ニンイ</t>
    </rPh>
    <rPh sb="8" eb="10">
      <t>ニュウリョク</t>
    </rPh>
    <rPh sb="12" eb="14">
      <t>ホウモン</t>
    </rPh>
    <rPh sb="14" eb="16">
      <t>カイゴ</t>
    </rPh>
    <rPh sb="16" eb="17">
      <t>イン</t>
    </rPh>
    <rPh sb="22" eb="23">
      <t>カク</t>
    </rPh>
    <rPh sb="23" eb="24">
      <t>ラン</t>
    </rPh>
    <rPh sb="25" eb="27">
      <t>ガイトウ</t>
    </rPh>
    <rPh sb="29" eb="31">
      <t>スウジ</t>
    </rPh>
    <rPh sb="32" eb="34">
      <t>ニュウリョク</t>
    </rPh>
    <rPh sb="36" eb="38">
      <t>ジョウキン</t>
    </rPh>
    <rPh sb="38" eb="40">
      <t>カンサン</t>
    </rPh>
    <rPh sb="40" eb="41">
      <t>ゴ</t>
    </rPh>
    <rPh sb="42" eb="44">
      <t>ニンズウ</t>
    </rPh>
    <rPh sb="45" eb="47">
      <t>サンシュツ</t>
    </rPh>
    <phoneticPr fontId="10"/>
  </si>
  <si>
    <t>　　　　○ 常勤換算方法とは、非常勤の従業者について「事業所の従業者の勤務延時間数を当該事業所において常勤の従業者が勤務すべき時間数で除することにより、</t>
    <phoneticPr fontId="10"/>
  </si>
  <si>
    <t>　　　　　常勤の従業者の員数に換算する方法」であるため、常勤の従業者については常勤換算方法によらず、実人数で計算する。</t>
    <phoneticPr fontId="10"/>
  </si>
  <si>
    <r>
      <t>　　　　　したがって、勤務形態「</t>
    </r>
    <r>
      <rPr>
        <sz val="11"/>
        <color rgb="FF000000"/>
        <rFont val="Calibri"/>
        <family val="2"/>
      </rPr>
      <t>A</t>
    </r>
    <r>
      <rPr>
        <sz val="11"/>
        <color rgb="FF000000"/>
        <rFont val="游ゴシック"/>
        <family val="3"/>
        <charset val="128"/>
        <scheme val="minor"/>
      </rPr>
      <t>：常勤で専従」及び「</t>
    </r>
    <r>
      <rPr>
        <sz val="11"/>
        <color rgb="FF000000"/>
        <rFont val="Calibri"/>
        <family val="2"/>
      </rPr>
      <t>B</t>
    </r>
    <r>
      <rPr>
        <sz val="11"/>
        <color rgb="FF000000"/>
        <rFont val="游ゴシック"/>
        <family val="3"/>
        <charset val="128"/>
        <scheme val="minor"/>
      </rPr>
      <t>：常勤で兼務」については、実態に応じて「常勤換算の対象時間数」及び「常勤換算方法対象外の常勤の従業者の人数」を確認し、</t>
    </r>
    <phoneticPr fontId="10"/>
  </si>
  <si>
    <t>　　　　　手入力すること。</t>
    <phoneticPr fontId="10"/>
  </si>
  <si>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10"/>
  </si>
  <si>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10"/>
  </si>
  <si>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10"/>
  </si>
  <si>
    <t>１．サービス種別</t>
    <rPh sb="6" eb="8">
      <t>シュベツ</t>
    </rPh>
    <phoneticPr fontId="10"/>
  </si>
  <si>
    <t>サービス種別名</t>
    <rPh sb="4" eb="6">
      <t>シュベツ</t>
    </rPh>
    <rPh sb="6" eb="7">
      <t>メイ</t>
    </rPh>
    <phoneticPr fontId="10"/>
  </si>
  <si>
    <t>緩和した基準による訪問型サービス</t>
    <phoneticPr fontId="10"/>
  </si>
  <si>
    <t>２．職種名・資格名称</t>
    <rPh sb="2" eb="4">
      <t>ショクシュ</t>
    </rPh>
    <rPh sb="4" eb="5">
      <t>メイ</t>
    </rPh>
    <rPh sb="6" eb="8">
      <t>シカク</t>
    </rPh>
    <rPh sb="8" eb="10">
      <t>メイショウ</t>
    </rPh>
    <phoneticPr fontId="10"/>
  </si>
  <si>
    <t>訪問介護員</t>
    <rPh sb="0" eb="2">
      <t>ホウモン</t>
    </rPh>
    <rPh sb="2" eb="5">
      <t>カイゴイン</t>
    </rPh>
    <phoneticPr fontId="10"/>
  </si>
  <si>
    <t>ー</t>
    <phoneticPr fontId="10"/>
  </si>
  <si>
    <t>資格</t>
    <rPh sb="0" eb="2">
      <t>シカク</t>
    </rPh>
    <phoneticPr fontId="10"/>
  </si>
  <si>
    <t>介護福祉士</t>
    <rPh sb="0" eb="2">
      <t>カイゴ</t>
    </rPh>
    <rPh sb="2" eb="5">
      <t>フクシシ</t>
    </rPh>
    <phoneticPr fontId="10"/>
  </si>
  <si>
    <t>看護師</t>
    <phoneticPr fontId="10"/>
  </si>
  <si>
    <t>看護師</t>
    <rPh sb="0" eb="3">
      <t>カンゴシ</t>
    </rPh>
    <phoneticPr fontId="10"/>
  </si>
  <si>
    <t>准看護師</t>
    <phoneticPr fontId="10"/>
  </si>
  <si>
    <t>准看護師</t>
    <rPh sb="0" eb="4">
      <t>ジュンカンゴシ</t>
    </rPh>
    <phoneticPr fontId="10"/>
  </si>
  <si>
    <t>実務者研修修了者</t>
    <rPh sb="5" eb="7">
      <t>シュウリョウ</t>
    </rPh>
    <phoneticPr fontId="10"/>
  </si>
  <si>
    <t>実務者研修修了者</t>
    <rPh sb="0" eb="3">
      <t>ジツムシャ</t>
    </rPh>
    <rPh sb="3" eb="5">
      <t>ケンシュウ</t>
    </rPh>
    <rPh sb="5" eb="8">
      <t>シュウリョウシャ</t>
    </rPh>
    <phoneticPr fontId="10"/>
  </si>
  <si>
    <t>旧介護職員基礎研修課程修了者</t>
    <phoneticPr fontId="10"/>
  </si>
  <si>
    <t>介護職員初任者研修修了者</t>
    <rPh sb="0" eb="2">
      <t>カイゴ</t>
    </rPh>
    <rPh sb="2" eb="4">
      <t>ショクイン</t>
    </rPh>
    <rPh sb="4" eb="7">
      <t>ショニンシャ</t>
    </rPh>
    <rPh sb="7" eb="9">
      <t>ケンシュウ</t>
    </rPh>
    <rPh sb="9" eb="12">
      <t>シュウリョウシャ</t>
    </rPh>
    <phoneticPr fontId="10"/>
  </si>
  <si>
    <t>旧ホームヘルパー1級課程修了者</t>
    <rPh sb="0" eb="1">
      <t>キュウ</t>
    </rPh>
    <rPh sb="9" eb="10">
      <t>キュウ</t>
    </rPh>
    <rPh sb="10" eb="12">
      <t>カテイ</t>
    </rPh>
    <rPh sb="12" eb="15">
      <t>シュウリョウシャ</t>
    </rPh>
    <phoneticPr fontId="10"/>
  </si>
  <si>
    <t>生活援助従事者研修修了者</t>
    <rPh sb="0" eb="2">
      <t>セイカツ</t>
    </rPh>
    <rPh sb="2" eb="4">
      <t>エンジョ</t>
    </rPh>
    <rPh sb="4" eb="7">
      <t>ジュウジシャ</t>
    </rPh>
    <rPh sb="7" eb="9">
      <t>ケンシュウ</t>
    </rPh>
    <rPh sb="9" eb="12">
      <t>シュウリョウシャ</t>
    </rPh>
    <phoneticPr fontId="10"/>
  </si>
  <si>
    <t>共生型訪問介護のサービス提供責任者</t>
    <rPh sb="0" eb="2">
      <t>キョウセイ</t>
    </rPh>
    <rPh sb="2" eb="3">
      <t>ガタ</t>
    </rPh>
    <rPh sb="3" eb="5">
      <t>ホウモン</t>
    </rPh>
    <rPh sb="5" eb="7">
      <t>カイゴ</t>
    </rPh>
    <rPh sb="12" eb="14">
      <t>テイキョウ</t>
    </rPh>
    <rPh sb="14" eb="17">
      <t>セキニンシャ</t>
    </rPh>
    <phoneticPr fontId="10"/>
  </si>
  <si>
    <t>旧介護職員基礎研修課程修了者</t>
    <rPh sb="0" eb="1">
      <t>キュウ</t>
    </rPh>
    <rPh sb="1" eb="3">
      <t>カイゴ</t>
    </rPh>
    <rPh sb="3" eb="5">
      <t>ショクイン</t>
    </rPh>
    <rPh sb="5" eb="7">
      <t>キソ</t>
    </rPh>
    <rPh sb="7" eb="9">
      <t>ケンシュウ</t>
    </rPh>
    <rPh sb="9" eb="11">
      <t>カテイ</t>
    </rPh>
    <rPh sb="11" eb="14">
      <t>シュウリョウシャ</t>
    </rPh>
    <phoneticPr fontId="10"/>
  </si>
  <si>
    <t>旧ホームヘルパー2級課程修了者</t>
    <rPh sb="0" eb="1">
      <t>キュウ</t>
    </rPh>
    <rPh sb="9" eb="10">
      <t>キュウ</t>
    </rPh>
    <rPh sb="10" eb="12">
      <t>カテイ</t>
    </rPh>
    <rPh sb="12" eb="15">
      <t>シュウリョウシャ</t>
    </rPh>
    <phoneticPr fontId="10"/>
  </si>
  <si>
    <t>【自治体の皆様へ】</t>
    <rPh sb="1" eb="4">
      <t>ジチタイ</t>
    </rPh>
    <rPh sb="5" eb="7">
      <t>ミナサマ</t>
    </rPh>
    <phoneticPr fontId="10"/>
  </si>
  <si>
    <t>※ INDIRECT関数使用のため、以下のとおりセルに「名前の定義」をしています。</t>
    <rPh sb="10" eb="12">
      <t>カンスウ</t>
    </rPh>
    <rPh sb="12" eb="14">
      <t>シヨウ</t>
    </rPh>
    <rPh sb="18" eb="20">
      <t>イカ</t>
    </rPh>
    <rPh sb="28" eb="30">
      <t>ナマエ</t>
    </rPh>
    <rPh sb="31" eb="33">
      <t>テイギ</t>
    </rPh>
    <phoneticPr fontId="10"/>
  </si>
  <si>
    <t>　12行目・・・「職種」</t>
    <rPh sb="3" eb="5">
      <t>ギョウメ</t>
    </rPh>
    <rPh sb="9" eb="11">
      <t>ショクシュ</t>
    </rPh>
    <phoneticPr fontId="10"/>
  </si>
  <si>
    <t>　C列・・・「管理者」</t>
    <rPh sb="2" eb="3">
      <t>レツ</t>
    </rPh>
    <rPh sb="7" eb="10">
      <t>カンリシャ</t>
    </rPh>
    <phoneticPr fontId="10"/>
  </si>
  <si>
    <t>　D列・・・「サービス提供責任者」</t>
    <rPh sb="2" eb="3">
      <t>レツ</t>
    </rPh>
    <rPh sb="11" eb="13">
      <t>テイキョウ</t>
    </rPh>
    <rPh sb="13" eb="16">
      <t>セキニンシャ</t>
    </rPh>
    <phoneticPr fontId="10"/>
  </si>
  <si>
    <t>　E列・・・「訪問介護員」</t>
    <rPh sb="2" eb="3">
      <t>レツ</t>
    </rPh>
    <rPh sb="7" eb="9">
      <t>ホウモン</t>
    </rPh>
    <rPh sb="9" eb="12">
      <t>カイゴイン</t>
    </rPh>
    <phoneticPr fontId="10"/>
  </si>
  <si>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10"/>
  </si>
  <si>
    <t>　行が足りない場合は、適宜追加してください。</t>
    <rPh sb="1" eb="2">
      <t>ギョウ</t>
    </rPh>
    <rPh sb="3" eb="4">
      <t>タ</t>
    </rPh>
    <rPh sb="7" eb="9">
      <t>バアイ</t>
    </rPh>
    <rPh sb="11" eb="13">
      <t>テキギ</t>
    </rPh>
    <rPh sb="13" eb="15">
      <t>ツイカ</t>
    </rPh>
    <phoneticPr fontId="10"/>
  </si>
  <si>
    <t>※職種を追加したい場合は、12行目に職種名を追加し、それぞれの列に必要資格を入力してください。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10"/>
  </si>
  <si>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10"/>
  </si>
  <si>
    <t>　・「数式」タブ　⇒　「名前の定義」を選択</t>
    <rPh sb="3" eb="5">
      <t>スウシキ</t>
    </rPh>
    <rPh sb="12" eb="14">
      <t>ナマエ</t>
    </rPh>
    <rPh sb="15" eb="17">
      <t>テイギ</t>
    </rPh>
    <rPh sb="19" eb="21">
      <t>センタク</t>
    </rPh>
    <phoneticPr fontId="10"/>
  </si>
  <si>
    <t>　・「名前」に職種名を入力</t>
    <rPh sb="3" eb="5">
      <t>ナマエ</t>
    </rPh>
    <rPh sb="7" eb="9">
      <t>ショクシュ</t>
    </rPh>
    <rPh sb="9" eb="10">
      <t>メイ</t>
    </rPh>
    <rPh sb="11" eb="13">
      <t>ニュウリョク</t>
    </rPh>
    <phoneticPr fontId="10"/>
  </si>
  <si>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10"/>
  </si>
  <si>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10"/>
  </si>
  <si>
    <t>A</t>
  </si>
  <si>
    <t>ー</t>
  </si>
  <si>
    <t>○○　○○</t>
    <phoneticPr fontId="10"/>
  </si>
  <si>
    <t>C</t>
  </si>
  <si>
    <t>　当該事業の専用部分と他との共用部分を色分けする等使用関係を分かり易く表示してください。</t>
    <rPh sb="1" eb="3">
      <t>トウガイ</t>
    </rPh>
    <rPh sb="3" eb="5">
      <t>ジギョウ</t>
    </rPh>
    <rPh sb="6" eb="8">
      <t>センヨウ</t>
    </rPh>
    <rPh sb="8" eb="10">
      <t>ブブン</t>
    </rPh>
    <rPh sb="11" eb="12">
      <t>タ</t>
    </rPh>
    <rPh sb="14" eb="16">
      <t>キョウヨウ</t>
    </rPh>
    <rPh sb="16" eb="18">
      <t>ブブン</t>
    </rPh>
    <rPh sb="19" eb="21">
      <t>イロワ</t>
    </rPh>
    <rPh sb="24" eb="25">
      <t>トウ</t>
    </rPh>
    <rPh sb="25" eb="27">
      <t>シヨウ</t>
    </rPh>
    <rPh sb="27" eb="29">
      <t>カンケイ</t>
    </rPh>
    <rPh sb="30" eb="31">
      <t>ワ</t>
    </rPh>
    <rPh sb="33" eb="34">
      <t>ヤス</t>
    </rPh>
    <rPh sb="35" eb="37">
      <t>ヒョウジ</t>
    </rPh>
    <phoneticPr fontId="15"/>
  </si>
  <si>
    <t>　各室の用途及び面積を記載してください。</t>
    <phoneticPr fontId="15"/>
  </si>
  <si>
    <t>　必ずしも本様式によらず、各室の用途及び面積の分かるものであれば、既存の平面図等をもって提出書類として差し支えありません。</t>
    <rPh sb="1" eb="2">
      <t>カナラ</t>
    </rPh>
    <rPh sb="5" eb="6">
      <t>ホン</t>
    </rPh>
    <rPh sb="6" eb="8">
      <t>ヨウシキ</t>
    </rPh>
    <rPh sb="13" eb="15">
      <t>カクシツ</t>
    </rPh>
    <rPh sb="16" eb="18">
      <t>ヨウト</t>
    </rPh>
    <rPh sb="18" eb="19">
      <t>オヨ</t>
    </rPh>
    <rPh sb="20" eb="22">
      <t>メンセキ</t>
    </rPh>
    <rPh sb="23" eb="24">
      <t>ワ</t>
    </rPh>
    <rPh sb="33" eb="35">
      <t>キゾン</t>
    </rPh>
    <rPh sb="36" eb="39">
      <t>ヘイメンズ</t>
    </rPh>
    <rPh sb="39" eb="40">
      <t>トウ</t>
    </rPh>
    <rPh sb="44" eb="46">
      <t>テイシュツ</t>
    </rPh>
    <rPh sb="46" eb="48">
      <t>ショルイ</t>
    </rPh>
    <rPh sb="51" eb="52">
      <t>サ</t>
    </rPh>
    <rPh sb="53" eb="54">
      <t>ツカ</t>
    </rPh>
    <phoneticPr fontId="15"/>
  </si>
  <si>
    <t>備考　1</t>
    <rPh sb="0" eb="2">
      <t>ビコウ</t>
    </rPh>
    <phoneticPr fontId="15"/>
  </si>
  <si>
    <t>20㎡</t>
    <phoneticPr fontId="15"/>
  </si>
  <si>
    <t>事務室 30㎡</t>
    <rPh sb="0" eb="3">
      <t>ジムシツ</t>
    </rPh>
    <phoneticPr fontId="15"/>
  </si>
  <si>
    <t>浴室 70㎡</t>
    <rPh sb="0" eb="2">
      <t>ヨクシツ</t>
    </rPh>
    <phoneticPr fontId="15"/>
  </si>
  <si>
    <t>倉庫</t>
    <rPh sb="0" eb="2">
      <t>ソウコ</t>
    </rPh>
    <phoneticPr fontId="15"/>
  </si>
  <si>
    <t>　　（食堂兼用）</t>
    <rPh sb="3" eb="5">
      <t>ショクドウ</t>
    </rPh>
    <rPh sb="5" eb="7">
      <t>ケンヨウ</t>
    </rPh>
    <phoneticPr fontId="15"/>
  </si>
  <si>
    <t>　　機能訓練室　100㎡</t>
    <rPh sb="2" eb="4">
      <t>キノウ</t>
    </rPh>
    <rPh sb="4" eb="6">
      <t>クンレン</t>
    </rPh>
    <rPh sb="6" eb="7">
      <t>シツ</t>
    </rPh>
    <phoneticPr fontId="15"/>
  </si>
  <si>
    <t>玄関ホール</t>
    <rPh sb="0" eb="2">
      <t>ゲンカン</t>
    </rPh>
    <phoneticPr fontId="15"/>
  </si>
  <si>
    <t>40㎡</t>
    <phoneticPr fontId="15"/>
  </si>
  <si>
    <t>　30㎡</t>
    <phoneticPr fontId="15"/>
  </si>
  <si>
    <t>便所</t>
    <rPh sb="0" eb="2">
      <t>ベンジョ</t>
    </rPh>
    <phoneticPr fontId="15"/>
  </si>
  <si>
    <t>相談室</t>
    <rPh sb="0" eb="3">
      <t>ソウダンシツ</t>
    </rPh>
    <phoneticPr fontId="15"/>
  </si>
  <si>
    <t>静養室</t>
    <rPh sb="0" eb="2">
      <t>セイヨウ</t>
    </rPh>
    <rPh sb="2" eb="3">
      <t>シツ</t>
    </rPh>
    <phoneticPr fontId="15"/>
  </si>
  <si>
    <t>　調理室</t>
    <rPh sb="1" eb="4">
      <t>チョウリシツ</t>
    </rPh>
    <phoneticPr fontId="15"/>
  </si>
  <si>
    <t>展示コーナー</t>
    <rPh sb="0" eb="2">
      <t>テンジ</t>
    </rPh>
    <phoneticPr fontId="15"/>
  </si>
  <si>
    <r>
      <t>事業所</t>
    </r>
    <r>
      <rPr>
        <sz val="11"/>
        <rFont val="ＭＳ Ｐゴシック"/>
        <family val="3"/>
        <charset val="128"/>
      </rPr>
      <t>名</t>
    </r>
    <rPh sb="0" eb="3">
      <t>ジギョウショ</t>
    </rPh>
    <rPh sb="3" eb="4">
      <t>ナ</t>
    </rPh>
    <phoneticPr fontId="15"/>
  </si>
  <si>
    <t>平面図</t>
    <rPh sb="0" eb="3">
      <t>ヘイメンズ</t>
    </rPh>
    <phoneticPr fontId="15"/>
  </si>
  <si>
    <t>（標準様式２）</t>
    <rPh sb="1" eb="3">
      <t>ヒョウジュン</t>
    </rPh>
    <rPh sb="3" eb="5">
      <t>ヨウシキ</t>
    </rPh>
    <phoneticPr fontId="15"/>
  </si>
  <si>
    <r>
      <t>1　申請するサービス種類に関して、基準省令で定められた設備基準上適合すべき項目のうち、付表及び平面図で確認できる項目以外の事項について記載してください。 
2　「設備の種類」</t>
    </r>
    <r>
      <rPr>
        <sz val="10.5"/>
        <color rgb="FF000000"/>
        <rFont val="游ゴシック"/>
        <family val="3"/>
        <charset val="128"/>
        <scheme val="minor"/>
      </rPr>
      <t>及び「設備基準上適合すべき項目」については、予め指定権者が、サービス毎に確認すべき内容を本様式に記載し、申請者が「チェック欄」</t>
    </r>
    <r>
      <rPr>
        <sz val="10.5"/>
        <color rgb="FF000000"/>
        <rFont val="游ゴシック"/>
        <family val="3"/>
        <charset val="128"/>
        <scheme val="minor"/>
      </rPr>
      <t>を記入して提出する形とすることを推奨します。</t>
    </r>
    <rPh sb="43" eb="45">
      <t>フヒョウ</t>
    </rPh>
    <rPh sb="45" eb="46">
      <t>オヨ</t>
    </rPh>
    <rPh sb="47" eb="50">
      <t>ヘイメンズ</t>
    </rPh>
    <rPh sb="51" eb="53">
      <t>カクニン</t>
    </rPh>
    <rPh sb="81" eb="83">
      <t>セツビ</t>
    </rPh>
    <rPh sb="84" eb="86">
      <t>シュルイ</t>
    </rPh>
    <rPh sb="87" eb="88">
      <t>オヨ</t>
    </rPh>
    <rPh sb="90" eb="92">
      <t>セツビ</t>
    </rPh>
    <rPh sb="92" eb="94">
      <t>キジュン</t>
    </rPh>
    <rPh sb="94" eb="95">
      <t>ジョウ</t>
    </rPh>
    <rPh sb="95" eb="97">
      <t>テキゴウ</t>
    </rPh>
    <rPh sb="100" eb="102">
      <t>コウモク</t>
    </rPh>
    <rPh sb="109" eb="110">
      <t>アラカジ</t>
    </rPh>
    <rPh sb="121" eb="122">
      <t>ゴト</t>
    </rPh>
    <rPh sb="123" eb="125">
      <t>カクニン</t>
    </rPh>
    <rPh sb="128" eb="130">
      <t>ナイヨウ</t>
    </rPh>
    <rPh sb="131" eb="132">
      <t>ホン</t>
    </rPh>
    <rPh sb="132" eb="134">
      <t>ヨウシキ</t>
    </rPh>
    <rPh sb="135" eb="137">
      <t>キサイ</t>
    </rPh>
    <rPh sb="139" eb="142">
      <t>シンセイシャ</t>
    </rPh>
    <rPh sb="148" eb="149">
      <t>ラン</t>
    </rPh>
    <rPh sb="151" eb="153">
      <t>キニュウ</t>
    </rPh>
    <rPh sb="155" eb="157">
      <t>テイシュツ</t>
    </rPh>
    <rPh sb="159" eb="160">
      <t>カタチ</t>
    </rPh>
    <rPh sb="166" eb="168">
      <t>スイショウ</t>
    </rPh>
    <phoneticPr fontId="15"/>
  </si>
  <si>
    <t>（例）消火設備その他非常災害に際して必要な設備</t>
    <rPh sb="1" eb="2">
      <t>レイ</t>
    </rPh>
    <rPh sb="3" eb="5">
      <t>ショウカ</t>
    </rPh>
    <rPh sb="5" eb="7">
      <t>セツビ</t>
    </rPh>
    <rPh sb="9" eb="10">
      <t>タ</t>
    </rPh>
    <rPh sb="10" eb="12">
      <t>ヒジョウ</t>
    </rPh>
    <rPh sb="12" eb="14">
      <t>サイガイ</t>
    </rPh>
    <rPh sb="15" eb="16">
      <t>サイ</t>
    </rPh>
    <rPh sb="18" eb="20">
      <t>ヒツヨウ</t>
    </rPh>
    <rPh sb="21" eb="23">
      <t>セツビ</t>
    </rPh>
    <phoneticPr fontId="15"/>
  </si>
  <si>
    <t>設備基準上適合すべき項目</t>
    <rPh sb="0" eb="2">
      <t>セツビ</t>
    </rPh>
    <rPh sb="2" eb="4">
      <t>キジュン</t>
    </rPh>
    <rPh sb="4" eb="5">
      <t>ジョウ</t>
    </rPh>
    <rPh sb="5" eb="7">
      <t>テキゴウ</t>
    </rPh>
    <rPh sb="10" eb="12">
      <t>コウモク</t>
    </rPh>
    <phoneticPr fontId="15"/>
  </si>
  <si>
    <t>設備の種類</t>
    <rPh sb="0" eb="2">
      <t>セツビ</t>
    </rPh>
    <rPh sb="3" eb="5">
      <t>シュルイ</t>
    </rPh>
    <phoneticPr fontId="15"/>
  </si>
  <si>
    <t>チェック欄</t>
    <rPh sb="4" eb="5">
      <t>ラン</t>
    </rPh>
    <phoneticPr fontId="15"/>
  </si>
  <si>
    <t>事業所名　（</t>
    <rPh sb="0" eb="3">
      <t>ジギョウショ</t>
    </rPh>
    <rPh sb="3" eb="4">
      <t>メイ</t>
    </rPh>
    <phoneticPr fontId="15"/>
  </si>
  <si>
    <t>サービス種類　（</t>
    <rPh sb="4" eb="6">
      <t>シュルイ</t>
    </rPh>
    <phoneticPr fontId="15"/>
  </si>
  <si>
    <r>
      <t>設備</t>
    </r>
    <r>
      <rPr>
        <b/>
        <sz val="12"/>
        <rFont val="游ゴシック"/>
        <family val="3"/>
        <charset val="128"/>
        <scheme val="minor"/>
      </rPr>
      <t>等一覧表</t>
    </r>
    <phoneticPr fontId="15"/>
  </si>
  <si>
    <t>（標準様式３）</t>
    <rPh sb="1" eb="3">
      <t>ヒョウジュン</t>
    </rPh>
    <phoneticPr fontId="15"/>
  </si>
  <si>
    <t>（標準様式４）</t>
    <rPh sb="1" eb="3">
      <t>ヒョウジュン</t>
    </rPh>
    <phoneticPr fontId="15"/>
  </si>
  <si>
    <t>利用者からの苦情を処理するために講ずる措置の概要</t>
  </si>
  <si>
    <t>事業所名</t>
    <phoneticPr fontId="15"/>
  </si>
  <si>
    <t>申請するサービス種類</t>
  </si>
  <si>
    <t>措  置  の  概  要</t>
  </si>
  <si>
    <t>１  利用者からの相談又は苦情等に対応する常設の窓口（連絡先）、担当者の設置</t>
    <phoneticPr fontId="15"/>
  </si>
  <si>
    <t>２  円滑かつ迅速に苦情処理を行うための処理体制・手順</t>
    <phoneticPr fontId="15"/>
  </si>
  <si>
    <t>３  その他参考事項</t>
    <phoneticPr fontId="15"/>
  </si>
  <si>
    <t>備考  上の事項は例示であり、これにかかわらず苦情処理に係る対応方針を具体的に記してください。</t>
  </si>
  <si>
    <t>（標準様式５）</t>
    <rPh sb="1" eb="3">
      <t>ヒョウジュン</t>
    </rPh>
    <rPh sb="3" eb="5">
      <t>ヨウシキ</t>
    </rPh>
    <phoneticPr fontId="15"/>
  </si>
  <si>
    <t>誓　約　書</t>
    <phoneticPr fontId="15"/>
  </si>
  <si>
    <t>年</t>
    <rPh sb="0" eb="1">
      <t>ネン</t>
    </rPh>
    <phoneticPr fontId="15"/>
  </si>
  <si>
    <t>月</t>
    <rPh sb="0" eb="1">
      <t>ゲツ</t>
    </rPh>
    <phoneticPr fontId="15"/>
  </si>
  <si>
    <t>日</t>
    <rPh sb="0" eb="1">
      <t>ニチ</t>
    </rPh>
    <phoneticPr fontId="15"/>
  </si>
  <si>
    <t xml:space="preserve">    殿</t>
    <phoneticPr fontId="15"/>
  </si>
  <si>
    <t xml:space="preserve">申請者    </t>
    <phoneticPr fontId="15"/>
  </si>
  <si>
    <t>（名称）</t>
    <rPh sb="1" eb="3">
      <t>メイショウ</t>
    </rPh>
    <phoneticPr fontId="15"/>
  </si>
  <si>
    <t>（代表者の職名・氏名）</t>
    <rPh sb="1" eb="4">
      <t>ダイヒョウシャ</t>
    </rPh>
    <rPh sb="5" eb="7">
      <t>ショクメイ</t>
    </rPh>
    <rPh sb="8" eb="10">
      <t>シメイ</t>
    </rPh>
    <phoneticPr fontId="15"/>
  </si>
  <si>
    <t>　 申請者が、介護保険法第１１５条の４５の５第２項に規定する厚生労働省令で定める基準（平成１１年厚生省令第３６号　介護保険法施行規則第１４０条の６３の６）に従って適正に第一号事業を行うことができないと認められるものに該当しないことを誓います。</t>
    <phoneticPr fontId="15"/>
  </si>
  <si>
    <t>記</t>
    <rPh sb="0" eb="1">
      <t>キ</t>
    </rPh>
    <phoneticPr fontId="15"/>
  </si>
  <si>
    <t xml:space="preserve">【介護保険法施行規則第１４０条の６３の６】
（法第１１５条の４５の５第２項の厚生労働省令で定める基準）
法第115条の45の５第２項に規定する厚生労働省令で定める基準は、市町村が定める基準であって、次のいずれかに該当するものとする。
</t>
    <phoneticPr fontId="15"/>
  </si>
  <si>
    <t>一</t>
    <rPh sb="0" eb="1">
      <t>イチ</t>
    </rPh>
    <phoneticPr fontId="15"/>
  </si>
  <si>
    <t>第一号事業（第一号生活支援事業を除く。）に係る基準として、次に掲げるいずれかに該当する基準</t>
    <phoneticPr fontId="15"/>
  </si>
  <si>
    <t>イ</t>
    <phoneticPr fontId="15"/>
  </si>
  <si>
    <t>介護保険法施行規則等の一部を改正する省令（平成27年厚生労働省令第４号）附則第２条第３号若しくは第４条第３号の規定によりなおその効力を有するものとされた指定介護予防サービス等の事業の人員、設備及び運営並びに指定介護予防サービス等に係る介護予防のための効果的な支援の方法に関する基準（平成18年厚生労働省令第35号。ロにおいて「旧指定介護予防サービス等基準」という。）に規定する旧介護予防訪問介護若しくは旧介護予防通所介護に係る基準の例による基準又は指定介護予防支援等の事業の人員及び運営並びに指定介護予防支援等に係る介護予防のための効果的な支援の方法に関する基準（平成18年厚生労働省令第37号。ロにおいて「指定介護予防支援等基準」という。）に規定する介護予防支援に係る基準の例による基準</t>
    <phoneticPr fontId="15"/>
  </si>
  <si>
    <t>ロ</t>
    <phoneticPr fontId="15"/>
  </si>
  <si>
    <t>旧指定介護予防サービス等基準に規定する基準該当介護予防サービス（旧介護予防訪問介護及び旧介護予防通所介護に係るものに限る。）に係る基準又は指定介護予防支援等基準に規定する基準該当介護予防支援に係る基準の例による基準</t>
    <phoneticPr fontId="15"/>
  </si>
  <si>
    <t>ハ</t>
    <phoneticPr fontId="15"/>
  </si>
  <si>
    <t>平成26年改正前法第54条第１項第３号又は法第59条第１項第２号に規定する離島その他の地域であって厚生労働大臣が定める基準に該当するものに住所を有する居宅要支援被保険者等が、平成26年改正前法第54条第１項第３号又は法第59条第１項第２号に規定するサービスを受けた場合における当該サービスの内容を勘案した基準</t>
    <phoneticPr fontId="15"/>
  </si>
  <si>
    <t>ニ</t>
    <phoneticPr fontId="15"/>
  </si>
  <si>
    <t>第一号事業に係る基準として、当該第一号事業に係るサービスの内容等を勘案した基準（前号に掲げるものを除く。）</t>
    <phoneticPr fontId="15"/>
  </si>
  <si>
    <t>松阪</t>
    <rPh sb="0" eb="2">
      <t>マツサカ</t>
    </rPh>
    <phoneticPr fontId="4"/>
  </si>
  <si>
    <t>松阪市長</t>
    <rPh sb="0" eb="3">
      <t>マツサカシ</t>
    </rPh>
    <rPh sb="3" eb="4">
      <t>チョウ</t>
    </rPh>
    <phoneticPr fontId="4"/>
  </si>
  <si>
    <t>従業者の勤務の体制及び勤務形態一覧表　（※１）</t>
    <rPh sb="0" eb="2">
      <t>ジュウギョウ</t>
    </rPh>
    <rPh sb="2" eb="3">
      <t>モノ</t>
    </rPh>
    <rPh sb="4" eb="6">
      <t>キンム</t>
    </rPh>
    <rPh sb="7" eb="9">
      <t>タイセイ</t>
    </rPh>
    <rPh sb="9" eb="10">
      <t>オヨ</t>
    </rPh>
    <rPh sb="11" eb="13">
      <t>キンム</t>
    </rPh>
    <rPh sb="13" eb="15">
      <t>ケイタイ</t>
    </rPh>
    <rPh sb="15" eb="17">
      <t>イチラン</t>
    </rPh>
    <rPh sb="17" eb="18">
      <t>ヒョウ</t>
    </rPh>
    <phoneticPr fontId="10"/>
  </si>
  <si>
    <t>標準様式１-１</t>
    <rPh sb="0" eb="2">
      <t>ヒョウジュン</t>
    </rPh>
    <rPh sb="2" eb="4">
      <t>ヨウシキ</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</si>
</sst>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yyyy&quot;年&quot;m&quot;月&quot;d&quot;日&quot;;@"/>
    <numFmt numFmtId="177" formatCode="0.0"/>
    <numFmt numFmtId="178" formatCode="#,##0.0#"/>
    <numFmt numFmtId="179" formatCode="0&quot;月&quot;"/>
    <numFmt numFmtId="180" formatCode="#,##0&quot;人&quot;"/>
    <numFmt numFmtId="181" formatCode="#,##0.##"/>
    <numFmt numFmtId="182" formatCode="#,##0.0;[Red]\-#,##0.0"/>
    <numFmt numFmtId="183" formatCode="0.0&quot;人以上&quot;"/>
    <numFmt numFmtId="184" formatCode="#,##0.0&quot;人&quot;"/>
    <numFmt numFmtId="185" formatCode="#,##0.######"/>
    <numFmt numFmtId="186" formatCode="0.000000"/>
  </numFmts>
  <fonts count="58" x14ac:knownFonts="1">
    <font>
      <sz val="12"/>
      <color theme="1"/>
      <name val="ＭＳ Ｐ明朝"/>
      <family val="2"/>
      <charset val="128"/>
    </font>
    <font>
      <sz val="11"/>
      <color theme="1"/>
      <name val="游ゴシック"/>
      <family val="2"/>
      <charset val="128"/>
      <scheme val="minor"/>
    </font>
    <font>
      <sz val="11"/>
      <color theme="1"/>
      <name val="游ゴシック"/>
      <family val="2"/>
      <charset val="128"/>
      <scheme val="minor"/>
    </font>
    <font>
      <sz val="9"/>
      <color theme="1"/>
      <name val="ＭＳ Ｐゴシック"/>
      <family val="3"/>
      <charset val="128"/>
    </font>
    <font>
      <sz val="6"/>
      <name val="ＭＳ Ｐ明朝"/>
      <family val="2"/>
      <charset val="128"/>
    </font>
    <font>
      <sz val="10"/>
      <color theme="1"/>
      <name val="ＭＳ Ｐゴシック"/>
      <family val="3"/>
      <charset val="128"/>
    </font>
    <font>
      <b/>
      <sz val="10"/>
      <color theme="1"/>
      <name val="ＭＳ Ｐゴシック"/>
      <family val="3"/>
      <charset val="128"/>
    </font>
    <font>
      <b/>
      <sz val="11"/>
      <color theme="1"/>
      <name val="ＭＳ Ｐゴシック"/>
      <family val="3"/>
      <charset val="128"/>
    </font>
    <font>
      <sz val="11"/>
      <color theme="1"/>
      <name val="ＭＳ Ｐゴシック"/>
      <family val="3"/>
      <charset val="128"/>
    </font>
    <font>
      <sz val="11"/>
      <color theme="1"/>
      <name val="游ゴシック"/>
      <family val="2"/>
      <charset val="128"/>
      <scheme val="minor"/>
    </font>
    <font>
      <sz val="6"/>
      <name val="游ゴシック"/>
      <family val="2"/>
      <charset val="128"/>
      <scheme val="minor"/>
    </font>
    <font>
      <b/>
      <sz val="12"/>
      <color theme="1"/>
      <name val="ＭＳ Ｐゴシック"/>
      <family val="3"/>
      <charset val="128"/>
    </font>
    <font>
      <sz val="14"/>
      <color theme="1"/>
      <name val="ＭＳ Ｐゴシック"/>
      <family val="3"/>
      <charset val="128"/>
    </font>
    <font>
      <sz val="10"/>
      <name val="ＭＳ Ｐゴシック"/>
      <family val="3"/>
      <charset val="128"/>
    </font>
    <font>
      <sz val="11"/>
      <name val="ＭＳ Ｐゴシック"/>
      <family val="3"/>
      <charset val="128"/>
    </font>
    <font>
      <sz val="6"/>
      <name val="ＭＳ Ｐゴシック"/>
      <family val="3"/>
      <charset val="128"/>
    </font>
    <font>
      <sz val="11"/>
      <color theme="1"/>
      <name val="ＭＳ Ｐ明朝"/>
      <family val="2"/>
      <charset val="128"/>
    </font>
    <font>
      <b/>
      <sz val="16"/>
      <color theme="1"/>
      <name val="ＭＳ Ｐゴシック"/>
      <family val="3"/>
      <charset val="128"/>
    </font>
    <font>
      <sz val="12"/>
      <name val="ＭＳ Ｐゴシック"/>
      <family val="3"/>
      <charset val="128"/>
    </font>
    <font>
      <sz val="8"/>
      <color theme="1"/>
      <name val="ＭＳ Ｐゴシック"/>
      <family val="3"/>
      <charset val="128"/>
    </font>
    <font>
      <sz val="10"/>
      <name val="ＭＳ ゴシック"/>
      <family val="3"/>
      <charset val="128"/>
    </font>
    <font>
      <strike/>
      <sz val="10"/>
      <color theme="1"/>
      <name val="ＭＳ Ｐゴシック"/>
      <family val="3"/>
      <charset val="128"/>
    </font>
    <font>
      <sz val="9"/>
      <color rgb="FF000000"/>
      <name val="Meiryo UI"/>
      <family val="3"/>
      <charset val="128"/>
    </font>
    <font>
      <sz val="10"/>
      <color rgb="FF000000"/>
      <name val="Times New Roman"/>
      <family val="1"/>
    </font>
    <font>
      <b/>
      <sz val="12"/>
      <color theme="1"/>
      <name val="游ゴシック Light"/>
      <family val="3"/>
      <charset val="128"/>
      <scheme val="major"/>
    </font>
    <font>
      <sz val="10"/>
      <color theme="1"/>
      <name val="游ゴシック Light"/>
      <family val="3"/>
      <charset val="128"/>
      <scheme val="major"/>
    </font>
    <font>
      <sz val="9"/>
      <color theme="1"/>
      <name val="游ゴシック Light"/>
      <family val="3"/>
      <charset val="128"/>
      <scheme val="major"/>
    </font>
    <font>
      <sz val="10.5"/>
      <color theme="1"/>
      <name val="游ゴシック"/>
      <family val="3"/>
      <charset val="128"/>
      <scheme val="minor"/>
    </font>
    <font>
      <sz val="10"/>
      <color theme="1"/>
      <name val="游ゴシック"/>
      <family val="3"/>
      <charset val="128"/>
      <scheme val="minor"/>
    </font>
    <font>
      <sz val="10.5"/>
      <color theme="1"/>
      <name val="游ゴシック Light"/>
      <family val="3"/>
      <charset val="128"/>
      <scheme val="major"/>
    </font>
    <font>
      <b/>
      <sz val="12"/>
      <name val="游ゴシック Light"/>
      <family val="3"/>
      <charset val="128"/>
      <scheme val="major"/>
    </font>
    <font>
      <sz val="10"/>
      <name val="游ゴシック Light"/>
      <family val="3"/>
      <charset val="128"/>
      <scheme val="major"/>
    </font>
    <font>
      <b/>
      <sz val="12"/>
      <name val="ＭＳ ゴシック"/>
      <family val="3"/>
      <charset val="128"/>
    </font>
    <font>
      <sz val="9"/>
      <name val="游ゴシック Light"/>
      <family val="3"/>
      <charset val="128"/>
      <scheme val="major"/>
    </font>
    <font>
      <sz val="16"/>
      <name val="HGSｺﾞｼｯｸM"/>
      <family val="3"/>
      <charset val="128"/>
    </font>
    <font>
      <b/>
      <sz val="16"/>
      <name val="HGSｺﾞｼｯｸM"/>
      <family val="3"/>
      <charset val="128"/>
    </font>
    <font>
      <b/>
      <sz val="14"/>
      <name val="HGSｺﾞｼｯｸM"/>
      <family val="3"/>
      <charset val="128"/>
    </font>
    <font>
      <sz val="14"/>
      <name val="HGSｺﾞｼｯｸM"/>
      <family val="3"/>
      <charset val="128"/>
    </font>
    <font>
      <sz val="12"/>
      <name val="HGSｺﾞｼｯｸM"/>
      <family val="3"/>
      <charset val="128"/>
    </font>
    <font>
      <sz val="11"/>
      <name val="HGSｺﾞｼｯｸM"/>
      <family val="3"/>
      <charset val="128"/>
    </font>
    <font>
      <b/>
      <sz val="12"/>
      <name val="HGSｺﾞｼｯｸM"/>
      <family val="3"/>
      <charset val="128"/>
    </font>
    <font>
      <sz val="14"/>
      <color rgb="FFFF0000"/>
      <name val="HGSｺﾞｼｯｸM"/>
      <family val="3"/>
      <charset val="128"/>
    </font>
    <font>
      <b/>
      <sz val="12"/>
      <color rgb="FFFF0000"/>
      <name val="HGSｺﾞｼｯｸM"/>
      <family val="3"/>
      <charset val="128"/>
    </font>
    <font>
      <sz val="12"/>
      <name val="HGSｺﾞｼｯｸE"/>
      <family val="3"/>
      <charset val="128"/>
    </font>
    <font>
      <u/>
      <sz val="12"/>
      <name val="HGSｺﾞｼｯｸE"/>
      <family val="3"/>
      <charset val="128"/>
    </font>
    <font>
      <b/>
      <u/>
      <sz val="12"/>
      <name val="HGSｺﾞｼｯｸM"/>
      <family val="3"/>
      <charset val="128"/>
    </font>
    <font>
      <sz val="11"/>
      <name val="游ゴシック"/>
      <family val="2"/>
      <charset val="128"/>
      <scheme val="minor"/>
    </font>
    <font>
      <sz val="11"/>
      <color rgb="FF000000"/>
      <name val="游ゴシック"/>
      <family val="3"/>
      <charset val="128"/>
      <scheme val="minor"/>
    </font>
    <font>
      <sz val="11"/>
      <color rgb="FF000000"/>
      <name val="Calibri"/>
      <family val="2"/>
    </font>
    <font>
      <sz val="16"/>
      <color theme="1"/>
      <name val="游ゴシック"/>
      <family val="2"/>
      <charset val="128"/>
      <scheme val="minor"/>
    </font>
    <font>
      <sz val="10"/>
      <name val="HGSｺﾞｼｯｸM"/>
      <family val="3"/>
      <charset val="128"/>
    </font>
    <font>
      <sz val="10"/>
      <color rgb="FF000000"/>
      <name val="游ゴシック"/>
      <family val="3"/>
      <charset val="128"/>
      <scheme val="minor"/>
    </font>
    <font>
      <sz val="10.5"/>
      <color rgb="FF000000"/>
      <name val="游ゴシック"/>
      <family val="3"/>
      <charset val="128"/>
      <scheme val="minor"/>
    </font>
    <font>
      <sz val="10.5"/>
      <name val="游ゴシック"/>
      <family val="3"/>
      <charset val="128"/>
      <scheme val="minor"/>
    </font>
    <font>
      <b/>
      <sz val="12"/>
      <name val="游ゴシック"/>
      <family val="3"/>
      <charset val="128"/>
      <scheme val="minor"/>
    </font>
    <font>
      <sz val="11"/>
      <name val="游ゴシック"/>
      <family val="3"/>
      <charset val="128"/>
      <scheme val="minor"/>
    </font>
    <font>
      <b/>
      <sz val="10.5"/>
      <name val="游ゴシック"/>
      <family val="3"/>
      <charset val="128"/>
      <scheme val="minor"/>
    </font>
    <font>
      <sz val="10"/>
      <name val="游ゴシック"/>
      <family val="3"/>
      <charset val="128"/>
      <scheme val="minor"/>
    </font>
  </fonts>
  <fills count="9">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CCFFCC"/>
        <bgColor indexed="64"/>
      </patternFill>
    </fill>
    <fill>
      <patternFill patternType="solid">
        <fgColor rgb="FFCCECFF"/>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thin">
        <color indexed="64"/>
      </left>
      <right/>
      <top/>
      <bottom style="medium">
        <color indexed="64"/>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style="dotted">
        <color indexed="64"/>
      </left>
      <right style="thin">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thin">
        <color indexed="64"/>
      </left>
      <right style="dotted">
        <color indexed="64"/>
      </right>
      <top/>
      <bottom style="thin">
        <color indexed="64"/>
      </bottom>
      <diagonal/>
    </border>
    <border diagonalDown="1">
      <left/>
      <right style="thin">
        <color indexed="64"/>
      </right>
      <top/>
      <bottom style="thin">
        <color indexed="64"/>
      </bottom>
      <diagonal style="thin">
        <color indexed="64"/>
      </diagonal>
    </border>
    <border diagonalDown="1">
      <left/>
      <right/>
      <top/>
      <bottom style="thin">
        <color indexed="64"/>
      </bottom>
      <diagonal style="thin">
        <color indexed="64"/>
      </diagonal>
    </border>
    <border diagonalDown="1">
      <left style="thin">
        <color indexed="64"/>
      </left>
      <right/>
      <top/>
      <bottom style="thin">
        <color indexed="64"/>
      </bottom>
      <diagonal style="thin">
        <color indexed="64"/>
      </diagonal>
    </border>
    <border diagonalDown="1">
      <left/>
      <right style="thin">
        <color indexed="64"/>
      </right>
      <top/>
      <bottom/>
      <diagonal style="thin">
        <color indexed="64"/>
      </diagonal>
    </border>
    <border diagonalDown="1">
      <left/>
      <right/>
      <top/>
      <bottom/>
      <diagonal style="thin">
        <color indexed="64"/>
      </diagonal>
    </border>
    <border diagonalDown="1">
      <left style="thin">
        <color indexed="64"/>
      </left>
      <right/>
      <top/>
      <bottom/>
      <diagonal style="thin">
        <color indexed="64"/>
      </diagonal>
    </border>
    <border diagonalDown="1">
      <left/>
      <right style="thin">
        <color indexed="64"/>
      </right>
      <top style="thin">
        <color indexed="64"/>
      </top>
      <bottom/>
      <diagonal style="thin">
        <color indexed="64"/>
      </diagonal>
    </border>
    <border diagonalDown="1">
      <left/>
      <right/>
      <top style="thin">
        <color indexed="64"/>
      </top>
      <bottom/>
      <diagonal style="thin">
        <color indexed="64"/>
      </diagonal>
    </border>
    <border diagonalDown="1">
      <left style="thin">
        <color indexed="64"/>
      </left>
      <right/>
      <top style="thin">
        <color indexed="64"/>
      </top>
      <bottom/>
      <diagonal style="thin">
        <color indexed="64"/>
      </diagonal>
    </border>
    <border>
      <left/>
      <right style="thin">
        <color indexed="64"/>
      </right>
      <top style="dashed">
        <color indexed="64"/>
      </top>
      <bottom style="thin">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right style="thin">
        <color indexed="64"/>
      </right>
      <top style="dashed">
        <color indexed="64"/>
      </top>
      <bottom/>
      <diagonal/>
    </border>
    <border>
      <left/>
      <right/>
      <top style="dashed">
        <color indexed="64"/>
      </top>
      <bottom/>
      <diagonal/>
    </border>
    <border>
      <left style="thin">
        <color indexed="64"/>
      </left>
      <right/>
      <top style="dashed">
        <color indexed="64"/>
      </top>
      <bottom/>
      <diagonal/>
    </border>
    <border>
      <left style="dotted">
        <color indexed="64"/>
      </left>
      <right style="thin">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right/>
      <top style="medium">
        <color indexed="64"/>
      </top>
      <bottom/>
      <diagonal/>
    </border>
    <border>
      <left/>
      <right style="medium">
        <color indexed="64"/>
      </right>
      <top/>
      <bottom style="medium">
        <color indexed="64"/>
      </bottom>
      <diagonal/>
    </border>
    <border>
      <left/>
      <right style="thin">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bottom/>
      <diagonal/>
    </border>
    <border>
      <left style="medium">
        <color indexed="64"/>
      </left>
      <right style="thin">
        <color indexed="64"/>
      </right>
      <top/>
      <bottom/>
      <diagonal/>
    </border>
    <border>
      <left/>
      <right style="medium">
        <color indexed="64"/>
      </right>
      <top style="thin">
        <color indexed="64"/>
      </top>
      <bottom/>
      <diagonal/>
    </border>
    <border>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style="medium">
        <color indexed="64"/>
      </top>
      <bottom style="dashed">
        <color indexed="64"/>
      </bottom>
      <diagonal/>
    </border>
    <border>
      <left/>
      <right/>
      <top style="medium">
        <color indexed="64"/>
      </top>
      <bottom style="dashed">
        <color indexed="64"/>
      </bottom>
      <diagonal/>
    </border>
    <border>
      <left style="thin">
        <color indexed="64"/>
      </left>
      <right/>
      <top style="medium">
        <color indexed="64"/>
      </top>
      <bottom style="dashed">
        <color indexed="64"/>
      </bottom>
      <diagonal/>
    </border>
    <border>
      <left style="medium">
        <color indexed="64"/>
      </left>
      <right style="thin">
        <color indexed="64"/>
      </right>
      <top style="medium">
        <color indexed="64"/>
      </top>
      <bottom/>
      <diagonal/>
    </border>
    <border>
      <left/>
      <right style="medium">
        <color indexed="64"/>
      </right>
      <top style="dashed">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dotted">
        <color indexed="64"/>
      </right>
      <top style="medium">
        <color indexed="64"/>
      </top>
      <bottom style="thin">
        <color indexed="64"/>
      </bottom>
      <diagonal/>
    </border>
    <border>
      <left/>
      <right style="medium">
        <color indexed="64"/>
      </right>
      <top style="medium">
        <color indexed="64"/>
      </top>
      <bottom style="dashed">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diagonal/>
    </border>
    <border>
      <left style="medium">
        <color indexed="64"/>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s>
  <cellStyleXfs count="10">
    <xf numFmtId="0" fontId="0" fillId="0" borderId="0">
      <alignment vertical="center"/>
    </xf>
    <xf numFmtId="0" fontId="9" fillId="0" borderId="0">
      <alignment vertical="center"/>
    </xf>
    <xf numFmtId="0" fontId="14" fillId="0" borderId="0"/>
    <xf numFmtId="0" fontId="2" fillId="0" borderId="0">
      <alignment vertical="center"/>
    </xf>
    <xf numFmtId="0" fontId="18" fillId="0" borderId="0" applyBorder="0"/>
    <xf numFmtId="0" fontId="18" fillId="0" borderId="0" applyBorder="0"/>
    <xf numFmtId="0" fontId="14" fillId="0" borderId="0"/>
    <xf numFmtId="0" fontId="23" fillId="0" borderId="0"/>
    <xf numFmtId="0" fontId="1" fillId="0" borderId="0">
      <alignment vertical="center"/>
    </xf>
    <xf numFmtId="38" fontId="1" fillId="0" borderId="0" applyFont="0" applyFill="0" applyBorder="0" applyAlignment="0" applyProtection="0">
      <alignment vertical="center"/>
    </xf>
  </cellStyleXfs>
  <cellXfs count="1010">
    <xf numFmtId="0" fontId="0" fillId="0" borderId="0" xfId="0">
      <alignment vertical="center"/>
    </xf>
    <xf numFmtId="0" fontId="8" fillId="0" borderId="0" xfId="1" applyFont="1">
      <alignment vertical="center"/>
    </xf>
    <xf numFmtId="0" fontId="8" fillId="0" borderId="0" xfId="1" applyFont="1" applyAlignment="1">
      <alignment horizontal="center" vertical="center"/>
    </xf>
    <xf numFmtId="0" fontId="11" fillId="0" borderId="0" xfId="1" applyFont="1">
      <alignment vertical="center"/>
    </xf>
    <xf numFmtId="0" fontId="7" fillId="0" borderId="0" xfId="1" applyFont="1">
      <alignment vertical="center"/>
    </xf>
    <xf numFmtId="0" fontId="12" fillId="0" borderId="13" xfId="1" applyFont="1" applyBorder="1" applyAlignment="1">
      <alignment horizontal="center" vertical="center"/>
    </xf>
    <xf numFmtId="0" fontId="8" fillId="0" borderId="1" xfId="1" applyFont="1" applyBorder="1" applyAlignment="1">
      <alignment horizontal="center" vertical="center"/>
    </xf>
    <xf numFmtId="0" fontId="8" fillId="0" borderId="0" xfId="1" applyFont="1" applyAlignment="1">
      <alignment horizontal="right" vertical="center"/>
    </xf>
    <xf numFmtId="0" fontId="8" fillId="0" borderId="0" xfId="1" applyFont="1" applyFill="1" applyBorder="1" applyAlignment="1">
      <alignment horizontal="right" vertical="center"/>
    </xf>
    <xf numFmtId="0" fontId="8" fillId="0" borderId="0" xfId="1" applyFont="1" applyAlignment="1">
      <alignment vertical="center"/>
    </xf>
    <xf numFmtId="0" fontId="8" fillId="2" borderId="1" xfId="1" applyFont="1" applyFill="1" applyBorder="1" applyAlignment="1">
      <alignment horizontal="center" vertical="center"/>
    </xf>
    <xf numFmtId="0" fontId="8" fillId="2" borderId="1" xfId="1" applyFont="1" applyFill="1" applyBorder="1" applyAlignment="1">
      <alignment horizontal="center" vertical="center" wrapText="1"/>
    </xf>
    <xf numFmtId="0" fontId="14" fillId="0" borderId="0" xfId="2" applyAlignment="1">
      <alignment vertical="center"/>
    </xf>
    <xf numFmtId="0" fontId="14" fillId="0" borderId="0" xfId="2" applyBorder="1" applyAlignment="1">
      <alignment vertical="center"/>
    </xf>
    <xf numFmtId="0" fontId="14" fillId="0" borderId="13" xfId="2" applyBorder="1" applyAlignment="1">
      <alignment vertical="center"/>
    </xf>
    <xf numFmtId="0" fontId="7" fillId="2" borderId="1" xfId="0" applyFont="1" applyFill="1" applyBorder="1" applyAlignment="1">
      <alignment vertical="center" wrapText="1"/>
    </xf>
    <xf numFmtId="0" fontId="16" fillId="0" borderId="0" xfId="0" applyFont="1">
      <alignment vertical="center"/>
    </xf>
    <xf numFmtId="0" fontId="8" fillId="2" borderId="1" xfId="0" applyFont="1" applyFill="1" applyBorder="1" applyAlignment="1">
      <alignment horizontal="center" vertical="center"/>
    </xf>
    <xf numFmtId="0" fontId="8" fillId="3" borderId="1" xfId="0" applyFont="1" applyFill="1" applyBorder="1" applyAlignment="1">
      <alignment vertical="top" wrapText="1"/>
    </xf>
    <xf numFmtId="0" fontId="16" fillId="0" borderId="0" xfId="0" applyFont="1" applyAlignment="1">
      <alignment vertical="center" wrapText="1"/>
    </xf>
    <xf numFmtId="0" fontId="8" fillId="0" borderId="0" xfId="0" applyFont="1" applyAlignment="1">
      <alignment horizontal="center" vertical="center"/>
    </xf>
    <xf numFmtId="0" fontId="14" fillId="0" borderId="0" xfId="1" applyFont="1">
      <alignment vertical="center"/>
    </xf>
    <xf numFmtId="0" fontId="17" fillId="0" borderId="0" xfId="1" applyFont="1">
      <alignment vertical="center"/>
    </xf>
    <xf numFmtId="0" fontId="8" fillId="0" borderId="15" xfId="1" applyFont="1" applyBorder="1" applyAlignment="1">
      <alignment vertical="center"/>
    </xf>
    <xf numFmtId="0" fontId="8" fillId="3" borderId="0" xfId="4" applyFont="1" applyFill="1" applyAlignment="1">
      <alignment vertical="center"/>
    </xf>
    <xf numFmtId="0" fontId="8" fillId="3" borderId="0" xfId="4" applyFont="1" applyFill="1" applyBorder="1" applyAlignment="1">
      <alignment vertical="center"/>
    </xf>
    <xf numFmtId="0" fontId="5" fillId="3" borderId="0" xfId="4" applyFont="1" applyFill="1" applyBorder="1" applyAlignment="1">
      <alignment vertical="center"/>
    </xf>
    <xf numFmtId="0" fontId="3" fillId="3" borderId="0" xfId="4" applyFont="1" applyFill="1" applyBorder="1" applyAlignment="1">
      <alignment vertical="center"/>
    </xf>
    <xf numFmtId="0" fontId="8" fillId="3" borderId="0" xfId="4" applyFont="1" applyFill="1" applyBorder="1" applyAlignment="1">
      <alignment horizontal="center" vertical="center"/>
    </xf>
    <xf numFmtId="0" fontId="12" fillId="3" borderId="8" xfId="5" applyFont="1" applyFill="1" applyBorder="1" applyAlignment="1">
      <alignment horizontal="left" vertical="center" shrinkToFit="1"/>
    </xf>
    <xf numFmtId="0" fontId="8" fillId="3" borderId="3" xfId="4" applyFont="1" applyFill="1" applyBorder="1" applyAlignment="1">
      <alignment vertical="center"/>
    </xf>
    <xf numFmtId="0" fontId="8" fillId="3" borderId="15" xfId="4" applyFont="1" applyFill="1" applyBorder="1" applyAlignment="1">
      <alignment vertical="center"/>
    </xf>
    <xf numFmtId="0" fontId="19" fillId="3" borderId="13" xfId="4" applyFont="1" applyFill="1" applyBorder="1" applyAlignment="1">
      <alignment vertical="center"/>
    </xf>
    <xf numFmtId="0" fontId="5" fillId="3" borderId="42" xfId="4" applyFont="1" applyFill="1" applyBorder="1" applyAlignment="1">
      <alignment horizontal="center" vertical="center"/>
    </xf>
    <xf numFmtId="0" fontId="5" fillId="3" borderId="43" xfId="4" applyFont="1" applyFill="1" applyBorder="1" applyAlignment="1">
      <alignment horizontal="center" vertical="center"/>
    </xf>
    <xf numFmtId="0" fontId="5" fillId="3" borderId="44" xfId="4" applyFont="1" applyFill="1" applyBorder="1" applyAlignment="1">
      <alignment horizontal="center" vertical="center"/>
    </xf>
    <xf numFmtId="0" fontId="5" fillId="3" borderId="45" xfId="4" applyFont="1" applyFill="1" applyBorder="1" applyAlignment="1">
      <alignment horizontal="center" vertical="center"/>
    </xf>
    <xf numFmtId="0" fontId="5" fillId="3" borderId="13" xfId="4" applyFont="1" applyFill="1" applyBorder="1" applyAlignment="1">
      <alignment vertical="center"/>
    </xf>
    <xf numFmtId="0" fontId="5" fillId="3" borderId="0" xfId="4" applyFont="1" applyFill="1" applyAlignment="1">
      <alignment vertical="center"/>
    </xf>
    <xf numFmtId="0" fontId="5" fillId="3" borderId="12" xfId="4" applyFont="1" applyFill="1" applyBorder="1" applyAlignment="1">
      <alignment vertical="center"/>
    </xf>
    <xf numFmtId="0" fontId="8" fillId="3" borderId="0" xfId="4" applyFont="1" applyFill="1" applyBorder="1" applyAlignment="1">
      <alignment horizontal="left" vertical="center"/>
    </xf>
    <xf numFmtId="0" fontId="8" fillId="3" borderId="0" xfId="4" applyFont="1" applyFill="1" applyBorder="1" applyAlignment="1">
      <alignment horizontal="center" vertical="center" textRotation="255"/>
    </xf>
    <xf numFmtId="0" fontId="8" fillId="3" borderId="0" xfId="4" applyFont="1" applyFill="1" applyBorder="1" applyAlignment="1">
      <alignment horizontal="center" vertical="center" wrapText="1"/>
    </xf>
    <xf numFmtId="0" fontId="8" fillId="3" borderId="14" xfId="4" applyFont="1" applyFill="1" applyBorder="1" applyAlignment="1">
      <alignment vertical="center"/>
    </xf>
    <xf numFmtId="0" fontId="8" fillId="3" borderId="13" xfId="4" applyFont="1" applyFill="1" applyBorder="1" applyAlignment="1">
      <alignment vertical="center"/>
    </xf>
    <xf numFmtId="0" fontId="5" fillId="3" borderId="14" xfId="5" applyFont="1" applyFill="1" applyBorder="1" applyAlignment="1">
      <alignment vertical="center"/>
    </xf>
    <xf numFmtId="0" fontId="5" fillId="3" borderId="13" xfId="5" applyFont="1" applyFill="1" applyBorder="1" applyAlignment="1">
      <alignment vertical="center"/>
    </xf>
    <xf numFmtId="0" fontId="5" fillId="3" borderId="15" xfId="4" applyFont="1" applyFill="1" applyBorder="1" applyAlignment="1">
      <alignment vertical="center"/>
    </xf>
    <xf numFmtId="0" fontId="8" fillId="3" borderId="0" xfId="4" applyFont="1" applyFill="1" applyBorder="1" applyAlignment="1">
      <alignment horizontal="centerContinuous" vertical="center"/>
    </xf>
    <xf numFmtId="0" fontId="8" fillId="3" borderId="0" xfId="5" applyFont="1" applyFill="1" applyBorder="1" applyAlignment="1">
      <alignment vertical="center"/>
    </xf>
    <xf numFmtId="0" fontId="8" fillId="3" borderId="0" xfId="6" applyFont="1" applyFill="1" applyAlignment="1">
      <alignment vertical="center"/>
    </xf>
    <xf numFmtId="0" fontId="8" fillId="3" borderId="0" xfId="6" applyFont="1" applyFill="1" applyAlignment="1">
      <alignment horizontal="center" vertical="center"/>
    </xf>
    <xf numFmtId="0" fontId="5" fillId="3" borderId="0" xfId="6" applyFont="1" applyFill="1" applyAlignment="1">
      <alignment horizontal="center" vertical="center" wrapText="1"/>
    </xf>
    <xf numFmtId="0" fontId="5" fillId="3" borderId="8" xfId="6" applyFont="1" applyFill="1" applyBorder="1" applyAlignment="1">
      <alignment vertical="center" wrapText="1"/>
    </xf>
    <xf numFmtId="0" fontId="5" fillId="3" borderId="8" xfId="6" applyFont="1" applyFill="1" applyBorder="1" applyAlignment="1">
      <alignment horizontal="center" vertical="center" wrapText="1"/>
    </xf>
    <xf numFmtId="0" fontId="8" fillId="3" borderId="0" xfId="2" applyFont="1" applyFill="1" applyAlignment="1">
      <alignment vertical="center"/>
    </xf>
    <xf numFmtId="0" fontId="5" fillId="3" borderId="14" xfId="4" applyFont="1" applyFill="1" applyBorder="1" applyAlignment="1">
      <alignment vertical="center"/>
    </xf>
    <xf numFmtId="49" fontId="5" fillId="3" borderId="15" xfId="4" applyNumberFormat="1" applyFont="1" applyFill="1" applyBorder="1" applyAlignment="1">
      <alignment vertical="center"/>
    </xf>
    <xf numFmtId="49" fontId="3" fillId="3" borderId="15" xfId="4" applyNumberFormat="1" applyFont="1" applyFill="1" applyBorder="1" applyAlignment="1">
      <alignment vertical="center"/>
    </xf>
    <xf numFmtId="0" fontId="8" fillId="3" borderId="64" xfId="4" applyFont="1" applyFill="1" applyBorder="1" applyAlignment="1">
      <alignment vertical="center"/>
    </xf>
    <xf numFmtId="0" fontId="8" fillId="3" borderId="65" xfId="4" applyFont="1" applyFill="1" applyBorder="1" applyAlignment="1">
      <alignment vertical="center"/>
    </xf>
    <xf numFmtId="49" fontId="8" fillId="0" borderId="65" xfId="6" applyNumberFormat="1" applyFont="1" applyBorder="1" applyAlignment="1">
      <alignment horizontal="center" vertical="center"/>
    </xf>
    <xf numFmtId="49" fontId="8" fillId="0" borderId="66" xfId="6" applyNumberFormat="1" applyFont="1" applyBorder="1" applyAlignment="1">
      <alignment horizontal="center" vertical="center"/>
    </xf>
    <xf numFmtId="0" fontId="5" fillId="3" borderId="0" xfId="4" applyFont="1" applyFill="1" applyAlignment="1">
      <alignment vertical="top"/>
    </xf>
    <xf numFmtId="0" fontId="5" fillId="3" borderId="0" xfId="4" applyFont="1" applyFill="1" applyAlignment="1">
      <alignment horizontal="center" vertical="center"/>
    </xf>
    <xf numFmtId="0" fontId="5" fillId="3" borderId="0" xfId="6" applyFont="1" applyFill="1" applyAlignment="1">
      <alignment vertical="center"/>
    </xf>
    <xf numFmtId="0" fontId="6" fillId="3" borderId="0" xfId="4" applyFont="1" applyFill="1" applyAlignment="1">
      <alignment vertical="center"/>
    </xf>
    <xf numFmtId="0" fontId="8" fillId="3" borderId="0" xfId="4" applyFont="1" applyFill="1" applyAlignment="1">
      <alignment horizontal="left" vertical="center"/>
    </xf>
    <xf numFmtId="0" fontId="8" fillId="3" borderId="0" xfId="5" applyFont="1" applyFill="1" applyBorder="1" applyAlignment="1">
      <alignment horizontal="center" vertical="center" textRotation="255"/>
    </xf>
    <xf numFmtId="0" fontId="5" fillId="3" borderId="83" xfId="6" applyFont="1" applyFill="1" applyBorder="1" applyAlignment="1">
      <alignment horizontal="center" vertical="center" wrapText="1"/>
    </xf>
    <xf numFmtId="0" fontId="5" fillId="3" borderId="84" xfId="6" applyFont="1" applyFill="1" applyBorder="1" applyAlignment="1">
      <alignment horizontal="center" vertical="center" wrapText="1"/>
    </xf>
    <xf numFmtId="0" fontId="5" fillId="3" borderId="85" xfId="6" applyFont="1" applyFill="1" applyBorder="1" applyAlignment="1">
      <alignment horizontal="center" vertical="center" wrapText="1"/>
    </xf>
    <xf numFmtId="0" fontId="5" fillId="3" borderId="86" xfId="4" applyFont="1" applyFill="1" applyBorder="1" applyAlignment="1">
      <alignment horizontal="center" vertical="center"/>
    </xf>
    <xf numFmtId="0" fontId="5" fillId="3" borderId="87" xfId="4" applyFont="1" applyFill="1" applyBorder="1" applyAlignment="1">
      <alignment horizontal="center" vertical="center"/>
    </xf>
    <xf numFmtId="49" fontId="5" fillId="0" borderId="3" xfId="6" applyNumberFormat="1" applyFont="1" applyBorder="1" applyAlignment="1">
      <alignment horizontal="left" vertical="center"/>
    </xf>
    <xf numFmtId="49" fontId="5" fillId="0" borderId="15" xfId="6" applyNumberFormat="1" applyFont="1" applyBorder="1" applyAlignment="1">
      <alignment horizontal="left" vertical="center"/>
    </xf>
    <xf numFmtId="49" fontId="5" fillId="0" borderId="2" xfId="6" applyNumberFormat="1" applyFont="1" applyBorder="1" applyAlignment="1">
      <alignment horizontal="left" vertical="center"/>
    </xf>
    <xf numFmtId="49" fontId="8" fillId="0" borderId="0" xfId="4" applyNumberFormat="1" applyFont="1" applyAlignment="1">
      <alignment horizontal="left" vertical="top" wrapText="1"/>
    </xf>
    <xf numFmtId="49" fontId="8" fillId="0" borderId="0" xfId="4" applyNumberFormat="1" applyFont="1" applyAlignment="1">
      <alignment horizontal="left" vertical="top"/>
    </xf>
    <xf numFmtId="49" fontId="8" fillId="0" borderId="0" xfId="4" applyNumberFormat="1" applyFont="1" applyAlignment="1">
      <alignment vertical="center"/>
    </xf>
    <xf numFmtId="49" fontId="8" fillId="0" borderId="0" xfId="4" applyNumberFormat="1" applyFont="1" applyAlignment="1">
      <alignment vertical="top" wrapText="1"/>
    </xf>
    <xf numFmtId="0" fontId="5" fillId="3" borderId="0" xfId="4" applyFont="1" applyFill="1" applyAlignment="1">
      <alignment horizontal="left" vertical="top" wrapText="1"/>
    </xf>
    <xf numFmtId="0" fontId="5" fillId="3" borderId="0" xfId="4" applyFont="1" applyFill="1" applyAlignment="1">
      <alignment horizontal="left" vertical="top"/>
    </xf>
    <xf numFmtId="49" fontId="8" fillId="0" borderId="0" xfId="4" applyNumberFormat="1" applyFont="1" applyBorder="1" applyAlignment="1">
      <alignment vertical="center"/>
    </xf>
    <xf numFmtId="0" fontId="21" fillId="3" borderId="0" xfId="4" applyFont="1" applyFill="1" applyAlignment="1">
      <alignment vertical="center"/>
    </xf>
    <xf numFmtId="0" fontId="24" fillId="3" borderId="0" xfId="7" applyFont="1" applyFill="1" applyAlignment="1">
      <alignment vertical="top"/>
    </xf>
    <xf numFmtId="0" fontId="25" fillId="3" borderId="0" xfId="7" applyFont="1" applyFill="1" applyAlignment="1">
      <alignment horizontal="left" vertical="top"/>
    </xf>
    <xf numFmtId="0" fontId="28" fillId="3" borderId="0" xfId="7" applyFont="1" applyFill="1" applyAlignment="1">
      <alignment horizontal="left" vertical="top"/>
    </xf>
    <xf numFmtId="0" fontId="5" fillId="3" borderId="0" xfId="6" applyFont="1" applyFill="1" applyBorder="1" applyAlignment="1">
      <alignment horizontal="center" vertical="center" wrapText="1"/>
    </xf>
    <xf numFmtId="0" fontId="25" fillId="3" borderId="0" xfId="7" applyFont="1" applyFill="1" applyAlignment="1">
      <alignment horizontal="left" vertical="center"/>
    </xf>
    <xf numFmtId="0" fontId="25" fillId="3" borderId="73" xfId="7" applyFont="1" applyFill="1" applyBorder="1" applyAlignment="1">
      <alignment horizontal="left" vertical="center"/>
    </xf>
    <xf numFmtId="0" fontId="25" fillId="3" borderId="0" xfId="7" applyFont="1" applyFill="1" applyAlignment="1">
      <alignment vertical="center"/>
    </xf>
    <xf numFmtId="0" fontId="25" fillId="3" borderId="71" xfId="7" applyFont="1" applyFill="1" applyBorder="1" applyAlignment="1">
      <alignment horizontal="left" vertical="center"/>
    </xf>
    <xf numFmtId="0" fontId="25" fillId="3" borderId="13" xfId="7" applyFont="1" applyFill="1" applyBorder="1" applyAlignment="1">
      <alignment horizontal="left" vertical="center"/>
    </xf>
    <xf numFmtId="0" fontId="25" fillId="3" borderId="40" xfId="7" applyFont="1" applyFill="1" applyBorder="1" applyAlignment="1">
      <alignment horizontal="left" vertical="center"/>
    </xf>
    <xf numFmtId="0" fontId="24" fillId="3" borderId="0" xfId="7" applyFont="1" applyFill="1" applyAlignment="1">
      <alignment horizontal="left" vertical="center"/>
    </xf>
    <xf numFmtId="0" fontId="24" fillId="3" borderId="0" xfId="7" applyFont="1" applyFill="1" applyAlignment="1">
      <alignment horizontal="left" vertical="top"/>
    </xf>
    <xf numFmtId="0" fontId="26" fillId="3" borderId="0" xfId="7" applyFont="1" applyFill="1" applyAlignment="1">
      <alignment horizontal="right" vertical="top" wrapText="1"/>
    </xf>
    <xf numFmtId="0" fontId="30" fillId="3" borderId="0" xfId="7" applyFont="1" applyFill="1" applyAlignment="1">
      <alignment vertical="top"/>
    </xf>
    <xf numFmtId="0" fontId="31" fillId="3" borderId="0" xfId="7" applyFont="1" applyFill="1" applyAlignment="1">
      <alignment horizontal="left" vertical="top"/>
    </xf>
    <xf numFmtId="0" fontId="32" fillId="3" borderId="0" xfId="7" applyFont="1" applyFill="1" applyAlignment="1">
      <alignment horizontal="left"/>
    </xf>
    <xf numFmtId="0" fontId="13" fillId="3" borderId="67" xfId="6" applyFont="1" applyFill="1" applyBorder="1" applyAlignment="1">
      <alignment horizontal="center" vertical="center" wrapText="1"/>
    </xf>
    <xf numFmtId="0" fontId="13" fillId="3" borderId="67" xfId="6" applyFont="1" applyFill="1" applyBorder="1" applyAlignment="1">
      <alignment vertical="center" wrapText="1"/>
    </xf>
    <xf numFmtId="0" fontId="13" fillId="3" borderId="8" xfId="6" applyFont="1" applyFill="1" applyBorder="1" applyAlignment="1">
      <alignment horizontal="center" vertical="center" wrapText="1"/>
    </xf>
    <xf numFmtId="0" fontId="13" fillId="3" borderId="8" xfId="6" applyFont="1" applyFill="1" applyBorder="1" applyAlignment="1">
      <alignment vertical="center" wrapText="1"/>
    </xf>
    <xf numFmtId="0" fontId="31" fillId="3" borderId="0" xfId="7" applyFont="1" applyFill="1" applyAlignment="1">
      <alignment horizontal="left" vertical="center"/>
    </xf>
    <xf numFmtId="0" fontId="30" fillId="3" borderId="0" xfId="7" applyFont="1" applyFill="1" applyAlignment="1">
      <alignment horizontal="left" vertical="center"/>
    </xf>
    <xf numFmtId="0" fontId="30" fillId="3" borderId="0" xfId="7" applyFont="1" applyFill="1" applyAlignment="1">
      <alignment horizontal="left" vertical="top"/>
    </xf>
    <xf numFmtId="0" fontId="32" fillId="3" borderId="28" xfId="7" applyFont="1" applyFill="1" applyBorder="1" applyAlignment="1">
      <alignment horizontal="left"/>
    </xf>
    <xf numFmtId="0" fontId="13" fillId="3" borderId="0" xfId="6" applyFont="1" applyFill="1" applyAlignment="1">
      <alignment horizontal="center" vertical="center" wrapText="1"/>
    </xf>
    <xf numFmtId="49" fontId="13" fillId="3" borderId="2" xfId="4" applyNumberFormat="1" applyFont="1" applyFill="1" applyBorder="1" applyAlignment="1">
      <alignment vertical="center"/>
    </xf>
    <xf numFmtId="49" fontId="13" fillId="3" borderId="15" xfId="4" applyNumberFormat="1" applyFont="1" applyFill="1" applyBorder="1" applyAlignment="1">
      <alignment vertical="center"/>
    </xf>
    <xf numFmtId="49" fontId="13" fillId="3" borderId="3" xfId="4" applyNumberFormat="1" applyFont="1" applyFill="1" applyBorder="1" applyAlignment="1">
      <alignment vertical="center"/>
    </xf>
    <xf numFmtId="0" fontId="34" fillId="0" borderId="0" xfId="8" applyFont="1" applyFill="1" applyAlignment="1" applyProtection="1">
      <alignment vertical="center"/>
    </xf>
    <xf numFmtId="0" fontId="34" fillId="0" borderId="0" xfId="8" applyFont="1" applyFill="1" applyAlignment="1" applyProtection="1">
      <alignment horizontal="left" vertical="center"/>
    </xf>
    <xf numFmtId="0" fontId="35" fillId="0" borderId="0" xfId="8" applyFont="1" applyFill="1" applyAlignment="1" applyProtection="1">
      <alignment horizontal="left" vertical="center"/>
    </xf>
    <xf numFmtId="0" fontId="35" fillId="0" borderId="0" xfId="8" applyFont="1" applyFill="1" applyAlignment="1" applyProtection="1">
      <alignment horizontal="right" vertical="center"/>
    </xf>
    <xf numFmtId="0" fontId="36" fillId="0" borderId="0" xfId="8" applyFont="1" applyFill="1" applyAlignment="1" applyProtection="1">
      <alignment horizontal="left" vertical="center"/>
    </xf>
    <xf numFmtId="0" fontId="34" fillId="0" borderId="0" xfId="8" applyFont="1" applyFill="1" applyAlignment="1">
      <alignment vertical="center"/>
    </xf>
    <xf numFmtId="0" fontId="35" fillId="0" borderId="0" xfId="8" applyFont="1" applyFill="1" applyAlignment="1" applyProtection="1">
      <alignment vertical="center"/>
    </xf>
    <xf numFmtId="0" fontId="35" fillId="0" borderId="0" xfId="8" applyFont="1" applyFill="1" applyAlignment="1">
      <alignment horizontal="right" vertical="center"/>
    </xf>
    <xf numFmtId="0" fontId="35" fillId="0" borderId="0" xfId="8" applyFont="1" applyFill="1" applyAlignment="1">
      <alignment vertical="center"/>
    </xf>
    <xf numFmtId="0" fontId="36" fillId="0" borderId="0" xfId="8" applyFont="1" applyFill="1" applyAlignment="1" applyProtection="1">
      <alignment horizontal="right" vertical="center"/>
    </xf>
    <xf numFmtId="0" fontId="36" fillId="3" borderId="0" xfId="8" applyFont="1" applyFill="1" applyAlignment="1" applyProtection="1">
      <alignment horizontal="center" vertical="center"/>
    </xf>
    <xf numFmtId="0" fontId="36" fillId="3" borderId="0" xfId="8" applyFont="1" applyFill="1" applyAlignment="1" applyProtection="1">
      <alignment horizontal="right" vertical="center"/>
    </xf>
    <xf numFmtId="0" fontId="36" fillId="3" borderId="0" xfId="8" applyFont="1" applyFill="1" applyAlignment="1" applyProtection="1">
      <alignment vertical="center"/>
    </xf>
    <xf numFmtId="0" fontId="36" fillId="0" borderId="0" xfId="8" applyFont="1" applyFill="1" applyAlignment="1" applyProtection="1">
      <alignment vertical="center"/>
    </xf>
    <xf numFmtId="0" fontId="35" fillId="0" borderId="0" xfId="8" applyFont="1" applyFill="1" applyAlignment="1" applyProtection="1">
      <alignment horizontal="center" vertical="center"/>
    </xf>
    <xf numFmtId="0" fontId="34" fillId="0" borderId="0" xfId="8" quotePrefix="1" applyFont="1" applyFill="1" applyAlignment="1" applyProtection="1">
      <alignment horizontal="center" vertical="center"/>
    </xf>
    <xf numFmtId="0" fontId="34" fillId="3" borderId="0" xfId="8" applyFont="1" applyFill="1" applyBorder="1" applyAlignment="1" applyProtection="1">
      <alignment vertical="center"/>
    </xf>
    <xf numFmtId="0" fontId="35" fillId="3" borderId="0" xfId="8" applyFont="1" applyFill="1" applyBorder="1" applyAlignment="1" applyProtection="1">
      <alignment horizontal="right" vertical="center"/>
    </xf>
    <xf numFmtId="0" fontId="35" fillId="3" borderId="0" xfId="8" applyFont="1" applyFill="1" applyBorder="1" applyProtection="1">
      <alignment vertical="center"/>
    </xf>
    <xf numFmtId="0" fontId="35" fillId="3" borderId="0" xfId="8" applyFont="1" applyFill="1" applyBorder="1" applyAlignment="1" applyProtection="1">
      <alignment horizontal="center" vertical="center"/>
    </xf>
    <xf numFmtId="0" fontId="35" fillId="0" borderId="0" xfId="8" applyFont="1" applyBorder="1" applyProtection="1">
      <alignment vertical="center"/>
    </xf>
    <xf numFmtId="0" fontId="34" fillId="3" borderId="0" xfId="8" applyFont="1" applyFill="1" applyBorder="1" applyAlignment="1" applyProtection="1">
      <alignment horizontal="center" vertical="center"/>
    </xf>
    <xf numFmtId="0" fontId="35" fillId="3" borderId="0" xfId="8" applyFont="1" applyFill="1" applyBorder="1" applyAlignment="1" applyProtection="1">
      <alignment vertical="center"/>
    </xf>
    <xf numFmtId="0" fontId="37" fillId="3" borderId="0" xfId="8" applyFont="1" applyFill="1" applyBorder="1" applyAlignment="1" applyProtection="1">
      <alignment horizontal="centerContinuous" vertical="center"/>
    </xf>
    <xf numFmtId="0" fontId="34" fillId="3" borderId="0" xfId="8" applyFont="1" applyFill="1" applyBorder="1" applyAlignment="1" applyProtection="1">
      <alignment horizontal="centerContinuous" vertical="center"/>
    </xf>
    <xf numFmtId="0" fontId="34" fillId="3" borderId="0" xfId="8" applyFont="1" applyFill="1" applyBorder="1" applyProtection="1">
      <alignment vertical="center"/>
    </xf>
    <xf numFmtId="0" fontId="34" fillId="0" borderId="0" xfId="8" applyFont="1" applyBorder="1" applyProtection="1">
      <alignment vertical="center"/>
    </xf>
    <xf numFmtId="0" fontId="34" fillId="0" borderId="0" xfId="8" applyFont="1" applyProtection="1">
      <alignment vertical="center"/>
    </xf>
    <xf numFmtId="0" fontId="37" fillId="0" borderId="0" xfId="8" applyFont="1" applyProtection="1">
      <alignment vertical="center"/>
    </xf>
    <xf numFmtId="20" fontId="34" fillId="3" borderId="0" xfId="8" applyNumberFormat="1" applyFont="1" applyFill="1" applyBorder="1" applyAlignment="1" applyProtection="1">
      <alignment vertical="center"/>
    </xf>
    <xf numFmtId="20" fontId="34" fillId="3" borderId="0" xfId="8" applyNumberFormat="1" applyFont="1" applyFill="1" applyBorder="1" applyAlignment="1" applyProtection="1">
      <alignment horizontal="center" vertical="center"/>
    </xf>
    <xf numFmtId="177" fontId="34" fillId="3" borderId="0" xfId="8" applyNumberFormat="1" applyFont="1" applyFill="1" applyBorder="1" applyAlignment="1" applyProtection="1">
      <alignment vertical="center"/>
    </xf>
    <xf numFmtId="0" fontId="34" fillId="3" borderId="0" xfId="8" applyFont="1" applyFill="1" applyBorder="1" applyAlignment="1" applyProtection="1">
      <alignment horizontal="left" vertical="center"/>
    </xf>
    <xf numFmtId="0" fontId="34" fillId="0" borderId="0" xfId="8" applyFont="1" applyBorder="1" applyAlignment="1" applyProtection="1">
      <alignment horizontal="center" vertical="center"/>
    </xf>
    <xf numFmtId="0" fontId="37" fillId="0" borderId="0" xfId="8" applyFont="1" applyFill="1" applyAlignment="1" applyProtection="1">
      <alignment vertical="center"/>
    </xf>
    <xf numFmtId="0" fontId="37" fillId="0" borderId="0" xfId="8" applyFont="1" applyFill="1" applyAlignment="1" applyProtection="1">
      <alignment horizontal="left" vertical="center"/>
    </xf>
    <xf numFmtId="0" fontId="34" fillId="0" borderId="0" xfId="8" applyFont="1" applyFill="1" applyAlignment="1" applyProtection="1">
      <alignment horizontal="right" vertical="center"/>
    </xf>
    <xf numFmtId="0" fontId="34" fillId="0" borderId="0" xfId="8" applyFont="1" applyFill="1" applyAlignment="1" applyProtection="1">
      <alignment horizontal="center" vertical="center"/>
    </xf>
    <xf numFmtId="0" fontId="38" fillId="0" borderId="0" xfId="8" applyFont="1" applyFill="1" applyAlignment="1" applyProtection="1">
      <alignment vertical="center"/>
    </xf>
    <xf numFmtId="0" fontId="38" fillId="0" borderId="0" xfId="8" applyFont="1" applyFill="1" applyAlignment="1" applyProtection="1">
      <alignment horizontal="left" vertical="center"/>
    </xf>
    <xf numFmtId="0" fontId="38" fillId="0" borderId="0" xfId="8" applyFont="1" applyFill="1" applyBorder="1" applyAlignment="1" applyProtection="1">
      <alignment vertical="center"/>
    </xf>
    <xf numFmtId="0" fontId="38" fillId="0" borderId="0" xfId="8" applyFont="1" applyFill="1" applyAlignment="1" applyProtection="1">
      <alignment horizontal="right" vertical="center"/>
    </xf>
    <xf numFmtId="0" fontId="38" fillId="0" borderId="0" xfId="8" applyFont="1" applyFill="1" applyAlignment="1">
      <alignment horizontal="right" vertical="center"/>
    </xf>
    <xf numFmtId="0" fontId="38" fillId="0" borderId="0" xfId="8" applyFont="1" applyFill="1" applyAlignment="1">
      <alignment vertical="center"/>
    </xf>
    <xf numFmtId="0" fontId="37" fillId="0" borderId="19" xfId="8" applyFont="1" applyFill="1" applyBorder="1" applyAlignment="1" applyProtection="1">
      <alignment horizontal="center" vertical="center"/>
    </xf>
    <xf numFmtId="0" fontId="37" fillId="0" borderId="1" xfId="8" applyFont="1" applyFill="1" applyBorder="1" applyAlignment="1" applyProtection="1">
      <alignment horizontal="center" vertical="center"/>
    </xf>
    <xf numFmtId="0" fontId="37" fillId="0" borderId="20" xfId="8" applyFont="1" applyFill="1" applyBorder="1" applyAlignment="1" applyProtection="1">
      <alignment horizontal="center" vertical="center"/>
    </xf>
    <xf numFmtId="0" fontId="34" fillId="0" borderId="20" xfId="8" applyFont="1" applyFill="1" applyBorder="1" applyAlignment="1" applyProtection="1">
      <alignment horizontal="center" vertical="center"/>
    </xf>
    <xf numFmtId="0" fontId="37" fillId="0" borderId="21" xfId="8" applyNumberFormat="1" applyFont="1" applyFill="1" applyBorder="1" applyAlignment="1" applyProtection="1">
      <alignment horizontal="center" vertical="center" wrapText="1"/>
    </xf>
    <xf numFmtId="0" fontId="37" fillId="0" borderId="22" xfId="8" applyNumberFormat="1" applyFont="1" applyFill="1" applyBorder="1" applyAlignment="1" applyProtection="1">
      <alignment horizontal="center" vertical="center" wrapText="1"/>
    </xf>
    <xf numFmtId="0" fontId="37" fillId="0" borderId="23" xfId="8" applyNumberFormat="1" applyFont="1" applyFill="1" applyBorder="1" applyAlignment="1" applyProtection="1">
      <alignment horizontal="center" vertical="center" wrapText="1"/>
    </xf>
    <xf numFmtId="0" fontId="34" fillId="0" borderId="22" xfId="8" applyNumberFormat="1" applyFont="1" applyFill="1" applyBorder="1" applyAlignment="1" applyProtection="1">
      <alignment horizontal="center" vertical="center" wrapText="1"/>
    </xf>
    <xf numFmtId="0" fontId="34" fillId="0" borderId="31" xfId="8" applyFont="1" applyFill="1" applyBorder="1" applyAlignment="1" applyProtection="1">
      <alignment vertical="center"/>
    </xf>
    <xf numFmtId="178" fontId="34" fillId="7" borderId="103" xfId="8" applyNumberFormat="1" applyFont="1" applyFill="1" applyBorder="1" applyAlignment="1" applyProtection="1">
      <alignment horizontal="center" vertical="center" shrinkToFit="1"/>
      <protection locked="0"/>
    </xf>
    <xf numFmtId="178" fontId="34" fillId="7" borderId="104" xfId="8" applyNumberFormat="1" applyFont="1" applyFill="1" applyBorder="1" applyAlignment="1" applyProtection="1">
      <alignment horizontal="center" vertical="center" shrinkToFit="1"/>
      <protection locked="0"/>
    </xf>
    <xf numFmtId="178" fontId="34" fillId="7" borderId="105" xfId="8" applyNumberFormat="1" applyFont="1" applyFill="1" applyBorder="1" applyAlignment="1" applyProtection="1">
      <alignment horizontal="center" vertical="center" shrinkToFit="1"/>
      <protection locked="0"/>
    </xf>
    <xf numFmtId="0" fontId="34" fillId="0" borderId="33" xfId="8" applyFont="1" applyFill="1" applyBorder="1" applyAlignment="1" applyProtection="1">
      <alignment vertical="center"/>
    </xf>
    <xf numFmtId="178" fontId="34" fillId="7" borderId="106" xfId="8" applyNumberFormat="1" applyFont="1" applyFill="1" applyBorder="1" applyAlignment="1" applyProtection="1">
      <alignment horizontal="center" vertical="center" shrinkToFit="1"/>
      <protection locked="0"/>
    </xf>
    <xf numFmtId="178" fontId="34" fillId="7" borderId="27" xfId="8" applyNumberFormat="1" applyFont="1" applyFill="1" applyBorder="1" applyAlignment="1" applyProtection="1">
      <alignment horizontal="center" vertical="center" shrinkToFit="1"/>
      <protection locked="0"/>
    </xf>
    <xf numFmtId="178" fontId="34" fillId="7" borderId="26" xfId="8" applyNumberFormat="1" applyFont="1" applyFill="1" applyBorder="1" applyAlignment="1" applyProtection="1">
      <alignment horizontal="center" vertical="center" shrinkToFit="1"/>
      <protection locked="0"/>
    </xf>
    <xf numFmtId="0" fontId="34" fillId="0" borderId="35" xfId="8" applyFont="1" applyFill="1" applyBorder="1" applyAlignment="1" applyProtection="1">
      <alignment vertical="center"/>
    </xf>
    <xf numFmtId="178" fontId="34" fillId="7" borderId="21" xfId="8" applyNumberFormat="1" applyFont="1" applyFill="1" applyBorder="1" applyAlignment="1" applyProtection="1">
      <alignment horizontal="center" vertical="center" shrinkToFit="1"/>
      <protection locked="0"/>
    </xf>
    <xf numFmtId="178" fontId="34" fillId="7" borderId="22" xfId="8" applyNumberFormat="1" applyFont="1" applyFill="1" applyBorder="1" applyAlignment="1" applyProtection="1">
      <alignment horizontal="center" vertical="center" shrinkToFit="1"/>
      <protection locked="0"/>
    </xf>
    <xf numFmtId="178" fontId="34" fillId="7" borderId="23" xfId="8" applyNumberFormat="1" applyFont="1" applyFill="1" applyBorder="1" applyAlignment="1" applyProtection="1">
      <alignment horizontal="center" vertical="center" shrinkToFit="1"/>
      <protection locked="0"/>
    </xf>
    <xf numFmtId="0" fontId="40" fillId="0" borderId="0" xfId="8" applyFont="1" applyFill="1" applyAlignment="1" applyProtection="1">
      <alignment vertical="center"/>
    </xf>
    <xf numFmtId="0" fontId="38" fillId="0" borderId="0" xfId="8" applyFont="1" applyFill="1" applyBorder="1" applyAlignment="1" applyProtection="1">
      <alignment vertical="center" shrinkToFit="1"/>
    </xf>
    <xf numFmtId="0" fontId="39" fillId="0" borderId="0" xfId="8" applyFont="1" applyFill="1" applyBorder="1" applyAlignment="1" applyProtection="1">
      <alignment vertical="center" shrinkToFit="1"/>
    </xf>
    <xf numFmtId="0" fontId="38" fillId="0" borderId="0" xfId="8" applyFont="1" applyFill="1" applyBorder="1" applyAlignment="1" applyProtection="1">
      <alignment horizontal="left" vertical="center"/>
    </xf>
    <xf numFmtId="0" fontId="37" fillId="0" borderId="0" xfId="8" applyFont="1" applyFill="1" applyBorder="1" applyAlignment="1" applyProtection="1">
      <alignment vertical="center" shrinkToFit="1"/>
    </xf>
    <xf numFmtId="0" fontId="37" fillId="0" borderId="0" xfId="8" applyFont="1" applyFill="1" applyBorder="1" applyAlignment="1" applyProtection="1">
      <alignment vertical="center"/>
    </xf>
    <xf numFmtId="0" fontId="37" fillId="0" borderId="0" xfId="8" applyFont="1" applyFill="1" applyBorder="1" applyAlignment="1" applyProtection="1">
      <alignment horizontal="left" vertical="center"/>
    </xf>
    <xf numFmtId="0" fontId="37" fillId="3" borderId="0" xfId="8" applyFont="1" applyFill="1" applyBorder="1" applyAlignment="1" applyProtection="1">
      <alignment vertical="center"/>
    </xf>
    <xf numFmtId="0" fontId="37" fillId="3" borderId="0" xfId="8" applyFont="1" applyFill="1" applyBorder="1" applyAlignment="1" applyProtection="1">
      <alignment horizontal="left" vertical="center"/>
    </xf>
    <xf numFmtId="0" fontId="37" fillId="0" borderId="0" xfId="8" applyFont="1" applyFill="1" applyBorder="1" applyAlignment="1" applyProtection="1">
      <alignment horizontal="center" vertical="center"/>
    </xf>
    <xf numFmtId="180" fontId="37" fillId="3" borderId="0" xfId="8" applyNumberFormat="1" applyFont="1" applyFill="1" applyBorder="1" applyAlignment="1" applyProtection="1">
      <alignment horizontal="center" vertical="center"/>
    </xf>
    <xf numFmtId="0" fontId="37" fillId="3" borderId="0" xfId="8" applyFont="1" applyFill="1" applyBorder="1" applyAlignment="1" applyProtection="1">
      <alignment horizontal="center" vertical="center"/>
    </xf>
    <xf numFmtId="182" fontId="37" fillId="3" borderId="0" xfId="9" applyNumberFormat="1" applyFont="1" applyFill="1" applyBorder="1" applyAlignment="1" applyProtection="1">
      <alignment horizontal="right" vertical="center"/>
    </xf>
    <xf numFmtId="0" fontId="37" fillId="0" borderId="0" xfId="8" applyFont="1" applyFill="1" applyBorder="1" applyAlignment="1" applyProtection="1">
      <alignment horizontal="right" vertical="center"/>
    </xf>
    <xf numFmtId="0" fontId="41" fillId="0" borderId="0" xfId="8" applyFont="1" applyFill="1" applyBorder="1" applyAlignment="1" applyProtection="1">
      <alignment vertical="center"/>
    </xf>
    <xf numFmtId="0" fontId="37" fillId="3" borderId="0" xfId="8" applyFont="1" applyFill="1" applyBorder="1" applyAlignment="1" applyProtection="1">
      <alignment horizontal="right" vertical="center"/>
    </xf>
    <xf numFmtId="0" fontId="37" fillId="0" borderId="0" xfId="8" applyFont="1" applyFill="1" applyBorder="1" applyAlignment="1" applyProtection="1">
      <alignment horizontal="left"/>
    </xf>
    <xf numFmtId="0" fontId="37" fillId="0" borderId="0" xfId="8" applyFont="1" applyFill="1" applyBorder="1" applyAlignment="1" applyProtection="1">
      <alignment horizontal="center"/>
    </xf>
    <xf numFmtId="0" fontId="37" fillId="0" borderId="13" xfId="8" applyFont="1" applyFill="1" applyBorder="1" applyAlignment="1" applyProtection="1">
      <alignment horizontal="center" vertical="center"/>
    </xf>
    <xf numFmtId="0" fontId="37" fillId="0" borderId="13" xfId="8" applyFont="1" applyFill="1" applyBorder="1" applyAlignment="1" applyProtection="1">
      <alignment vertical="center"/>
    </xf>
    <xf numFmtId="0" fontId="37" fillId="0" borderId="0" xfId="8" applyFont="1" applyFill="1" applyBorder="1" applyAlignment="1" applyProtection="1">
      <alignment vertical="center" wrapText="1"/>
    </xf>
    <xf numFmtId="0" fontId="37" fillId="0" borderId="0" xfId="8" applyFont="1" applyFill="1" applyBorder="1" applyAlignment="1" applyProtection="1">
      <alignment horizontal="justify" vertical="center" wrapText="1"/>
    </xf>
    <xf numFmtId="0" fontId="38" fillId="0" borderId="0" xfId="8" applyFont="1" applyFill="1" applyBorder="1" applyAlignment="1">
      <alignment horizontal="left" vertical="center"/>
    </xf>
    <xf numFmtId="0" fontId="38" fillId="0" borderId="0" xfId="8" applyFont="1" applyFill="1" applyBorder="1" applyAlignment="1">
      <alignment vertical="center"/>
    </xf>
    <xf numFmtId="0" fontId="38" fillId="0" borderId="0" xfId="8" applyFont="1" applyFill="1" applyBorder="1" applyAlignment="1">
      <alignment vertical="center" wrapText="1"/>
    </xf>
    <xf numFmtId="0" fontId="38" fillId="0" borderId="0" xfId="8" applyFont="1" applyFill="1" applyBorder="1" applyAlignment="1">
      <alignment horizontal="justify" vertical="center" wrapText="1"/>
    </xf>
    <xf numFmtId="0" fontId="34" fillId="0" borderId="37" xfId="8" applyFont="1" applyFill="1" applyBorder="1" applyAlignment="1" applyProtection="1">
      <alignment vertical="center"/>
    </xf>
    <xf numFmtId="178" fontId="34" fillId="7" borderId="19" xfId="8" applyNumberFormat="1" applyFont="1" applyFill="1" applyBorder="1" applyAlignment="1" applyProtection="1">
      <alignment horizontal="center" vertical="center" shrinkToFit="1"/>
      <protection locked="0"/>
    </xf>
    <xf numFmtId="178" fontId="34" fillId="7" borderId="1" xfId="8" applyNumberFormat="1" applyFont="1" applyFill="1" applyBorder="1" applyAlignment="1" applyProtection="1">
      <alignment horizontal="center" vertical="center" shrinkToFit="1"/>
      <protection locked="0"/>
    </xf>
    <xf numFmtId="178" fontId="34" fillId="7" borderId="20" xfId="8" applyNumberFormat="1" applyFont="1" applyFill="1" applyBorder="1" applyAlignment="1" applyProtection="1">
      <alignment horizontal="center" vertical="center" shrinkToFit="1"/>
      <protection locked="0"/>
    </xf>
    <xf numFmtId="0" fontId="37" fillId="0" borderId="0" xfId="8" applyFont="1" applyFill="1" applyBorder="1" applyAlignment="1" applyProtection="1">
      <alignment horizontal="centerContinuous" vertical="center"/>
    </xf>
    <xf numFmtId="181" fontId="37" fillId="0" borderId="0" xfId="8" applyNumberFormat="1" applyFont="1" applyFill="1" applyBorder="1" applyAlignment="1" applyProtection="1">
      <alignment vertical="center"/>
    </xf>
    <xf numFmtId="181" fontId="37" fillId="0" borderId="0" xfId="8" applyNumberFormat="1" applyFont="1" applyFill="1" applyAlignment="1" applyProtection="1">
      <alignment vertical="center"/>
    </xf>
    <xf numFmtId="185" fontId="37" fillId="3" borderId="0" xfId="8" applyNumberFormat="1" applyFont="1" applyFill="1" applyBorder="1" applyAlignment="1" applyProtection="1">
      <alignment vertical="center"/>
    </xf>
    <xf numFmtId="186" fontId="37" fillId="3" borderId="0" xfId="8" applyNumberFormat="1" applyFont="1" applyFill="1" applyBorder="1" applyAlignment="1" applyProtection="1">
      <alignment vertical="center"/>
    </xf>
    <xf numFmtId="0" fontId="37" fillId="0" borderId="0" xfId="8" applyFont="1" applyFill="1" applyBorder="1" applyAlignment="1" applyProtection="1">
      <alignment horizontal="centerContinuous"/>
    </xf>
    <xf numFmtId="0" fontId="37" fillId="0" borderId="13" xfId="8" applyFont="1" applyFill="1" applyBorder="1" applyAlignment="1" applyProtection="1">
      <alignment horizontal="centerContinuous" vertical="center"/>
    </xf>
    <xf numFmtId="0" fontId="1" fillId="3" borderId="0" xfId="8" applyFill="1">
      <alignment vertical="center"/>
    </xf>
    <xf numFmtId="0" fontId="36" fillId="3" borderId="0" xfId="8" applyFont="1" applyFill="1" applyAlignment="1">
      <alignment horizontal="left" vertical="center"/>
    </xf>
    <xf numFmtId="0" fontId="38" fillId="3" borderId="0" xfId="8" applyFont="1" applyFill="1" applyAlignment="1">
      <alignment horizontal="left" vertical="center"/>
    </xf>
    <xf numFmtId="0" fontId="38" fillId="3" borderId="0" xfId="8" applyFont="1" applyFill="1" applyAlignment="1">
      <alignment vertical="center"/>
    </xf>
    <xf numFmtId="0" fontId="38" fillId="7" borderId="1" xfId="8" applyFont="1" applyFill="1" applyBorder="1" applyAlignment="1">
      <alignment horizontal="left" vertical="center"/>
    </xf>
    <xf numFmtId="0" fontId="38" fillId="8" borderId="1" xfId="8" applyFont="1" applyFill="1" applyBorder="1" applyAlignment="1">
      <alignment horizontal="left" vertical="center"/>
    </xf>
    <xf numFmtId="0" fontId="42" fillId="3" borderId="0" xfId="8" applyFont="1" applyFill="1" applyAlignment="1">
      <alignment horizontal="left" vertical="center"/>
    </xf>
    <xf numFmtId="0" fontId="38" fillId="3" borderId="1" xfId="8" applyFont="1" applyFill="1" applyBorder="1" applyAlignment="1">
      <alignment horizontal="center" vertical="center"/>
    </xf>
    <xf numFmtId="0" fontId="38" fillId="3" borderId="1" xfId="8" applyFont="1" applyFill="1" applyBorder="1" applyAlignment="1">
      <alignment horizontal="left" vertical="center"/>
    </xf>
    <xf numFmtId="0" fontId="43" fillId="3" borderId="0" xfId="8" applyFont="1" applyFill="1" applyAlignment="1">
      <alignment horizontal="left" vertical="center"/>
    </xf>
    <xf numFmtId="0" fontId="38" fillId="3" borderId="0" xfId="8" applyFont="1" applyFill="1" applyAlignment="1">
      <alignment horizontal="left" vertical="center" wrapText="1"/>
    </xf>
    <xf numFmtId="0" fontId="43" fillId="3" borderId="0" xfId="8" applyFont="1" applyFill="1" applyBorder="1" applyAlignment="1">
      <alignment horizontal="left" vertical="center"/>
    </xf>
    <xf numFmtId="0" fontId="43" fillId="3" borderId="0" xfId="8" applyFont="1" applyFill="1" applyBorder="1" applyAlignment="1">
      <alignment vertical="center"/>
    </xf>
    <xf numFmtId="0" fontId="38" fillId="3" borderId="0" xfId="8" applyFont="1" applyFill="1" applyBorder="1" applyAlignment="1">
      <alignment vertical="center"/>
    </xf>
    <xf numFmtId="0" fontId="40" fillId="3" borderId="0" xfId="8" applyFont="1" applyFill="1" applyAlignment="1">
      <alignment vertical="center"/>
    </xf>
    <xf numFmtId="0" fontId="43" fillId="3" borderId="0" xfId="8" applyFont="1" applyFill="1" applyBorder="1" applyAlignment="1">
      <alignment vertical="center" shrinkToFit="1"/>
    </xf>
    <xf numFmtId="0" fontId="46" fillId="3" borderId="0" xfId="8" applyFont="1" applyFill="1" applyBorder="1" applyAlignment="1">
      <alignment vertical="center" shrinkToFit="1"/>
    </xf>
    <xf numFmtId="0" fontId="38" fillId="3" borderId="0" xfId="8" applyFont="1" applyFill="1" applyAlignment="1">
      <alignment vertical="center" wrapText="1"/>
    </xf>
    <xf numFmtId="0" fontId="38" fillId="3" borderId="0" xfId="8" applyFont="1" applyFill="1" applyAlignment="1">
      <alignment vertical="center" textRotation="90"/>
    </xf>
    <xf numFmtId="0" fontId="47" fillId="3" borderId="0" xfId="8" applyFont="1" applyFill="1" applyAlignment="1">
      <alignment horizontal="left" vertical="center"/>
    </xf>
    <xf numFmtId="0" fontId="47" fillId="0" borderId="0" xfId="8" applyFont="1" applyAlignment="1">
      <alignment horizontal="left" vertical="center"/>
    </xf>
    <xf numFmtId="0" fontId="49" fillId="3" borderId="0" xfId="8" applyFont="1" applyFill="1">
      <alignment vertical="center"/>
    </xf>
    <xf numFmtId="0" fontId="49" fillId="3" borderId="1" xfId="8" applyFont="1" applyFill="1" applyBorder="1" applyAlignment="1">
      <alignment horizontal="center" vertical="center"/>
    </xf>
    <xf numFmtId="0" fontId="49" fillId="3" borderId="1" xfId="8" applyFont="1" applyFill="1" applyBorder="1" applyAlignment="1">
      <alignment vertical="center" shrinkToFit="1"/>
    </xf>
    <xf numFmtId="0" fontId="49" fillId="3" borderId="1" xfId="8" applyFont="1" applyFill="1" applyBorder="1">
      <alignment vertical="center"/>
    </xf>
    <xf numFmtId="0" fontId="49" fillId="3" borderId="100" xfId="8" applyFont="1" applyFill="1" applyBorder="1" applyAlignment="1">
      <alignment horizontal="center" vertical="center" shrinkToFit="1"/>
    </xf>
    <xf numFmtId="0" fontId="34" fillId="3" borderId="107" xfId="8" applyFont="1" applyFill="1" applyBorder="1" applyAlignment="1">
      <alignment horizontal="center" vertical="center"/>
    </xf>
    <xf numFmtId="0" fontId="34" fillId="3" borderId="108" xfId="8" applyFont="1" applyFill="1" applyBorder="1" applyAlignment="1">
      <alignment horizontal="center" vertical="center"/>
    </xf>
    <xf numFmtId="0" fontId="34" fillId="3" borderId="109" xfId="8" applyFont="1" applyFill="1" applyBorder="1" applyAlignment="1">
      <alignment horizontal="center" vertical="center"/>
    </xf>
    <xf numFmtId="0" fontId="49" fillId="3" borderId="109" xfId="8" applyFont="1" applyFill="1" applyBorder="1" applyAlignment="1">
      <alignment horizontal="center" vertical="center"/>
    </xf>
    <xf numFmtId="0" fontId="49" fillId="3" borderId="110" xfId="8" applyFont="1" applyFill="1" applyBorder="1" applyAlignment="1">
      <alignment horizontal="center" vertical="center"/>
    </xf>
    <xf numFmtId="0" fontId="34" fillId="3" borderId="16" xfId="8" applyFont="1" applyFill="1" applyBorder="1">
      <alignment vertical="center"/>
    </xf>
    <xf numFmtId="0" fontId="34" fillId="3" borderId="29" xfId="8" applyFont="1" applyFill="1" applyBorder="1" applyAlignment="1">
      <alignment vertical="center" shrinkToFit="1"/>
    </xf>
    <xf numFmtId="0" fontId="34" fillId="3" borderId="17" xfId="8" applyFont="1" applyFill="1" applyBorder="1" applyAlignment="1">
      <alignment vertical="center" shrinkToFit="1"/>
    </xf>
    <xf numFmtId="0" fontId="34" fillId="3" borderId="17" xfId="8" applyFont="1" applyFill="1" applyBorder="1">
      <alignment vertical="center"/>
    </xf>
    <xf numFmtId="0" fontId="49" fillId="3" borderId="17" xfId="8" applyFont="1" applyFill="1" applyBorder="1">
      <alignment vertical="center"/>
    </xf>
    <xf numFmtId="0" fontId="49" fillId="3" borderId="18" xfId="8" applyFont="1" applyFill="1" applyBorder="1">
      <alignment vertical="center"/>
    </xf>
    <xf numFmtId="0" fontId="34" fillId="3" borderId="19" xfId="8" applyFont="1" applyFill="1" applyBorder="1">
      <alignment vertical="center"/>
    </xf>
    <xf numFmtId="0" fontId="34" fillId="3" borderId="12" xfId="8" applyFont="1" applyFill="1" applyBorder="1" applyAlignment="1">
      <alignment vertical="center" shrinkToFit="1"/>
    </xf>
    <xf numFmtId="0" fontId="34" fillId="3" borderId="6" xfId="8" applyFont="1" applyFill="1" applyBorder="1" applyAlignment="1">
      <alignment vertical="center" shrinkToFit="1"/>
    </xf>
    <xf numFmtId="0" fontId="34" fillId="3" borderId="6" xfId="8" applyFont="1" applyFill="1" applyBorder="1">
      <alignment vertical="center"/>
    </xf>
    <xf numFmtId="0" fontId="49" fillId="3" borderId="20" xfId="8" applyFont="1" applyFill="1" applyBorder="1">
      <alignment vertical="center"/>
    </xf>
    <xf numFmtId="0" fontId="34" fillId="3" borderId="2" xfId="8" applyFont="1" applyFill="1" applyBorder="1" applyAlignment="1">
      <alignment vertical="center" shrinkToFit="1"/>
    </xf>
    <xf numFmtId="0" fontId="34" fillId="3" borderId="1" xfId="8" applyFont="1" applyFill="1" applyBorder="1" applyAlignment="1">
      <alignment vertical="center" shrinkToFit="1"/>
    </xf>
    <xf numFmtId="0" fontId="34" fillId="3" borderId="1" xfId="8" applyFont="1" applyFill="1" applyBorder="1">
      <alignment vertical="center"/>
    </xf>
    <xf numFmtId="0" fontId="34" fillId="3" borderId="21" xfId="8" applyFont="1" applyFill="1" applyBorder="1">
      <alignment vertical="center"/>
    </xf>
    <xf numFmtId="0" fontId="49" fillId="3" borderId="22" xfId="8" applyFont="1" applyFill="1" applyBorder="1" applyAlignment="1">
      <alignment vertical="center" shrinkToFit="1"/>
    </xf>
    <xf numFmtId="0" fontId="34" fillId="3" borderId="22" xfId="8" applyFont="1" applyFill="1" applyBorder="1" applyAlignment="1">
      <alignment vertical="center" shrinkToFit="1"/>
    </xf>
    <xf numFmtId="0" fontId="34" fillId="3" borderId="22" xfId="8" applyFont="1" applyFill="1" applyBorder="1">
      <alignment vertical="center"/>
    </xf>
    <xf numFmtId="0" fontId="49" fillId="3" borderId="22" xfId="8" applyFont="1" applyFill="1" applyBorder="1">
      <alignment vertical="center"/>
    </xf>
    <xf numFmtId="0" fontId="49" fillId="3" borderId="23" xfId="8" applyFont="1" applyFill="1" applyBorder="1">
      <alignment vertical="center"/>
    </xf>
    <xf numFmtId="0" fontId="34" fillId="0" borderId="0" xfId="8" applyFont="1" applyFill="1" applyAlignment="1" applyProtection="1">
      <alignment vertical="center"/>
      <protection locked="0"/>
    </xf>
    <xf numFmtId="0" fontId="35" fillId="0" borderId="0" xfId="8" applyFont="1" applyFill="1" applyAlignment="1" applyProtection="1">
      <alignment horizontal="right" vertical="center"/>
      <protection locked="0"/>
    </xf>
    <xf numFmtId="0" fontId="35" fillId="0" borderId="0" xfId="8" applyFont="1" applyFill="1" applyAlignment="1" applyProtection="1">
      <alignment vertical="center"/>
      <protection locked="0"/>
    </xf>
    <xf numFmtId="0" fontId="38" fillId="0" borderId="0" xfId="8" applyFont="1" applyFill="1" applyAlignment="1" applyProtection="1">
      <alignment horizontal="right" vertical="center"/>
      <protection locked="0"/>
    </xf>
    <xf numFmtId="0" fontId="38" fillId="0" borderId="0" xfId="8" applyFont="1" applyFill="1" applyAlignment="1" applyProtection="1">
      <alignment vertical="center"/>
      <protection locked="0"/>
    </xf>
    <xf numFmtId="0" fontId="50" fillId="0" borderId="0" xfId="8" applyFont="1" applyFill="1" applyBorder="1" applyAlignment="1" applyProtection="1">
      <alignment vertical="center"/>
    </xf>
    <xf numFmtId="0" fontId="38" fillId="0" borderId="0" xfId="8" applyFont="1" applyFill="1" applyBorder="1" applyAlignment="1" applyProtection="1">
      <alignment vertical="center"/>
      <protection locked="0"/>
    </xf>
    <xf numFmtId="0" fontId="38" fillId="0" borderId="0" xfId="8" applyFont="1" applyFill="1" applyBorder="1" applyAlignment="1" applyProtection="1">
      <alignment horizontal="left" vertical="center"/>
      <protection locked="0"/>
    </xf>
    <xf numFmtId="0" fontId="38" fillId="0" borderId="0" xfId="8" applyFont="1" applyFill="1" applyBorder="1" applyAlignment="1" applyProtection="1">
      <alignment vertical="center" wrapText="1"/>
      <protection locked="0"/>
    </xf>
    <xf numFmtId="0" fontId="38" fillId="0" borderId="0" xfId="8" applyFont="1" applyFill="1" applyBorder="1" applyAlignment="1" applyProtection="1">
      <alignment horizontal="justify" vertical="center" wrapText="1"/>
      <protection locked="0"/>
    </xf>
    <xf numFmtId="0" fontId="14" fillId="0" borderId="0" xfId="2" applyAlignment="1">
      <alignment horizontal="right" vertical="center"/>
    </xf>
    <xf numFmtId="0" fontId="14" fillId="0" borderId="68" xfId="2" applyBorder="1" applyAlignment="1">
      <alignment vertical="center"/>
    </xf>
    <xf numFmtId="0" fontId="14" fillId="0" borderId="28" xfId="2" applyBorder="1" applyAlignment="1">
      <alignment vertical="center"/>
    </xf>
    <xf numFmtId="0" fontId="14" fillId="0" borderId="90" xfId="2" applyBorder="1" applyAlignment="1">
      <alignment vertical="center"/>
    </xf>
    <xf numFmtId="0" fontId="14" fillId="0" borderId="71" xfId="2" applyBorder="1" applyAlignment="1">
      <alignment vertical="center"/>
    </xf>
    <xf numFmtId="0" fontId="14" fillId="0" borderId="6" xfId="2" applyBorder="1" applyAlignment="1">
      <alignment vertical="center"/>
    </xf>
    <xf numFmtId="0" fontId="14" fillId="0" borderId="14" xfId="2" applyBorder="1" applyAlignment="1">
      <alignment vertical="center"/>
    </xf>
    <xf numFmtId="0" fontId="14" fillId="0" borderId="12" xfId="2" applyBorder="1" applyAlignment="1">
      <alignment vertical="center"/>
    </xf>
    <xf numFmtId="0" fontId="14" fillId="0" borderId="94" xfId="2" applyBorder="1" applyAlignment="1">
      <alignment vertical="center"/>
    </xf>
    <xf numFmtId="0" fontId="14" fillId="0" borderId="11" xfId="2" applyBorder="1" applyAlignment="1">
      <alignment vertical="center"/>
    </xf>
    <xf numFmtId="0" fontId="14" fillId="0" borderId="5" xfId="2" applyBorder="1" applyAlignment="1">
      <alignment horizontal="center" vertical="center"/>
    </xf>
    <xf numFmtId="0" fontId="14" fillId="0" borderId="10" xfId="2" applyBorder="1" applyAlignment="1">
      <alignment vertical="center"/>
    </xf>
    <xf numFmtId="0" fontId="14" fillId="0" borderId="9" xfId="2" applyBorder="1" applyAlignment="1">
      <alignment vertical="center"/>
    </xf>
    <xf numFmtId="0" fontId="14" fillId="0" borderId="8" xfId="2" applyBorder="1" applyAlignment="1">
      <alignment vertical="center"/>
    </xf>
    <xf numFmtId="0" fontId="14" fillId="0" borderId="4" xfId="2" applyBorder="1" applyAlignment="1">
      <alignment vertical="center"/>
    </xf>
    <xf numFmtId="0" fontId="14" fillId="0" borderId="5" xfId="2" applyBorder="1" applyAlignment="1">
      <alignment vertical="center"/>
    </xf>
    <xf numFmtId="0" fontId="14" fillId="0" borderId="0" xfId="2" applyBorder="1" applyAlignment="1">
      <alignment horizontal="center" vertical="center"/>
    </xf>
    <xf numFmtId="0" fontId="14" fillId="0" borderId="10" xfId="2" applyBorder="1" applyAlignment="1">
      <alignment horizontal="center" vertical="center"/>
    </xf>
    <xf numFmtId="0" fontId="14" fillId="0" borderId="7" xfId="2" applyBorder="1" applyAlignment="1">
      <alignment vertical="center"/>
    </xf>
    <xf numFmtId="0" fontId="14" fillId="0" borderId="74" xfId="2" applyBorder="1" applyAlignment="1">
      <alignment vertical="center"/>
    </xf>
    <xf numFmtId="0" fontId="14" fillId="0" borderId="67" xfId="2" applyBorder="1" applyAlignment="1">
      <alignment vertical="center"/>
    </xf>
    <xf numFmtId="0" fontId="14" fillId="0" borderId="89" xfId="2" applyBorder="1" applyAlignment="1">
      <alignment vertical="center"/>
    </xf>
    <xf numFmtId="0" fontId="14" fillId="0" borderId="0" xfId="2" applyFont="1" applyAlignment="1">
      <alignment vertical="center"/>
    </xf>
    <xf numFmtId="0" fontId="51" fillId="3" borderId="0" xfId="7" applyFont="1" applyFill="1" applyBorder="1" applyAlignment="1">
      <alignment horizontal="left" vertical="top"/>
    </xf>
    <xf numFmtId="0" fontId="51" fillId="3" borderId="0" xfId="7" applyFont="1" applyFill="1" applyBorder="1" applyAlignment="1">
      <alignment horizontal="left" vertical="center"/>
    </xf>
    <xf numFmtId="0" fontId="51" fillId="3" borderId="0" xfId="7" applyFont="1" applyFill="1" applyBorder="1" applyAlignment="1">
      <alignment horizontal="right" vertical="center"/>
    </xf>
    <xf numFmtId="0" fontId="53" fillId="3" borderId="0" xfId="7" applyFont="1" applyFill="1" applyBorder="1" applyAlignment="1">
      <alignment horizontal="left" vertical="top"/>
    </xf>
    <xf numFmtId="0" fontId="55" fillId="3" borderId="111" xfId="7" applyFont="1" applyFill="1" applyBorder="1" applyAlignment="1">
      <alignment horizontal="left" vertical="center" wrapText="1"/>
    </xf>
    <xf numFmtId="0" fontId="47" fillId="3" borderId="112" xfId="7" applyFont="1" applyFill="1" applyBorder="1" applyAlignment="1">
      <alignment horizontal="left" vertical="center" wrapText="1"/>
    </xf>
    <xf numFmtId="0" fontId="47" fillId="3" borderId="0" xfId="7" applyFont="1" applyFill="1" applyBorder="1" applyAlignment="1">
      <alignment horizontal="left" vertical="top"/>
    </xf>
    <xf numFmtId="0" fontId="55" fillId="3" borderId="113" xfId="7" applyFont="1" applyFill="1" applyBorder="1" applyAlignment="1">
      <alignment horizontal="left" vertical="center" wrapText="1"/>
    </xf>
    <xf numFmtId="0" fontId="47" fillId="3" borderId="114" xfId="7" applyFont="1" applyFill="1" applyBorder="1" applyAlignment="1">
      <alignment horizontal="left" vertical="center" wrapText="1"/>
    </xf>
    <xf numFmtId="0" fontId="55" fillId="3" borderId="0" xfId="7" applyFont="1" applyFill="1" applyBorder="1" applyAlignment="1">
      <alignment horizontal="left" vertical="center" wrapText="1"/>
    </xf>
    <xf numFmtId="0" fontId="47" fillId="3" borderId="0" xfId="7" applyFont="1" applyFill="1" applyBorder="1" applyAlignment="1">
      <alignment horizontal="left" vertical="center" wrapText="1"/>
    </xf>
    <xf numFmtId="0" fontId="55" fillId="3" borderId="0" xfId="7" applyFont="1" applyFill="1" applyBorder="1" applyAlignment="1">
      <alignment horizontal="left" vertical="top" wrapText="1"/>
    </xf>
    <xf numFmtId="0" fontId="52" fillId="3" borderId="0" xfId="7" applyFont="1" applyFill="1" applyBorder="1" applyAlignment="1">
      <alignment horizontal="left" vertical="top"/>
    </xf>
    <xf numFmtId="0" fontId="56" fillId="3" borderId="0" xfId="7" applyFont="1" applyFill="1" applyBorder="1" applyAlignment="1">
      <alignment horizontal="center" vertical="center"/>
    </xf>
    <xf numFmtId="0" fontId="53" fillId="3" borderId="0" xfId="7" applyFont="1" applyFill="1" applyBorder="1" applyAlignment="1">
      <alignment vertical="center"/>
    </xf>
    <xf numFmtId="0" fontId="53" fillId="3" borderId="0" xfId="7" applyFont="1" applyFill="1" applyBorder="1" applyAlignment="1">
      <alignment horizontal="center" vertical="center"/>
    </xf>
    <xf numFmtId="0" fontId="53" fillId="3" borderId="0" xfId="7" applyFont="1" applyFill="1" applyBorder="1" applyAlignment="1">
      <alignment horizontal="left" vertical="center"/>
    </xf>
    <xf numFmtId="0" fontId="51" fillId="3" borderId="0" xfId="7" applyFont="1" applyFill="1" applyBorder="1" applyAlignment="1"/>
    <xf numFmtId="0" fontId="52" fillId="3" borderId="0" xfId="7" applyFont="1" applyFill="1" applyBorder="1" applyAlignment="1">
      <alignment horizontal="left"/>
    </xf>
    <xf numFmtId="0" fontId="54" fillId="3" borderId="0" xfId="7" applyFont="1" applyFill="1" applyBorder="1" applyAlignment="1">
      <alignment horizontal="right" vertical="top"/>
    </xf>
    <xf numFmtId="0" fontId="52" fillId="3" borderId="13" xfId="7" applyFont="1" applyFill="1" applyBorder="1" applyAlignment="1"/>
    <xf numFmtId="0" fontId="51" fillId="3" borderId="8" xfId="7" applyFont="1" applyFill="1" applyBorder="1" applyAlignment="1">
      <alignment vertical="center"/>
    </xf>
    <xf numFmtId="0" fontId="53" fillId="3" borderId="0" xfId="7" applyFont="1" applyFill="1" applyBorder="1" applyAlignment="1">
      <alignment horizontal="center" vertical="top"/>
    </xf>
    <xf numFmtId="0" fontId="51" fillId="3" borderId="10" xfId="7" applyFont="1" applyFill="1" applyBorder="1" applyAlignment="1">
      <alignment horizontal="left" vertical="top"/>
    </xf>
    <xf numFmtId="0" fontId="51" fillId="3" borderId="12" xfId="7" applyFont="1" applyFill="1" applyBorder="1" applyAlignment="1">
      <alignment horizontal="left" vertical="top"/>
    </xf>
    <xf numFmtId="0" fontId="13" fillId="0" borderId="1" xfId="1" applyFont="1" applyBorder="1" applyAlignment="1">
      <alignment vertical="center" wrapText="1"/>
    </xf>
    <xf numFmtId="0" fontId="14" fillId="0" borderId="1" xfId="1" applyFont="1" applyBorder="1" applyAlignment="1">
      <alignment horizontal="center" vertical="center"/>
    </xf>
    <xf numFmtId="0" fontId="14" fillId="0" borderId="1" xfId="1" applyFont="1" applyBorder="1">
      <alignment vertical="center"/>
    </xf>
    <xf numFmtId="0" fontId="14" fillId="4" borderId="1" xfId="1" applyFont="1" applyFill="1" applyBorder="1" applyAlignment="1">
      <alignment horizontal="center" vertical="center" wrapText="1"/>
    </xf>
    <xf numFmtId="0" fontId="18" fillId="4" borderId="1" xfId="1" applyFont="1" applyFill="1" applyBorder="1" applyAlignment="1">
      <alignment vertical="center" wrapText="1"/>
    </xf>
    <xf numFmtId="0" fontId="13" fillId="0" borderId="1" xfId="1" applyFont="1" applyBorder="1">
      <alignment vertical="center"/>
    </xf>
    <xf numFmtId="0" fontId="14" fillId="4" borderId="1" xfId="1" applyFont="1" applyFill="1" applyBorder="1" applyAlignment="1">
      <alignment horizontal="center" vertical="center"/>
    </xf>
    <xf numFmtId="3" fontId="14" fillId="4" borderId="1" xfId="1" applyNumberFormat="1" applyFont="1" applyFill="1" applyBorder="1" applyAlignment="1">
      <alignment horizontal="center" vertical="center"/>
    </xf>
    <xf numFmtId="0" fontId="13" fillId="0" borderId="1" xfId="1" applyFont="1" applyBorder="1" applyAlignment="1">
      <alignment vertical="center" shrinkToFit="1"/>
    </xf>
    <xf numFmtId="0" fontId="13" fillId="0" borderId="1" xfId="1" applyFont="1" applyBorder="1" applyAlignment="1">
      <alignment horizontal="center" vertical="center"/>
    </xf>
    <xf numFmtId="0" fontId="14" fillId="0" borderId="0" xfId="1" applyFont="1" applyAlignment="1">
      <alignment horizontal="right" vertical="center"/>
    </xf>
    <xf numFmtId="0" fontId="18" fillId="0" borderId="2" xfId="1" applyFont="1" applyBorder="1" applyAlignment="1">
      <alignment vertical="center" wrapText="1"/>
    </xf>
    <xf numFmtId="0" fontId="18" fillId="0" borderId="15" xfId="1" applyFont="1" applyBorder="1" applyAlignment="1">
      <alignment vertical="center"/>
    </xf>
    <xf numFmtId="0" fontId="18" fillId="0" borderId="3" xfId="1" applyFont="1" applyBorder="1" applyAlignment="1">
      <alignment vertical="center"/>
    </xf>
    <xf numFmtId="0" fontId="18" fillId="0" borderId="2" xfId="1" applyFont="1" applyBorder="1" applyAlignment="1">
      <alignment vertical="center"/>
    </xf>
    <xf numFmtId="0" fontId="18" fillId="0" borderId="15" xfId="1" applyFont="1" applyBorder="1" applyAlignment="1">
      <alignment vertical="center" wrapText="1"/>
    </xf>
    <xf numFmtId="0" fontId="18" fillId="0" borderId="3" xfId="1" applyFont="1" applyBorder="1" applyAlignment="1">
      <alignment vertical="center" wrapText="1"/>
    </xf>
    <xf numFmtId="0" fontId="18" fillId="0" borderId="1" xfId="1" applyFont="1" applyBorder="1" applyAlignment="1">
      <alignment vertical="center" wrapText="1"/>
    </xf>
    <xf numFmtId="0" fontId="18" fillId="0" borderId="1" xfId="1" applyFont="1" applyBorder="1" applyAlignment="1">
      <alignment vertical="center"/>
    </xf>
    <xf numFmtId="0" fontId="12" fillId="0" borderId="0" xfId="1" applyFont="1" applyBorder="1" applyAlignment="1">
      <alignment horizontal="center" vertical="center"/>
    </xf>
    <xf numFmtId="0" fontId="8" fillId="0" borderId="7" xfId="1" applyFont="1" applyBorder="1" applyAlignment="1">
      <alignment horizontal="center" vertical="center"/>
    </xf>
    <xf numFmtId="0" fontId="8" fillId="0" borderId="9" xfId="1" applyFont="1" applyBorder="1" applyAlignment="1">
      <alignment horizontal="center" vertical="center"/>
    </xf>
    <xf numFmtId="0" fontId="8" fillId="0" borderId="10" xfId="1" applyFont="1" applyBorder="1" applyAlignment="1">
      <alignment horizontal="center" vertical="center"/>
    </xf>
    <xf numFmtId="0" fontId="8" fillId="0" borderId="11" xfId="1" applyFont="1" applyBorder="1" applyAlignment="1">
      <alignment horizontal="center" vertical="center"/>
    </xf>
    <xf numFmtId="0" fontId="8" fillId="0" borderId="12" xfId="1" applyFont="1" applyBorder="1" applyAlignment="1">
      <alignment horizontal="center" vertical="center"/>
    </xf>
    <xf numFmtId="0" fontId="8" fillId="0" borderId="14" xfId="1" applyFont="1" applyBorder="1" applyAlignment="1">
      <alignment horizontal="center" vertical="center"/>
    </xf>
    <xf numFmtId="0" fontId="12" fillId="5" borderId="7" xfId="1" applyFont="1" applyFill="1" applyBorder="1" applyAlignment="1">
      <alignment horizontal="left" vertical="center"/>
    </xf>
    <xf numFmtId="0" fontId="12" fillId="5" borderId="8" xfId="1" applyFont="1" applyFill="1" applyBorder="1" applyAlignment="1">
      <alignment horizontal="left" vertical="center"/>
    </xf>
    <xf numFmtId="0" fontId="12" fillId="5" borderId="9" xfId="1" applyFont="1" applyFill="1" applyBorder="1" applyAlignment="1">
      <alignment horizontal="left" vertical="center"/>
    </xf>
    <xf numFmtId="0" fontId="12" fillId="5" borderId="10" xfId="1" applyFont="1" applyFill="1" applyBorder="1" applyAlignment="1">
      <alignment horizontal="left" vertical="center"/>
    </xf>
    <xf numFmtId="0" fontId="12" fillId="5" borderId="0" xfId="1" applyFont="1" applyFill="1" applyBorder="1" applyAlignment="1">
      <alignment horizontal="left" vertical="center"/>
    </xf>
    <xf numFmtId="0" fontId="12" fillId="5" borderId="11" xfId="1" applyFont="1" applyFill="1" applyBorder="1" applyAlignment="1">
      <alignment horizontal="left" vertical="center"/>
    </xf>
    <xf numFmtId="0" fontId="12" fillId="5" borderId="12" xfId="1" applyFont="1" applyFill="1" applyBorder="1" applyAlignment="1">
      <alignment horizontal="left" vertical="center"/>
    </xf>
    <xf numFmtId="0" fontId="12" fillId="5" borderId="13" xfId="1" applyFont="1" applyFill="1" applyBorder="1" applyAlignment="1">
      <alignment horizontal="left" vertical="center"/>
    </xf>
    <xf numFmtId="0" fontId="12" fillId="5" borderId="14" xfId="1" applyFont="1" applyFill="1" applyBorder="1" applyAlignment="1">
      <alignment horizontal="left" vertical="center"/>
    </xf>
    <xf numFmtId="0" fontId="8" fillId="2" borderId="2" xfId="1" applyFont="1" applyFill="1" applyBorder="1" applyAlignment="1">
      <alignment horizontal="center" vertical="center"/>
    </xf>
    <xf numFmtId="0" fontId="8" fillId="2" borderId="15" xfId="1" applyFont="1" applyFill="1" applyBorder="1" applyAlignment="1">
      <alignment horizontal="center" vertical="center"/>
    </xf>
    <xf numFmtId="0" fontId="8" fillId="2" borderId="3" xfId="1" applyFont="1" applyFill="1" applyBorder="1" applyAlignment="1">
      <alignment horizontal="center" vertical="center"/>
    </xf>
    <xf numFmtId="0" fontId="5" fillId="3" borderId="0" xfId="4" applyFont="1" applyFill="1" applyAlignment="1">
      <alignment horizontal="justify" vertical="top" wrapText="1"/>
    </xf>
    <xf numFmtId="0" fontId="5" fillId="3" borderId="0" xfId="4" applyFont="1" applyFill="1" applyAlignment="1">
      <alignment horizontal="center" vertical="top" wrapText="1"/>
    </xf>
    <xf numFmtId="0" fontId="8" fillId="3" borderId="0" xfId="4" applyFont="1" applyFill="1" applyBorder="1" applyAlignment="1">
      <alignment vertical="center" shrinkToFit="1"/>
    </xf>
    <xf numFmtId="0" fontId="8" fillId="3" borderId="0" xfId="5" applyFont="1" applyFill="1" applyBorder="1" applyAlignment="1">
      <alignment vertical="center" shrinkToFit="1"/>
    </xf>
    <xf numFmtId="0" fontId="5" fillId="3" borderId="2" xfId="4" applyFont="1" applyFill="1" applyBorder="1" applyAlignment="1">
      <alignment horizontal="left" vertical="center"/>
    </xf>
    <xf numFmtId="0" fontId="5" fillId="3" borderId="15" xfId="4" applyFont="1" applyFill="1" applyBorder="1" applyAlignment="1">
      <alignment horizontal="left" vertical="center"/>
    </xf>
    <xf numFmtId="0" fontId="5" fillId="3" borderId="3" xfId="4" applyFont="1" applyFill="1" applyBorder="1" applyAlignment="1">
      <alignment horizontal="left" vertical="center"/>
    </xf>
    <xf numFmtId="0" fontId="5" fillId="3" borderId="2" xfId="4" applyFont="1" applyFill="1" applyBorder="1" applyAlignment="1">
      <alignment horizontal="center" vertical="center"/>
    </xf>
    <xf numFmtId="0" fontId="5" fillId="3" borderId="15" xfId="4" applyFont="1" applyFill="1" applyBorder="1" applyAlignment="1">
      <alignment horizontal="center" vertical="center"/>
    </xf>
    <xf numFmtId="0" fontId="5" fillId="3" borderId="3" xfId="4" applyFont="1" applyFill="1" applyBorder="1" applyAlignment="1">
      <alignment horizontal="center" vertical="center"/>
    </xf>
    <xf numFmtId="0" fontId="8" fillId="3" borderId="0" xfId="4" applyFont="1" applyFill="1" applyBorder="1" applyAlignment="1">
      <alignment horizontal="left" vertical="center"/>
    </xf>
    <xf numFmtId="0" fontId="3" fillId="3" borderId="2" xfId="4" applyFont="1" applyFill="1" applyBorder="1" applyAlignment="1">
      <alignment vertical="center" shrinkToFit="1"/>
    </xf>
    <xf numFmtId="0" fontId="3" fillId="3" borderId="15" xfId="4" applyFont="1" applyFill="1" applyBorder="1" applyAlignment="1">
      <alignment vertical="center" shrinkToFit="1"/>
    </xf>
    <xf numFmtId="0" fontId="3" fillId="3" borderId="3" xfId="4" applyFont="1" applyFill="1" applyBorder="1" applyAlignment="1">
      <alignment vertical="center" shrinkToFit="1"/>
    </xf>
    <xf numFmtId="0" fontId="8" fillId="3" borderId="0" xfId="4" applyFont="1" applyFill="1" applyBorder="1" applyAlignment="1">
      <alignment horizontal="left" vertical="center" wrapText="1"/>
    </xf>
    <xf numFmtId="0" fontId="8" fillId="3" borderId="0" xfId="5" applyFont="1" applyFill="1" applyBorder="1" applyAlignment="1">
      <alignment horizontal="left" vertical="center"/>
    </xf>
    <xf numFmtId="0" fontId="5" fillId="3" borderId="7" xfId="5" applyFont="1" applyFill="1" applyBorder="1" applyAlignment="1">
      <alignment horizontal="center" vertical="center" wrapText="1"/>
    </xf>
    <xf numFmtId="0" fontId="5" fillId="3" borderId="8" xfId="5" applyFont="1" applyFill="1" applyBorder="1" applyAlignment="1">
      <alignment horizontal="center" vertical="center" wrapText="1"/>
    </xf>
    <xf numFmtId="0" fontId="5" fillId="3" borderId="9" xfId="5" applyFont="1" applyFill="1" applyBorder="1" applyAlignment="1">
      <alignment horizontal="center" vertical="center" wrapText="1"/>
    </xf>
    <xf numFmtId="0" fontId="5" fillId="3" borderId="10" xfId="5" applyFont="1" applyFill="1" applyBorder="1" applyAlignment="1">
      <alignment horizontal="center" vertical="center" wrapText="1"/>
    </xf>
    <xf numFmtId="0" fontId="5" fillId="3" borderId="0" xfId="5" applyFont="1" applyFill="1" applyBorder="1" applyAlignment="1">
      <alignment horizontal="center" vertical="center" wrapText="1"/>
    </xf>
    <xf numFmtId="0" fontId="5" fillId="3" borderId="11" xfId="5" applyFont="1" applyFill="1" applyBorder="1" applyAlignment="1">
      <alignment horizontal="center" vertical="center" wrapText="1"/>
    </xf>
    <xf numFmtId="0" fontId="5" fillId="3" borderId="12" xfId="5" applyFont="1" applyFill="1" applyBorder="1" applyAlignment="1">
      <alignment horizontal="center" vertical="center" wrapText="1"/>
    </xf>
    <xf numFmtId="0" fontId="5" fillId="3" borderId="13" xfId="5" applyFont="1" applyFill="1" applyBorder="1" applyAlignment="1">
      <alignment horizontal="center" vertical="center" wrapText="1"/>
    </xf>
    <xf numFmtId="0" fontId="5" fillId="3" borderId="14" xfId="5" applyFont="1" applyFill="1" applyBorder="1" applyAlignment="1">
      <alignment horizontal="center" vertical="center" wrapText="1"/>
    </xf>
    <xf numFmtId="0" fontId="8" fillId="3" borderId="0" xfId="4" applyFont="1" applyFill="1" applyBorder="1" applyAlignment="1">
      <alignment horizontal="center" vertical="center"/>
    </xf>
    <xf numFmtId="176" fontId="5" fillId="3" borderId="2" xfId="4" applyNumberFormat="1" applyFont="1" applyFill="1" applyBorder="1" applyAlignment="1">
      <alignment horizontal="center" vertical="center"/>
    </xf>
    <xf numFmtId="176" fontId="5" fillId="3" borderId="15" xfId="4" applyNumberFormat="1" applyFont="1" applyFill="1" applyBorder="1" applyAlignment="1">
      <alignment horizontal="center" vertical="center"/>
    </xf>
    <xf numFmtId="176" fontId="5" fillId="3" borderId="3" xfId="4" applyNumberFormat="1" applyFont="1" applyFill="1" applyBorder="1" applyAlignment="1">
      <alignment horizontal="center" vertical="center"/>
    </xf>
    <xf numFmtId="0" fontId="5" fillId="3" borderId="54" xfId="4" applyFont="1" applyFill="1" applyBorder="1" applyAlignment="1">
      <alignment horizontal="center" vertical="center"/>
    </xf>
    <xf numFmtId="0" fontId="5" fillId="3" borderId="53" xfId="4" applyFont="1" applyFill="1" applyBorder="1" applyAlignment="1">
      <alignment horizontal="center" vertical="center"/>
    </xf>
    <xf numFmtId="0" fontId="5" fillId="3" borderId="52" xfId="4" applyFont="1" applyFill="1" applyBorder="1" applyAlignment="1">
      <alignment horizontal="center" vertical="center"/>
    </xf>
    <xf numFmtId="0" fontId="5" fillId="3" borderId="51" xfId="4" applyFont="1" applyFill="1" applyBorder="1" applyAlignment="1">
      <alignment horizontal="center" vertical="center"/>
    </xf>
    <xf numFmtId="0" fontId="5" fillId="3" borderId="50" xfId="4" applyFont="1" applyFill="1" applyBorder="1" applyAlignment="1">
      <alignment horizontal="center" vertical="center"/>
    </xf>
    <xf numFmtId="0" fontId="5" fillId="3" borderId="49" xfId="4" applyFont="1" applyFill="1" applyBorder="1" applyAlignment="1">
      <alignment horizontal="center" vertical="center"/>
    </xf>
    <xf numFmtId="0" fontId="5" fillId="3" borderId="48" xfId="4" applyFont="1" applyFill="1" applyBorder="1" applyAlignment="1">
      <alignment horizontal="center" vertical="center"/>
    </xf>
    <xf numFmtId="0" fontId="5" fillId="3" borderId="47" xfId="4" applyFont="1" applyFill="1" applyBorder="1" applyAlignment="1">
      <alignment horizontal="center" vertical="center"/>
    </xf>
    <xf numFmtId="0" fontId="5" fillId="3" borderId="46" xfId="4" applyFont="1" applyFill="1" applyBorder="1" applyAlignment="1">
      <alignment horizontal="center" vertical="center"/>
    </xf>
    <xf numFmtId="0" fontId="8" fillId="3" borderId="0" xfId="4" applyFont="1" applyFill="1" applyBorder="1" applyAlignment="1">
      <alignment horizontal="center" vertical="center" textRotation="255"/>
    </xf>
    <xf numFmtId="0" fontId="8" fillId="3" borderId="0" xfId="4" applyFont="1" applyFill="1" applyBorder="1" applyAlignment="1">
      <alignment horizontal="center" vertical="center" wrapText="1"/>
    </xf>
    <xf numFmtId="0" fontId="19" fillId="0" borderId="7" xfId="4" applyFont="1" applyFill="1" applyBorder="1" applyAlignment="1">
      <alignment vertical="center" wrapText="1"/>
    </xf>
    <xf numFmtId="0" fontId="8" fillId="0" borderId="9" xfId="2" applyFont="1" applyFill="1" applyBorder="1" applyAlignment="1">
      <alignment vertical="center"/>
    </xf>
    <xf numFmtId="0" fontId="19" fillId="0" borderId="10" xfId="4" applyFont="1" applyFill="1" applyBorder="1" applyAlignment="1">
      <alignment vertical="center"/>
    </xf>
    <xf numFmtId="0" fontId="8" fillId="0" borderId="11" xfId="2" applyFont="1" applyFill="1" applyBorder="1" applyAlignment="1">
      <alignment vertical="center"/>
    </xf>
    <xf numFmtId="0" fontId="8" fillId="0" borderId="12" xfId="2" applyFont="1" applyFill="1" applyBorder="1" applyAlignment="1">
      <alignment vertical="center"/>
    </xf>
    <xf numFmtId="0" fontId="8" fillId="0" borderId="14" xfId="2" applyFont="1" applyFill="1" applyBorder="1" applyAlignment="1">
      <alignment vertical="center"/>
    </xf>
    <xf numFmtId="0" fontId="5" fillId="3" borderId="0" xfId="4" applyFont="1" applyFill="1" applyAlignment="1">
      <alignment horizontal="center" vertical="center"/>
    </xf>
    <xf numFmtId="0" fontId="5" fillId="3" borderId="4" xfId="5" applyFont="1" applyFill="1" applyBorder="1" applyAlignment="1">
      <alignment horizontal="center" vertical="center" textRotation="255" wrapText="1"/>
    </xf>
    <xf numFmtId="0" fontId="5" fillId="3" borderId="5" xfId="5" applyFont="1" applyFill="1" applyBorder="1" applyAlignment="1">
      <alignment horizontal="center" vertical="center" textRotation="255" wrapText="1"/>
    </xf>
    <xf numFmtId="0" fontId="5" fillId="0" borderId="5" xfId="2" applyFont="1" applyBorder="1" applyAlignment="1">
      <alignment horizontal="center" vertical="center" textRotation="255" wrapText="1"/>
    </xf>
    <xf numFmtId="0" fontId="5" fillId="0" borderId="6" xfId="2" applyFont="1" applyBorder="1" applyAlignment="1">
      <alignment horizontal="center" vertical="center" textRotation="255" wrapText="1"/>
    </xf>
    <xf numFmtId="0" fontId="5" fillId="3" borderId="7" xfId="4" applyFont="1" applyFill="1" applyBorder="1" applyAlignment="1">
      <alignment horizontal="center" vertical="center"/>
    </xf>
    <xf numFmtId="0" fontId="5" fillId="3" borderId="8" xfId="4" applyFont="1" applyFill="1" applyBorder="1" applyAlignment="1">
      <alignment horizontal="center" vertical="center"/>
    </xf>
    <xf numFmtId="0" fontId="5" fillId="3" borderId="9" xfId="4" applyFont="1" applyFill="1" applyBorder="1" applyAlignment="1">
      <alignment horizontal="center" vertical="center"/>
    </xf>
    <xf numFmtId="0" fontId="5" fillId="3" borderId="10" xfId="4" applyFont="1" applyFill="1" applyBorder="1" applyAlignment="1">
      <alignment horizontal="center" vertical="center"/>
    </xf>
    <xf numFmtId="0" fontId="5" fillId="3" borderId="0" xfId="4" applyFont="1" applyFill="1" applyBorder="1" applyAlignment="1">
      <alignment horizontal="center" vertical="center"/>
    </xf>
    <xf numFmtId="0" fontId="5" fillId="3" borderId="11" xfId="4" applyFont="1" applyFill="1" applyBorder="1" applyAlignment="1">
      <alignment horizontal="center" vertical="center"/>
    </xf>
    <xf numFmtId="0" fontId="5" fillId="3" borderId="12" xfId="4" applyFont="1" applyFill="1" applyBorder="1" applyAlignment="1">
      <alignment horizontal="center" vertical="center"/>
    </xf>
    <xf numFmtId="0" fontId="5" fillId="3" borderId="13" xfId="4" applyFont="1" applyFill="1" applyBorder="1" applyAlignment="1">
      <alignment horizontal="center" vertical="center"/>
    </xf>
    <xf numFmtId="0" fontId="5" fillId="3" borderId="14" xfId="4" applyFont="1" applyFill="1" applyBorder="1" applyAlignment="1">
      <alignment horizontal="center" vertical="center"/>
    </xf>
    <xf numFmtId="0" fontId="3" fillId="3" borderId="7" xfId="4" applyFont="1" applyFill="1" applyBorder="1" applyAlignment="1">
      <alignment horizontal="center" vertical="center" wrapText="1"/>
    </xf>
    <xf numFmtId="0" fontId="3" fillId="3" borderId="8" xfId="4" applyFont="1" applyFill="1" applyBorder="1" applyAlignment="1">
      <alignment horizontal="center" vertical="center" wrapText="1"/>
    </xf>
    <xf numFmtId="0" fontId="3" fillId="3" borderId="9" xfId="4" applyFont="1" applyFill="1" applyBorder="1" applyAlignment="1">
      <alignment horizontal="center" vertical="center" wrapText="1"/>
    </xf>
    <xf numFmtId="0" fontId="3" fillId="3" borderId="10" xfId="4" applyFont="1" applyFill="1" applyBorder="1" applyAlignment="1">
      <alignment horizontal="center" vertical="center" wrapText="1"/>
    </xf>
    <xf numFmtId="0" fontId="3" fillId="3" borderId="0" xfId="4" applyFont="1" applyFill="1" applyBorder="1" applyAlignment="1">
      <alignment horizontal="center" vertical="center" wrapText="1"/>
    </xf>
    <xf numFmtId="0" fontId="3" fillId="3" borderId="11" xfId="4" applyFont="1" applyFill="1" applyBorder="1" applyAlignment="1">
      <alignment horizontal="center" vertical="center" wrapText="1"/>
    </xf>
    <xf numFmtId="0" fontId="3" fillId="3" borderId="12" xfId="4" applyFont="1" applyFill="1" applyBorder="1" applyAlignment="1">
      <alignment horizontal="center" vertical="center" wrapText="1"/>
    </xf>
    <xf numFmtId="0" fontId="3" fillId="3" borderId="13" xfId="4" applyFont="1" applyFill="1" applyBorder="1" applyAlignment="1">
      <alignment horizontal="center" vertical="center" wrapText="1"/>
    </xf>
    <xf numFmtId="0" fontId="3" fillId="3" borderId="14" xfId="4" applyFont="1" applyFill="1" applyBorder="1" applyAlignment="1">
      <alignment horizontal="center" vertical="center" wrapText="1"/>
    </xf>
    <xf numFmtId="0" fontId="3" fillId="3" borderId="7" xfId="5" applyFont="1" applyFill="1" applyBorder="1" applyAlignment="1">
      <alignment horizontal="center" vertical="center" wrapText="1"/>
    </xf>
    <xf numFmtId="0" fontId="3" fillId="3" borderId="8" xfId="5" applyFont="1" applyFill="1" applyBorder="1" applyAlignment="1">
      <alignment horizontal="center" vertical="center" wrapText="1"/>
    </xf>
    <xf numFmtId="0" fontId="3" fillId="3" borderId="9" xfId="5" applyFont="1" applyFill="1" applyBorder="1" applyAlignment="1">
      <alignment horizontal="center" vertical="center" wrapText="1"/>
    </xf>
    <xf numFmtId="0" fontId="3" fillId="3" borderId="10" xfId="5" applyFont="1" applyFill="1" applyBorder="1" applyAlignment="1">
      <alignment horizontal="center" vertical="center" wrapText="1"/>
    </xf>
    <xf numFmtId="0" fontId="3" fillId="3" borderId="0" xfId="5" applyFont="1" applyFill="1" applyBorder="1" applyAlignment="1">
      <alignment horizontal="center" vertical="center" wrapText="1"/>
    </xf>
    <xf numFmtId="0" fontId="3" fillId="3" borderId="11" xfId="5" applyFont="1" applyFill="1" applyBorder="1" applyAlignment="1">
      <alignment horizontal="center" vertical="center" wrapText="1"/>
    </xf>
    <xf numFmtId="0" fontId="3" fillId="3" borderId="12" xfId="5" applyFont="1" applyFill="1" applyBorder="1" applyAlignment="1">
      <alignment horizontal="center" vertical="center" wrapText="1"/>
    </xf>
    <xf numFmtId="0" fontId="3" fillId="3" borderId="13" xfId="5" applyFont="1" applyFill="1" applyBorder="1" applyAlignment="1">
      <alignment horizontal="center" vertical="center" wrapText="1"/>
    </xf>
    <xf numFmtId="0" fontId="3" fillId="3" borderId="14" xfId="5" applyFont="1" applyFill="1" applyBorder="1" applyAlignment="1">
      <alignment horizontal="center" vertical="center" wrapText="1"/>
    </xf>
    <xf numFmtId="0" fontId="3" fillId="3" borderId="7" xfId="4" applyFont="1" applyFill="1" applyBorder="1" applyAlignment="1">
      <alignment horizontal="center" vertical="center"/>
    </xf>
    <xf numFmtId="0" fontId="3" fillId="3" borderId="9" xfId="5" applyFont="1" applyFill="1" applyBorder="1" applyAlignment="1">
      <alignment horizontal="center" vertical="center"/>
    </xf>
    <xf numFmtId="0" fontId="3" fillId="3" borderId="10" xfId="4" applyFont="1" applyFill="1" applyBorder="1" applyAlignment="1">
      <alignment horizontal="center" vertical="center"/>
    </xf>
    <xf numFmtId="0" fontId="3" fillId="3" borderId="11" xfId="5" applyFont="1" applyFill="1" applyBorder="1" applyAlignment="1">
      <alignment horizontal="center" vertical="center"/>
    </xf>
    <xf numFmtId="0" fontId="3" fillId="3" borderId="12" xfId="5" applyFont="1" applyFill="1" applyBorder="1" applyAlignment="1">
      <alignment horizontal="center" vertical="center"/>
    </xf>
    <xf numFmtId="0" fontId="3" fillId="3" borderId="14" xfId="5" applyFont="1" applyFill="1" applyBorder="1" applyAlignment="1">
      <alignment horizontal="center" vertical="center"/>
    </xf>
    <xf numFmtId="0" fontId="5" fillId="3" borderId="7" xfId="4" applyFont="1" applyFill="1" applyBorder="1" applyAlignment="1">
      <alignment horizontal="center" vertical="center" textRotation="255"/>
    </xf>
    <xf numFmtId="0" fontId="5" fillId="3" borderId="10" xfId="4" applyFont="1" applyFill="1" applyBorder="1" applyAlignment="1">
      <alignment horizontal="center" vertical="center" textRotation="255"/>
    </xf>
    <xf numFmtId="0" fontId="5" fillId="3" borderId="57" xfId="4" applyFont="1" applyFill="1" applyBorder="1" applyAlignment="1">
      <alignment horizontal="left" vertical="center"/>
    </xf>
    <xf numFmtId="0" fontId="5" fillId="3" borderId="56" xfId="4" applyFont="1" applyFill="1" applyBorder="1" applyAlignment="1">
      <alignment horizontal="left" vertical="center"/>
    </xf>
    <xf numFmtId="0" fontId="5" fillId="3" borderId="55" xfId="4" applyFont="1" applyFill="1" applyBorder="1" applyAlignment="1">
      <alignment horizontal="left" vertical="center"/>
    </xf>
    <xf numFmtId="0" fontId="5" fillId="3" borderId="7" xfId="4" applyFont="1" applyFill="1" applyBorder="1" applyAlignment="1">
      <alignment horizontal="left" vertical="center"/>
    </xf>
    <xf numFmtId="0" fontId="5" fillId="3" borderId="8" xfId="4" applyFont="1" applyFill="1" applyBorder="1" applyAlignment="1">
      <alignment horizontal="left" vertical="center"/>
    </xf>
    <xf numFmtId="0" fontId="5" fillId="3" borderId="9" xfId="4" applyFont="1" applyFill="1" applyBorder="1" applyAlignment="1">
      <alignment horizontal="left" vertical="center"/>
    </xf>
    <xf numFmtId="0" fontId="5" fillId="3" borderId="10" xfId="4" applyFont="1" applyFill="1" applyBorder="1" applyAlignment="1">
      <alignment horizontal="left" vertical="center"/>
    </xf>
    <xf numFmtId="0" fontId="5" fillId="3" borderId="0" xfId="4" applyFont="1" applyFill="1" applyBorder="1" applyAlignment="1">
      <alignment horizontal="left" vertical="center"/>
    </xf>
    <xf numFmtId="0" fontId="5" fillId="3" borderId="11" xfId="4" applyFont="1" applyFill="1" applyBorder="1" applyAlignment="1">
      <alignment horizontal="left" vertical="center"/>
    </xf>
    <xf numFmtId="0" fontId="5" fillId="3" borderId="7" xfId="6" applyFont="1" applyFill="1" applyBorder="1" applyAlignment="1">
      <alignment horizontal="center" vertical="center" wrapText="1"/>
    </xf>
    <xf numFmtId="0" fontId="5" fillId="3" borderId="8" xfId="6" applyFont="1" applyFill="1" applyBorder="1" applyAlignment="1">
      <alignment horizontal="center" vertical="center" wrapText="1"/>
    </xf>
    <xf numFmtId="49" fontId="5" fillId="3" borderId="8" xfId="6" applyNumberFormat="1" applyFont="1" applyFill="1" applyBorder="1" applyAlignment="1">
      <alignment horizontal="center" vertical="center" wrapText="1"/>
    </xf>
    <xf numFmtId="0" fontId="5" fillId="3" borderId="7" xfId="4" applyFont="1" applyFill="1" applyBorder="1" applyAlignment="1">
      <alignment horizontal="left" vertical="center" wrapText="1"/>
    </xf>
    <xf numFmtId="0" fontId="5" fillId="3" borderId="8" xfId="4" applyFont="1" applyFill="1" applyBorder="1" applyAlignment="1">
      <alignment horizontal="left" vertical="center" wrapText="1"/>
    </xf>
    <xf numFmtId="0" fontId="5" fillId="3" borderId="9" xfId="4" applyFont="1" applyFill="1" applyBorder="1" applyAlignment="1">
      <alignment horizontal="left" vertical="center" wrapText="1"/>
    </xf>
    <xf numFmtId="0" fontId="5" fillId="3" borderId="12" xfId="4" applyFont="1" applyFill="1" applyBorder="1" applyAlignment="1">
      <alignment horizontal="left" vertical="center" wrapText="1"/>
    </xf>
    <xf numFmtId="0" fontId="5" fillId="3" borderId="13" xfId="4" applyFont="1" applyFill="1" applyBorder="1" applyAlignment="1">
      <alignment horizontal="left" vertical="center" wrapText="1"/>
    </xf>
    <xf numFmtId="0" fontId="5" fillId="3" borderId="14" xfId="4" applyFont="1" applyFill="1" applyBorder="1" applyAlignment="1">
      <alignment horizontal="left" vertical="center" wrapText="1"/>
    </xf>
    <xf numFmtId="0" fontId="5" fillId="3" borderId="12" xfId="4" applyFont="1" applyFill="1" applyBorder="1" applyAlignment="1">
      <alignment horizontal="left" vertical="center"/>
    </xf>
    <xf numFmtId="0" fontId="5" fillId="3" borderId="13" xfId="4" applyFont="1" applyFill="1" applyBorder="1" applyAlignment="1">
      <alignment horizontal="left" vertical="center"/>
    </xf>
    <xf numFmtId="0" fontId="5" fillId="3" borderId="14" xfId="4" applyFont="1" applyFill="1" applyBorder="1" applyAlignment="1">
      <alignment horizontal="left" vertical="center"/>
    </xf>
    <xf numFmtId="0" fontId="5" fillId="3" borderId="60" xfId="4" applyFont="1" applyFill="1" applyBorder="1" applyAlignment="1">
      <alignment horizontal="left" vertical="center"/>
    </xf>
    <xf numFmtId="0" fontId="5" fillId="3" borderId="59" xfId="4" applyFont="1" applyFill="1" applyBorder="1" applyAlignment="1">
      <alignment horizontal="left" vertical="center"/>
    </xf>
    <xf numFmtId="0" fontId="5" fillId="3" borderId="58" xfId="4" applyFont="1" applyFill="1" applyBorder="1" applyAlignment="1">
      <alignment horizontal="left" vertical="center"/>
    </xf>
    <xf numFmtId="0" fontId="5" fillId="3" borderId="7" xfId="4" applyFont="1" applyFill="1" applyBorder="1" applyAlignment="1">
      <alignment horizontal="center" vertical="center" wrapText="1"/>
    </xf>
    <xf numFmtId="0" fontId="5" fillId="3" borderId="9" xfId="4" applyFont="1" applyFill="1" applyBorder="1" applyAlignment="1">
      <alignment horizontal="center" vertical="center" wrapText="1"/>
    </xf>
    <xf numFmtId="0" fontId="5" fillId="3" borderId="12" xfId="4" applyFont="1" applyFill="1" applyBorder="1" applyAlignment="1">
      <alignment horizontal="center" vertical="center" wrapText="1"/>
    </xf>
    <xf numFmtId="0" fontId="5" fillId="3" borderId="14" xfId="4" applyFont="1" applyFill="1" applyBorder="1" applyAlignment="1">
      <alignment horizontal="center" vertical="center" wrapText="1"/>
    </xf>
    <xf numFmtId="0" fontId="8" fillId="3" borderId="0" xfId="5" applyFont="1" applyFill="1" applyBorder="1" applyAlignment="1">
      <alignment horizontal="center" vertical="center" textRotation="255"/>
    </xf>
    <xf numFmtId="0" fontId="5" fillId="3" borderId="63" xfId="4" applyFont="1" applyFill="1" applyBorder="1" applyAlignment="1">
      <alignment horizontal="left" vertical="center"/>
    </xf>
    <xf numFmtId="0" fontId="5" fillId="3" borderId="62" xfId="4" applyFont="1" applyFill="1" applyBorder="1" applyAlignment="1">
      <alignment horizontal="left" vertical="center"/>
    </xf>
    <xf numFmtId="0" fontId="5" fillId="3" borderId="61" xfId="4" applyFont="1" applyFill="1" applyBorder="1" applyAlignment="1">
      <alignment horizontal="left" vertical="center"/>
    </xf>
    <xf numFmtId="0" fontId="8" fillId="0" borderId="12" xfId="2" applyFont="1" applyBorder="1" applyAlignment="1">
      <alignment horizontal="left" vertical="center"/>
    </xf>
    <xf numFmtId="0" fontId="8" fillId="0" borderId="13" xfId="2" applyFont="1" applyBorder="1" applyAlignment="1">
      <alignment horizontal="left" vertical="center"/>
    </xf>
    <xf numFmtId="0" fontId="8" fillId="0" borderId="14" xfId="2" applyFont="1" applyBorder="1" applyAlignment="1">
      <alignment horizontal="left" vertical="center"/>
    </xf>
    <xf numFmtId="0" fontId="5" fillId="3" borderId="10" xfId="6" applyFont="1" applyFill="1" applyBorder="1" applyAlignment="1">
      <alignment horizontal="left" vertical="top" wrapText="1"/>
    </xf>
    <xf numFmtId="0" fontId="5" fillId="3" borderId="0" xfId="6" applyFont="1" applyFill="1" applyAlignment="1">
      <alignment horizontal="left" vertical="top" wrapText="1"/>
    </xf>
    <xf numFmtId="0" fontId="5" fillId="3" borderId="11" xfId="6" applyFont="1" applyFill="1" applyBorder="1" applyAlignment="1">
      <alignment horizontal="left" vertical="top" wrapText="1"/>
    </xf>
    <xf numFmtId="49" fontId="5" fillId="3" borderId="15" xfId="4" applyNumberFormat="1" applyFont="1" applyFill="1" applyBorder="1" applyAlignment="1">
      <alignment horizontal="center" vertical="center"/>
    </xf>
    <xf numFmtId="49" fontId="5" fillId="3" borderId="3" xfId="4" applyNumberFormat="1" applyFont="1" applyFill="1" applyBorder="1" applyAlignment="1">
      <alignment horizontal="center" vertical="center"/>
    </xf>
    <xf numFmtId="49" fontId="5" fillId="3" borderId="2" xfId="4" applyNumberFormat="1" applyFont="1" applyFill="1" applyBorder="1" applyAlignment="1">
      <alignment horizontal="left" vertical="center"/>
    </xf>
    <xf numFmtId="49" fontId="5" fillId="3" borderId="15" xfId="4" applyNumberFormat="1" applyFont="1" applyFill="1" applyBorder="1" applyAlignment="1">
      <alignment horizontal="left" vertical="center"/>
    </xf>
    <xf numFmtId="49" fontId="5" fillId="3" borderId="3" xfId="4" applyNumberFormat="1" applyFont="1" applyFill="1" applyBorder="1" applyAlignment="1">
      <alignment horizontal="left" vertical="center"/>
    </xf>
    <xf numFmtId="0" fontId="5" fillId="3" borderId="1" xfId="6" applyFont="1" applyFill="1" applyBorder="1" applyAlignment="1">
      <alignment horizontal="center" vertical="center"/>
    </xf>
    <xf numFmtId="49" fontId="8" fillId="0" borderId="0" xfId="4" applyNumberFormat="1" applyFont="1" applyBorder="1" applyAlignment="1">
      <alignment horizontal="center" vertical="center"/>
    </xf>
    <xf numFmtId="0" fontId="8" fillId="3" borderId="0" xfId="4" applyFont="1" applyFill="1" applyAlignment="1">
      <alignment horizontal="center" vertical="center"/>
    </xf>
    <xf numFmtId="0" fontId="5" fillId="3" borderId="0" xfId="6" applyFont="1" applyFill="1" applyAlignment="1">
      <alignment horizontal="left" vertical="center" wrapText="1"/>
    </xf>
    <xf numFmtId="0" fontId="5" fillId="3" borderId="10" xfId="6" applyFont="1" applyFill="1" applyBorder="1" applyAlignment="1">
      <alignment horizontal="left" vertical="center" wrapText="1"/>
    </xf>
    <xf numFmtId="0" fontId="5" fillId="3" borderId="11" xfId="6" applyFont="1" applyFill="1" applyBorder="1" applyAlignment="1">
      <alignment horizontal="left" vertical="center" wrapText="1"/>
    </xf>
    <xf numFmtId="0" fontId="5" fillId="3" borderId="7" xfId="4" applyFont="1" applyFill="1" applyBorder="1" applyAlignment="1">
      <alignment vertical="center"/>
    </xf>
    <xf numFmtId="0" fontId="5" fillId="3" borderId="8" xfId="4" applyFont="1" applyFill="1" applyBorder="1" applyAlignment="1">
      <alignment vertical="center"/>
    </xf>
    <xf numFmtId="0" fontId="5" fillId="3" borderId="9" xfId="4" applyFont="1" applyFill="1" applyBorder="1" applyAlignment="1">
      <alignment vertical="center"/>
    </xf>
    <xf numFmtId="0" fontId="8" fillId="0" borderId="2" xfId="2" applyFont="1" applyBorder="1" applyAlignment="1">
      <alignment horizontal="left" vertical="center"/>
    </xf>
    <xf numFmtId="0" fontId="8" fillId="0" borderId="15" xfId="2" applyFont="1" applyBorder="1" applyAlignment="1">
      <alignment horizontal="left" vertical="center"/>
    </xf>
    <xf numFmtId="0" fontId="8" fillId="0" borderId="3" xfId="2" applyFont="1" applyBorder="1" applyAlignment="1">
      <alignment horizontal="left" vertical="center"/>
    </xf>
    <xf numFmtId="31" fontId="5" fillId="3" borderId="8" xfId="4" applyNumberFormat="1" applyFont="1" applyFill="1" applyBorder="1" applyAlignment="1">
      <alignment horizontal="left" vertical="center"/>
    </xf>
    <xf numFmtId="0" fontId="8" fillId="3" borderId="63" xfId="4" applyFont="1" applyFill="1" applyBorder="1" applyAlignment="1">
      <alignment horizontal="left" vertical="center" wrapText="1"/>
    </xf>
    <xf numFmtId="0" fontId="8" fillId="3" borderId="62" xfId="4" applyFont="1" applyFill="1" applyBorder="1" applyAlignment="1">
      <alignment horizontal="left" vertical="center" wrapText="1"/>
    </xf>
    <xf numFmtId="0" fontId="8" fillId="3" borderId="61" xfId="4" applyFont="1" applyFill="1" applyBorder="1" applyAlignment="1">
      <alignment horizontal="left" vertical="center" wrapText="1"/>
    </xf>
    <xf numFmtId="0" fontId="8" fillId="0" borderId="12" xfId="2" applyFont="1" applyBorder="1" applyAlignment="1">
      <alignment horizontal="left" vertical="center" wrapText="1"/>
    </xf>
    <xf numFmtId="0" fontId="8" fillId="0" borderId="13" xfId="2" applyFont="1" applyBorder="1" applyAlignment="1">
      <alignment horizontal="left" vertical="center" wrapText="1"/>
    </xf>
    <xf numFmtId="0" fontId="8" fillId="0" borderId="14" xfId="2" applyFont="1" applyBorder="1" applyAlignment="1">
      <alignment horizontal="left" vertical="center" wrapText="1"/>
    </xf>
    <xf numFmtId="0" fontId="5" fillId="3" borderId="10" xfId="4" applyFont="1" applyFill="1" applyBorder="1" applyAlignment="1">
      <alignment horizontal="left" vertical="center" wrapText="1"/>
    </xf>
    <xf numFmtId="0" fontId="5" fillId="3" borderId="9" xfId="6" applyFont="1" applyFill="1" applyBorder="1" applyAlignment="1">
      <alignment horizontal="center" vertical="center" wrapText="1"/>
    </xf>
    <xf numFmtId="0" fontId="5" fillId="3" borderId="12" xfId="6" applyFont="1" applyFill="1" applyBorder="1" applyAlignment="1">
      <alignment horizontal="left" vertical="top" wrapText="1"/>
    </xf>
    <xf numFmtId="0" fontId="5" fillId="3" borderId="13" xfId="6" applyFont="1" applyFill="1" applyBorder="1" applyAlignment="1">
      <alignment horizontal="left" vertical="top" wrapText="1"/>
    </xf>
    <xf numFmtId="0" fontId="5" fillId="3" borderId="14" xfId="6" applyFont="1" applyFill="1" applyBorder="1" applyAlignment="1">
      <alignment horizontal="left" vertical="top" wrapText="1"/>
    </xf>
    <xf numFmtId="49" fontId="5" fillId="0" borderId="2" xfId="6" applyNumberFormat="1" applyFont="1" applyBorder="1" applyAlignment="1">
      <alignment horizontal="left" vertical="center"/>
    </xf>
    <xf numFmtId="49" fontId="5" fillId="0" borderId="15" xfId="6" applyNumberFormat="1" applyFont="1" applyBorder="1" applyAlignment="1">
      <alignment horizontal="left" vertical="center"/>
    </xf>
    <xf numFmtId="49" fontId="5" fillId="0" borderId="3" xfId="6" applyNumberFormat="1" applyFont="1" applyBorder="1" applyAlignment="1">
      <alignment horizontal="left" vertical="center"/>
    </xf>
    <xf numFmtId="0" fontId="5" fillId="3" borderId="0" xfId="4" applyFont="1" applyFill="1" applyAlignment="1">
      <alignment horizontal="left" vertical="top"/>
    </xf>
    <xf numFmtId="0" fontId="5" fillId="3" borderId="0" xfId="4" applyFont="1" applyFill="1" applyAlignment="1">
      <alignment horizontal="left" vertical="top" wrapText="1"/>
    </xf>
    <xf numFmtId="0" fontId="8" fillId="3" borderId="67" xfId="4" applyFont="1" applyFill="1" applyBorder="1" applyAlignment="1">
      <alignment horizontal="center" vertical="top" wrapText="1"/>
    </xf>
    <xf numFmtId="0" fontId="8" fillId="3" borderId="0" xfId="4" applyFont="1" applyFill="1" applyBorder="1" applyAlignment="1">
      <alignment horizontal="center" vertical="top" wrapText="1"/>
    </xf>
    <xf numFmtId="0" fontId="5" fillId="3" borderId="12" xfId="6" applyFont="1" applyFill="1" applyBorder="1" applyAlignment="1">
      <alignment horizontal="left" vertical="center" wrapText="1"/>
    </xf>
    <xf numFmtId="0" fontId="5" fillId="3" borderId="13" xfId="6" applyFont="1" applyFill="1" applyBorder="1" applyAlignment="1">
      <alignment horizontal="left" vertical="center" wrapText="1"/>
    </xf>
    <xf numFmtId="0" fontId="5" fillId="3" borderId="40" xfId="6" applyFont="1" applyFill="1" applyBorder="1" applyAlignment="1">
      <alignment horizontal="left" vertical="center" wrapText="1"/>
    </xf>
    <xf numFmtId="0" fontId="5" fillId="3" borderId="39" xfId="4" applyFont="1" applyFill="1" applyBorder="1" applyAlignment="1">
      <alignment horizontal="left" vertical="center"/>
    </xf>
    <xf numFmtId="0" fontId="5" fillId="3" borderId="28" xfId="4" applyFont="1" applyFill="1" applyBorder="1" applyAlignment="1">
      <alignment horizontal="left" vertical="center"/>
    </xf>
    <xf numFmtId="0" fontId="5" fillId="3" borderId="69" xfId="4" applyFont="1" applyFill="1" applyBorder="1" applyAlignment="1">
      <alignment horizontal="left" vertical="center"/>
    </xf>
    <xf numFmtId="0" fontId="5" fillId="3" borderId="73" xfId="6" applyFont="1" applyFill="1" applyBorder="1" applyAlignment="1">
      <alignment horizontal="center" vertical="center" wrapText="1"/>
    </xf>
    <xf numFmtId="0" fontId="8" fillId="3" borderId="67" xfId="4" applyFont="1" applyFill="1" applyBorder="1" applyAlignment="1">
      <alignment horizontal="left" vertical="top" wrapText="1"/>
    </xf>
    <xf numFmtId="0" fontId="8" fillId="3" borderId="0" xfId="4" applyFont="1" applyFill="1" applyBorder="1" applyAlignment="1">
      <alignment horizontal="left" vertical="top" wrapText="1"/>
    </xf>
    <xf numFmtId="0" fontId="5" fillId="3" borderId="80" xfId="4" applyFont="1" applyFill="1" applyBorder="1" applyAlignment="1">
      <alignment horizontal="center" vertical="center" textRotation="255"/>
    </xf>
    <xf numFmtId="0" fontId="5" fillId="3" borderId="72" xfId="5" applyFont="1" applyFill="1" applyBorder="1" applyAlignment="1">
      <alignment horizontal="center" vertical="center" textRotation="255"/>
    </xf>
    <xf numFmtId="0" fontId="5" fillId="3" borderId="70" xfId="5" applyFont="1" applyFill="1" applyBorder="1" applyAlignment="1">
      <alignment horizontal="center" vertical="center" textRotation="255"/>
    </xf>
    <xf numFmtId="0" fontId="5" fillId="3" borderId="75" xfId="4" applyFont="1" applyFill="1" applyBorder="1" applyAlignment="1">
      <alignment horizontal="left" vertical="center"/>
    </xf>
    <xf numFmtId="0" fontId="5" fillId="3" borderId="67" xfId="4" applyFont="1" applyFill="1" applyBorder="1" applyAlignment="1">
      <alignment horizontal="left" vertical="center"/>
    </xf>
    <xf numFmtId="0" fontId="5" fillId="3" borderId="76" xfId="4" applyFont="1" applyFill="1" applyBorder="1" applyAlignment="1">
      <alignment horizontal="left" vertical="center"/>
    </xf>
    <xf numFmtId="0" fontId="5" fillId="3" borderId="79" xfId="4" applyFont="1" applyFill="1" applyBorder="1" applyAlignment="1">
      <alignment horizontal="left" vertical="center"/>
    </xf>
    <xf numFmtId="0" fontId="5" fillId="3" borderId="78" xfId="4" applyFont="1" applyFill="1" applyBorder="1" applyAlignment="1">
      <alignment horizontal="left" vertical="center"/>
    </xf>
    <xf numFmtId="0" fontId="5" fillId="3" borderId="77" xfId="4" applyFont="1" applyFill="1" applyBorder="1" applyAlignment="1">
      <alignment horizontal="left" vertical="center"/>
    </xf>
    <xf numFmtId="0" fontId="5" fillId="3" borderId="75" xfId="4" applyFont="1" applyFill="1" applyBorder="1" applyAlignment="1">
      <alignment horizontal="center" vertical="center"/>
    </xf>
    <xf numFmtId="0" fontId="5" fillId="3" borderId="67" xfId="4" applyFont="1" applyFill="1" applyBorder="1" applyAlignment="1">
      <alignment horizontal="center" vertical="center"/>
    </xf>
    <xf numFmtId="0" fontId="5" fillId="3" borderId="76" xfId="4" applyFont="1" applyFill="1" applyBorder="1" applyAlignment="1">
      <alignment horizontal="center" vertical="center"/>
    </xf>
    <xf numFmtId="176" fontId="5" fillId="3" borderId="75" xfId="4" applyNumberFormat="1" applyFont="1" applyFill="1" applyBorder="1" applyAlignment="1">
      <alignment horizontal="left" vertical="center"/>
    </xf>
    <xf numFmtId="176" fontId="5" fillId="3" borderId="67" xfId="4" applyNumberFormat="1" applyFont="1" applyFill="1" applyBorder="1" applyAlignment="1">
      <alignment horizontal="left" vertical="center"/>
    </xf>
    <xf numFmtId="176" fontId="5" fillId="3" borderId="74" xfId="4" applyNumberFormat="1" applyFont="1" applyFill="1" applyBorder="1" applyAlignment="1">
      <alignment horizontal="left" vertical="center"/>
    </xf>
    <xf numFmtId="176" fontId="5" fillId="3" borderId="12" xfId="4" applyNumberFormat="1" applyFont="1" applyFill="1" applyBorder="1" applyAlignment="1">
      <alignment horizontal="left" vertical="center"/>
    </xf>
    <xf numFmtId="176" fontId="5" fillId="3" borderId="13" xfId="4" applyNumberFormat="1" applyFont="1" applyFill="1" applyBorder="1" applyAlignment="1">
      <alignment horizontal="left" vertical="center"/>
    </xf>
    <xf numFmtId="176" fontId="5" fillId="3" borderId="40" xfId="4" applyNumberFormat="1" applyFont="1" applyFill="1" applyBorder="1" applyAlignment="1">
      <alignment horizontal="left" vertical="center"/>
    </xf>
    <xf numFmtId="0" fontId="5" fillId="3" borderId="39" xfId="6" applyFont="1" applyFill="1" applyBorder="1" applyAlignment="1">
      <alignment horizontal="left" vertical="center" wrapText="1"/>
    </xf>
    <xf numFmtId="0" fontId="5" fillId="3" borderId="28" xfId="6" applyFont="1" applyFill="1" applyBorder="1" applyAlignment="1">
      <alignment horizontal="left" vertical="center" wrapText="1"/>
    </xf>
    <xf numFmtId="0" fontId="5" fillId="3" borderId="68" xfId="6" applyFont="1" applyFill="1" applyBorder="1" applyAlignment="1">
      <alignment horizontal="left" vertical="center" wrapText="1"/>
    </xf>
    <xf numFmtId="0" fontId="5" fillId="3" borderId="71" xfId="6" applyFont="1" applyFill="1" applyBorder="1" applyAlignment="1">
      <alignment horizontal="left" vertical="center" wrapText="1"/>
    </xf>
    <xf numFmtId="0" fontId="5" fillId="3" borderId="72" xfId="4" applyFont="1" applyFill="1" applyBorder="1" applyAlignment="1">
      <alignment horizontal="center" vertical="center" textRotation="255"/>
    </xf>
    <xf numFmtId="0" fontId="5" fillId="3" borderId="70" xfId="4" applyFont="1" applyFill="1" applyBorder="1" applyAlignment="1">
      <alignment horizontal="center" vertical="center" textRotation="255"/>
    </xf>
    <xf numFmtId="0" fontId="5" fillId="3" borderId="29" xfId="4" applyFont="1" applyFill="1" applyBorder="1" applyAlignment="1">
      <alignment horizontal="left" vertical="center"/>
    </xf>
    <xf numFmtId="0" fontId="5" fillId="3" borderId="86" xfId="4" applyFont="1" applyFill="1" applyBorder="1" applyAlignment="1">
      <alignment horizontal="left" vertical="center"/>
    </xf>
    <xf numFmtId="0" fontId="5" fillId="3" borderId="24" xfId="4" applyFont="1" applyFill="1" applyBorder="1" applyAlignment="1">
      <alignment horizontal="left" vertical="center"/>
    </xf>
    <xf numFmtId="0" fontId="5" fillId="3" borderId="29" xfId="6" applyFont="1" applyFill="1" applyBorder="1" applyAlignment="1">
      <alignment horizontal="center" vertical="top" wrapText="1"/>
    </xf>
    <xf numFmtId="0" fontId="5" fillId="3" borderId="86" xfId="6" applyFont="1" applyFill="1" applyBorder="1" applyAlignment="1">
      <alignment horizontal="center" vertical="top" wrapText="1"/>
    </xf>
    <xf numFmtId="0" fontId="5" fillId="3" borderId="24" xfId="6" applyFont="1" applyFill="1" applyBorder="1" applyAlignment="1">
      <alignment horizontal="center" vertical="top" wrapText="1"/>
    </xf>
    <xf numFmtId="176" fontId="5" fillId="3" borderId="2" xfId="6" applyNumberFormat="1" applyFont="1" applyFill="1" applyBorder="1" applyAlignment="1">
      <alignment horizontal="left" vertical="center" wrapText="1" indent="1"/>
    </xf>
    <xf numFmtId="176" fontId="5" fillId="3" borderId="15" xfId="6" applyNumberFormat="1" applyFont="1" applyFill="1" applyBorder="1" applyAlignment="1">
      <alignment horizontal="left" vertical="center" wrapText="1" indent="1"/>
    </xf>
    <xf numFmtId="176" fontId="5" fillId="3" borderId="25" xfId="6" applyNumberFormat="1" applyFont="1" applyFill="1" applyBorder="1" applyAlignment="1">
      <alignment horizontal="left" vertical="center" wrapText="1" indent="1"/>
    </xf>
    <xf numFmtId="0" fontId="5" fillId="3" borderId="40" xfId="4" applyFont="1" applyFill="1" applyBorder="1" applyAlignment="1">
      <alignment horizontal="center" vertical="center"/>
    </xf>
    <xf numFmtId="0" fontId="5" fillId="3" borderId="57" xfId="4" applyFont="1" applyFill="1" applyBorder="1" applyAlignment="1">
      <alignment horizontal="left" vertical="center" wrapText="1"/>
    </xf>
    <xf numFmtId="0" fontId="5" fillId="3" borderId="56" xfId="4" applyFont="1" applyFill="1" applyBorder="1" applyAlignment="1">
      <alignment horizontal="left" vertical="center" wrapText="1"/>
    </xf>
    <xf numFmtId="0" fontId="5" fillId="3" borderId="81" xfId="4" applyFont="1" applyFill="1" applyBorder="1" applyAlignment="1">
      <alignment horizontal="left" vertical="center" wrapText="1"/>
    </xf>
    <xf numFmtId="176" fontId="5" fillId="3" borderId="12" xfId="4" applyNumberFormat="1" applyFont="1" applyFill="1" applyBorder="1" applyAlignment="1">
      <alignment horizontal="left" vertical="top"/>
    </xf>
    <xf numFmtId="176" fontId="5" fillId="3" borderId="13" xfId="4" applyNumberFormat="1" applyFont="1" applyFill="1" applyBorder="1" applyAlignment="1">
      <alignment horizontal="left" vertical="top"/>
    </xf>
    <xf numFmtId="176" fontId="5" fillId="3" borderId="40" xfId="4" applyNumberFormat="1" applyFont="1" applyFill="1" applyBorder="1" applyAlignment="1">
      <alignment horizontal="left" vertical="top"/>
    </xf>
    <xf numFmtId="0" fontId="5" fillId="3" borderId="82" xfId="4" applyFont="1" applyFill="1" applyBorder="1" applyAlignment="1">
      <alignment horizontal="left" vertical="center"/>
    </xf>
    <xf numFmtId="0" fontId="5" fillId="3" borderId="7" xfId="4" applyFont="1" applyFill="1" applyBorder="1" applyAlignment="1">
      <alignment horizontal="left" vertical="top" wrapText="1"/>
    </xf>
    <xf numFmtId="0" fontId="5" fillId="3" borderId="8" xfId="4" applyFont="1" applyFill="1" applyBorder="1" applyAlignment="1">
      <alignment horizontal="left" vertical="top" wrapText="1"/>
    </xf>
    <xf numFmtId="0" fontId="5" fillId="3" borderId="9" xfId="4" applyFont="1" applyFill="1" applyBorder="1" applyAlignment="1">
      <alignment horizontal="left" vertical="top" wrapText="1"/>
    </xf>
    <xf numFmtId="0" fontId="5" fillId="3" borderId="12" xfId="4" applyFont="1" applyFill="1" applyBorder="1" applyAlignment="1">
      <alignment horizontal="left" vertical="top" wrapText="1"/>
    </xf>
    <xf numFmtId="0" fontId="5" fillId="3" borderId="13" xfId="4" applyFont="1" applyFill="1" applyBorder="1" applyAlignment="1">
      <alignment horizontal="left" vertical="top" wrapText="1"/>
    </xf>
    <xf numFmtId="0" fontId="5" fillId="3" borderId="14" xfId="4" applyFont="1" applyFill="1" applyBorder="1" applyAlignment="1">
      <alignment horizontal="left" vertical="top" wrapText="1"/>
    </xf>
    <xf numFmtId="0" fontId="5" fillId="3" borderId="7" xfId="4" applyFont="1" applyFill="1" applyBorder="1" applyAlignment="1">
      <alignment horizontal="left" vertical="top"/>
    </xf>
    <xf numFmtId="0" fontId="5" fillId="3" borderId="8" xfId="4" applyFont="1" applyFill="1" applyBorder="1" applyAlignment="1">
      <alignment horizontal="left" vertical="top"/>
    </xf>
    <xf numFmtId="0" fontId="5" fillId="3" borderId="73" xfId="4" applyFont="1" applyFill="1" applyBorder="1" applyAlignment="1">
      <alignment horizontal="left" vertical="top"/>
    </xf>
    <xf numFmtId="0" fontId="5" fillId="3" borderId="88" xfId="4" applyFont="1" applyFill="1" applyBorder="1" applyAlignment="1">
      <alignment horizontal="left" vertical="center"/>
    </xf>
    <xf numFmtId="49" fontId="5" fillId="3" borderId="25" xfId="4" applyNumberFormat="1" applyFont="1" applyFill="1" applyBorder="1" applyAlignment="1">
      <alignment horizontal="left" vertical="center"/>
    </xf>
    <xf numFmtId="49" fontId="8" fillId="0" borderId="0" xfId="4" applyNumberFormat="1" applyFont="1" applyAlignment="1">
      <alignment horizontal="center" vertical="center"/>
    </xf>
    <xf numFmtId="0" fontId="5" fillId="3" borderId="0" xfId="4" applyFont="1" applyFill="1" applyAlignment="1">
      <alignment horizontal="right" vertical="center"/>
    </xf>
    <xf numFmtId="0" fontId="25" fillId="3" borderId="89" xfId="7" applyFont="1" applyFill="1" applyBorder="1" applyAlignment="1">
      <alignment horizontal="center" vertical="center" wrapText="1"/>
    </xf>
    <xf numFmtId="0" fontId="25" fillId="3" borderId="67" xfId="7" applyFont="1" applyFill="1" applyBorder="1" applyAlignment="1">
      <alignment horizontal="center" vertical="center" wrapText="1"/>
    </xf>
    <xf numFmtId="0" fontId="25" fillId="3" borderId="90" xfId="7" applyFont="1" applyFill="1" applyBorder="1" applyAlignment="1">
      <alignment horizontal="center" vertical="center" wrapText="1"/>
    </xf>
    <xf numFmtId="0" fontId="25" fillId="3" borderId="28" xfId="7" applyFont="1" applyFill="1" applyBorder="1" applyAlignment="1">
      <alignment horizontal="center" vertical="center" wrapText="1"/>
    </xf>
    <xf numFmtId="0" fontId="25" fillId="3" borderId="75" xfId="7" applyFont="1" applyFill="1" applyBorder="1" applyAlignment="1">
      <alignment horizontal="center" vertical="center"/>
    </xf>
    <xf numFmtId="0" fontId="25" fillId="3" borderId="67" xfId="7" applyFont="1" applyFill="1" applyBorder="1" applyAlignment="1">
      <alignment horizontal="center" vertical="center"/>
    </xf>
    <xf numFmtId="0" fontId="25" fillId="3" borderId="76" xfId="7" applyFont="1" applyFill="1" applyBorder="1" applyAlignment="1">
      <alignment horizontal="center" vertical="center"/>
    </xf>
    <xf numFmtId="0" fontId="25" fillId="3" borderId="39" xfId="7" applyFont="1" applyFill="1" applyBorder="1" applyAlignment="1">
      <alignment horizontal="center" vertical="center"/>
    </xf>
    <xf numFmtId="0" fontId="25" fillId="3" borderId="28" xfId="7" applyFont="1" applyFill="1" applyBorder="1" applyAlignment="1">
      <alignment horizontal="center" vertical="center"/>
    </xf>
    <xf numFmtId="0" fontId="25" fillId="3" borderId="69" xfId="7" applyFont="1" applyFill="1" applyBorder="1" applyAlignment="1">
      <alignment horizontal="center" vertical="center"/>
    </xf>
    <xf numFmtId="0" fontId="25" fillId="3" borderId="74" xfId="7" applyFont="1" applyFill="1" applyBorder="1" applyAlignment="1">
      <alignment horizontal="center" vertical="center"/>
    </xf>
    <xf numFmtId="0" fontId="25" fillId="3" borderId="41" xfId="7" applyFont="1" applyFill="1" applyBorder="1" applyAlignment="1">
      <alignment horizontal="center" vertical="center"/>
    </xf>
    <xf numFmtId="0" fontId="25" fillId="3" borderId="91" xfId="7" applyFont="1" applyFill="1" applyBorder="1" applyAlignment="1">
      <alignment horizontal="center" vertical="center"/>
    </xf>
    <xf numFmtId="0" fontId="25" fillId="3" borderId="92" xfId="7" applyFont="1" applyFill="1" applyBorder="1" applyAlignment="1">
      <alignment horizontal="center" vertical="center"/>
    </xf>
    <xf numFmtId="0" fontId="25" fillId="3" borderId="93" xfId="7" applyFont="1" applyFill="1" applyBorder="1" applyAlignment="1">
      <alignment horizontal="center" vertical="center"/>
    </xf>
    <xf numFmtId="0" fontId="25" fillId="3" borderId="89" xfId="7" applyFont="1" applyFill="1" applyBorder="1" applyAlignment="1">
      <alignment horizontal="center" vertical="center" textRotation="255"/>
    </xf>
    <xf numFmtId="0" fontId="25" fillId="3" borderId="76" xfId="7" applyFont="1" applyFill="1" applyBorder="1" applyAlignment="1">
      <alignment horizontal="center" vertical="center" textRotation="255"/>
    </xf>
    <xf numFmtId="0" fontId="25" fillId="3" borderId="94" xfId="7" applyFont="1" applyFill="1" applyBorder="1" applyAlignment="1">
      <alignment horizontal="center" vertical="center" textRotation="255"/>
    </xf>
    <xf numFmtId="0" fontId="25" fillId="3" borderId="11" xfId="7" applyFont="1" applyFill="1" applyBorder="1" applyAlignment="1">
      <alignment horizontal="center" vertical="center" textRotation="255"/>
    </xf>
    <xf numFmtId="0" fontId="25" fillId="3" borderId="95" xfId="7" applyFont="1" applyFill="1" applyBorder="1" applyAlignment="1">
      <alignment horizontal="center" vertical="center" textRotation="255"/>
    </xf>
    <xf numFmtId="0" fontId="25" fillId="3" borderId="14" xfId="7" applyFont="1" applyFill="1" applyBorder="1" applyAlignment="1">
      <alignment horizontal="center" vertical="center" textRotation="255"/>
    </xf>
    <xf numFmtId="0" fontId="27" fillId="3" borderId="17" xfId="7" applyFont="1" applyFill="1" applyBorder="1" applyAlignment="1">
      <alignment horizontal="center" vertical="center"/>
    </xf>
    <xf numFmtId="0" fontId="27" fillId="3" borderId="17" xfId="7" applyFont="1" applyFill="1" applyBorder="1" applyAlignment="1">
      <alignment horizontal="left" vertical="center"/>
    </xf>
    <xf numFmtId="0" fontId="27" fillId="3" borderId="18" xfId="7" applyFont="1" applyFill="1" applyBorder="1" applyAlignment="1">
      <alignment horizontal="left" vertical="center"/>
    </xf>
    <xf numFmtId="0" fontId="25" fillId="3" borderId="1" xfId="7" applyFont="1" applyFill="1" applyBorder="1" applyAlignment="1">
      <alignment horizontal="center" vertical="center"/>
    </xf>
    <xf numFmtId="0" fontId="25" fillId="3" borderId="1" xfId="7" applyFont="1" applyFill="1" applyBorder="1" applyAlignment="1">
      <alignment horizontal="left" vertical="center" wrapText="1"/>
    </xf>
    <xf numFmtId="0" fontId="25" fillId="3" borderId="20" xfId="7" applyFont="1" applyFill="1" applyBorder="1" applyAlignment="1">
      <alignment horizontal="left" vertical="center" wrapText="1"/>
    </xf>
    <xf numFmtId="0" fontId="25" fillId="3" borderId="15" xfId="7" applyFont="1" applyFill="1" applyBorder="1" applyAlignment="1">
      <alignment horizontal="left" vertical="center" wrapText="1"/>
    </xf>
    <xf numFmtId="0" fontId="25" fillId="3" borderId="25" xfId="7" applyFont="1" applyFill="1" applyBorder="1" applyAlignment="1">
      <alignment horizontal="left" vertical="center" wrapText="1"/>
    </xf>
    <xf numFmtId="0" fontId="5" fillId="3" borderId="2" xfId="4" applyFont="1" applyFill="1" applyBorder="1" applyAlignment="1">
      <alignment horizontal="center" vertical="center" shrinkToFit="1"/>
    </xf>
    <xf numFmtId="0" fontId="5" fillId="3" borderId="15" xfId="4" applyFont="1" applyFill="1" applyBorder="1" applyAlignment="1">
      <alignment horizontal="center" vertical="center" shrinkToFit="1"/>
    </xf>
    <xf numFmtId="0" fontId="5" fillId="3" borderId="3" xfId="4" applyFont="1" applyFill="1" applyBorder="1" applyAlignment="1">
      <alignment horizontal="center" vertical="center" shrinkToFit="1"/>
    </xf>
    <xf numFmtId="0" fontId="5" fillId="3" borderId="0" xfId="6" applyFont="1" applyFill="1" applyBorder="1" applyAlignment="1">
      <alignment horizontal="left" vertical="center" wrapText="1"/>
    </xf>
    <xf numFmtId="0" fontId="25" fillId="3" borderId="8" xfId="7" applyFont="1" applyFill="1" applyBorder="1" applyAlignment="1">
      <alignment horizontal="center" vertical="center"/>
    </xf>
    <xf numFmtId="0" fontId="25" fillId="3" borderId="73" xfId="7" applyFont="1" applyFill="1" applyBorder="1" applyAlignment="1">
      <alignment horizontal="center" vertical="center"/>
    </xf>
    <xf numFmtId="0" fontId="25" fillId="3" borderId="10" xfId="7" applyFont="1" applyFill="1" applyBorder="1" applyAlignment="1">
      <alignment horizontal="left" vertical="center" wrapText="1"/>
    </xf>
    <xf numFmtId="0" fontId="25" fillId="3" borderId="0" xfId="7" applyFont="1" applyFill="1" applyAlignment="1">
      <alignment horizontal="left" vertical="center" wrapText="1"/>
    </xf>
    <xf numFmtId="0" fontId="25" fillId="3" borderId="71" xfId="7" applyFont="1" applyFill="1" applyBorder="1" applyAlignment="1">
      <alignment horizontal="left" vertical="center" wrapText="1"/>
    </xf>
    <xf numFmtId="0" fontId="25" fillId="3" borderId="12" xfId="7" applyFont="1" applyFill="1" applyBorder="1" applyAlignment="1">
      <alignment horizontal="left" vertical="center" wrapText="1"/>
    </xf>
    <xf numFmtId="0" fontId="25" fillId="3" borderId="13" xfId="7" applyFont="1" applyFill="1" applyBorder="1" applyAlignment="1">
      <alignment horizontal="left" vertical="center" wrapText="1"/>
    </xf>
    <xf numFmtId="0" fontId="25" fillId="3" borderId="40" xfId="7" applyFont="1" applyFill="1" applyBorder="1" applyAlignment="1">
      <alignment horizontal="left" vertical="center" wrapText="1"/>
    </xf>
    <xf numFmtId="176" fontId="25" fillId="3" borderId="1" xfId="7" applyNumberFormat="1" applyFont="1" applyFill="1" applyBorder="1" applyAlignment="1">
      <alignment horizontal="left" vertical="center" indent="1"/>
    </xf>
    <xf numFmtId="0" fontId="25" fillId="3" borderId="19" xfId="7" applyFont="1" applyFill="1" applyBorder="1" applyAlignment="1">
      <alignment horizontal="center" vertical="center" textRotation="255"/>
    </xf>
    <xf numFmtId="0" fontId="25" fillId="3" borderId="1" xfId="7" applyFont="1" applyFill="1" applyBorder="1" applyAlignment="1">
      <alignment horizontal="center" vertical="center" textRotation="255"/>
    </xf>
    <xf numFmtId="0" fontId="29" fillId="3" borderId="2" xfId="7" applyFont="1" applyFill="1" applyBorder="1" applyAlignment="1">
      <alignment horizontal="center" vertical="center" wrapText="1"/>
    </xf>
    <xf numFmtId="0" fontId="29" fillId="3" borderId="15" xfId="7" applyFont="1" applyFill="1" applyBorder="1" applyAlignment="1">
      <alignment horizontal="center" vertical="center" wrapText="1"/>
    </xf>
    <xf numFmtId="0" fontId="29" fillId="3" borderId="3" xfId="7" applyFont="1" applyFill="1" applyBorder="1" applyAlignment="1">
      <alignment horizontal="center" vertical="center" wrapText="1"/>
    </xf>
    <xf numFmtId="0" fontId="25" fillId="3" borderId="2" xfId="7" applyFont="1" applyFill="1" applyBorder="1" applyAlignment="1">
      <alignment horizontal="center" vertical="center"/>
    </xf>
    <xf numFmtId="0" fontId="25" fillId="3" borderId="15" xfId="7" applyFont="1" applyFill="1" applyBorder="1" applyAlignment="1">
      <alignment horizontal="center" vertical="center"/>
    </xf>
    <xf numFmtId="0" fontId="25" fillId="3" borderId="25" xfId="7" applyFont="1" applyFill="1" applyBorder="1" applyAlignment="1">
      <alignment horizontal="center" vertical="center"/>
    </xf>
    <xf numFmtId="0" fontId="26" fillId="3" borderId="7" xfId="7" applyFont="1" applyFill="1" applyBorder="1" applyAlignment="1">
      <alignment horizontal="left" vertical="center" wrapText="1"/>
    </xf>
    <xf numFmtId="0" fontId="26" fillId="3" borderId="8" xfId="7" applyFont="1" applyFill="1" applyBorder="1" applyAlignment="1">
      <alignment horizontal="left" vertical="center" wrapText="1"/>
    </xf>
    <xf numFmtId="0" fontId="26" fillId="3" borderId="9" xfId="7" applyFont="1" applyFill="1" applyBorder="1" applyAlignment="1">
      <alignment horizontal="left" vertical="center" wrapText="1"/>
    </xf>
    <xf numFmtId="0" fontId="26" fillId="3" borderId="10" xfId="7" applyFont="1" applyFill="1" applyBorder="1" applyAlignment="1">
      <alignment horizontal="left" vertical="center" wrapText="1"/>
    </xf>
    <xf numFmtId="0" fontId="26" fillId="3" borderId="0" xfId="7" applyFont="1" applyFill="1" applyAlignment="1">
      <alignment horizontal="left" vertical="center" wrapText="1"/>
    </xf>
    <xf numFmtId="0" fontId="26" fillId="3" borderId="11" xfId="7" applyFont="1" applyFill="1" applyBorder="1" applyAlignment="1">
      <alignment horizontal="left" vertical="center" wrapText="1"/>
    </xf>
    <xf numFmtId="0" fontId="26" fillId="3" borderId="12" xfId="7" applyFont="1" applyFill="1" applyBorder="1" applyAlignment="1">
      <alignment horizontal="left" vertical="center" wrapText="1"/>
    </xf>
    <xf numFmtId="0" fontId="26" fillId="3" borderId="13" xfId="7" applyFont="1" applyFill="1" applyBorder="1" applyAlignment="1">
      <alignment horizontal="left" vertical="center" wrapText="1"/>
    </xf>
    <xf numFmtId="0" fontId="26" fillId="3" borderId="14" xfId="7" applyFont="1" applyFill="1" applyBorder="1" applyAlignment="1">
      <alignment horizontal="left" vertical="center" wrapText="1"/>
    </xf>
    <xf numFmtId="0" fontId="25" fillId="3" borderId="3" xfId="7" applyFont="1" applyFill="1" applyBorder="1" applyAlignment="1">
      <alignment horizontal="center" vertical="center"/>
    </xf>
    <xf numFmtId="0" fontId="25" fillId="3" borderId="2" xfId="7" applyFont="1" applyFill="1" applyBorder="1" applyAlignment="1">
      <alignment horizontal="left" vertical="center" wrapText="1"/>
    </xf>
    <xf numFmtId="0" fontId="25" fillId="3" borderId="7" xfId="7" applyFont="1" applyFill="1" applyBorder="1" applyAlignment="1">
      <alignment horizontal="center" vertical="center" wrapText="1"/>
    </xf>
    <xf numFmtId="0" fontId="25" fillId="3" borderId="8" xfId="7" applyFont="1" applyFill="1" applyBorder="1" applyAlignment="1">
      <alignment horizontal="center" vertical="center" wrapText="1"/>
    </xf>
    <xf numFmtId="0" fontId="25" fillId="3" borderId="9" xfId="7" applyFont="1" applyFill="1" applyBorder="1" applyAlignment="1">
      <alignment horizontal="center" vertical="center" wrapText="1"/>
    </xf>
    <xf numFmtId="0" fontId="25" fillId="3" borderId="12" xfId="7" applyFont="1" applyFill="1" applyBorder="1" applyAlignment="1">
      <alignment horizontal="center" vertical="center" wrapText="1"/>
    </xf>
    <xf numFmtId="0" fontId="25" fillId="3" borderId="13" xfId="7" applyFont="1" applyFill="1" applyBorder="1" applyAlignment="1">
      <alignment horizontal="center" vertical="center" wrapText="1"/>
    </xf>
    <xf numFmtId="0" fontId="25" fillId="3" borderId="14" xfId="7" applyFont="1" applyFill="1" applyBorder="1" applyAlignment="1">
      <alignment horizontal="center" vertical="center" wrapText="1"/>
    </xf>
    <xf numFmtId="0" fontId="25" fillId="3" borderId="27" xfId="7" applyFont="1" applyFill="1" applyBorder="1" applyAlignment="1">
      <alignment horizontal="left" vertical="center" wrapText="1"/>
    </xf>
    <xf numFmtId="0" fontId="25" fillId="3" borderId="26" xfId="7" applyFont="1" applyFill="1" applyBorder="1" applyAlignment="1">
      <alignment horizontal="left" vertical="center" wrapText="1"/>
    </xf>
    <xf numFmtId="0" fontId="25" fillId="3" borderId="96" xfId="7" applyFont="1" applyFill="1" applyBorder="1" applyAlignment="1">
      <alignment horizontal="left" vertical="center" wrapText="1"/>
    </xf>
    <xf numFmtId="0" fontId="25" fillId="3" borderId="97" xfId="7" applyFont="1" applyFill="1" applyBorder="1" applyAlignment="1">
      <alignment horizontal="left" vertical="center" wrapText="1"/>
    </xf>
    <xf numFmtId="0" fontId="25" fillId="4" borderId="19" xfId="7" applyFont="1" applyFill="1" applyBorder="1" applyAlignment="1">
      <alignment horizontal="left" vertical="center"/>
    </xf>
    <xf numFmtId="0" fontId="25" fillId="4" borderId="1" xfId="7" applyFont="1" applyFill="1" applyBorder="1" applyAlignment="1">
      <alignment horizontal="left" vertical="center"/>
    </xf>
    <xf numFmtId="0" fontId="25" fillId="4" borderId="20" xfId="7" applyFont="1" applyFill="1" applyBorder="1" applyAlignment="1">
      <alignment horizontal="left" vertical="center"/>
    </xf>
    <xf numFmtId="0" fontId="25" fillId="3" borderId="98" xfId="7" applyFont="1" applyFill="1" applyBorder="1" applyAlignment="1">
      <alignment horizontal="center" vertical="center"/>
    </xf>
    <xf numFmtId="0" fontId="25" fillId="3" borderId="9" xfId="7" applyFont="1" applyFill="1" applyBorder="1" applyAlignment="1">
      <alignment horizontal="center" vertical="center"/>
    </xf>
    <xf numFmtId="0" fontId="25" fillId="3" borderId="94" xfId="7" applyFont="1" applyFill="1" applyBorder="1" applyAlignment="1">
      <alignment horizontal="center" vertical="center"/>
    </xf>
    <xf numFmtId="0" fontId="25" fillId="3" borderId="0" xfId="7" applyFont="1" applyFill="1" applyAlignment="1">
      <alignment horizontal="center" vertical="center"/>
    </xf>
    <xf numFmtId="0" fontId="25" fillId="3" borderId="11" xfId="7" applyFont="1" applyFill="1" applyBorder="1" applyAlignment="1">
      <alignment horizontal="center" vertical="center"/>
    </xf>
    <xf numFmtId="0" fontId="25" fillId="3" borderId="95" xfId="7" applyFont="1" applyFill="1" applyBorder="1" applyAlignment="1">
      <alignment horizontal="center" vertical="center"/>
    </xf>
    <xf numFmtId="0" fontId="25" fillId="3" borderId="13" xfId="7" applyFont="1" applyFill="1" applyBorder="1" applyAlignment="1">
      <alignment horizontal="center" vertical="center"/>
    </xf>
    <xf numFmtId="0" fontId="25" fillId="3" borderId="7" xfId="7" applyFont="1" applyFill="1" applyBorder="1" applyAlignment="1">
      <alignment horizontal="center" vertical="center"/>
    </xf>
    <xf numFmtId="0" fontId="25" fillId="3" borderId="14" xfId="7" applyFont="1" applyFill="1" applyBorder="1" applyAlignment="1">
      <alignment horizontal="center" vertical="center"/>
    </xf>
    <xf numFmtId="0" fontId="25" fillId="3" borderId="6" xfId="7" applyFont="1" applyFill="1" applyBorder="1" applyAlignment="1">
      <alignment horizontal="center" vertical="center"/>
    </xf>
    <xf numFmtId="0" fontId="25" fillId="3" borderId="98" xfId="7" applyFont="1" applyFill="1" applyBorder="1" applyAlignment="1">
      <alignment horizontal="center" vertical="center" wrapText="1"/>
    </xf>
    <xf numFmtId="0" fontId="25" fillId="3" borderId="94" xfId="7" applyFont="1" applyFill="1" applyBorder="1" applyAlignment="1">
      <alignment horizontal="center" vertical="center" wrapText="1"/>
    </xf>
    <xf numFmtId="0" fontId="25" fillId="3" borderId="0" xfId="7" applyFont="1" applyFill="1" applyAlignment="1">
      <alignment horizontal="center" vertical="center" wrapText="1"/>
    </xf>
    <xf numFmtId="0" fontId="25" fillId="3" borderId="11" xfId="7" applyFont="1" applyFill="1" applyBorder="1" applyAlignment="1">
      <alignment horizontal="center" vertical="center" wrapText="1"/>
    </xf>
    <xf numFmtId="0" fontId="25" fillId="3" borderId="95" xfId="7" applyFont="1" applyFill="1" applyBorder="1" applyAlignment="1">
      <alignment horizontal="center" vertical="center" wrapText="1"/>
    </xf>
    <xf numFmtId="0" fontId="25" fillId="3" borderId="2" xfId="7" applyFont="1" applyFill="1" applyBorder="1" applyAlignment="1">
      <alignment horizontal="left" vertical="center" wrapText="1" shrinkToFit="1"/>
    </xf>
    <xf numFmtId="0" fontId="25" fillId="3" borderId="15" xfId="7" applyFont="1" applyFill="1" applyBorder="1" applyAlignment="1">
      <alignment horizontal="left" vertical="center" wrapText="1" shrinkToFit="1"/>
    </xf>
    <xf numFmtId="0" fontId="25" fillId="3" borderId="3" xfId="7" applyFont="1" applyFill="1" applyBorder="1" applyAlignment="1">
      <alignment horizontal="left" vertical="center" wrapText="1" shrinkToFit="1"/>
    </xf>
    <xf numFmtId="0" fontId="25" fillId="3" borderId="1" xfId="7" applyFont="1" applyFill="1" applyBorder="1" applyAlignment="1">
      <alignment horizontal="center" vertical="center" shrinkToFit="1"/>
    </xf>
    <xf numFmtId="0" fontId="25" fillId="3" borderId="12" xfId="7" applyFont="1" applyFill="1" applyBorder="1" applyAlignment="1">
      <alignment horizontal="left" vertical="center" wrapText="1" shrinkToFit="1"/>
    </xf>
    <xf numFmtId="0" fontId="25" fillId="3" borderId="13" xfId="7" applyFont="1" applyFill="1" applyBorder="1" applyAlignment="1">
      <alignment horizontal="left" vertical="center" wrapText="1" shrinkToFit="1"/>
    </xf>
    <xf numFmtId="0" fontId="25" fillId="3" borderId="40" xfId="7" applyFont="1" applyFill="1" applyBorder="1" applyAlignment="1">
      <alignment horizontal="left" vertical="center" wrapText="1" shrinkToFit="1"/>
    </xf>
    <xf numFmtId="0" fontId="25" fillId="3" borderId="99" xfId="7" applyFont="1" applyFill="1" applyBorder="1" applyAlignment="1">
      <alignment horizontal="center" vertical="center"/>
    </xf>
    <xf numFmtId="0" fontId="25" fillId="3" borderId="41" xfId="7" applyFont="1" applyFill="1" applyBorder="1" applyAlignment="1">
      <alignment horizontal="left" vertical="center"/>
    </xf>
    <xf numFmtId="0" fontId="25" fillId="3" borderId="91" xfId="7" applyFont="1" applyFill="1" applyBorder="1" applyAlignment="1">
      <alignment horizontal="left" vertical="center"/>
    </xf>
    <xf numFmtId="0" fontId="25" fillId="3" borderId="93" xfId="7" applyFont="1" applyFill="1" applyBorder="1" applyAlignment="1">
      <alignment horizontal="left" vertical="center"/>
    </xf>
    <xf numFmtId="0" fontId="25" fillId="3" borderId="16" xfId="7" applyFont="1" applyFill="1" applyBorder="1" applyAlignment="1">
      <alignment horizontal="center" vertical="center" textRotation="255"/>
    </xf>
    <xf numFmtId="0" fontId="25" fillId="3" borderId="17" xfId="7" applyFont="1" applyFill="1" applyBorder="1" applyAlignment="1">
      <alignment horizontal="center" vertical="center" textRotation="255"/>
    </xf>
    <xf numFmtId="0" fontId="25" fillId="3" borderId="21" xfId="7" applyFont="1" applyFill="1" applyBorder="1" applyAlignment="1">
      <alignment horizontal="center" vertical="center" textRotation="255"/>
    </xf>
    <xf numFmtId="0" fontId="25" fillId="3" borderId="22" xfId="7" applyFont="1" applyFill="1" applyBorder="1" applyAlignment="1">
      <alignment horizontal="center" vertical="center" textRotation="255"/>
    </xf>
    <xf numFmtId="0" fontId="25" fillId="3" borderId="29" xfId="7" applyFont="1" applyFill="1" applyBorder="1" applyAlignment="1">
      <alignment horizontal="center" vertical="center"/>
    </xf>
    <xf numFmtId="0" fontId="25" fillId="3" borderId="86" xfId="7" applyFont="1" applyFill="1" applyBorder="1" applyAlignment="1">
      <alignment horizontal="center" vertical="center"/>
    </xf>
    <xf numFmtId="0" fontId="25" fillId="3" borderId="24" xfId="7" applyFont="1" applyFill="1" applyBorder="1" applyAlignment="1">
      <alignment horizontal="center" vertical="center"/>
    </xf>
    <xf numFmtId="0" fontId="25" fillId="3" borderId="29" xfId="7" applyFont="1" applyFill="1" applyBorder="1" applyAlignment="1">
      <alignment horizontal="left" vertical="center" wrapText="1"/>
    </xf>
    <xf numFmtId="0" fontId="25" fillId="3" borderId="86" xfId="7" applyFont="1" applyFill="1" applyBorder="1" applyAlignment="1">
      <alignment horizontal="left" vertical="center" wrapText="1"/>
    </xf>
    <xf numFmtId="0" fontId="25" fillId="3" borderId="83" xfId="7" applyFont="1" applyFill="1" applyBorder="1" applyAlignment="1">
      <alignment horizontal="left" vertical="center" wrapText="1"/>
    </xf>
    <xf numFmtId="0" fontId="26" fillId="3" borderId="0" xfId="7" applyFont="1" applyFill="1" applyAlignment="1">
      <alignment horizontal="center" vertical="top"/>
    </xf>
    <xf numFmtId="0" fontId="26" fillId="3" borderId="0" xfId="7" applyFont="1" applyFill="1" applyAlignment="1">
      <alignment horizontal="justify" vertical="top" wrapText="1"/>
    </xf>
    <xf numFmtId="0" fontId="25" fillId="3" borderId="22" xfId="7" applyFont="1" applyFill="1" applyBorder="1" applyAlignment="1">
      <alignment horizontal="center" vertical="center"/>
    </xf>
    <xf numFmtId="0" fontId="5" fillId="3" borderId="22" xfId="6" applyFont="1" applyFill="1" applyBorder="1" applyAlignment="1">
      <alignment horizontal="center" vertical="center"/>
    </xf>
    <xf numFmtId="49" fontId="5" fillId="3" borderId="41" xfId="4" applyNumberFormat="1" applyFont="1" applyFill="1" applyBorder="1" applyAlignment="1">
      <alignment horizontal="left" vertical="center"/>
    </xf>
    <xf numFmtId="49" fontId="5" fillId="3" borderId="91" xfId="4" applyNumberFormat="1" applyFont="1" applyFill="1" applyBorder="1" applyAlignment="1">
      <alignment horizontal="left" vertical="center"/>
    </xf>
    <xf numFmtId="49" fontId="5" fillId="3" borderId="93" xfId="4" applyNumberFormat="1" applyFont="1" applyFill="1" applyBorder="1" applyAlignment="1">
      <alignment horizontal="left" vertical="center"/>
    </xf>
    <xf numFmtId="0" fontId="31" fillId="3" borderId="89" xfId="7" applyFont="1" applyFill="1" applyBorder="1" applyAlignment="1">
      <alignment horizontal="center" vertical="center" wrapText="1"/>
    </xf>
    <xf numFmtId="0" fontId="31" fillId="3" borderId="67" xfId="7" applyFont="1" applyFill="1" applyBorder="1" applyAlignment="1">
      <alignment horizontal="center" vertical="center" wrapText="1"/>
    </xf>
    <xf numFmtId="0" fontId="31" fillId="3" borderId="76" xfId="7" applyFont="1" applyFill="1" applyBorder="1" applyAlignment="1">
      <alignment horizontal="center" vertical="center" wrapText="1"/>
    </xf>
    <xf numFmtId="0" fontId="31" fillId="3" borderId="94" xfId="7" applyFont="1" applyFill="1" applyBorder="1" applyAlignment="1">
      <alignment horizontal="center" vertical="center" wrapText="1"/>
    </xf>
    <xf numFmtId="0" fontId="31" fillId="3" borderId="0" xfId="7" applyFont="1" applyFill="1" applyAlignment="1">
      <alignment horizontal="center" vertical="center" wrapText="1"/>
    </xf>
    <xf numFmtId="0" fontId="31" fillId="3" borderId="11" xfId="7" applyFont="1" applyFill="1" applyBorder="1" applyAlignment="1">
      <alignment horizontal="center" vertical="center" wrapText="1"/>
    </xf>
    <xf numFmtId="0" fontId="31" fillId="3" borderId="90" xfId="7" applyFont="1" applyFill="1" applyBorder="1" applyAlignment="1">
      <alignment horizontal="center" vertical="center" wrapText="1"/>
    </xf>
    <xf numFmtId="0" fontId="31" fillId="3" borderId="28" xfId="7" applyFont="1" applyFill="1" applyBorder="1" applyAlignment="1">
      <alignment horizontal="center" vertical="center" wrapText="1"/>
    </xf>
    <xf numFmtId="0" fontId="31" fillId="3" borderId="69" xfId="7" applyFont="1" applyFill="1" applyBorder="1" applyAlignment="1">
      <alignment horizontal="center" vertical="center" wrapText="1"/>
    </xf>
    <xf numFmtId="0" fontId="31" fillId="3" borderId="29" xfId="7" applyFont="1" applyFill="1" applyBorder="1" applyAlignment="1">
      <alignment horizontal="center" vertical="center"/>
    </xf>
    <xf numFmtId="0" fontId="31" fillId="3" borderId="86" xfId="7" applyFont="1" applyFill="1" applyBorder="1" applyAlignment="1">
      <alignment horizontal="center" vertical="center"/>
    </xf>
    <xf numFmtId="0" fontId="31" fillId="3" borderId="24" xfId="7" applyFont="1" applyFill="1" applyBorder="1" applyAlignment="1">
      <alignment horizontal="center" vertical="center"/>
    </xf>
    <xf numFmtId="0" fontId="31" fillId="3" borderId="29" xfId="7" applyFont="1" applyFill="1" applyBorder="1" applyAlignment="1">
      <alignment horizontal="left" vertical="center" wrapText="1" shrinkToFit="1"/>
    </xf>
    <xf numFmtId="0" fontId="31" fillId="3" borderId="86" xfId="7" applyFont="1" applyFill="1" applyBorder="1" applyAlignment="1">
      <alignment horizontal="left" vertical="center" wrapText="1" shrinkToFit="1"/>
    </xf>
    <xf numFmtId="0" fontId="31" fillId="3" borderId="24" xfId="7" applyFont="1" applyFill="1" applyBorder="1" applyAlignment="1">
      <alignment horizontal="left" vertical="center" wrapText="1" shrinkToFit="1"/>
    </xf>
    <xf numFmtId="0" fontId="31" fillId="3" borderId="17" xfId="7" applyFont="1" applyFill="1" applyBorder="1" applyAlignment="1">
      <alignment horizontal="center" vertical="center" shrinkToFit="1"/>
    </xf>
    <xf numFmtId="0" fontId="31" fillId="3" borderId="1" xfId="7" applyFont="1" applyFill="1" applyBorder="1" applyAlignment="1">
      <alignment horizontal="center" vertical="center" shrinkToFit="1"/>
    </xf>
    <xf numFmtId="0" fontId="13" fillId="3" borderId="75" xfId="6" applyFont="1" applyFill="1" applyBorder="1" applyAlignment="1">
      <alignment horizontal="center" vertical="center" wrapText="1"/>
    </xf>
    <xf numFmtId="0" fontId="13" fillId="3" borderId="67" xfId="6" applyFont="1" applyFill="1" applyBorder="1" applyAlignment="1">
      <alignment horizontal="center" vertical="center" wrapText="1"/>
    </xf>
    <xf numFmtId="49" fontId="13" fillId="3" borderId="67" xfId="6" applyNumberFormat="1" applyFont="1" applyFill="1" applyBorder="1" applyAlignment="1">
      <alignment horizontal="center" vertical="center" wrapText="1"/>
    </xf>
    <xf numFmtId="0" fontId="13" fillId="3" borderId="74" xfId="6" applyFont="1" applyFill="1" applyBorder="1" applyAlignment="1">
      <alignment horizontal="center" vertical="center" wrapText="1"/>
    </xf>
    <xf numFmtId="0" fontId="31" fillId="3" borderId="2" xfId="7" applyFont="1" applyFill="1" applyBorder="1" applyAlignment="1">
      <alignment horizontal="center" vertical="center"/>
    </xf>
    <xf numFmtId="0" fontId="31" fillId="3" borderId="15" xfId="7" applyFont="1" applyFill="1" applyBorder="1" applyAlignment="1">
      <alignment horizontal="center" vertical="center"/>
    </xf>
    <xf numFmtId="0" fontId="31" fillId="3" borderId="3" xfId="7" applyFont="1" applyFill="1" applyBorder="1" applyAlignment="1">
      <alignment horizontal="center" vertical="center"/>
    </xf>
    <xf numFmtId="0" fontId="31" fillId="3" borderId="2" xfId="7" applyFont="1" applyFill="1" applyBorder="1" applyAlignment="1">
      <alignment horizontal="left" vertical="center" wrapText="1" shrinkToFit="1"/>
    </xf>
    <xf numFmtId="0" fontId="31" fillId="3" borderId="15" xfId="7" applyFont="1" applyFill="1" applyBorder="1" applyAlignment="1">
      <alignment horizontal="left" vertical="center" wrapText="1" shrinkToFit="1"/>
    </xf>
    <xf numFmtId="0" fontId="31" fillId="3" borderId="3" xfId="7" applyFont="1" applyFill="1" applyBorder="1" applyAlignment="1">
      <alignment horizontal="left" vertical="center" wrapText="1" shrinkToFit="1"/>
    </xf>
    <xf numFmtId="0" fontId="31" fillId="3" borderId="12" xfId="7" applyFont="1" applyFill="1" applyBorder="1" applyAlignment="1">
      <alignment horizontal="left" vertical="center" wrapText="1" shrinkToFit="1"/>
    </xf>
    <xf numFmtId="0" fontId="31" fillId="3" borderId="13" xfId="7" applyFont="1" applyFill="1" applyBorder="1" applyAlignment="1">
      <alignment horizontal="left" vertical="center" wrapText="1" shrinkToFit="1"/>
    </xf>
    <xf numFmtId="0" fontId="31" fillId="3" borderId="40" xfId="7" applyFont="1" applyFill="1" applyBorder="1" applyAlignment="1">
      <alignment horizontal="left" vertical="center" wrapText="1" shrinkToFit="1"/>
    </xf>
    <xf numFmtId="49" fontId="13" fillId="3" borderId="8" xfId="6" applyNumberFormat="1" applyFont="1" applyFill="1" applyBorder="1" applyAlignment="1">
      <alignment horizontal="center" vertical="center" wrapText="1"/>
    </xf>
    <xf numFmtId="0" fontId="13" fillId="3" borderId="8" xfId="6" applyFont="1" applyFill="1" applyBorder="1" applyAlignment="1">
      <alignment horizontal="center" vertical="center" wrapText="1"/>
    </xf>
    <xf numFmtId="0" fontId="13" fillId="3" borderId="73" xfId="6" applyFont="1" applyFill="1" applyBorder="1" applyAlignment="1">
      <alignment horizontal="center" vertical="center" wrapText="1"/>
    </xf>
    <xf numFmtId="0" fontId="13" fillId="3" borderId="7" xfId="6" applyFont="1" applyFill="1" applyBorder="1" applyAlignment="1">
      <alignment horizontal="center" vertical="center" wrapText="1"/>
    </xf>
    <xf numFmtId="0" fontId="31" fillId="3" borderId="16" xfId="7" applyFont="1" applyFill="1" applyBorder="1" applyAlignment="1">
      <alignment horizontal="center" vertical="center" textRotation="255"/>
    </xf>
    <xf numFmtId="0" fontId="31" fillId="3" borderId="17" xfId="7" applyFont="1" applyFill="1" applyBorder="1" applyAlignment="1">
      <alignment horizontal="center" vertical="center" textRotation="255"/>
    </xf>
    <xf numFmtId="0" fontId="31" fillId="3" borderId="19" xfId="7" applyFont="1" applyFill="1" applyBorder="1" applyAlignment="1">
      <alignment horizontal="center" vertical="center" textRotation="255"/>
    </xf>
    <xf numFmtId="0" fontId="31" fillId="3" borderId="1" xfId="7" applyFont="1" applyFill="1" applyBorder="1" applyAlignment="1">
      <alignment horizontal="center" vertical="center" textRotation="255"/>
    </xf>
    <xf numFmtId="0" fontId="31" fillId="3" borderId="21" xfId="7" applyFont="1" applyFill="1" applyBorder="1" applyAlignment="1">
      <alignment horizontal="center" vertical="center" textRotation="255"/>
    </xf>
    <xf numFmtId="0" fontId="31" fillId="3" borderId="22" xfId="7" applyFont="1" applyFill="1" applyBorder="1" applyAlignment="1">
      <alignment horizontal="center" vertical="center" textRotation="255"/>
    </xf>
    <xf numFmtId="0" fontId="31" fillId="3" borderId="29" xfId="7" applyFont="1" applyFill="1" applyBorder="1" applyAlignment="1">
      <alignment horizontal="left" vertical="center" wrapText="1"/>
    </xf>
    <xf numFmtId="0" fontId="31" fillId="3" borderId="86" xfId="7" applyFont="1" applyFill="1" applyBorder="1" applyAlignment="1">
      <alignment horizontal="left" vertical="center" wrapText="1"/>
    </xf>
    <xf numFmtId="0" fontId="31" fillId="3" borderId="83" xfId="7" applyFont="1" applyFill="1" applyBorder="1" applyAlignment="1">
      <alignment horizontal="left" vertical="center" wrapText="1"/>
    </xf>
    <xf numFmtId="0" fontId="31" fillId="3" borderId="1" xfId="7" applyFont="1" applyFill="1" applyBorder="1" applyAlignment="1">
      <alignment horizontal="center" vertical="center"/>
    </xf>
    <xf numFmtId="0" fontId="31" fillId="3" borderId="15" xfId="7" applyFont="1" applyFill="1" applyBorder="1" applyAlignment="1">
      <alignment horizontal="left" vertical="center" wrapText="1"/>
    </xf>
    <xf numFmtId="0" fontId="31" fillId="3" borderId="25" xfId="7" applyFont="1" applyFill="1" applyBorder="1" applyAlignment="1">
      <alignment horizontal="left" vertical="center" wrapText="1"/>
    </xf>
    <xf numFmtId="0" fontId="13" fillId="3" borderId="10" xfId="6" applyFont="1" applyFill="1" applyBorder="1" applyAlignment="1">
      <alignment horizontal="left" vertical="center" wrapText="1"/>
    </xf>
    <xf numFmtId="0" fontId="13" fillId="3" borderId="0" xfId="6" applyFont="1" applyFill="1" applyAlignment="1">
      <alignment horizontal="left" vertical="center" wrapText="1"/>
    </xf>
    <xf numFmtId="0" fontId="13" fillId="3" borderId="71" xfId="6" applyFont="1" applyFill="1" applyBorder="1" applyAlignment="1">
      <alignment horizontal="left" vertical="center" wrapText="1"/>
    </xf>
    <xf numFmtId="0" fontId="13" fillId="3" borderId="12" xfId="6" applyFont="1" applyFill="1" applyBorder="1" applyAlignment="1">
      <alignment horizontal="left" vertical="center" wrapText="1"/>
    </xf>
    <xf numFmtId="0" fontId="13" fillId="3" borderId="13" xfId="6" applyFont="1" applyFill="1" applyBorder="1" applyAlignment="1">
      <alignment horizontal="left" vertical="center" wrapText="1"/>
    </xf>
    <xf numFmtId="0" fontId="13" fillId="3" borderId="40" xfId="6" applyFont="1" applyFill="1" applyBorder="1" applyAlignment="1">
      <alignment horizontal="left" vertical="center" wrapText="1"/>
    </xf>
    <xf numFmtId="0" fontId="31" fillId="3" borderId="22" xfId="7" applyFont="1" applyFill="1" applyBorder="1" applyAlignment="1">
      <alignment horizontal="center" vertical="center"/>
    </xf>
    <xf numFmtId="0" fontId="13" fillId="3" borderId="2" xfId="4" applyFont="1" applyFill="1" applyBorder="1" applyAlignment="1">
      <alignment horizontal="center" vertical="center" shrinkToFit="1"/>
    </xf>
    <xf numFmtId="0" fontId="13" fillId="3" borderId="15" xfId="4" applyFont="1" applyFill="1" applyBorder="1" applyAlignment="1">
      <alignment horizontal="center" vertical="center" shrinkToFit="1"/>
    </xf>
    <xf numFmtId="0" fontId="13" fillId="3" borderId="3" xfId="4" applyFont="1" applyFill="1" applyBorder="1" applyAlignment="1">
      <alignment horizontal="center" vertical="center" shrinkToFit="1"/>
    </xf>
    <xf numFmtId="49" fontId="13" fillId="3" borderId="2" xfId="4" applyNumberFormat="1" applyFont="1" applyFill="1" applyBorder="1" applyAlignment="1">
      <alignment horizontal="left" vertical="center"/>
    </xf>
    <xf numFmtId="49" fontId="13" fillId="3" borderId="15" xfId="4" applyNumberFormat="1" applyFont="1" applyFill="1" applyBorder="1" applyAlignment="1">
      <alignment horizontal="left" vertical="center"/>
    </xf>
    <xf numFmtId="49" fontId="13" fillId="3" borderId="25" xfId="4" applyNumberFormat="1" applyFont="1" applyFill="1" applyBorder="1" applyAlignment="1">
      <alignment horizontal="left" vertical="center"/>
    </xf>
    <xf numFmtId="0" fontId="13" fillId="3" borderId="22" xfId="6" applyFont="1" applyFill="1" applyBorder="1" applyAlignment="1">
      <alignment horizontal="center" vertical="center"/>
    </xf>
    <xf numFmtId="49" fontId="13" fillId="3" borderId="41" xfId="4" applyNumberFormat="1" applyFont="1" applyFill="1" applyBorder="1" applyAlignment="1">
      <alignment horizontal="left" vertical="center"/>
    </xf>
    <xf numFmtId="49" fontId="13" fillId="3" borderId="91" xfId="4" applyNumberFormat="1" applyFont="1" applyFill="1" applyBorder="1" applyAlignment="1">
      <alignment horizontal="left" vertical="center"/>
    </xf>
    <xf numFmtId="49" fontId="13" fillId="3" borderId="93" xfId="4" applyNumberFormat="1" applyFont="1" applyFill="1" applyBorder="1" applyAlignment="1">
      <alignment horizontal="left" vertical="center"/>
    </xf>
    <xf numFmtId="0" fontId="31" fillId="3" borderId="41" xfId="7" applyFont="1" applyFill="1" applyBorder="1" applyAlignment="1">
      <alignment horizontal="center" vertical="center"/>
    </xf>
    <xf numFmtId="0" fontId="31" fillId="3" borderId="91" xfId="7" applyFont="1" applyFill="1" applyBorder="1" applyAlignment="1">
      <alignment horizontal="center" vertical="center"/>
    </xf>
    <xf numFmtId="0" fontId="31" fillId="3" borderId="92" xfId="7" applyFont="1" applyFill="1" applyBorder="1" applyAlignment="1">
      <alignment horizontal="center" vertical="center"/>
    </xf>
    <xf numFmtId="0" fontId="31" fillId="3" borderId="41" xfId="7" applyFont="1" applyFill="1" applyBorder="1" applyAlignment="1">
      <alignment horizontal="left" vertical="center" wrapText="1" shrinkToFit="1"/>
    </xf>
    <xf numFmtId="0" fontId="31" fillId="3" borderId="91" xfId="7" applyFont="1" applyFill="1" applyBorder="1" applyAlignment="1">
      <alignment horizontal="left" vertical="center" wrapText="1" shrinkToFit="1"/>
    </xf>
    <xf numFmtId="0" fontId="31" fillId="3" borderId="92" xfId="7" applyFont="1" applyFill="1" applyBorder="1" applyAlignment="1">
      <alignment horizontal="left" vertical="center" wrapText="1" shrinkToFit="1"/>
    </xf>
    <xf numFmtId="0" fontId="31" fillId="3" borderId="39" xfId="7" applyFont="1" applyFill="1" applyBorder="1" applyAlignment="1">
      <alignment horizontal="left" vertical="center" wrapText="1" shrinkToFit="1"/>
    </xf>
    <xf numFmtId="0" fontId="31" fillId="3" borderId="28" xfId="7" applyFont="1" applyFill="1" applyBorder="1" applyAlignment="1">
      <alignment horizontal="left" vertical="center" wrapText="1" shrinkToFit="1"/>
    </xf>
    <xf numFmtId="0" fontId="31" fillId="3" borderId="68" xfId="7" applyFont="1" applyFill="1" applyBorder="1" applyAlignment="1">
      <alignment horizontal="left" vertical="center" wrapText="1" shrinkToFit="1"/>
    </xf>
    <xf numFmtId="0" fontId="31" fillId="3" borderId="22" xfId="7" applyFont="1" applyFill="1" applyBorder="1" applyAlignment="1">
      <alignment horizontal="center" vertical="center" shrinkToFit="1"/>
    </xf>
    <xf numFmtId="0" fontId="34" fillId="0" borderId="30" xfId="8" applyFont="1" applyFill="1" applyBorder="1" applyAlignment="1" applyProtection="1">
      <alignment horizontal="center" vertical="center"/>
    </xf>
    <xf numFmtId="0" fontId="34" fillId="0" borderId="32" xfId="8" applyFont="1" applyFill="1" applyBorder="1" applyAlignment="1" applyProtection="1">
      <alignment horizontal="center" vertical="center"/>
    </xf>
    <xf numFmtId="0" fontId="34" fillId="0" borderId="34" xfId="8" applyFont="1" applyFill="1" applyBorder="1" applyAlignment="1" applyProtection="1">
      <alignment horizontal="center" vertical="center"/>
    </xf>
    <xf numFmtId="0" fontId="34" fillId="0" borderId="67" xfId="8" applyFont="1" applyFill="1" applyBorder="1" applyAlignment="1" applyProtection="1">
      <alignment horizontal="center" vertical="center" wrapText="1"/>
    </xf>
    <xf numFmtId="0" fontId="34" fillId="0" borderId="76" xfId="8" applyFont="1" applyFill="1" applyBorder="1" applyAlignment="1" applyProtection="1">
      <alignment horizontal="center" vertical="center" wrapText="1"/>
    </xf>
    <xf numFmtId="0" fontId="34" fillId="0" borderId="0" xfId="8" applyFont="1" applyFill="1" applyBorder="1" applyAlignment="1" applyProtection="1">
      <alignment horizontal="center" vertical="center" wrapText="1"/>
    </xf>
    <xf numFmtId="0" fontId="34" fillId="0" borderId="11" xfId="8" applyFont="1" applyFill="1" applyBorder="1" applyAlignment="1" applyProtection="1">
      <alignment horizontal="center" vertical="center" wrapText="1"/>
    </xf>
    <xf numFmtId="0" fontId="34" fillId="0" borderId="28" xfId="8" applyFont="1" applyFill="1" applyBorder="1" applyAlignment="1" applyProtection="1">
      <alignment horizontal="center" vertical="center" wrapText="1"/>
    </xf>
    <xf numFmtId="0" fontId="34" fillId="0" borderId="69" xfId="8" applyFont="1" applyFill="1" applyBorder="1" applyAlignment="1" applyProtection="1">
      <alignment horizontal="center" vertical="center" wrapText="1"/>
    </xf>
    <xf numFmtId="0" fontId="34" fillId="0" borderId="75" xfId="8" applyFont="1" applyFill="1" applyBorder="1" applyAlignment="1" applyProtection="1">
      <alignment horizontal="center" vertical="center" wrapText="1"/>
    </xf>
    <xf numFmtId="0" fontId="34" fillId="0" borderId="10" xfId="8" applyFont="1" applyFill="1" applyBorder="1" applyAlignment="1" applyProtection="1">
      <alignment horizontal="center" vertical="center" wrapText="1"/>
    </xf>
    <xf numFmtId="0" fontId="34" fillId="0" borderId="39" xfId="8" applyFont="1" applyFill="1" applyBorder="1" applyAlignment="1" applyProtection="1">
      <alignment horizontal="center" vertical="center" wrapText="1"/>
    </xf>
    <xf numFmtId="0" fontId="34" fillId="0" borderId="74" xfId="8" applyFont="1" applyFill="1" applyBorder="1" applyAlignment="1" applyProtection="1">
      <alignment horizontal="center" vertical="center" wrapText="1"/>
    </xf>
    <xf numFmtId="0" fontId="34" fillId="0" borderId="71" xfId="8" applyFont="1" applyFill="1" applyBorder="1" applyAlignment="1" applyProtection="1">
      <alignment horizontal="center" vertical="center" wrapText="1"/>
    </xf>
    <xf numFmtId="0" fontId="34" fillId="0" borderId="68" xfId="8" applyFont="1" applyFill="1" applyBorder="1" applyAlignment="1" applyProtection="1">
      <alignment horizontal="center" vertical="center" wrapText="1"/>
    </xf>
    <xf numFmtId="0" fontId="34" fillId="0" borderId="89" xfId="8" quotePrefix="1" applyFont="1" applyFill="1" applyBorder="1" applyAlignment="1" applyProtection="1">
      <alignment horizontal="center" vertical="center"/>
    </xf>
    <xf numFmtId="0" fontId="34" fillId="0" borderId="67" xfId="8" applyFont="1" applyFill="1" applyBorder="1" applyAlignment="1" applyProtection="1">
      <alignment horizontal="center" vertical="center"/>
    </xf>
    <xf numFmtId="0" fontId="35" fillId="6" borderId="0" xfId="8" applyFont="1" applyFill="1" applyAlignment="1" applyProtection="1">
      <alignment horizontal="center" vertical="center"/>
      <protection locked="0"/>
    </xf>
    <xf numFmtId="0" fontId="35" fillId="7" borderId="0" xfId="8" applyFont="1" applyFill="1" applyAlignment="1" applyProtection="1">
      <alignment horizontal="center" vertical="center"/>
      <protection locked="0"/>
    </xf>
    <xf numFmtId="0" fontId="35" fillId="0" borderId="0" xfId="8" applyFont="1" applyFill="1" applyAlignment="1" applyProtection="1">
      <alignment horizontal="center" vertical="center"/>
    </xf>
    <xf numFmtId="0" fontId="34" fillId="6" borderId="1" xfId="8" applyFont="1" applyFill="1" applyBorder="1" applyAlignment="1" applyProtection="1">
      <alignment horizontal="center" vertical="center"/>
      <protection locked="0"/>
    </xf>
    <xf numFmtId="0" fontId="38" fillId="0" borderId="16" xfId="8" applyFont="1" applyFill="1" applyBorder="1" applyAlignment="1" applyProtection="1">
      <alignment horizontal="center" vertical="center" wrapText="1"/>
    </xf>
    <xf numFmtId="0" fontId="38" fillId="0" borderId="18" xfId="8" applyFont="1" applyFill="1" applyBorder="1" applyAlignment="1" applyProtection="1">
      <alignment horizontal="center" vertical="center" wrapText="1"/>
    </xf>
    <xf numFmtId="0" fontId="38" fillId="0" borderId="19" xfId="8" applyFont="1" applyFill="1" applyBorder="1" applyAlignment="1" applyProtection="1">
      <alignment horizontal="center" vertical="center" wrapText="1"/>
    </xf>
    <xf numFmtId="0" fontId="38" fillId="0" borderId="20" xfId="8" applyFont="1" applyFill="1" applyBorder="1" applyAlignment="1" applyProtection="1">
      <alignment horizontal="center" vertical="center" wrapText="1"/>
    </xf>
    <xf numFmtId="0" fontId="38" fillId="0" borderId="101" xfId="8" applyFont="1" applyFill="1" applyBorder="1" applyAlignment="1" applyProtection="1">
      <alignment horizontal="center" vertical="center" wrapText="1"/>
    </xf>
    <xf numFmtId="0" fontId="38" fillId="0" borderId="102" xfId="8" applyFont="1" applyFill="1" applyBorder="1" applyAlignment="1" applyProtection="1">
      <alignment horizontal="center" vertical="center" wrapText="1"/>
    </xf>
    <xf numFmtId="0" fontId="38" fillId="0" borderId="21" xfId="8" applyFont="1" applyFill="1" applyBorder="1" applyAlignment="1" applyProtection="1">
      <alignment horizontal="center" vertical="center" wrapText="1"/>
    </xf>
    <xf numFmtId="0" fontId="38" fillId="0" borderId="23" xfId="8" applyFont="1" applyFill="1" applyBorder="1" applyAlignment="1" applyProtection="1">
      <alignment horizontal="center" vertical="center" wrapText="1"/>
    </xf>
    <xf numFmtId="0" fontId="34" fillId="0" borderId="100" xfId="8" applyFont="1" applyFill="1" applyBorder="1" applyAlignment="1" applyProtection="1">
      <alignment horizontal="center" vertical="center" wrapText="1"/>
    </xf>
    <xf numFmtId="0" fontId="34" fillId="0" borderId="30" xfId="8" applyFont="1" applyFill="1" applyBorder="1" applyAlignment="1" applyProtection="1">
      <alignment horizontal="center" vertical="center" wrapText="1"/>
    </xf>
    <xf numFmtId="0" fontId="34" fillId="0" borderId="38" xfId="8" applyFont="1" applyFill="1" applyBorder="1" applyAlignment="1" applyProtection="1">
      <alignment horizontal="center" vertical="center"/>
    </xf>
    <xf numFmtId="0" fontId="34" fillId="0" borderId="15" xfId="8" applyFont="1" applyFill="1" applyBorder="1" applyAlignment="1" applyProtection="1">
      <alignment horizontal="center" vertical="center"/>
    </xf>
    <xf numFmtId="0" fontId="34" fillId="0" borderId="25" xfId="8" applyFont="1" applyFill="1" applyBorder="1" applyAlignment="1" applyProtection="1">
      <alignment horizontal="center" vertical="center"/>
    </xf>
    <xf numFmtId="0" fontId="34" fillId="7" borderId="2" xfId="8" applyFont="1" applyFill="1" applyBorder="1" applyAlignment="1" applyProtection="1">
      <alignment horizontal="center" vertical="center"/>
      <protection locked="0"/>
    </xf>
    <xf numFmtId="0" fontId="34" fillId="7" borderId="3" xfId="8" applyFont="1" applyFill="1" applyBorder="1" applyAlignment="1" applyProtection="1">
      <alignment horizontal="center" vertical="center"/>
      <protection locked="0"/>
    </xf>
    <xf numFmtId="0" fontId="34" fillId="3" borderId="2" xfId="8" applyNumberFormat="1" applyFont="1" applyFill="1" applyBorder="1" applyAlignment="1" applyProtection="1">
      <alignment horizontal="center" vertical="center"/>
    </xf>
    <xf numFmtId="0" fontId="34" fillId="3" borderId="3" xfId="8" applyNumberFormat="1" applyFont="1" applyFill="1" applyBorder="1" applyAlignment="1" applyProtection="1">
      <alignment horizontal="center" vertical="center"/>
    </xf>
    <xf numFmtId="0" fontId="34" fillId="7" borderId="36" xfId="8" applyFont="1" applyFill="1" applyBorder="1" applyAlignment="1" applyProtection="1">
      <alignment horizontal="left" vertical="center" wrapText="1"/>
      <protection locked="0"/>
    </xf>
    <xf numFmtId="0" fontId="34" fillId="7" borderId="86" xfId="8" applyFont="1" applyFill="1" applyBorder="1" applyAlignment="1" applyProtection="1">
      <alignment horizontal="left" vertical="center" wrapText="1"/>
      <protection locked="0"/>
    </xf>
    <xf numFmtId="0" fontId="34" fillId="7" borderId="83" xfId="8" applyFont="1" applyFill="1" applyBorder="1" applyAlignment="1" applyProtection="1">
      <alignment horizontal="left" vertical="center" wrapText="1"/>
      <protection locked="0"/>
    </xf>
    <xf numFmtId="0" fontId="38" fillId="6" borderId="38" xfId="8" applyFont="1" applyFill="1" applyBorder="1" applyAlignment="1" applyProtection="1">
      <alignment horizontal="center" vertical="center" wrapText="1"/>
      <protection locked="0"/>
    </xf>
    <xf numFmtId="0" fontId="38" fillId="6" borderId="3" xfId="8" applyFont="1" applyFill="1" applyBorder="1" applyAlignment="1" applyProtection="1">
      <alignment horizontal="center" vertical="center" wrapText="1"/>
      <protection locked="0"/>
    </xf>
    <xf numFmtId="0" fontId="34" fillId="6" borderId="2" xfId="8" applyFont="1" applyFill="1" applyBorder="1" applyAlignment="1" applyProtection="1">
      <alignment horizontal="center" vertical="center" wrapText="1"/>
      <protection locked="0"/>
    </xf>
    <xf numFmtId="0" fontId="34" fillId="6" borderId="3" xfId="8" applyFont="1" applyFill="1" applyBorder="1" applyAlignment="1" applyProtection="1">
      <alignment horizontal="center" vertical="center" wrapText="1"/>
      <protection locked="0"/>
    </xf>
    <xf numFmtId="0" fontId="34" fillId="6" borderId="2" xfId="8" applyFont="1" applyFill="1" applyBorder="1" applyAlignment="1" applyProtection="1">
      <alignment horizontal="center" vertical="center" shrinkToFit="1"/>
      <protection locked="0"/>
    </xf>
    <xf numFmtId="0" fontId="34" fillId="6" borderId="15" xfId="8" applyFont="1" applyFill="1" applyBorder="1" applyAlignment="1" applyProtection="1">
      <alignment horizontal="center" vertical="center" shrinkToFit="1"/>
      <protection locked="0"/>
    </xf>
    <xf numFmtId="0" fontId="34" fillId="6" borderId="3" xfId="8" applyFont="1" applyFill="1" applyBorder="1" applyAlignment="1" applyProtection="1">
      <alignment horizontal="center" vertical="center" shrinkToFit="1"/>
      <protection locked="0"/>
    </xf>
    <xf numFmtId="0" fontId="34" fillId="7" borderId="2" xfId="8" applyFont="1" applyFill="1" applyBorder="1" applyAlignment="1" applyProtection="1">
      <alignment horizontal="center" vertical="center" wrapText="1"/>
      <protection locked="0"/>
    </xf>
    <xf numFmtId="0" fontId="34" fillId="7" borderId="15" xfId="8" applyFont="1" applyFill="1" applyBorder="1" applyAlignment="1" applyProtection="1">
      <alignment horizontal="center" vertical="center" wrapText="1"/>
      <protection locked="0"/>
    </xf>
    <xf numFmtId="0" fontId="34" fillId="7" borderId="25" xfId="8" applyFont="1" applyFill="1" applyBorder="1" applyAlignment="1" applyProtection="1">
      <alignment horizontal="center" vertical="center" wrapText="1"/>
      <protection locked="0"/>
    </xf>
    <xf numFmtId="178" fontId="35" fillId="3" borderId="38" xfId="8" applyNumberFormat="1" applyFont="1" applyFill="1" applyBorder="1" applyAlignment="1" applyProtection="1">
      <alignment horizontal="center" vertical="center" wrapText="1"/>
    </xf>
    <xf numFmtId="178" fontId="35" fillId="3" borderId="25" xfId="8" applyNumberFormat="1" applyFont="1" applyFill="1" applyBorder="1" applyAlignment="1" applyProtection="1">
      <alignment horizontal="center" vertical="center" wrapText="1"/>
    </xf>
    <xf numFmtId="178" fontId="35" fillId="3" borderId="38" xfId="9" applyNumberFormat="1" applyFont="1" applyFill="1" applyBorder="1" applyAlignment="1" applyProtection="1">
      <alignment horizontal="center" vertical="center" wrapText="1"/>
    </xf>
    <xf numFmtId="178" fontId="35" fillId="3" borderId="25" xfId="9" applyNumberFormat="1" applyFont="1" applyFill="1" applyBorder="1" applyAlignment="1" applyProtection="1">
      <alignment horizontal="center" vertical="center" wrapText="1"/>
    </xf>
    <xf numFmtId="0" fontId="34" fillId="7" borderId="38" xfId="8" applyFont="1" applyFill="1" applyBorder="1" applyAlignment="1" applyProtection="1">
      <alignment horizontal="left" vertical="center" wrapText="1"/>
      <protection locked="0"/>
    </xf>
    <xf numFmtId="0" fontId="34" fillId="7" borderId="15" xfId="8" applyFont="1" applyFill="1" applyBorder="1" applyAlignment="1" applyProtection="1">
      <alignment horizontal="left" vertical="center" wrapText="1"/>
      <protection locked="0"/>
    </xf>
    <xf numFmtId="0" fontId="34" fillId="7" borderId="25" xfId="8" applyFont="1" applyFill="1" applyBorder="1" applyAlignment="1" applyProtection="1">
      <alignment horizontal="left" vertical="center" wrapText="1"/>
      <protection locked="0"/>
    </xf>
    <xf numFmtId="0" fontId="38" fillId="6" borderId="36" xfId="8" applyFont="1" applyFill="1" applyBorder="1" applyAlignment="1" applyProtection="1">
      <alignment horizontal="center" vertical="center" wrapText="1"/>
      <protection locked="0"/>
    </xf>
    <xf numFmtId="0" fontId="38" fillId="6" borderId="24" xfId="8" applyFont="1" applyFill="1" applyBorder="1" applyAlignment="1" applyProtection="1">
      <alignment horizontal="center" vertical="center" wrapText="1"/>
      <protection locked="0"/>
    </xf>
    <xf numFmtId="0" fontId="34" fillId="6" borderId="29" xfId="8" applyFont="1" applyFill="1" applyBorder="1" applyAlignment="1" applyProtection="1">
      <alignment horizontal="center" vertical="center" wrapText="1"/>
      <protection locked="0"/>
    </xf>
    <xf numFmtId="0" fontId="34" fillId="6" borderId="24" xfId="8" applyFont="1" applyFill="1" applyBorder="1" applyAlignment="1" applyProtection="1">
      <alignment horizontal="center" vertical="center" wrapText="1"/>
      <protection locked="0"/>
    </xf>
    <xf numFmtId="0" fontId="34" fillId="6" borderId="29" xfId="8" applyFont="1" applyFill="1" applyBorder="1" applyAlignment="1" applyProtection="1">
      <alignment horizontal="center" vertical="center" shrinkToFit="1"/>
      <protection locked="0"/>
    </xf>
    <xf numFmtId="0" fontId="34" fillId="6" borderId="86" xfId="8" applyFont="1" applyFill="1" applyBorder="1" applyAlignment="1" applyProtection="1">
      <alignment horizontal="center" vertical="center" shrinkToFit="1"/>
      <protection locked="0"/>
    </xf>
    <xf numFmtId="0" fontId="34" fillId="6" borderId="24" xfId="8" applyFont="1" applyFill="1" applyBorder="1" applyAlignment="1" applyProtection="1">
      <alignment horizontal="center" vertical="center" shrinkToFit="1"/>
      <protection locked="0"/>
    </xf>
    <xf numFmtId="0" fontId="34" fillId="7" borderId="29" xfId="8" applyFont="1" applyFill="1" applyBorder="1" applyAlignment="1" applyProtection="1">
      <alignment horizontal="center" vertical="center" wrapText="1"/>
      <protection locked="0"/>
    </xf>
    <xf numFmtId="0" fontId="34" fillId="7" borderId="86" xfId="8" applyFont="1" applyFill="1" applyBorder="1" applyAlignment="1" applyProtection="1">
      <alignment horizontal="center" vertical="center" wrapText="1"/>
      <protection locked="0"/>
    </xf>
    <xf numFmtId="0" fontId="34" fillId="7" borderId="83" xfId="8" applyFont="1" applyFill="1" applyBorder="1" applyAlignment="1" applyProtection="1">
      <alignment horizontal="center" vertical="center" wrapText="1"/>
      <protection locked="0"/>
    </xf>
    <xf numFmtId="178" fontId="35" fillId="3" borderId="36" xfId="8" applyNumberFormat="1" applyFont="1" applyFill="1" applyBorder="1" applyAlignment="1" applyProtection="1">
      <alignment horizontal="center" vertical="center" wrapText="1"/>
    </xf>
    <xf numFmtId="178" fontId="35" fillId="3" borderId="83" xfId="8" applyNumberFormat="1" applyFont="1" applyFill="1" applyBorder="1" applyAlignment="1" applyProtection="1">
      <alignment horizontal="center" vertical="center" wrapText="1"/>
    </xf>
    <xf numFmtId="178" fontId="35" fillId="3" borderId="36" xfId="9" applyNumberFormat="1" applyFont="1" applyFill="1" applyBorder="1" applyAlignment="1" applyProtection="1">
      <alignment horizontal="center" vertical="center" wrapText="1"/>
    </xf>
    <xf numFmtId="178" fontId="35" fillId="3" borderId="83" xfId="9" applyNumberFormat="1" applyFont="1" applyFill="1" applyBorder="1" applyAlignment="1" applyProtection="1">
      <alignment horizontal="center" vertical="center" wrapText="1"/>
    </xf>
    <xf numFmtId="0" fontId="37" fillId="7" borderId="2" xfId="8" applyFont="1" applyFill="1" applyBorder="1" applyAlignment="1" applyProtection="1">
      <alignment horizontal="right" vertical="center"/>
      <protection locked="0"/>
    </xf>
    <xf numFmtId="0" fontId="37" fillId="7" borderId="3" xfId="8" applyFont="1" applyFill="1" applyBorder="1" applyAlignment="1" applyProtection="1">
      <alignment horizontal="right" vertical="center"/>
      <protection locked="0"/>
    </xf>
    <xf numFmtId="0" fontId="37" fillId="0" borderId="2" xfId="8" applyFont="1" applyFill="1" applyBorder="1" applyAlignment="1" applyProtection="1">
      <alignment horizontal="center" vertical="center"/>
    </xf>
    <xf numFmtId="0" fontId="37" fillId="0" borderId="3" xfId="8" applyFont="1" applyFill="1" applyBorder="1" applyAlignment="1" applyProtection="1">
      <alignment horizontal="center" vertical="center"/>
    </xf>
    <xf numFmtId="0" fontId="38" fillId="6" borderId="99" xfId="8" applyFont="1" applyFill="1" applyBorder="1" applyAlignment="1" applyProtection="1">
      <alignment horizontal="center" vertical="center" wrapText="1"/>
      <protection locked="0"/>
    </xf>
    <xf numFmtId="0" fontId="38" fillId="6" borderId="92" xfId="8" applyFont="1" applyFill="1" applyBorder="1" applyAlignment="1" applyProtection="1">
      <alignment horizontal="center" vertical="center" wrapText="1"/>
      <protection locked="0"/>
    </xf>
    <xf numFmtId="0" fontId="34" fillId="6" borderId="41" xfId="8" applyFont="1" applyFill="1" applyBorder="1" applyAlignment="1" applyProtection="1">
      <alignment horizontal="center" vertical="center" wrapText="1"/>
      <protection locked="0"/>
    </xf>
    <xf numFmtId="0" fontId="34" fillId="6" borderId="92" xfId="8" applyFont="1" applyFill="1" applyBorder="1" applyAlignment="1" applyProtection="1">
      <alignment horizontal="center" vertical="center" wrapText="1"/>
      <protection locked="0"/>
    </xf>
    <xf numFmtId="0" fontId="34" fillId="6" borderId="41" xfId="8" applyFont="1" applyFill="1" applyBorder="1" applyAlignment="1" applyProtection="1">
      <alignment horizontal="center" vertical="center" shrinkToFit="1"/>
      <protection locked="0"/>
    </xf>
    <xf numFmtId="0" fontId="34" fillId="6" borderId="91" xfId="8" applyFont="1" applyFill="1" applyBorder="1" applyAlignment="1" applyProtection="1">
      <alignment horizontal="center" vertical="center" shrinkToFit="1"/>
      <protection locked="0"/>
    </xf>
    <xf numFmtId="0" fontId="34" fillId="6" borderId="92" xfId="8" applyFont="1" applyFill="1" applyBorder="1" applyAlignment="1" applyProtection="1">
      <alignment horizontal="center" vertical="center" shrinkToFit="1"/>
      <protection locked="0"/>
    </xf>
    <xf numFmtId="0" fontId="34" fillId="7" borderId="41" xfId="8" applyFont="1" applyFill="1" applyBorder="1" applyAlignment="1" applyProtection="1">
      <alignment horizontal="center" vertical="center" wrapText="1"/>
      <protection locked="0"/>
    </xf>
    <xf numFmtId="0" fontId="34" fillId="7" borderId="91" xfId="8" applyFont="1" applyFill="1" applyBorder="1" applyAlignment="1" applyProtection="1">
      <alignment horizontal="center" vertical="center" wrapText="1"/>
      <protection locked="0"/>
    </xf>
    <xf numFmtId="0" fontId="34" fillId="7" borderId="93" xfId="8" applyFont="1" applyFill="1" applyBorder="1" applyAlignment="1" applyProtection="1">
      <alignment horizontal="center" vertical="center" wrapText="1"/>
      <protection locked="0"/>
    </xf>
    <xf numFmtId="178" fontId="35" fillId="3" borderId="99" xfId="8" applyNumberFormat="1" applyFont="1" applyFill="1" applyBorder="1" applyAlignment="1" applyProtection="1">
      <alignment horizontal="center" vertical="center" wrapText="1"/>
    </xf>
    <xf numFmtId="178" fontId="35" fillId="3" borderId="93" xfId="8" applyNumberFormat="1" applyFont="1" applyFill="1" applyBorder="1" applyAlignment="1" applyProtection="1">
      <alignment horizontal="center" vertical="center" wrapText="1"/>
    </xf>
    <xf numFmtId="178" fontId="35" fillId="3" borderId="99" xfId="9" applyNumberFormat="1" applyFont="1" applyFill="1" applyBorder="1" applyAlignment="1" applyProtection="1">
      <alignment horizontal="center" vertical="center" wrapText="1"/>
    </xf>
    <xf numFmtId="178" fontId="35" fillId="3" borderId="93" xfId="9" applyNumberFormat="1" applyFont="1" applyFill="1" applyBorder="1" applyAlignment="1" applyProtection="1">
      <alignment horizontal="center" vertical="center" wrapText="1"/>
    </xf>
    <xf numFmtId="0" fontId="34" fillId="7" borderId="99" xfId="8" applyFont="1" applyFill="1" applyBorder="1" applyAlignment="1" applyProtection="1">
      <alignment horizontal="left" vertical="center" wrapText="1"/>
      <protection locked="0"/>
    </xf>
    <xf numFmtId="0" fontId="34" fillId="7" borderId="91" xfId="8" applyFont="1" applyFill="1" applyBorder="1" applyAlignment="1" applyProtection="1">
      <alignment horizontal="left" vertical="center" wrapText="1"/>
      <protection locked="0"/>
    </xf>
    <xf numFmtId="0" fontId="34" fillId="7" borderId="93" xfId="8" applyFont="1" applyFill="1" applyBorder="1" applyAlignment="1" applyProtection="1">
      <alignment horizontal="left" vertical="center" wrapText="1"/>
      <protection locked="0"/>
    </xf>
    <xf numFmtId="177" fontId="37" fillId="3" borderId="0" xfId="8" applyNumberFormat="1" applyFont="1" applyFill="1" applyBorder="1" applyAlignment="1" applyProtection="1">
      <alignment horizontal="center" vertical="center"/>
    </xf>
    <xf numFmtId="0" fontId="36" fillId="0" borderId="2" xfId="8" applyFont="1" applyFill="1" applyBorder="1" applyAlignment="1" applyProtection="1">
      <alignment horizontal="center" vertical="center"/>
    </xf>
    <xf numFmtId="0" fontId="36" fillId="0" borderId="15" xfId="8" applyFont="1" applyFill="1" applyBorder="1" applyAlignment="1" applyProtection="1">
      <alignment horizontal="center" vertical="center"/>
    </xf>
    <xf numFmtId="0" fontId="36" fillId="0" borderId="3" xfId="8" applyFont="1" applyFill="1" applyBorder="1" applyAlignment="1" applyProtection="1">
      <alignment horizontal="center" vertical="center"/>
    </xf>
    <xf numFmtId="179" fontId="37" fillId="0" borderId="2" xfId="8" applyNumberFormat="1" applyFont="1" applyFill="1" applyBorder="1" applyAlignment="1" applyProtection="1">
      <alignment horizontal="center" vertical="center"/>
    </xf>
    <xf numFmtId="179" fontId="37" fillId="0" borderId="3" xfId="8" applyNumberFormat="1" applyFont="1" applyFill="1" applyBorder="1" applyAlignment="1" applyProtection="1">
      <alignment horizontal="center" vertical="center"/>
    </xf>
    <xf numFmtId="0" fontId="37" fillId="0" borderId="13" xfId="8" applyFont="1" applyFill="1" applyBorder="1" applyAlignment="1" applyProtection="1">
      <alignment horizontal="center" vertical="center"/>
    </xf>
    <xf numFmtId="0" fontId="37" fillId="0" borderId="13" xfId="8" applyFont="1" applyFill="1" applyBorder="1" applyAlignment="1" applyProtection="1">
      <alignment horizontal="right" vertical="center"/>
    </xf>
    <xf numFmtId="0" fontId="37" fillId="0" borderId="0" xfId="8" applyFont="1" applyFill="1" applyBorder="1" applyAlignment="1" applyProtection="1">
      <alignment horizontal="center" vertical="center"/>
    </xf>
    <xf numFmtId="0" fontId="38" fillId="0" borderId="0" xfId="8" applyFont="1" applyFill="1" applyBorder="1" applyAlignment="1" applyProtection="1">
      <alignment horizontal="center" vertical="center" wrapText="1"/>
    </xf>
    <xf numFmtId="0" fontId="37" fillId="0" borderId="15" xfId="8" applyFont="1" applyFill="1" applyBorder="1" applyAlignment="1" applyProtection="1">
      <alignment horizontal="center" vertical="center"/>
    </xf>
    <xf numFmtId="180" fontId="37" fillId="3" borderId="0" xfId="8" applyNumberFormat="1" applyFont="1" applyFill="1" applyBorder="1" applyAlignment="1" applyProtection="1">
      <alignment horizontal="center" vertical="center"/>
    </xf>
    <xf numFmtId="0" fontId="37" fillId="3" borderId="0" xfId="8" applyFont="1" applyFill="1" applyBorder="1" applyAlignment="1" applyProtection="1">
      <alignment horizontal="center" vertical="center" wrapText="1"/>
    </xf>
    <xf numFmtId="181" fontId="37" fillId="7" borderId="2" xfId="9" applyNumberFormat="1" applyFont="1" applyFill="1" applyBorder="1" applyAlignment="1" applyProtection="1">
      <alignment horizontal="right" vertical="center"/>
      <protection locked="0"/>
    </xf>
    <xf numFmtId="181" fontId="37" fillId="7" borderId="3" xfId="9" applyNumberFormat="1" applyFont="1" applyFill="1" applyBorder="1" applyAlignment="1" applyProtection="1">
      <alignment horizontal="right" vertical="center"/>
      <protection locked="0"/>
    </xf>
    <xf numFmtId="181" fontId="37" fillId="0" borderId="2" xfId="9" applyNumberFormat="1" applyFont="1" applyFill="1" applyBorder="1" applyAlignment="1" applyProtection="1">
      <alignment horizontal="right" vertical="center"/>
    </xf>
    <xf numFmtId="181" fontId="37" fillId="0" borderId="3" xfId="9" applyNumberFormat="1" applyFont="1" applyFill="1" applyBorder="1" applyAlignment="1" applyProtection="1">
      <alignment horizontal="right" vertical="center"/>
    </xf>
    <xf numFmtId="0" fontId="37" fillId="3" borderId="0" xfId="8" applyFont="1" applyFill="1" applyBorder="1" applyAlignment="1" applyProtection="1">
      <alignment horizontal="center" vertical="center"/>
    </xf>
    <xf numFmtId="177" fontId="37" fillId="7" borderId="2" xfId="8" applyNumberFormat="1" applyFont="1" applyFill="1" applyBorder="1" applyAlignment="1" applyProtection="1">
      <alignment horizontal="right" vertical="center"/>
      <protection locked="0"/>
    </xf>
    <xf numFmtId="177" fontId="37" fillId="7" borderId="3" xfId="8" applyNumberFormat="1" applyFont="1" applyFill="1" applyBorder="1" applyAlignment="1" applyProtection="1">
      <alignment horizontal="right" vertical="center"/>
      <protection locked="0"/>
    </xf>
    <xf numFmtId="181" fontId="37" fillId="7" borderId="1" xfId="9" applyNumberFormat="1" applyFont="1" applyFill="1" applyBorder="1" applyAlignment="1" applyProtection="1">
      <alignment horizontal="right" vertical="center"/>
      <protection locked="0"/>
    </xf>
    <xf numFmtId="181" fontId="37" fillId="0" borderId="1" xfId="9" applyNumberFormat="1" applyFont="1" applyFill="1" applyBorder="1" applyAlignment="1" applyProtection="1">
      <alignment horizontal="right" vertical="center"/>
    </xf>
    <xf numFmtId="0" fontId="37" fillId="0" borderId="2" xfId="8" applyFont="1" applyFill="1" applyBorder="1" applyAlignment="1" applyProtection="1">
      <alignment horizontal="right" vertical="center"/>
    </xf>
    <xf numFmtId="0" fontId="37" fillId="0" borderId="3" xfId="8" applyFont="1" applyFill="1" applyBorder="1" applyAlignment="1" applyProtection="1">
      <alignment horizontal="right" vertical="center"/>
    </xf>
    <xf numFmtId="182" fontId="37" fillId="0" borderId="2" xfId="9" applyNumberFormat="1" applyFont="1" applyFill="1" applyBorder="1" applyAlignment="1" applyProtection="1">
      <alignment horizontal="right" vertical="center"/>
    </xf>
    <xf numFmtId="182" fontId="37" fillId="0" borderId="3" xfId="9" applyNumberFormat="1" applyFont="1" applyFill="1" applyBorder="1" applyAlignment="1" applyProtection="1">
      <alignment horizontal="right" vertical="center"/>
    </xf>
    <xf numFmtId="0" fontId="37" fillId="3" borderId="0" xfId="8" applyFont="1" applyFill="1" applyBorder="1" applyAlignment="1" applyProtection="1">
      <alignment horizontal="right" vertical="center"/>
    </xf>
    <xf numFmtId="182" fontId="37" fillId="3" borderId="0" xfId="9" applyNumberFormat="1" applyFont="1" applyFill="1" applyBorder="1" applyAlignment="1" applyProtection="1">
      <alignment horizontal="right" vertical="center"/>
    </xf>
    <xf numFmtId="182" fontId="37" fillId="7" borderId="2" xfId="9" applyNumberFormat="1" applyFont="1" applyFill="1" applyBorder="1" applyAlignment="1" applyProtection="1">
      <alignment horizontal="right" vertical="center"/>
      <protection locked="0"/>
    </xf>
    <xf numFmtId="182" fontId="37" fillId="7" borderId="3" xfId="9" applyNumberFormat="1" applyFont="1" applyFill="1" applyBorder="1" applyAlignment="1" applyProtection="1">
      <alignment horizontal="right" vertical="center"/>
      <protection locked="0"/>
    </xf>
    <xf numFmtId="181" fontId="37" fillId="0" borderId="1" xfId="8" applyNumberFormat="1" applyFont="1" applyFill="1" applyBorder="1" applyAlignment="1" applyProtection="1">
      <alignment horizontal="center" vertical="center"/>
    </xf>
    <xf numFmtId="181" fontId="37" fillId="3" borderId="2" xfId="8" applyNumberFormat="1" applyFont="1" applyFill="1" applyBorder="1" applyAlignment="1" applyProtection="1">
      <alignment horizontal="center" vertical="center"/>
    </xf>
    <xf numFmtId="181" fontId="37" fillId="3" borderId="3" xfId="8" applyNumberFormat="1" applyFont="1" applyFill="1" applyBorder="1" applyAlignment="1" applyProtection="1">
      <alignment horizontal="center" vertical="center"/>
    </xf>
    <xf numFmtId="0" fontId="37" fillId="6" borderId="2" xfId="8" applyFont="1" applyFill="1" applyBorder="1" applyAlignment="1" applyProtection="1">
      <alignment horizontal="center" vertical="center"/>
      <protection locked="0"/>
    </xf>
    <xf numFmtId="0" fontId="37" fillId="6" borderId="3" xfId="8" applyFont="1" applyFill="1" applyBorder="1" applyAlignment="1" applyProtection="1">
      <alignment horizontal="center" vertical="center"/>
      <protection locked="0"/>
    </xf>
    <xf numFmtId="177" fontId="37" fillId="3" borderId="2" xfId="8" applyNumberFormat="1" applyFont="1" applyFill="1" applyBorder="1" applyAlignment="1" applyProtection="1">
      <alignment horizontal="center" vertical="center"/>
    </xf>
    <xf numFmtId="177" fontId="37" fillId="3" borderId="3" xfId="8" applyNumberFormat="1" applyFont="1" applyFill="1" applyBorder="1" applyAlignment="1" applyProtection="1">
      <alignment horizontal="center" vertical="center"/>
    </xf>
    <xf numFmtId="183" fontId="37" fillId="3" borderId="2" xfId="8" applyNumberFormat="1" applyFont="1" applyFill="1" applyBorder="1" applyAlignment="1" applyProtection="1">
      <alignment horizontal="center" vertical="center"/>
    </xf>
    <xf numFmtId="183" fontId="37" fillId="3" borderId="15" xfId="8" applyNumberFormat="1" applyFont="1" applyFill="1" applyBorder="1" applyAlignment="1" applyProtection="1">
      <alignment horizontal="center" vertical="center"/>
    </xf>
    <xf numFmtId="183" fontId="37" fillId="3" borderId="3" xfId="8" applyNumberFormat="1" applyFont="1" applyFill="1" applyBorder="1" applyAlignment="1" applyProtection="1">
      <alignment horizontal="center" vertical="center"/>
    </xf>
    <xf numFmtId="181" fontId="37" fillId="0" borderId="2" xfId="8" applyNumberFormat="1" applyFont="1" applyFill="1" applyBorder="1" applyAlignment="1" applyProtection="1">
      <alignment horizontal="center" vertical="center"/>
    </xf>
    <xf numFmtId="181" fontId="37" fillId="0" borderId="15" xfId="8" applyNumberFormat="1" applyFont="1" applyFill="1" applyBorder="1" applyAlignment="1" applyProtection="1">
      <alignment horizontal="center" vertical="center"/>
    </xf>
    <xf numFmtId="181" fontId="37" fillId="0" borderId="3" xfId="8" applyNumberFormat="1" applyFont="1" applyFill="1" applyBorder="1" applyAlignment="1" applyProtection="1">
      <alignment horizontal="center" vertical="center"/>
    </xf>
    <xf numFmtId="177" fontId="37" fillId="0" borderId="2" xfId="8" applyNumberFormat="1" applyFont="1" applyFill="1" applyBorder="1" applyAlignment="1" applyProtection="1">
      <alignment horizontal="center" vertical="center"/>
    </xf>
    <xf numFmtId="177" fontId="37" fillId="0" borderId="15" xfId="8" applyNumberFormat="1" applyFont="1" applyFill="1" applyBorder="1" applyAlignment="1" applyProtection="1">
      <alignment horizontal="center" vertical="center"/>
    </xf>
    <xf numFmtId="177" fontId="37" fillId="0" borderId="3" xfId="8" applyNumberFormat="1" applyFont="1" applyFill="1" applyBorder="1" applyAlignment="1" applyProtection="1">
      <alignment horizontal="center" vertical="center"/>
    </xf>
    <xf numFmtId="177" fontId="37" fillId="0" borderId="2" xfId="8" applyNumberFormat="1" applyFont="1" applyFill="1" applyBorder="1" applyAlignment="1" applyProtection="1">
      <alignment horizontal="right" vertical="center"/>
    </xf>
    <xf numFmtId="177" fontId="37" fillId="0" borderId="3" xfId="8" applyNumberFormat="1" applyFont="1" applyFill="1" applyBorder="1" applyAlignment="1" applyProtection="1">
      <alignment horizontal="right" vertical="center"/>
    </xf>
    <xf numFmtId="182" fontId="37" fillId="3" borderId="0" xfId="8" applyNumberFormat="1" applyFont="1" applyFill="1" applyBorder="1" applyAlignment="1" applyProtection="1">
      <alignment horizontal="center" vertical="center"/>
    </xf>
    <xf numFmtId="184" fontId="37" fillId="3" borderId="2" xfId="8" applyNumberFormat="1" applyFont="1" applyFill="1" applyBorder="1" applyAlignment="1" applyProtection="1">
      <alignment horizontal="center" vertical="center"/>
    </xf>
    <xf numFmtId="184" fontId="37" fillId="3" borderId="15" xfId="8" applyNumberFormat="1" applyFont="1" applyFill="1" applyBorder="1" applyAlignment="1" applyProtection="1">
      <alignment horizontal="center" vertical="center"/>
    </xf>
    <xf numFmtId="184" fontId="37" fillId="3" borderId="3" xfId="8" applyNumberFormat="1" applyFont="1" applyFill="1" applyBorder="1" applyAlignment="1" applyProtection="1">
      <alignment horizontal="center" vertical="center"/>
    </xf>
    <xf numFmtId="0" fontId="37" fillId="7" borderId="2" xfId="8" applyFont="1" applyFill="1" applyBorder="1" applyAlignment="1" applyProtection="1">
      <alignment horizontal="center" vertical="center"/>
      <protection locked="0"/>
    </xf>
    <xf numFmtId="0" fontId="37" fillId="7" borderId="3" xfId="8" applyFont="1" applyFill="1" applyBorder="1" applyAlignment="1" applyProtection="1">
      <alignment horizontal="center" vertical="center"/>
      <protection locked="0"/>
    </xf>
    <xf numFmtId="177" fontId="37" fillId="3" borderId="0" xfId="8" applyNumberFormat="1" applyFont="1" applyFill="1" applyBorder="1" applyAlignment="1" applyProtection="1">
      <alignment horizontal="right" vertical="center"/>
    </xf>
    <xf numFmtId="181" fontId="37" fillId="7" borderId="2" xfId="8" applyNumberFormat="1" applyFont="1" applyFill="1" applyBorder="1" applyAlignment="1" applyProtection="1">
      <alignment horizontal="right" vertical="center"/>
      <protection locked="0"/>
    </xf>
    <xf numFmtId="181" fontId="37" fillId="7" borderId="3" xfId="8" applyNumberFormat="1" applyFont="1" applyFill="1" applyBorder="1" applyAlignment="1" applyProtection="1">
      <alignment horizontal="right" vertical="center"/>
      <protection locked="0"/>
    </xf>
    <xf numFmtId="0" fontId="36" fillId="0" borderId="1" xfId="8" applyFont="1" applyFill="1" applyBorder="1" applyAlignment="1" applyProtection="1">
      <alignment horizontal="center" vertical="center"/>
    </xf>
    <xf numFmtId="179" fontId="37" fillId="0" borderId="1" xfId="8" applyNumberFormat="1" applyFont="1" applyFill="1" applyBorder="1" applyAlignment="1" applyProtection="1">
      <alignment horizontal="center" vertical="center"/>
    </xf>
    <xf numFmtId="0" fontId="37" fillId="0" borderId="1" xfId="8" applyFont="1" applyFill="1" applyBorder="1" applyAlignment="1" applyProtection="1">
      <alignment horizontal="center" vertical="center"/>
    </xf>
    <xf numFmtId="181" fontId="37" fillId="0" borderId="2" xfId="8" applyNumberFormat="1" applyFont="1" applyFill="1" applyBorder="1" applyAlignment="1" applyProtection="1">
      <alignment horizontal="right" vertical="center"/>
    </xf>
    <xf numFmtId="181" fontId="37" fillId="0" borderId="3" xfId="8" applyNumberFormat="1" applyFont="1" applyFill="1" applyBorder="1" applyAlignment="1" applyProtection="1">
      <alignment horizontal="right" vertical="center"/>
    </xf>
    <xf numFmtId="0" fontId="38" fillId="3" borderId="0" xfId="8" applyFont="1" applyFill="1" applyAlignment="1">
      <alignment horizontal="left" vertical="center"/>
    </xf>
    <xf numFmtId="0" fontId="49" fillId="3" borderId="32" xfId="8" applyFont="1" applyFill="1" applyBorder="1" applyAlignment="1">
      <alignment horizontal="center" vertical="center"/>
    </xf>
    <xf numFmtId="0" fontId="49" fillId="3" borderId="34" xfId="8" applyFont="1" applyFill="1" applyBorder="1" applyAlignment="1">
      <alignment horizontal="center" vertical="center"/>
    </xf>
    <xf numFmtId="0" fontId="34" fillId="7" borderId="12" xfId="8" applyFont="1" applyFill="1" applyBorder="1" applyAlignment="1" applyProtection="1">
      <alignment horizontal="center" vertical="center"/>
      <protection locked="0"/>
    </xf>
    <xf numFmtId="0" fontId="34" fillId="7" borderId="14" xfId="8" applyFont="1" applyFill="1" applyBorder="1" applyAlignment="1" applyProtection="1">
      <alignment horizontal="center" vertical="center"/>
      <protection locked="0"/>
    </xf>
    <xf numFmtId="0" fontId="38" fillId="0" borderId="13" xfId="8" applyFont="1" applyFill="1" applyBorder="1" applyAlignment="1" applyProtection="1">
      <alignment horizontal="right" vertical="center"/>
    </xf>
    <xf numFmtId="0" fontId="36" fillId="0" borderId="6" xfId="8" applyFont="1" applyFill="1" applyBorder="1" applyAlignment="1" applyProtection="1">
      <alignment horizontal="center" vertical="center"/>
    </xf>
    <xf numFmtId="181" fontId="37" fillId="0" borderId="6" xfId="9" applyNumberFormat="1" applyFont="1" applyFill="1" applyBorder="1" applyAlignment="1" applyProtection="1">
      <alignment horizontal="right" vertical="center"/>
    </xf>
    <xf numFmtId="0" fontId="38" fillId="0" borderId="0" xfId="8" applyFont="1" applyFill="1" applyBorder="1" applyAlignment="1" applyProtection="1">
      <alignment horizontal="center" vertical="center"/>
    </xf>
    <xf numFmtId="177" fontId="37" fillId="0" borderId="1" xfId="8" applyNumberFormat="1" applyFont="1" applyFill="1" applyBorder="1" applyAlignment="1" applyProtection="1">
      <alignment horizontal="center" vertical="center"/>
    </xf>
    <xf numFmtId="0" fontId="14" fillId="0" borderId="5" xfId="2" applyBorder="1" applyAlignment="1">
      <alignment horizontal="center" vertical="center"/>
    </xf>
    <xf numFmtId="0" fontId="14" fillId="0" borderId="11" xfId="2" applyBorder="1" applyAlignment="1">
      <alignment horizontal="center" vertical="center"/>
    </xf>
    <xf numFmtId="0" fontId="14" fillId="0" borderId="2" xfId="2" applyFont="1" applyBorder="1" applyAlignment="1">
      <alignment horizontal="center" vertical="center"/>
    </xf>
    <xf numFmtId="0" fontId="14" fillId="0" borderId="15" xfId="2" applyBorder="1" applyAlignment="1">
      <alignment horizontal="center" vertical="center"/>
    </xf>
    <xf numFmtId="0" fontId="14" fillId="0" borderId="3" xfId="2" applyBorder="1" applyAlignment="1">
      <alignment horizontal="center" vertical="center"/>
    </xf>
    <xf numFmtId="0" fontId="14" fillId="0" borderId="12" xfId="2" applyBorder="1" applyAlignment="1">
      <alignment horizontal="center" vertical="center"/>
    </xf>
    <xf numFmtId="0" fontId="14" fillId="0" borderId="14" xfId="2" applyBorder="1" applyAlignment="1">
      <alignment horizontal="center" vertical="center"/>
    </xf>
    <xf numFmtId="0" fontId="14" fillId="0" borderId="13" xfId="2" applyBorder="1" applyAlignment="1">
      <alignment horizontal="center" vertical="center"/>
    </xf>
    <xf numFmtId="0" fontId="14" fillId="0" borderId="1" xfId="2" applyBorder="1" applyAlignment="1">
      <alignment horizontal="center" vertical="center"/>
    </xf>
    <xf numFmtId="0" fontId="14" fillId="0" borderId="7" xfId="2" applyBorder="1" applyAlignment="1">
      <alignment horizontal="center" vertical="center"/>
    </xf>
    <xf numFmtId="0" fontId="14" fillId="0" borderId="8" xfId="2" applyBorder="1" applyAlignment="1">
      <alignment horizontal="center" vertical="center"/>
    </xf>
    <xf numFmtId="0" fontId="14" fillId="0" borderId="9" xfId="2" applyBorder="1" applyAlignment="1">
      <alignment horizontal="center" vertical="center"/>
    </xf>
    <xf numFmtId="0" fontId="14" fillId="0" borderId="10" xfId="2" applyBorder="1" applyAlignment="1">
      <alignment horizontal="center" vertical="center"/>
    </xf>
    <xf numFmtId="0" fontId="14" fillId="0" borderId="0" xfId="2" applyBorder="1" applyAlignment="1">
      <alignment horizontal="center" vertical="center"/>
    </xf>
    <xf numFmtId="0" fontId="14" fillId="0" borderId="5" xfId="2" applyFont="1" applyBorder="1" applyAlignment="1">
      <alignment horizontal="center" vertical="center"/>
    </xf>
    <xf numFmtId="0" fontId="47" fillId="4" borderId="17" xfId="7" applyFont="1" applyFill="1" applyBorder="1" applyAlignment="1">
      <alignment horizontal="center" vertical="center"/>
    </xf>
    <xf numFmtId="0" fontId="47" fillId="4" borderId="18" xfId="7" applyFont="1" applyFill="1" applyBorder="1" applyAlignment="1">
      <alignment horizontal="center" vertical="center"/>
    </xf>
    <xf numFmtId="0" fontId="51" fillId="3" borderId="38" xfId="7" applyFont="1" applyFill="1" applyBorder="1" applyAlignment="1">
      <alignment horizontal="center" vertical="center" shrinkToFit="1"/>
    </xf>
    <xf numFmtId="0" fontId="51" fillId="3" borderId="3" xfId="7" applyFont="1" applyFill="1" applyBorder="1" applyAlignment="1">
      <alignment horizontal="center" vertical="center" shrinkToFit="1"/>
    </xf>
    <xf numFmtId="0" fontId="51" fillId="3" borderId="2" xfId="7" applyFont="1" applyFill="1" applyBorder="1" applyAlignment="1">
      <alignment horizontal="left" vertical="top" wrapText="1"/>
    </xf>
    <xf numFmtId="0" fontId="51" fillId="3" borderId="15" xfId="7" applyFont="1" applyFill="1" applyBorder="1" applyAlignment="1">
      <alignment horizontal="left" vertical="top" wrapText="1"/>
    </xf>
    <xf numFmtId="0" fontId="51" fillId="3" borderId="3" xfId="7" applyFont="1" applyFill="1" applyBorder="1" applyAlignment="1">
      <alignment horizontal="left" vertical="top" wrapText="1"/>
    </xf>
    <xf numFmtId="0" fontId="51" fillId="3" borderId="25" xfId="7" applyFont="1" applyFill="1" applyBorder="1" applyAlignment="1">
      <alignment horizontal="left" vertical="top" wrapText="1"/>
    </xf>
    <xf numFmtId="0" fontId="53" fillId="3" borderId="0" xfId="7" applyFont="1" applyFill="1" applyBorder="1" applyAlignment="1">
      <alignment horizontal="left" vertical="top"/>
    </xf>
    <xf numFmtId="0" fontId="52" fillId="3" borderId="0" xfId="7" applyFont="1" applyFill="1" applyBorder="1" applyAlignment="1">
      <alignment horizontal="left" vertical="top" wrapText="1"/>
    </xf>
    <xf numFmtId="0" fontId="51" fillId="3" borderId="99" xfId="7" applyFont="1" applyFill="1" applyBorder="1" applyAlignment="1">
      <alignment horizontal="center" vertical="center" shrinkToFit="1"/>
    </xf>
    <xf numFmtId="0" fontId="51" fillId="3" borderId="92" xfId="7" applyFont="1" applyFill="1" applyBorder="1" applyAlignment="1">
      <alignment horizontal="center" vertical="center" shrinkToFit="1"/>
    </xf>
    <xf numFmtId="0" fontId="55" fillId="3" borderId="0" xfId="7" applyFont="1" applyFill="1" applyBorder="1" applyAlignment="1">
      <alignment horizontal="left" vertical="center"/>
    </xf>
    <xf numFmtId="0" fontId="51" fillId="3" borderId="41" xfId="7" applyFont="1" applyFill="1" applyBorder="1" applyAlignment="1">
      <alignment horizontal="left" vertical="top" wrapText="1"/>
    </xf>
    <xf numFmtId="0" fontId="51" fillId="3" borderId="91" xfId="7" applyFont="1" applyFill="1" applyBorder="1" applyAlignment="1">
      <alignment horizontal="left" vertical="top" wrapText="1"/>
    </xf>
    <xf numFmtId="0" fontId="51" fillId="3" borderId="93" xfId="7" applyFont="1" applyFill="1" applyBorder="1" applyAlignment="1">
      <alignment horizontal="left" vertical="top" wrapText="1"/>
    </xf>
    <xf numFmtId="0" fontId="51" fillId="3" borderId="0" xfId="7" applyFont="1" applyFill="1" applyBorder="1" applyAlignment="1">
      <alignment horizontal="center" vertical="center"/>
    </xf>
    <xf numFmtId="0" fontId="51" fillId="3" borderId="92" xfId="7" applyFont="1" applyFill="1" applyBorder="1" applyAlignment="1">
      <alignment horizontal="left" vertical="top" wrapText="1"/>
    </xf>
    <xf numFmtId="0" fontId="54" fillId="3" borderId="0" xfId="7" applyFont="1" applyFill="1" applyBorder="1" applyAlignment="1">
      <alignment horizontal="left" vertical="center"/>
    </xf>
    <xf numFmtId="0" fontId="47" fillId="4" borderId="16" xfId="7" applyFont="1" applyFill="1" applyBorder="1" applyAlignment="1">
      <alignment horizontal="center" vertical="center" shrinkToFit="1"/>
    </xf>
    <xf numFmtId="0" fontId="47" fillId="4" borderId="17" xfId="7" applyFont="1" applyFill="1" applyBorder="1" applyAlignment="1">
      <alignment horizontal="center" vertical="center" shrinkToFit="1"/>
    </xf>
    <xf numFmtId="0" fontId="55" fillId="3" borderId="94" xfId="7" applyFont="1" applyFill="1" applyBorder="1" applyAlignment="1">
      <alignment horizontal="left" vertical="center" wrapText="1"/>
    </xf>
    <xf numFmtId="0" fontId="55" fillId="3" borderId="71" xfId="7" applyFont="1" applyFill="1" applyBorder="1" applyAlignment="1">
      <alignment horizontal="left" vertical="center" wrapText="1"/>
    </xf>
    <xf numFmtId="0" fontId="55" fillId="3" borderId="94" xfId="7" applyFont="1" applyFill="1" applyBorder="1" applyAlignment="1">
      <alignment horizontal="center" vertical="top" wrapText="1"/>
    </xf>
    <xf numFmtId="0" fontId="55" fillId="3" borderId="71" xfId="7" applyFont="1" applyFill="1" applyBorder="1" applyAlignment="1">
      <alignment horizontal="center" vertical="top" wrapText="1"/>
    </xf>
    <xf numFmtId="0" fontId="55" fillId="3" borderId="90" xfId="7" applyFont="1" applyFill="1" applyBorder="1" applyAlignment="1">
      <alignment horizontal="center" vertical="top" wrapText="1"/>
    </xf>
    <xf numFmtId="0" fontId="55" fillId="3" borderId="68" xfId="7" applyFont="1" applyFill="1" applyBorder="1" applyAlignment="1">
      <alignment horizontal="center" vertical="top" wrapText="1"/>
    </xf>
    <xf numFmtId="0" fontId="54" fillId="3" borderId="0" xfId="7" applyFont="1" applyFill="1" applyBorder="1" applyAlignment="1">
      <alignment horizontal="center" vertical="center"/>
    </xf>
    <xf numFmtId="0" fontId="55" fillId="3" borderId="16" xfId="7" applyFont="1" applyFill="1" applyBorder="1" applyAlignment="1">
      <alignment horizontal="center" vertical="center" wrapText="1"/>
    </xf>
    <xf numFmtId="0" fontId="55" fillId="3" borderId="18" xfId="7" applyFont="1" applyFill="1" applyBorder="1" applyAlignment="1">
      <alignment horizontal="center" vertical="center" wrapText="1"/>
    </xf>
    <xf numFmtId="0" fontId="55" fillId="3" borderId="98" xfId="7" applyFont="1" applyFill="1" applyBorder="1" applyAlignment="1">
      <alignment horizontal="left" vertical="center" wrapText="1"/>
    </xf>
    <xf numFmtId="0" fontId="55" fillId="3" borderId="73" xfId="7" applyFont="1" applyFill="1" applyBorder="1" applyAlignment="1">
      <alignment horizontal="left" vertical="center" wrapText="1"/>
    </xf>
    <xf numFmtId="0" fontId="55" fillId="3" borderId="94" xfId="7" applyFont="1" applyFill="1" applyBorder="1" applyAlignment="1">
      <alignment horizontal="left" vertical="top" wrapText="1"/>
    </xf>
    <xf numFmtId="0" fontId="55" fillId="3" borderId="71" xfId="7" applyFont="1" applyFill="1" applyBorder="1" applyAlignment="1">
      <alignment horizontal="left" vertical="top" wrapText="1"/>
    </xf>
    <xf numFmtId="0" fontId="52" fillId="3" borderId="7" xfId="7" applyFont="1" applyFill="1" applyBorder="1" applyAlignment="1">
      <alignment horizontal="center" vertical="top"/>
    </xf>
    <xf numFmtId="0" fontId="52" fillId="3" borderId="8" xfId="7" applyFont="1" applyFill="1" applyBorder="1" applyAlignment="1">
      <alignment horizontal="center" vertical="top"/>
    </xf>
    <xf numFmtId="0" fontId="52" fillId="3" borderId="9" xfId="7" applyFont="1" applyFill="1" applyBorder="1" applyAlignment="1">
      <alignment horizontal="center" vertical="top"/>
    </xf>
    <xf numFmtId="0" fontId="52" fillId="3" borderId="0" xfId="7" applyFont="1" applyFill="1" applyBorder="1" applyAlignment="1">
      <alignment horizontal="left" vertical="top"/>
    </xf>
    <xf numFmtId="0" fontId="53" fillId="3" borderId="0" xfId="7" applyFont="1" applyFill="1" applyBorder="1" applyAlignment="1">
      <alignment horizontal="center" vertical="center"/>
    </xf>
    <xf numFmtId="0" fontId="54" fillId="3" borderId="0" xfId="7" applyFont="1" applyFill="1" applyBorder="1" applyAlignment="1">
      <alignment horizontal="right"/>
    </xf>
    <xf numFmtId="0" fontId="51" fillId="3" borderId="0" xfId="7" applyFont="1" applyFill="1" applyBorder="1" applyAlignment="1">
      <alignment horizontal="left" vertical="center"/>
    </xf>
    <xf numFmtId="0" fontId="51" fillId="3" borderId="13" xfId="7" applyFont="1" applyFill="1" applyBorder="1" applyAlignment="1">
      <alignment horizontal="left" vertical="center"/>
    </xf>
    <xf numFmtId="0" fontId="51" fillId="3" borderId="8" xfId="7" applyFont="1" applyFill="1" applyBorder="1" applyAlignment="1">
      <alignment horizontal="left"/>
    </xf>
    <xf numFmtId="0" fontId="52" fillId="3" borderId="13" xfId="7" applyFont="1" applyFill="1" applyBorder="1" applyAlignment="1">
      <alignment horizontal="center"/>
    </xf>
    <xf numFmtId="0" fontId="53" fillId="3" borderId="0" xfId="7" applyFont="1" applyFill="1" applyBorder="1" applyAlignment="1">
      <alignment horizontal="center" vertical="top"/>
    </xf>
    <xf numFmtId="0" fontId="57" fillId="3" borderId="0" xfId="7" applyFont="1" applyFill="1" applyBorder="1" applyAlignment="1">
      <alignment horizontal="left" vertical="top" wrapText="1"/>
    </xf>
    <xf numFmtId="0" fontId="52" fillId="3" borderId="0" xfId="7" applyFont="1" applyFill="1" applyBorder="1" applyAlignment="1">
      <alignment horizontal="center" vertical="top"/>
    </xf>
    <xf numFmtId="0" fontId="51" fillId="3" borderId="13" xfId="7" applyFont="1" applyFill="1" applyBorder="1" applyAlignment="1">
      <alignment horizontal="left" vertical="top" wrapText="1"/>
    </xf>
    <xf numFmtId="0" fontId="51" fillId="3" borderId="14" xfId="7" applyFont="1" applyFill="1" applyBorder="1" applyAlignment="1">
      <alignment horizontal="left" vertical="top" wrapText="1"/>
    </xf>
    <xf numFmtId="0" fontId="51" fillId="3" borderId="10" xfId="7" applyFont="1" applyFill="1" applyBorder="1" applyAlignment="1">
      <alignment horizontal="left" vertical="top" wrapText="1"/>
    </xf>
    <xf numFmtId="0" fontId="51" fillId="3" borderId="0" xfId="7" applyFont="1" applyFill="1" applyBorder="1" applyAlignment="1">
      <alignment horizontal="left" vertical="top"/>
    </xf>
    <xf numFmtId="0" fontId="51" fillId="3" borderId="11" xfId="7" applyFont="1" applyFill="1" applyBorder="1" applyAlignment="1">
      <alignment horizontal="left" vertical="top"/>
    </xf>
    <xf numFmtId="0" fontId="51" fillId="3" borderId="0" xfId="7" applyFont="1" applyFill="1" applyBorder="1" applyAlignment="1">
      <alignment horizontal="left" vertical="top" wrapText="1"/>
    </xf>
    <xf numFmtId="0" fontId="51" fillId="3" borderId="11" xfId="7" applyFont="1" applyFill="1" applyBorder="1" applyAlignment="1">
      <alignment horizontal="left" vertical="top" wrapText="1"/>
    </xf>
    <xf numFmtId="0" fontId="8" fillId="3" borderId="2" xfId="0" applyFont="1" applyFill="1" applyBorder="1" applyAlignment="1">
      <alignment vertical="top" wrapText="1"/>
    </xf>
    <xf numFmtId="0" fontId="8" fillId="3" borderId="3" xfId="0" applyFont="1" applyFill="1" applyBorder="1" applyAlignment="1">
      <alignment vertical="top" wrapText="1"/>
    </xf>
  </cellXfs>
  <cellStyles count="10">
    <cellStyle name="桁区切り 2" xfId="9" xr:uid="{00000000-0005-0000-0000-000000000000}"/>
    <cellStyle name="標準" xfId="0" builtinId="0"/>
    <cellStyle name="標準 2" xfId="1" xr:uid="{00000000-0005-0000-0000-000002000000}"/>
    <cellStyle name="標準 2 2" xfId="3" xr:uid="{00000000-0005-0000-0000-000003000000}"/>
    <cellStyle name="標準 2 3" xfId="7" xr:uid="{00000000-0005-0000-0000-000004000000}"/>
    <cellStyle name="標準 3" xfId="2" xr:uid="{00000000-0005-0000-0000-000005000000}"/>
    <cellStyle name="標準 4" xfId="8" xr:uid="{00000000-0005-0000-0000-000006000000}"/>
    <cellStyle name="標準_kyotaku_shinnsei" xfId="5" xr:uid="{00000000-0005-0000-0000-000007000000}"/>
    <cellStyle name="標準_第１号様式・付表" xfId="4" xr:uid="{00000000-0005-0000-0000-000008000000}"/>
    <cellStyle name="標準_付表　訪問介護　修正版_第一号様式 2" xfId="6" xr:uid="{00000000-0005-0000-0000-000009000000}"/>
  </cellStyles>
  <dxfs count="17">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740834</xdr:colOff>
      <xdr:row>30</xdr:row>
      <xdr:rowOff>116416</xdr:rowOff>
    </xdr:from>
    <xdr:to>
      <xdr:col>13</xdr:col>
      <xdr:colOff>9403293</xdr:colOff>
      <xdr:row>53</xdr:row>
      <xdr:rowOff>21168</xdr:rowOff>
    </xdr:to>
    <xdr:pic>
      <xdr:nvPicPr>
        <xdr:cNvPr id="4" name="図 3">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20667" y="8075083"/>
          <a:ext cx="9583208" cy="440266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29</xdr:col>
      <xdr:colOff>99060</xdr:colOff>
      <xdr:row>34</xdr:row>
      <xdr:rowOff>0</xdr:rowOff>
    </xdr:from>
    <xdr:to>
      <xdr:col>30</xdr:col>
      <xdr:colOff>152400</xdr:colOff>
      <xdr:row>34</xdr:row>
      <xdr:rowOff>274320</xdr:rowOff>
    </xdr:to>
    <xdr:sp macro="" textlink="">
      <xdr:nvSpPr>
        <xdr:cNvPr id="6145" name="Check Box 1" hidden="1">
          <a:extLst>
            <a:ext uri="{63B3BB69-23CF-44E3-9099-C40C66FF867C}">
              <a14:compatExt xmlns:a14="http://schemas.microsoft.com/office/drawing/2010/main" spid="_x0000_s6145"/>
            </a:ext>
            <a:ext uri="{FF2B5EF4-FFF2-40B4-BE49-F238E27FC236}">
              <a16:creationId xmlns:a16="http://schemas.microsoft.com/office/drawing/2014/main" id="{00000000-0008-0000-0300-0000018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29</xdr:col>
          <xdr:colOff>123825</xdr:colOff>
          <xdr:row>34</xdr:row>
          <xdr:rowOff>0</xdr:rowOff>
        </xdr:from>
        <xdr:to>
          <xdr:col>30</xdr:col>
          <xdr:colOff>190500</xdr:colOff>
          <xdr:row>34</xdr:row>
          <xdr:rowOff>342900</xdr:rowOff>
        </xdr:to>
        <xdr:sp macro="" textlink="">
          <xdr:nvSpPr>
            <xdr:cNvPr id="2" name="Check Box 1" hidden="1">
              <a:extLst>
                <a:ext uri="{63B3BB69-23CF-44E3-9099-C40C66FF867C}">
                  <a14:compatExt spid="_x0000_s6145"/>
                </a:ext>
                <a:ext uri="{FF2B5EF4-FFF2-40B4-BE49-F238E27FC236}">
                  <a16:creationId xmlns:a16="http://schemas.microsoft.com/office/drawing/2014/main" id="{00000000-0008-0000-0100-00000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21</xdr:col>
      <xdr:colOff>160020</xdr:colOff>
      <xdr:row>14</xdr:row>
      <xdr:rowOff>190500</xdr:rowOff>
    </xdr:from>
    <xdr:to>
      <xdr:col>24</xdr:col>
      <xdr:colOff>106680</xdr:colOff>
      <xdr:row>16</xdr:row>
      <xdr:rowOff>30480</xdr:rowOff>
    </xdr:to>
    <xdr:sp macro="" textlink="">
      <xdr:nvSpPr>
        <xdr:cNvPr id="7169" name="Check Box 1" hidden="1">
          <a:extLst>
            <a:ext uri="{63B3BB69-23CF-44E3-9099-C40C66FF867C}">
              <a14:compatExt xmlns:a14="http://schemas.microsoft.com/office/drawing/2010/main" spid="_x0000_s7169"/>
            </a:ext>
            <a:ext uri="{FF2B5EF4-FFF2-40B4-BE49-F238E27FC236}">
              <a16:creationId xmlns:a16="http://schemas.microsoft.com/office/drawing/2014/main" id="{00000000-0008-0000-0500-00000194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editAs="oneCell">
    <xdr:from>
      <xdr:col>27</xdr:col>
      <xdr:colOff>175260</xdr:colOff>
      <xdr:row>14</xdr:row>
      <xdr:rowOff>190500</xdr:rowOff>
    </xdr:from>
    <xdr:to>
      <xdr:col>31</xdr:col>
      <xdr:colOff>30480</xdr:colOff>
      <xdr:row>16</xdr:row>
      <xdr:rowOff>7620</xdr:rowOff>
    </xdr:to>
    <xdr:sp macro="" textlink="">
      <xdr:nvSpPr>
        <xdr:cNvPr id="7170" name="Check Box 2" hidden="1">
          <a:extLst>
            <a:ext uri="{63B3BB69-23CF-44E3-9099-C40C66FF867C}">
              <a14:compatExt xmlns:a14="http://schemas.microsoft.com/office/drawing/2010/main" spid="_x0000_s7170"/>
            </a:ext>
            <a:ext uri="{FF2B5EF4-FFF2-40B4-BE49-F238E27FC236}">
              <a16:creationId xmlns:a16="http://schemas.microsoft.com/office/drawing/2014/main" id="{00000000-0008-0000-0500-00000294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AlternateContent xmlns:mc="http://schemas.openxmlformats.org/markup-compatibility/2006">
    <mc:Choice xmlns:a14="http://schemas.microsoft.com/office/drawing/2010/main" Requires="a14">
      <xdr:twoCellAnchor editAs="oneCell">
        <xdr:from>
          <xdr:col>21</xdr:col>
          <xdr:colOff>200025</xdr:colOff>
          <xdr:row>14</xdr:row>
          <xdr:rowOff>238125</xdr:rowOff>
        </xdr:from>
        <xdr:to>
          <xdr:col>24</xdr:col>
          <xdr:colOff>133350</xdr:colOff>
          <xdr:row>16</xdr:row>
          <xdr:rowOff>38100</xdr:rowOff>
        </xdr:to>
        <xdr:sp macro="" textlink="">
          <xdr:nvSpPr>
            <xdr:cNvPr id="2" name="Check Box 1" hidden="1">
              <a:extLst>
                <a:ext uri="{63B3BB69-23CF-44E3-9099-C40C66FF867C}">
                  <a14:compatExt spid="_x0000_s7169"/>
                </a:ext>
                <a:ext uri="{FF2B5EF4-FFF2-40B4-BE49-F238E27FC236}">
                  <a16:creationId xmlns:a16="http://schemas.microsoft.com/office/drawing/2014/main" id="{00000000-0008-0000-0300-00000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219075</xdr:colOff>
          <xdr:row>14</xdr:row>
          <xdr:rowOff>238125</xdr:rowOff>
        </xdr:from>
        <xdr:to>
          <xdr:col>31</xdr:col>
          <xdr:colOff>38100</xdr:colOff>
          <xdr:row>16</xdr:row>
          <xdr:rowOff>9525</xdr:rowOff>
        </xdr:to>
        <xdr:sp macro="" textlink="">
          <xdr:nvSpPr>
            <xdr:cNvPr id="3" name="Check Box 2" hidden="1">
              <a:extLst>
                <a:ext uri="{63B3BB69-23CF-44E3-9099-C40C66FF867C}">
                  <a14:compatExt spid="_x0000_s7170"/>
                </a:ext>
                <a:ext uri="{FF2B5EF4-FFF2-40B4-BE49-F238E27FC236}">
                  <a16:creationId xmlns:a16="http://schemas.microsoft.com/office/drawing/2014/main" id="{00000000-0008-0000-0300-000003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3</xdr:col>
      <xdr:colOff>352425</xdr:colOff>
      <xdr:row>3</xdr:row>
      <xdr:rowOff>38100</xdr:rowOff>
    </xdr:from>
    <xdr:to>
      <xdr:col>3</xdr:col>
      <xdr:colOff>533400</xdr:colOff>
      <xdr:row>4</xdr:row>
      <xdr:rowOff>200025</xdr:rowOff>
    </xdr:to>
    <xdr:sp macro="" textlink="">
      <xdr:nvSpPr>
        <xdr:cNvPr id="2" name="右中かっこ 1">
          <a:extLst>
            <a:ext uri="{FF2B5EF4-FFF2-40B4-BE49-F238E27FC236}">
              <a16:creationId xmlns:a16="http://schemas.microsoft.com/office/drawing/2014/main" id="{00000000-0008-0000-0200-000003000000}"/>
            </a:ext>
          </a:extLst>
        </xdr:cNvPr>
        <xdr:cNvSpPr/>
      </xdr:nvSpPr>
      <xdr:spPr>
        <a:xfrm>
          <a:off x="5092065" y="769620"/>
          <a:ext cx="180975" cy="413385"/>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200025</xdr:colOff>
      <xdr:row>67</xdr:row>
      <xdr:rowOff>219074</xdr:rowOff>
    </xdr:from>
    <xdr:to>
      <xdr:col>14</xdr:col>
      <xdr:colOff>495300</xdr:colOff>
      <xdr:row>76</xdr:row>
      <xdr:rowOff>142874</xdr:rowOff>
    </xdr:to>
    <xdr:sp macro="" textlink="">
      <xdr:nvSpPr>
        <xdr:cNvPr id="3" name="正方形/長方形 2">
          <a:extLst>
            <a:ext uri="{FF2B5EF4-FFF2-40B4-BE49-F238E27FC236}">
              <a16:creationId xmlns:a16="http://schemas.microsoft.com/office/drawing/2014/main" id="{00000000-0008-0000-0200-000002000000}"/>
            </a:ext>
          </a:extLst>
        </xdr:cNvPr>
        <xdr:cNvSpPr/>
      </xdr:nvSpPr>
      <xdr:spPr>
        <a:xfrm>
          <a:off x="200025" y="17044034"/>
          <a:ext cx="12578715" cy="211836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rPr>
            <a:t>・必要項目を満たしていれば、各事業所で使用するシフト表等をもって代替書類として差し支えありません。</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xdr:row>
      <xdr:rowOff>88900</xdr:rowOff>
    </xdr:from>
    <xdr:to>
      <xdr:col>3</xdr:col>
      <xdr:colOff>279400</xdr:colOff>
      <xdr:row>2</xdr:row>
      <xdr:rowOff>177800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340360"/>
          <a:ext cx="1239520" cy="340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B1:N47"/>
  <sheetViews>
    <sheetView tabSelected="1" view="pageBreakPreview" zoomScale="85" zoomScaleNormal="100" zoomScaleSheetLayoutView="85" workbookViewId="0">
      <selection activeCell="K13" sqref="K13"/>
    </sheetView>
  </sheetViews>
  <sheetFormatPr defaultColWidth="9" defaultRowHeight="13.5" x14ac:dyDescent="0.15"/>
  <cols>
    <col min="1" max="1" width="2.375" style="1" customWidth="1"/>
    <col min="2" max="2" width="5.5" style="1" customWidth="1"/>
    <col min="3" max="3" width="6.625" style="1" customWidth="1"/>
    <col min="4" max="4" width="21.125" style="1" customWidth="1"/>
    <col min="5" max="5" width="14.5" style="1" customWidth="1"/>
    <col min="6" max="6" width="23.625" style="1" customWidth="1"/>
    <col min="7" max="7" width="11.25" style="1" customWidth="1"/>
    <col min="8" max="9" width="5.875" style="1" customWidth="1"/>
    <col min="10" max="10" width="8" style="1" customWidth="1"/>
    <col min="11" max="12" width="5.875" style="1" customWidth="1"/>
    <col min="13" max="13" width="12.125" style="2" customWidth="1"/>
    <col min="14" max="14" width="125.125" style="1" customWidth="1"/>
    <col min="15" max="15" width="9" style="1" customWidth="1"/>
    <col min="16" max="16384" width="9" style="1"/>
  </cols>
  <sheetData>
    <row r="1" spans="2:14" ht="9" customHeight="1" x14ac:dyDescent="0.15"/>
    <row r="2" spans="2:14" ht="14.25" customHeight="1" x14ac:dyDescent="0.15">
      <c r="B2" s="1" t="s">
        <v>0</v>
      </c>
    </row>
    <row r="3" spans="2:14" ht="18.75" x14ac:dyDescent="0.15">
      <c r="D3" s="22" t="s">
        <v>58</v>
      </c>
      <c r="F3" s="3"/>
    </row>
    <row r="4" spans="2:14" ht="6.75" customHeight="1" x14ac:dyDescent="0.15">
      <c r="E4" s="4"/>
      <c r="F4" s="4"/>
    </row>
    <row r="5" spans="2:14" ht="17.25" x14ac:dyDescent="0.15">
      <c r="B5" s="342" t="s">
        <v>39</v>
      </c>
      <c r="C5" s="342"/>
      <c r="D5" s="342"/>
      <c r="E5" s="342"/>
      <c r="F5" s="342"/>
      <c r="G5" s="342"/>
      <c r="H5" s="342"/>
      <c r="I5" s="342"/>
      <c r="J5" s="342"/>
      <c r="K5" s="342"/>
      <c r="L5" s="342"/>
    </row>
    <row r="6" spans="2:14" ht="17.25" x14ac:dyDescent="0.15">
      <c r="B6" s="5"/>
      <c r="C6" s="5"/>
      <c r="D6" s="5"/>
      <c r="E6" s="5"/>
      <c r="F6" s="5"/>
      <c r="G6" s="5"/>
      <c r="H6" s="5"/>
      <c r="I6" s="5"/>
      <c r="J6" s="5"/>
      <c r="K6" s="5"/>
      <c r="L6" s="5"/>
    </row>
    <row r="7" spans="2:14" x14ac:dyDescent="0.15">
      <c r="B7" s="343" t="s">
        <v>1</v>
      </c>
      <c r="C7" s="344"/>
      <c r="D7" s="349" t="s">
        <v>52</v>
      </c>
      <c r="E7" s="350"/>
      <c r="F7" s="350"/>
      <c r="G7" s="350"/>
      <c r="H7" s="350"/>
      <c r="I7" s="350"/>
      <c r="J7" s="350"/>
      <c r="K7" s="350"/>
      <c r="L7" s="351"/>
    </row>
    <row r="8" spans="2:14" x14ac:dyDescent="0.15">
      <c r="B8" s="345"/>
      <c r="C8" s="346"/>
      <c r="D8" s="352"/>
      <c r="E8" s="353"/>
      <c r="F8" s="353"/>
      <c r="G8" s="353"/>
      <c r="H8" s="353"/>
      <c r="I8" s="353"/>
      <c r="J8" s="353"/>
      <c r="K8" s="353"/>
      <c r="L8" s="354"/>
    </row>
    <row r="9" spans="2:14" x14ac:dyDescent="0.15">
      <c r="B9" s="347"/>
      <c r="C9" s="348"/>
      <c r="D9" s="355"/>
      <c r="E9" s="356"/>
      <c r="F9" s="356"/>
      <c r="G9" s="356"/>
      <c r="H9" s="356"/>
      <c r="I9" s="356"/>
      <c r="J9" s="356"/>
      <c r="K9" s="356"/>
      <c r="L9" s="357"/>
    </row>
    <row r="10" spans="2:14" ht="17.25" customHeight="1" x14ac:dyDescent="0.15">
      <c r="K10" s="23" t="s">
        <v>72</v>
      </c>
      <c r="L10" s="23"/>
    </row>
    <row r="11" spans="2:14" ht="30" customHeight="1" x14ac:dyDescent="0.15">
      <c r="B11" s="10" t="s">
        <v>2</v>
      </c>
      <c r="C11" s="358" t="s">
        <v>3</v>
      </c>
      <c r="D11" s="359"/>
      <c r="E11" s="359"/>
      <c r="F11" s="360"/>
      <c r="G11" s="11" t="s">
        <v>4</v>
      </c>
      <c r="H11" s="11" t="s">
        <v>70</v>
      </c>
      <c r="I11" s="11" t="s">
        <v>71</v>
      </c>
      <c r="J11" s="11" t="s">
        <v>5</v>
      </c>
      <c r="K11" s="11" t="s">
        <v>59</v>
      </c>
      <c r="L11" s="11" t="s">
        <v>6</v>
      </c>
      <c r="M11" s="11" t="s">
        <v>32</v>
      </c>
      <c r="N11" s="10" t="s">
        <v>33</v>
      </c>
    </row>
    <row r="12" spans="2:14" ht="32.25" customHeight="1" x14ac:dyDescent="0.15">
      <c r="B12" s="6">
        <v>1</v>
      </c>
      <c r="C12" s="337" t="s">
        <v>96</v>
      </c>
      <c r="D12" s="335"/>
      <c r="E12" s="335"/>
      <c r="F12" s="336"/>
      <c r="G12" s="323" t="s">
        <v>97</v>
      </c>
      <c r="H12" s="324" t="s">
        <v>7</v>
      </c>
      <c r="I12" s="324"/>
      <c r="J12" s="325"/>
      <c r="K12" s="324" t="s">
        <v>7</v>
      </c>
      <c r="L12" s="324" t="s">
        <v>7</v>
      </c>
      <c r="M12" s="326">
        <v>311</v>
      </c>
      <c r="N12" s="327"/>
    </row>
    <row r="13" spans="2:14" ht="32.25" customHeight="1" x14ac:dyDescent="0.15">
      <c r="B13" s="6">
        <v>2</v>
      </c>
      <c r="C13" s="337" t="s">
        <v>98</v>
      </c>
      <c r="D13" s="335"/>
      <c r="E13" s="335"/>
      <c r="F13" s="336"/>
      <c r="G13" s="323" t="s">
        <v>99</v>
      </c>
      <c r="H13" s="324"/>
      <c r="I13" s="324" t="s">
        <v>7</v>
      </c>
      <c r="J13" s="325"/>
      <c r="K13" s="324" t="s">
        <v>7</v>
      </c>
      <c r="L13" s="324" t="s">
        <v>7</v>
      </c>
      <c r="M13" s="326">
        <v>312</v>
      </c>
      <c r="N13" s="327"/>
    </row>
    <row r="14" spans="2:14" ht="32.25" customHeight="1" x14ac:dyDescent="0.15">
      <c r="B14" s="6">
        <v>3</v>
      </c>
      <c r="C14" s="334" t="s">
        <v>8</v>
      </c>
      <c r="D14" s="338"/>
      <c r="E14" s="338"/>
      <c r="F14" s="339"/>
      <c r="G14" s="328"/>
      <c r="H14" s="324" t="s">
        <v>7</v>
      </c>
      <c r="I14" s="324" t="s">
        <v>7</v>
      </c>
      <c r="J14" s="325"/>
      <c r="K14" s="324" t="s">
        <v>9</v>
      </c>
      <c r="L14" s="324" t="s">
        <v>7</v>
      </c>
      <c r="M14" s="329">
        <v>301</v>
      </c>
      <c r="N14" s="327"/>
    </row>
    <row r="15" spans="2:14" ht="32.25" customHeight="1" x14ac:dyDescent="0.15">
      <c r="B15" s="6">
        <v>4</v>
      </c>
      <c r="C15" s="334" t="s">
        <v>225</v>
      </c>
      <c r="D15" s="338"/>
      <c r="E15" s="338"/>
      <c r="F15" s="339"/>
      <c r="G15" s="323" t="s">
        <v>224</v>
      </c>
      <c r="H15" s="324" t="s">
        <v>7</v>
      </c>
      <c r="I15" s="324" t="s">
        <v>7</v>
      </c>
      <c r="J15" s="325"/>
      <c r="K15" s="324" t="s">
        <v>10</v>
      </c>
      <c r="L15" s="324" t="s">
        <v>7</v>
      </c>
      <c r="M15" s="329">
        <v>317</v>
      </c>
      <c r="N15" s="327" t="s">
        <v>227</v>
      </c>
    </row>
    <row r="16" spans="2:14" ht="32.25" customHeight="1" x14ac:dyDescent="0.15">
      <c r="B16" s="6">
        <v>5</v>
      </c>
      <c r="C16" s="337" t="s">
        <v>11</v>
      </c>
      <c r="D16" s="335"/>
      <c r="E16" s="335"/>
      <c r="F16" s="336"/>
      <c r="G16" s="328" t="s">
        <v>12</v>
      </c>
      <c r="H16" s="324" t="s">
        <v>7</v>
      </c>
      <c r="I16" s="324" t="s">
        <v>76</v>
      </c>
      <c r="J16" s="325"/>
      <c r="K16" s="324" t="s">
        <v>10</v>
      </c>
      <c r="L16" s="324" t="s">
        <v>9</v>
      </c>
      <c r="M16" s="330">
        <v>354356</v>
      </c>
      <c r="N16" s="327" t="s">
        <v>49</v>
      </c>
    </row>
    <row r="17" spans="2:14" ht="32.25" customHeight="1" x14ac:dyDescent="0.15">
      <c r="B17" s="6">
        <v>6</v>
      </c>
      <c r="C17" s="337" t="s">
        <v>457</v>
      </c>
      <c r="D17" s="335"/>
      <c r="E17" s="335"/>
      <c r="F17" s="336"/>
      <c r="G17" s="328" t="s">
        <v>458</v>
      </c>
      <c r="H17" s="324" t="s">
        <v>7</v>
      </c>
      <c r="I17" s="324" t="s">
        <v>7</v>
      </c>
      <c r="J17" s="325"/>
      <c r="K17" s="324" t="s">
        <v>9</v>
      </c>
      <c r="L17" s="324" t="s">
        <v>9</v>
      </c>
      <c r="M17" s="329">
        <v>319</v>
      </c>
      <c r="N17" s="327" t="s">
        <v>64</v>
      </c>
    </row>
    <row r="18" spans="2:14" ht="32.25" customHeight="1" x14ac:dyDescent="0.15">
      <c r="B18" s="6">
        <v>7</v>
      </c>
      <c r="C18" s="337" t="s">
        <v>13</v>
      </c>
      <c r="D18" s="335"/>
      <c r="E18" s="335"/>
      <c r="F18" s="336"/>
      <c r="G18" s="328"/>
      <c r="H18" s="324" t="s">
        <v>7</v>
      </c>
      <c r="I18" s="324" t="s">
        <v>77</v>
      </c>
      <c r="J18" s="325"/>
      <c r="K18" s="324" t="s">
        <v>9</v>
      </c>
      <c r="L18" s="324" t="s">
        <v>9</v>
      </c>
      <c r="M18" s="329"/>
      <c r="N18" s="327" t="s">
        <v>37</v>
      </c>
    </row>
    <row r="19" spans="2:14" ht="32.25" hidden="1" customHeight="1" x14ac:dyDescent="0.15">
      <c r="B19" s="6">
        <v>8</v>
      </c>
      <c r="C19" s="340" t="s">
        <v>14</v>
      </c>
      <c r="D19" s="341"/>
      <c r="E19" s="341"/>
      <c r="F19" s="341"/>
      <c r="G19" s="328" t="s">
        <v>15</v>
      </c>
      <c r="H19" s="324" t="s">
        <v>7</v>
      </c>
      <c r="I19" s="324" t="s">
        <v>7</v>
      </c>
      <c r="J19" s="325"/>
      <c r="K19" s="324" t="s">
        <v>16</v>
      </c>
      <c r="L19" s="324" t="s">
        <v>16</v>
      </c>
      <c r="M19" s="329">
        <v>329</v>
      </c>
      <c r="N19" s="327" t="s">
        <v>38</v>
      </c>
    </row>
    <row r="20" spans="2:14" ht="30" hidden="1" customHeight="1" x14ac:dyDescent="0.15">
      <c r="B20" s="6">
        <v>9</v>
      </c>
      <c r="C20" s="337" t="s">
        <v>17</v>
      </c>
      <c r="D20" s="335"/>
      <c r="E20" s="335"/>
      <c r="F20" s="336"/>
      <c r="G20" s="328" t="s">
        <v>18</v>
      </c>
      <c r="H20" s="324" t="s">
        <v>7</v>
      </c>
      <c r="I20" s="324" t="s">
        <v>7</v>
      </c>
      <c r="J20" s="325"/>
      <c r="K20" s="324" t="s">
        <v>9</v>
      </c>
      <c r="L20" s="324" t="s">
        <v>9</v>
      </c>
      <c r="M20" s="329">
        <v>322</v>
      </c>
      <c r="N20" s="327" t="s">
        <v>34</v>
      </c>
    </row>
    <row r="21" spans="2:14" ht="32.25" customHeight="1" x14ac:dyDescent="0.15">
      <c r="B21" s="6">
        <v>10</v>
      </c>
      <c r="C21" s="334" t="s">
        <v>93</v>
      </c>
      <c r="D21" s="335"/>
      <c r="E21" s="335"/>
      <c r="F21" s="336"/>
      <c r="G21" s="328" t="s">
        <v>18</v>
      </c>
      <c r="H21" s="324" t="s">
        <v>7</v>
      </c>
      <c r="I21" s="324" t="s">
        <v>16</v>
      </c>
      <c r="J21" s="325"/>
      <c r="K21" s="324" t="s">
        <v>9</v>
      </c>
      <c r="L21" s="324" t="s">
        <v>9</v>
      </c>
      <c r="M21" s="329">
        <v>322</v>
      </c>
      <c r="N21" s="327" t="s">
        <v>35</v>
      </c>
    </row>
    <row r="22" spans="2:14" ht="32.25" customHeight="1" x14ac:dyDescent="0.15">
      <c r="B22" s="6">
        <v>11</v>
      </c>
      <c r="C22" s="337" t="s">
        <v>19</v>
      </c>
      <c r="D22" s="335"/>
      <c r="E22" s="335"/>
      <c r="F22" s="336"/>
      <c r="G22" s="328" t="s">
        <v>228</v>
      </c>
      <c r="H22" s="324" t="s">
        <v>7</v>
      </c>
      <c r="I22" s="324" t="s">
        <v>78</v>
      </c>
      <c r="J22" s="325"/>
      <c r="K22" s="324" t="s">
        <v>9</v>
      </c>
      <c r="L22" s="324" t="s">
        <v>9</v>
      </c>
      <c r="M22" s="329">
        <v>325</v>
      </c>
      <c r="N22" s="327"/>
    </row>
    <row r="23" spans="2:14" ht="32.25" customHeight="1" x14ac:dyDescent="0.15">
      <c r="B23" s="6">
        <v>12</v>
      </c>
      <c r="C23" s="334" t="s">
        <v>20</v>
      </c>
      <c r="D23" s="338"/>
      <c r="E23" s="338"/>
      <c r="F23" s="339"/>
      <c r="G23" s="328" t="s">
        <v>94</v>
      </c>
      <c r="H23" s="324" t="s">
        <v>7</v>
      </c>
      <c r="I23" s="324" t="s">
        <v>79</v>
      </c>
      <c r="J23" s="325"/>
      <c r="K23" s="324" t="s">
        <v>9</v>
      </c>
      <c r="L23" s="324" t="s">
        <v>9</v>
      </c>
      <c r="M23" s="329">
        <v>321</v>
      </c>
      <c r="N23" s="327" t="s">
        <v>95</v>
      </c>
    </row>
    <row r="24" spans="2:14" ht="31.9" customHeight="1" x14ac:dyDescent="0.15">
      <c r="B24" s="6">
        <v>13</v>
      </c>
      <c r="C24" s="337" t="s">
        <v>82</v>
      </c>
      <c r="D24" s="335"/>
      <c r="E24" s="335"/>
      <c r="F24" s="336"/>
      <c r="G24" s="328" t="s">
        <v>81</v>
      </c>
      <c r="H24" s="324" t="s">
        <v>7</v>
      </c>
      <c r="I24" s="324" t="s">
        <v>16</v>
      </c>
      <c r="J24" s="325"/>
      <c r="K24" s="324" t="s">
        <v>9</v>
      </c>
      <c r="L24" s="324" t="s">
        <v>9</v>
      </c>
      <c r="M24" s="329"/>
      <c r="N24" s="327" t="s">
        <v>75</v>
      </c>
    </row>
    <row r="25" spans="2:14" ht="32.25" customHeight="1" x14ac:dyDescent="0.15">
      <c r="B25" s="6">
        <v>14</v>
      </c>
      <c r="C25" s="334" t="s">
        <v>83</v>
      </c>
      <c r="D25" s="338"/>
      <c r="E25" s="338"/>
      <c r="F25" s="339"/>
      <c r="G25" s="328"/>
      <c r="H25" s="324" t="s">
        <v>7</v>
      </c>
      <c r="I25" s="324" t="s">
        <v>80</v>
      </c>
      <c r="J25" s="325"/>
      <c r="K25" s="324" t="s">
        <v>9</v>
      </c>
      <c r="L25" s="324" t="s">
        <v>9</v>
      </c>
      <c r="M25" s="329"/>
      <c r="N25" s="327" t="s">
        <v>50</v>
      </c>
    </row>
    <row r="26" spans="2:14" ht="32.25" hidden="1" customHeight="1" x14ac:dyDescent="0.15">
      <c r="B26" s="6">
        <v>15</v>
      </c>
      <c r="C26" s="337" t="s">
        <v>21</v>
      </c>
      <c r="D26" s="335"/>
      <c r="E26" s="335"/>
      <c r="F26" s="336"/>
      <c r="G26" s="331" t="s">
        <v>22</v>
      </c>
      <c r="H26" s="324" t="s">
        <v>7</v>
      </c>
      <c r="I26" s="324" t="s">
        <v>7</v>
      </c>
      <c r="J26" s="325"/>
      <c r="K26" s="324" t="s">
        <v>9</v>
      </c>
      <c r="L26" s="324" t="s">
        <v>9</v>
      </c>
      <c r="M26" s="329">
        <v>328</v>
      </c>
      <c r="N26" s="327"/>
    </row>
    <row r="27" spans="2:14" ht="32.25" customHeight="1" x14ac:dyDescent="0.15">
      <c r="B27" s="6">
        <v>16</v>
      </c>
      <c r="C27" s="337" t="s">
        <v>23</v>
      </c>
      <c r="D27" s="335"/>
      <c r="E27" s="335"/>
      <c r="F27" s="336"/>
      <c r="G27" s="323" t="s">
        <v>226</v>
      </c>
      <c r="H27" s="324" t="s">
        <v>7</v>
      </c>
      <c r="I27" s="324" t="s">
        <v>7</v>
      </c>
      <c r="J27" s="325"/>
      <c r="K27" s="324" t="s">
        <v>9</v>
      </c>
      <c r="L27" s="324" t="s">
        <v>9</v>
      </c>
      <c r="M27" s="329">
        <v>324</v>
      </c>
      <c r="N27" s="327"/>
    </row>
    <row r="28" spans="2:14" ht="32.25" hidden="1" customHeight="1" x14ac:dyDescent="0.15">
      <c r="B28" s="6">
        <v>17</v>
      </c>
      <c r="C28" s="334" t="s">
        <v>24</v>
      </c>
      <c r="D28" s="338"/>
      <c r="E28" s="338"/>
      <c r="F28" s="339"/>
      <c r="G28" s="328"/>
      <c r="H28" s="324" t="s">
        <v>7</v>
      </c>
      <c r="I28" s="324" t="s">
        <v>7</v>
      </c>
      <c r="J28" s="325"/>
      <c r="K28" s="324" t="s">
        <v>9</v>
      </c>
      <c r="L28" s="324"/>
      <c r="M28" s="329"/>
      <c r="N28" s="327"/>
    </row>
    <row r="29" spans="2:14" ht="32.25" customHeight="1" x14ac:dyDescent="0.15">
      <c r="B29" s="6">
        <v>18</v>
      </c>
      <c r="C29" s="334" t="s">
        <v>25</v>
      </c>
      <c r="D29" s="338"/>
      <c r="E29" s="338"/>
      <c r="F29" s="339"/>
      <c r="G29" s="332"/>
      <c r="H29" s="324" t="s">
        <v>7</v>
      </c>
      <c r="I29" s="324" t="s">
        <v>77</v>
      </c>
      <c r="J29" s="325"/>
      <c r="K29" s="324" t="s">
        <v>9</v>
      </c>
      <c r="L29" s="324"/>
      <c r="M29" s="330">
        <v>341</v>
      </c>
      <c r="N29" s="327"/>
    </row>
    <row r="30" spans="2:14" ht="32.25" customHeight="1" x14ac:dyDescent="0.15">
      <c r="B30" s="6">
        <v>19</v>
      </c>
      <c r="C30" s="334" t="s">
        <v>84</v>
      </c>
      <c r="D30" s="335"/>
      <c r="E30" s="335"/>
      <c r="F30" s="336"/>
      <c r="G30" s="332"/>
      <c r="H30" s="324" t="s">
        <v>16</v>
      </c>
      <c r="I30" s="324" t="s">
        <v>16</v>
      </c>
      <c r="J30" s="325"/>
      <c r="K30" s="324" t="s">
        <v>16</v>
      </c>
      <c r="L30" s="324"/>
      <c r="M30" s="329"/>
      <c r="N30" s="327"/>
    </row>
    <row r="31" spans="2:14" ht="21" customHeight="1" x14ac:dyDescent="0.15">
      <c r="B31" s="7"/>
    </row>
    <row r="32" spans="2:14" ht="16.5" customHeight="1" x14ac:dyDescent="0.15">
      <c r="B32" s="7" t="s">
        <v>26</v>
      </c>
      <c r="C32" s="1" t="s">
        <v>73</v>
      </c>
    </row>
    <row r="33" spans="2:4" ht="16.5" customHeight="1" x14ac:dyDescent="0.15">
      <c r="B33" s="8"/>
      <c r="C33" s="1" t="s">
        <v>74</v>
      </c>
    </row>
    <row r="34" spans="2:4" ht="16.5" customHeight="1" x14ac:dyDescent="0.15">
      <c r="B34" s="8"/>
      <c r="C34" s="1" t="s">
        <v>27</v>
      </c>
    </row>
    <row r="35" spans="2:4" ht="16.5" customHeight="1" x14ac:dyDescent="0.15">
      <c r="B35" s="8"/>
    </row>
    <row r="36" spans="2:4" ht="16.5" customHeight="1" x14ac:dyDescent="0.15">
      <c r="B36" s="7" t="s">
        <v>88</v>
      </c>
      <c r="C36" s="1" t="s">
        <v>28</v>
      </c>
    </row>
    <row r="37" spans="2:4" ht="16.5" customHeight="1" x14ac:dyDescent="0.15">
      <c r="B37" s="7" t="s">
        <v>87</v>
      </c>
      <c r="C37" s="1" t="s">
        <v>29</v>
      </c>
    </row>
    <row r="38" spans="2:4" ht="16.5" customHeight="1" x14ac:dyDescent="0.15">
      <c r="B38" s="7"/>
      <c r="C38" s="9" t="s">
        <v>30</v>
      </c>
    </row>
    <row r="39" spans="2:4" ht="16.5" customHeight="1" x14ac:dyDescent="0.15">
      <c r="B39" s="7"/>
      <c r="C39" s="9" t="s">
        <v>31</v>
      </c>
    </row>
    <row r="40" spans="2:4" ht="16.5" customHeight="1" x14ac:dyDescent="0.15">
      <c r="B40" s="333" t="s">
        <v>86</v>
      </c>
      <c r="C40" s="21" t="s">
        <v>90</v>
      </c>
      <c r="D40" s="21"/>
    </row>
    <row r="41" spans="2:4" ht="16.5" customHeight="1" x14ac:dyDescent="0.15">
      <c r="B41" s="21"/>
      <c r="C41" s="21" t="s">
        <v>89</v>
      </c>
      <c r="D41" s="21"/>
    </row>
    <row r="42" spans="2:4" ht="16.5" customHeight="1" x14ac:dyDescent="0.15">
      <c r="B42" s="21"/>
      <c r="C42" s="21" t="s">
        <v>91</v>
      </c>
      <c r="D42" s="21"/>
    </row>
    <row r="43" spans="2:4" ht="16.5" customHeight="1" x14ac:dyDescent="0.15">
      <c r="B43" s="21"/>
      <c r="C43" s="21" t="s">
        <v>92</v>
      </c>
      <c r="D43" s="21"/>
    </row>
    <row r="44" spans="2:4" x14ac:dyDescent="0.15">
      <c r="B44" s="7" t="s">
        <v>68</v>
      </c>
      <c r="C44" s="1" t="s">
        <v>69</v>
      </c>
    </row>
    <row r="45" spans="2:4" x14ac:dyDescent="0.15">
      <c r="B45" s="7" t="s">
        <v>67</v>
      </c>
      <c r="C45" s="1" t="s">
        <v>66</v>
      </c>
    </row>
    <row r="46" spans="2:4" x14ac:dyDescent="0.15">
      <c r="B46" s="7" t="s">
        <v>85</v>
      </c>
      <c r="C46" s="1" t="s">
        <v>65</v>
      </c>
    </row>
    <row r="47" spans="2:4" x14ac:dyDescent="0.15">
      <c r="B47" s="7"/>
      <c r="C47" s="21" t="s">
        <v>51</v>
      </c>
    </row>
  </sheetData>
  <mergeCells count="23">
    <mergeCell ref="C19:F19"/>
    <mergeCell ref="B5:L5"/>
    <mergeCell ref="B7:C9"/>
    <mergeCell ref="D7:L9"/>
    <mergeCell ref="C11:F11"/>
    <mergeCell ref="C12:F12"/>
    <mergeCell ref="C14:F14"/>
    <mergeCell ref="C15:F15"/>
    <mergeCell ref="C16:F16"/>
    <mergeCell ref="C17:F17"/>
    <mergeCell ref="C18:F18"/>
    <mergeCell ref="C13:F13"/>
    <mergeCell ref="C30:F30"/>
    <mergeCell ref="C20:F20"/>
    <mergeCell ref="C21:F21"/>
    <mergeCell ref="C22:F22"/>
    <mergeCell ref="C23:F23"/>
    <mergeCell ref="C24:F24"/>
    <mergeCell ref="C25:F25"/>
    <mergeCell ref="C26:F26"/>
    <mergeCell ref="C27:F27"/>
    <mergeCell ref="C28:F28"/>
    <mergeCell ref="C29:F29"/>
  </mergeCells>
  <phoneticPr fontId="4"/>
  <pageMargins left="0.70866141732283472" right="0.70866141732283472" top="0.74803149606299213" bottom="0.35433070866141736" header="0.31496062992125984" footer="0.31496062992125984"/>
  <pageSetup paperSize="9" scale="48"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BF57"/>
  <sheetViews>
    <sheetView showGridLines="0" view="pageBreakPreview" zoomScale="75" zoomScaleNormal="55" zoomScaleSheetLayoutView="75" workbookViewId="0">
      <selection activeCell="Q18" sqref="Q18"/>
    </sheetView>
  </sheetViews>
  <sheetFormatPr defaultColWidth="4.5" defaultRowHeight="20.25" customHeight="1" x14ac:dyDescent="0.15"/>
  <cols>
    <col min="1" max="1" width="1.375" style="269" customWidth="1"/>
    <col min="2" max="56" width="5.625" style="269" customWidth="1"/>
    <col min="57" max="16384" width="4.5" style="269"/>
  </cols>
  <sheetData>
    <row r="1" spans="1:57" s="265" customFormat="1" ht="20.25" customHeight="1" x14ac:dyDescent="0.15">
      <c r="A1" s="113"/>
      <c r="B1" s="113"/>
      <c r="C1" s="114" t="s">
        <v>229</v>
      </c>
      <c r="D1" s="114"/>
      <c r="E1" s="113"/>
      <c r="F1" s="113"/>
      <c r="G1" s="115" t="s">
        <v>230</v>
      </c>
      <c r="H1" s="113"/>
      <c r="I1" s="113"/>
      <c r="J1" s="114"/>
      <c r="K1" s="114"/>
      <c r="L1" s="114"/>
      <c r="M1" s="114"/>
      <c r="N1" s="113"/>
      <c r="O1" s="113"/>
      <c r="P1" s="113"/>
      <c r="Q1" s="113"/>
      <c r="R1" s="113"/>
      <c r="S1" s="113"/>
      <c r="T1" s="113"/>
      <c r="U1" s="113"/>
      <c r="V1" s="113"/>
      <c r="W1" s="113"/>
      <c r="X1" s="113"/>
      <c r="Y1" s="113"/>
      <c r="Z1" s="113"/>
      <c r="AA1" s="113"/>
      <c r="AB1" s="113"/>
      <c r="AC1" s="113"/>
      <c r="AD1" s="113"/>
      <c r="AE1" s="113"/>
      <c r="AF1" s="113"/>
      <c r="AG1" s="113"/>
      <c r="AH1" s="113"/>
      <c r="AI1" s="113"/>
      <c r="AJ1" s="113"/>
      <c r="AK1" s="116" t="s">
        <v>231</v>
      </c>
      <c r="AL1" s="116" t="s">
        <v>232</v>
      </c>
      <c r="AM1" s="791" t="s">
        <v>233</v>
      </c>
      <c r="AN1" s="791"/>
      <c r="AO1" s="791"/>
      <c r="AP1" s="791"/>
      <c r="AQ1" s="791"/>
      <c r="AR1" s="791"/>
      <c r="AS1" s="791"/>
      <c r="AT1" s="791"/>
      <c r="AU1" s="791"/>
      <c r="AV1" s="791"/>
      <c r="AW1" s="791"/>
      <c r="AX1" s="791"/>
      <c r="AY1" s="791"/>
      <c r="AZ1" s="791"/>
      <c r="BA1" s="791"/>
      <c r="BB1" s="117" t="s">
        <v>234</v>
      </c>
      <c r="BC1" s="113"/>
      <c r="BD1" s="113"/>
    </row>
    <row r="2" spans="1:57" s="267" customFormat="1" ht="20.25" customHeight="1" x14ac:dyDescent="0.15">
      <c r="A2" s="119"/>
      <c r="B2" s="119"/>
      <c r="C2" s="119"/>
      <c r="D2" s="115"/>
      <c r="E2" s="119"/>
      <c r="F2" s="119"/>
      <c r="G2" s="119"/>
      <c r="H2" s="115"/>
      <c r="I2" s="116"/>
      <c r="J2" s="116"/>
      <c r="K2" s="116"/>
      <c r="L2" s="116"/>
      <c r="M2" s="116"/>
      <c r="N2" s="119"/>
      <c r="O2" s="119"/>
      <c r="P2" s="119"/>
      <c r="Q2" s="119"/>
      <c r="R2" s="119"/>
      <c r="S2" s="119"/>
      <c r="T2" s="116" t="s">
        <v>235</v>
      </c>
      <c r="U2" s="792">
        <v>6</v>
      </c>
      <c r="V2" s="792"/>
      <c r="W2" s="116" t="s">
        <v>232</v>
      </c>
      <c r="X2" s="793">
        <f>IF(U2=0,"",YEAR(DATE(2018+U2,1,1)))</f>
        <v>2024</v>
      </c>
      <c r="Y2" s="793"/>
      <c r="Z2" s="119" t="s">
        <v>236</v>
      </c>
      <c r="AA2" s="119" t="s">
        <v>237</v>
      </c>
      <c r="AB2" s="792">
        <v>4</v>
      </c>
      <c r="AC2" s="792"/>
      <c r="AD2" s="119" t="s">
        <v>238</v>
      </c>
      <c r="AE2" s="119"/>
      <c r="AF2" s="119"/>
      <c r="AG2" s="119"/>
      <c r="AH2" s="119"/>
      <c r="AI2" s="119"/>
      <c r="AJ2" s="117"/>
      <c r="AK2" s="116" t="s">
        <v>1</v>
      </c>
      <c r="AL2" s="116" t="s">
        <v>232</v>
      </c>
      <c r="AM2" s="792"/>
      <c r="AN2" s="792"/>
      <c r="AO2" s="792"/>
      <c r="AP2" s="792"/>
      <c r="AQ2" s="792"/>
      <c r="AR2" s="792"/>
      <c r="AS2" s="792"/>
      <c r="AT2" s="792"/>
      <c r="AU2" s="792"/>
      <c r="AV2" s="792"/>
      <c r="AW2" s="792"/>
      <c r="AX2" s="792"/>
      <c r="AY2" s="792"/>
      <c r="AZ2" s="792"/>
      <c r="BA2" s="792"/>
      <c r="BB2" s="117" t="s">
        <v>234</v>
      </c>
      <c r="BC2" s="116"/>
      <c r="BD2" s="116"/>
      <c r="BE2" s="266"/>
    </row>
    <row r="3" spans="1:57" s="267" customFormat="1" ht="20.25" customHeight="1" x14ac:dyDescent="0.15">
      <c r="A3" s="119"/>
      <c r="B3" s="119"/>
      <c r="C3" s="119"/>
      <c r="D3" s="115"/>
      <c r="E3" s="119"/>
      <c r="F3" s="119"/>
      <c r="G3" s="119"/>
      <c r="H3" s="115"/>
      <c r="I3" s="116"/>
      <c r="J3" s="116"/>
      <c r="K3" s="116"/>
      <c r="L3" s="116"/>
      <c r="M3" s="116"/>
      <c r="N3" s="119"/>
      <c r="O3" s="119"/>
      <c r="P3" s="119"/>
      <c r="Q3" s="119"/>
      <c r="R3" s="119"/>
      <c r="S3" s="119"/>
      <c r="T3" s="122"/>
      <c r="U3" s="123"/>
      <c r="V3" s="123"/>
      <c r="W3" s="124"/>
      <c r="X3" s="123"/>
      <c r="Y3" s="123"/>
      <c r="Z3" s="125"/>
      <c r="AA3" s="125"/>
      <c r="AB3" s="123"/>
      <c r="AC3" s="123"/>
      <c r="AD3" s="126"/>
      <c r="AE3" s="119"/>
      <c r="AF3" s="119"/>
      <c r="AG3" s="119"/>
      <c r="AH3" s="119"/>
      <c r="AI3" s="119"/>
      <c r="AJ3" s="117"/>
      <c r="AK3" s="116"/>
      <c r="AL3" s="116"/>
      <c r="AM3" s="127"/>
      <c r="AN3" s="127"/>
      <c r="AO3" s="127"/>
      <c r="AP3" s="127"/>
      <c r="AQ3" s="127"/>
      <c r="AR3" s="127"/>
      <c r="AS3" s="127"/>
      <c r="AT3" s="127"/>
      <c r="AU3" s="127"/>
      <c r="AV3" s="127"/>
      <c r="AW3" s="127"/>
      <c r="AX3" s="127"/>
      <c r="AY3" s="128" t="s">
        <v>239</v>
      </c>
      <c r="AZ3" s="794" t="s">
        <v>240</v>
      </c>
      <c r="BA3" s="794"/>
      <c r="BB3" s="794"/>
      <c r="BC3" s="794"/>
      <c r="BD3" s="116"/>
      <c r="BE3" s="266"/>
    </row>
    <row r="4" spans="1:57" s="267" customFormat="1" ht="20.25" customHeight="1" x14ac:dyDescent="0.15">
      <c r="A4" s="119"/>
      <c r="B4" s="129"/>
      <c r="C4" s="129"/>
      <c r="D4" s="129"/>
      <c r="E4" s="129"/>
      <c r="F4" s="129"/>
      <c r="G4" s="129"/>
      <c r="H4" s="129"/>
      <c r="I4" s="129"/>
      <c r="J4" s="130"/>
      <c r="K4" s="131"/>
      <c r="L4" s="131"/>
      <c r="M4" s="131"/>
      <c r="N4" s="131"/>
      <c r="O4" s="131"/>
      <c r="P4" s="132"/>
      <c r="Q4" s="131"/>
      <c r="R4" s="131"/>
      <c r="S4" s="133"/>
      <c r="T4" s="119"/>
      <c r="U4" s="119"/>
      <c r="V4" s="119"/>
      <c r="W4" s="119"/>
      <c r="X4" s="119"/>
      <c r="Y4" s="119"/>
      <c r="Z4" s="125"/>
      <c r="AA4" s="125"/>
      <c r="AB4" s="123"/>
      <c r="AC4" s="123"/>
      <c r="AD4" s="126"/>
      <c r="AE4" s="119"/>
      <c r="AF4" s="119"/>
      <c r="AG4" s="119"/>
      <c r="AH4" s="119"/>
      <c r="AI4" s="119"/>
      <c r="AJ4" s="117"/>
      <c r="AK4" s="116"/>
      <c r="AL4" s="116"/>
      <c r="AM4" s="127"/>
      <c r="AN4" s="127"/>
      <c r="AO4" s="127"/>
      <c r="AP4" s="127"/>
      <c r="AQ4" s="127"/>
      <c r="AR4" s="127"/>
      <c r="AS4" s="127"/>
      <c r="AT4" s="127"/>
      <c r="AU4" s="127"/>
      <c r="AV4" s="127"/>
      <c r="AW4" s="127"/>
      <c r="AX4" s="127"/>
      <c r="AY4" s="128" t="s">
        <v>241</v>
      </c>
      <c r="AZ4" s="794" t="s">
        <v>242</v>
      </c>
      <c r="BA4" s="794"/>
      <c r="BB4" s="794"/>
      <c r="BC4" s="794"/>
      <c r="BD4" s="116"/>
      <c r="BE4" s="266"/>
    </row>
    <row r="5" spans="1:57" s="267" customFormat="1" ht="20.25" customHeight="1" x14ac:dyDescent="0.15">
      <c r="A5" s="119"/>
      <c r="B5" s="134"/>
      <c r="C5" s="134"/>
      <c r="D5" s="134"/>
      <c r="E5" s="134"/>
      <c r="F5" s="134"/>
      <c r="G5" s="134"/>
      <c r="H5" s="134"/>
      <c r="I5" s="134"/>
      <c r="J5" s="135"/>
      <c r="K5" s="136"/>
      <c r="L5" s="137"/>
      <c r="M5" s="137"/>
      <c r="N5" s="137"/>
      <c r="O5" s="137"/>
      <c r="P5" s="134"/>
      <c r="Q5" s="138"/>
      <c r="R5" s="138"/>
      <c r="S5" s="139"/>
      <c r="T5" s="119"/>
      <c r="U5" s="119"/>
      <c r="V5" s="119"/>
      <c r="W5" s="119"/>
      <c r="X5" s="119"/>
      <c r="Y5" s="119"/>
      <c r="Z5" s="125"/>
      <c r="AA5" s="125"/>
      <c r="AB5" s="123"/>
      <c r="AC5" s="123"/>
      <c r="AD5" s="140"/>
      <c r="AE5" s="140"/>
      <c r="AF5" s="140"/>
      <c r="AG5" s="140"/>
      <c r="AH5" s="119"/>
      <c r="AI5" s="119"/>
      <c r="AJ5" s="140" t="s">
        <v>243</v>
      </c>
      <c r="AK5" s="140"/>
      <c r="AL5" s="140"/>
      <c r="AM5" s="140"/>
      <c r="AN5" s="140"/>
      <c r="AO5" s="140"/>
      <c r="AP5" s="140"/>
      <c r="AQ5" s="140"/>
      <c r="AR5" s="129"/>
      <c r="AS5" s="129"/>
      <c r="AT5" s="141"/>
      <c r="AU5" s="140"/>
      <c r="AV5" s="808">
        <v>40</v>
      </c>
      <c r="AW5" s="809"/>
      <c r="AX5" s="141" t="s">
        <v>244</v>
      </c>
      <c r="AY5" s="140"/>
      <c r="AZ5" s="932">
        <v>160</v>
      </c>
      <c r="BA5" s="933"/>
      <c r="BB5" s="141" t="s">
        <v>245</v>
      </c>
      <c r="BC5" s="140"/>
      <c r="BD5" s="119"/>
      <c r="BE5" s="266"/>
    </row>
    <row r="6" spans="1:57" s="267" customFormat="1" ht="20.25" customHeight="1" x14ac:dyDescent="0.15">
      <c r="A6" s="119"/>
      <c r="B6" s="134"/>
      <c r="C6" s="134"/>
      <c r="D6" s="134"/>
      <c r="E6" s="134"/>
      <c r="F6" s="134"/>
      <c r="G6" s="134"/>
      <c r="H6" s="134"/>
      <c r="I6" s="134"/>
      <c r="J6" s="134"/>
      <c r="K6" s="142"/>
      <c r="L6" s="142"/>
      <c r="M6" s="142"/>
      <c r="N6" s="134"/>
      <c r="O6" s="143"/>
      <c r="P6" s="144"/>
      <c r="Q6" s="144"/>
      <c r="R6" s="145"/>
      <c r="S6" s="146"/>
      <c r="T6" s="119"/>
      <c r="U6" s="119"/>
      <c r="V6" s="119"/>
      <c r="W6" s="119"/>
      <c r="X6" s="119"/>
      <c r="Y6" s="119"/>
      <c r="Z6" s="125"/>
      <c r="AA6" s="125"/>
      <c r="AB6" s="123"/>
      <c r="AC6" s="123"/>
      <c r="AD6" s="147"/>
      <c r="AE6" s="113"/>
      <c r="AF6" s="113"/>
      <c r="AG6" s="113"/>
      <c r="AH6" s="119"/>
      <c r="AI6" s="119"/>
      <c r="AJ6" s="119"/>
      <c r="AK6" s="119"/>
      <c r="AL6" s="113"/>
      <c r="AM6" s="113"/>
      <c r="AN6" s="148"/>
      <c r="AO6" s="149"/>
      <c r="AP6" s="149"/>
      <c r="AQ6" s="150"/>
      <c r="AR6" s="150"/>
      <c r="AS6" s="150"/>
      <c r="AT6" s="150"/>
      <c r="AU6" s="150"/>
      <c r="AV6" s="150"/>
      <c r="AW6" s="140" t="s">
        <v>246</v>
      </c>
      <c r="AX6" s="140"/>
      <c r="AY6" s="140"/>
      <c r="AZ6" s="810">
        <f>DAY(EOMONTH(DATE(X2,AB2,1),0))</f>
        <v>30</v>
      </c>
      <c r="BA6" s="811"/>
      <c r="BB6" s="141" t="s">
        <v>247</v>
      </c>
      <c r="BC6" s="119"/>
      <c r="BD6" s="119"/>
      <c r="BE6" s="266"/>
    </row>
    <row r="7" spans="1:57" ht="20.25" customHeight="1" thickBot="1" x14ac:dyDescent="0.2">
      <c r="A7" s="151"/>
      <c r="B7" s="151"/>
      <c r="C7" s="152"/>
      <c r="D7" s="152"/>
      <c r="E7" s="151"/>
      <c r="F7" s="151"/>
      <c r="G7" s="153"/>
      <c r="H7" s="151"/>
      <c r="I7" s="151"/>
      <c r="J7" s="151"/>
      <c r="K7" s="151"/>
      <c r="L7" s="151"/>
      <c r="M7" s="151"/>
      <c r="N7" s="151"/>
      <c r="O7" s="151"/>
      <c r="P7" s="151"/>
      <c r="Q7" s="151"/>
      <c r="R7" s="151"/>
      <c r="S7" s="152"/>
      <c r="T7" s="151"/>
      <c r="U7" s="151"/>
      <c r="V7" s="151"/>
      <c r="W7" s="151"/>
      <c r="X7" s="151"/>
      <c r="Y7" s="151"/>
      <c r="Z7" s="151"/>
      <c r="AA7" s="151"/>
      <c r="AB7" s="151"/>
      <c r="AC7" s="151"/>
      <c r="AD7" s="151"/>
      <c r="AE7" s="151"/>
      <c r="AF7" s="151"/>
      <c r="AG7" s="151"/>
      <c r="AH7" s="151"/>
      <c r="AI7" s="151"/>
      <c r="AJ7" s="152"/>
      <c r="AK7" s="151"/>
      <c r="AL7" s="151"/>
      <c r="AM7" s="151"/>
      <c r="AN7" s="151"/>
      <c r="AO7" s="151"/>
      <c r="AP7" s="151"/>
      <c r="AQ7" s="151"/>
      <c r="AR7" s="151"/>
      <c r="AS7" s="151"/>
      <c r="AT7" s="151"/>
      <c r="AU7" s="151"/>
      <c r="AV7" s="151"/>
      <c r="AW7" s="151"/>
      <c r="AX7" s="151"/>
      <c r="AY7" s="151"/>
      <c r="AZ7" s="151"/>
      <c r="BA7" s="151"/>
      <c r="BB7" s="151"/>
      <c r="BC7" s="154"/>
      <c r="BD7" s="154"/>
      <c r="BE7" s="268"/>
    </row>
    <row r="8" spans="1:57" ht="20.25" customHeight="1" thickBot="1" x14ac:dyDescent="0.2">
      <c r="A8" s="151"/>
      <c r="B8" s="774" t="s">
        <v>248</v>
      </c>
      <c r="C8" s="777" t="s">
        <v>249</v>
      </c>
      <c r="D8" s="778"/>
      <c r="E8" s="783" t="s">
        <v>250</v>
      </c>
      <c r="F8" s="778"/>
      <c r="G8" s="783" t="s">
        <v>251</v>
      </c>
      <c r="H8" s="777"/>
      <c r="I8" s="777"/>
      <c r="J8" s="777"/>
      <c r="K8" s="778"/>
      <c r="L8" s="783" t="s">
        <v>252</v>
      </c>
      <c r="M8" s="777"/>
      <c r="N8" s="777"/>
      <c r="O8" s="786"/>
      <c r="P8" s="789" t="s">
        <v>253</v>
      </c>
      <c r="Q8" s="790"/>
      <c r="R8" s="790"/>
      <c r="S8" s="790"/>
      <c r="T8" s="790"/>
      <c r="U8" s="790"/>
      <c r="V8" s="790"/>
      <c r="W8" s="790"/>
      <c r="X8" s="790"/>
      <c r="Y8" s="790"/>
      <c r="Z8" s="790"/>
      <c r="AA8" s="790"/>
      <c r="AB8" s="790"/>
      <c r="AC8" s="790"/>
      <c r="AD8" s="790"/>
      <c r="AE8" s="790"/>
      <c r="AF8" s="790"/>
      <c r="AG8" s="790"/>
      <c r="AH8" s="790"/>
      <c r="AI8" s="790"/>
      <c r="AJ8" s="790"/>
      <c r="AK8" s="790"/>
      <c r="AL8" s="790"/>
      <c r="AM8" s="790"/>
      <c r="AN8" s="790"/>
      <c r="AO8" s="790"/>
      <c r="AP8" s="790"/>
      <c r="AQ8" s="790"/>
      <c r="AR8" s="790"/>
      <c r="AS8" s="790"/>
      <c r="AT8" s="790"/>
      <c r="AU8" s="795" t="str">
        <f>IF(AZ3="４週","(9)1～4週目の勤務時間数合計","(9)1か月の勤務時間数合計")</f>
        <v>(9)1～4週目の勤務時間数合計</v>
      </c>
      <c r="AV8" s="796"/>
      <c r="AW8" s="795" t="s">
        <v>254</v>
      </c>
      <c r="AX8" s="796"/>
      <c r="AY8" s="803" t="s">
        <v>255</v>
      </c>
      <c r="AZ8" s="803"/>
      <c r="BA8" s="803"/>
      <c r="BB8" s="803"/>
      <c r="BC8" s="803"/>
      <c r="BD8" s="803"/>
    </row>
    <row r="9" spans="1:57" ht="20.25" customHeight="1" thickBot="1" x14ac:dyDescent="0.2">
      <c r="A9" s="151"/>
      <c r="B9" s="775"/>
      <c r="C9" s="779"/>
      <c r="D9" s="780"/>
      <c r="E9" s="784"/>
      <c r="F9" s="780"/>
      <c r="G9" s="784"/>
      <c r="H9" s="779"/>
      <c r="I9" s="779"/>
      <c r="J9" s="779"/>
      <c r="K9" s="780"/>
      <c r="L9" s="784"/>
      <c r="M9" s="779"/>
      <c r="N9" s="779"/>
      <c r="O9" s="787"/>
      <c r="P9" s="805" t="s">
        <v>256</v>
      </c>
      <c r="Q9" s="806"/>
      <c r="R9" s="806"/>
      <c r="S9" s="806"/>
      <c r="T9" s="806"/>
      <c r="U9" s="806"/>
      <c r="V9" s="807"/>
      <c r="W9" s="805" t="s">
        <v>257</v>
      </c>
      <c r="X9" s="806"/>
      <c r="Y9" s="806"/>
      <c r="Z9" s="806"/>
      <c r="AA9" s="806"/>
      <c r="AB9" s="806"/>
      <c r="AC9" s="807"/>
      <c r="AD9" s="805" t="s">
        <v>258</v>
      </c>
      <c r="AE9" s="806"/>
      <c r="AF9" s="806"/>
      <c r="AG9" s="806"/>
      <c r="AH9" s="806"/>
      <c r="AI9" s="806"/>
      <c r="AJ9" s="807"/>
      <c r="AK9" s="805" t="s">
        <v>259</v>
      </c>
      <c r="AL9" s="806"/>
      <c r="AM9" s="806"/>
      <c r="AN9" s="806"/>
      <c r="AO9" s="806"/>
      <c r="AP9" s="806"/>
      <c r="AQ9" s="807"/>
      <c r="AR9" s="805" t="s">
        <v>260</v>
      </c>
      <c r="AS9" s="806"/>
      <c r="AT9" s="807"/>
      <c r="AU9" s="797"/>
      <c r="AV9" s="798"/>
      <c r="AW9" s="797"/>
      <c r="AX9" s="798"/>
      <c r="AY9" s="803"/>
      <c r="AZ9" s="803"/>
      <c r="BA9" s="803"/>
      <c r="BB9" s="803"/>
      <c r="BC9" s="803"/>
      <c r="BD9" s="803"/>
    </row>
    <row r="10" spans="1:57" ht="20.25" customHeight="1" thickBot="1" x14ac:dyDescent="0.2">
      <c r="A10" s="151"/>
      <c r="B10" s="775"/>
      <c r="C10" s="779"/>
      <c r="D10" s="780"/>
      <c r="E10" s="784"/>
      <c r="F10" s="780"/>
      <c r="G10" s="784"/>
      <c r="H10" s="779"/>
      <c r="I10" s="779"/>
      <c r="J10" s="779"/>
      <c r="K10" s="780"/>
      <c r="L10" s="784"/>
      <c r="M10" s="779"/>
      <c r="N10" s="779"/>
      <c r="O10" s="787"/>
      <c r="P10" s="157">
        <f>DAY(DATE($X$2,$AB$2,1))</f>
        <v>1</v>
      </c>
      <c r="Q10" s="158">
        <f>DAY(DATE($X$2,$AB$2,2))</f>
        <v>2</v>
      </c>
      <c r="R10" s="158">
        <f>DAY(DATE($X$2,$AB$2,3))</f>
        <v>3</v>
      </c>
      <c r="S10" s="158">
        <f>DAY(DATE($X$2,$AB$2,4))</f>
        <v>4</v>
      </c>
      <c r="T10" s="158">
        <f>DAY(DATE($X$2,$AB$2,5))</f>
        <v>5</v>
      </c>
      <c r="U10" s="158">
        <f>DAY(DATE($X$2,$AB$2,6))</f>
        <v>6</v>
      </c>
      <c r="V10" s="159">
        <f>DAY(DATE($X$2,$AB$2,7))</f>
        <v>7</v>
      </c>
      <c r="W10" s="157">
        <f>DAY(DATE($X$2,$AB$2,8))</f>
        <v>8</v>
      </c>
      <c r="X10" s="158">
        <f>DAY(DATE($X$2,$AB$2,9))</f>
        <v>9</v>
      </c>
      <c r="Y10" s="158">
        <f>DAY(DATE($X$2,$AB$2,10))</f>
        <v>10</v>
      </c>
      <c r="Z10" s="158">
        <f>DAY(DATE($X$2,$AB$2,11))</f>
        <v>11</v>
      </c>
      <c r="AA10" s="158">
        <f>DAY(DATE($X$2,$AB$2,12))</f>
        <v>12</v>
      </c>
      <c r="AB10" s="158">
        <f>DAY(DATE($X$2,$AB$2,13))</f>
        <v>13</v>
      </c>
      <c r="AC10" s="159">
        <f>DAY(DATE($X$2,$AB$2,14))</f>
        <v>14</v>
      </c>
      <c r="AD10" s="157">
        <f>DAY(DATE($X$2,$AB$2,15))</f>
        <v>15</v>
      </c>
      <c r="AE10" s="158">
        <f>DAY(DATE($X$2,$AB$2,16))</f>
        <v>16</v>
      </c>
      <c r="AF10" s="158">
        <f>DAY(DATE($X$2,$AB$2,17))</f>
        <v>17</v>
      </c>
      <c r="AG10" s="158">
        <f>DAY(DATE($X$2,$AB$2,18))</f>
        <v>18</v>
      </c>
      <c r="AH10" s="158">
        <f>DAY(DATE($X$2,$AB$2,19))</f>
        <v>19</v>
      </c>
      <c r="AI10" s="158">
        <f>DAY(DATE($X$2,$AB$2,20))</f>
        <v>20</v>
      </c>
      <c r="AJ10" s="159">
        <f>DAY(DATE($X$2,$AB$2,21))</f>
        <v>21</v>
      </c>
      <c r="AK10" s="157">
        <f>DAY(DATE($X$2,$AB$2,22))</f>
        <v>22</v>
      </c>
      <c r="AL10" s="158">
        <f>DAY(DATE($X$2,$AB$2,23))</f>
        <v>23</v>
      </c>
      <c r="AM10" s="158">
        <f>DAY(DATE($X$2,$AB$2,24))</f>
        <v>24</v>
      </c>
      <c r="AN10" s="158">
        <f>DAY(DATE($X$2,$AB$2,25))</f>
        <v>25</v>
      </c>
      <c r="AO10" s="158">
        <f>DAY(DATE($X$2,$AB$2,26))</f>
        <v>26</v>
      </c>
      <c r="AP10" s="158">
        <f>DAY(DATE($X$2,$AB$2,27))</f>
        <v>27</v>
      </c>
      <c r="AQ10" s="159">
        <f>DAY(DATE($X$2,$AB$2,28))</f>
        <v>28</v>
      </c>
      <c r="AR10" s="157" t="str">
        <f>IF(AZ3="暦月",IF(DAY(DATE($X$2,$AB$2,29))=29,29,""),"")</f>
        <v/>
      </c>
      <c r="AS10" s="158" t="str">
        <f>IF(AZ3="暦月",IF(DAY(DATE($X$2,$AB$2,30))=30,30,""),"")</f>
        <v/>
      </c>
      <c r="AT10" s="159" t="str">
        <f>IF(AZ3="暦月",IF(DAY(DATE($X$2,$AB$2,31))=31,31,""),"")</f>
        <v/>
      </c>
      <c r="AU10" s="797"/>
      <c r="AV10" s="798"/>
      <c r="AW10" s="797"/>
      <c r="AX10" s="798"/>
      <c r="AY10" s="803"/>
      <c r="AZ10" s="803"/>
      <c r="BA10" s="803"/>
      <c r="BB10" s="803"/>
      <c r="BC10" s="803"/>
      <c r="BD10" s="803"/>
    </row>
    <row r="11" spans="1:57" ht="20.25" hidden="1" customHeight="1" thickBot="1" x14ac:dyDescent="0.2">
      <c r="A11" s="151"/>
      <c r="B11" s="775"/>
      <c r="C11" s="779"/>
      <c r="D11" s="780"/>
      <c r="E11" s="784"/>
      <c r="F11" s="780"/>
      <c r="G11" s="784"/>
      <c r="H11" s="779"/>
      <c r="I11" s="779"/>
      <c r="J11" s="779"/>
      <c r="K11" s="780"/>
      <c r="L11" s="784"/>
      <c r="M11" s="779"/>
      <c r="N11" s="779"/>
      <c r="O11" s="787"/>
      <c r="P11" s="157">
        <f>WEEKDAY(DATE($X$2,$AB$2,1))</f>
        <v>2</v>
      </c>
      <c r="Q11" s="158">
        <f>WEEKDAY(DATE($X$2,$AB$2,2))</f>
        <v>3</v>
      </c>
      <c r="R11" s="158">
        <f>WEEKDAY(DATE($X$2,$AB$2,3))</f>
        <v>4</v>
      </c>
      <c r="S11" s="158">
        <f>WEEKDAY(DATE($X$2,$AB$2,4))</f>
        <v>5</v>
      </c>
      <c r="T11" s="158">
        <f>WEEKDAY(DATE($X$2,$AB$2,5))</f>
        <v>6</v>
      </c>
      <c r="U11" s="158">
        <f>WEEKDAY(DATE($X$2,$AB$2,6))</f>
        <v>7</v>
      </c>
      <c r="V11" s="159">
        <f>WEEKDAY(DATE($X$2,$AB$2,7))</f>
        <v>1</v>
      </c>
      <c r="W11" s="157">
        <f>WEEKDAY(DATE($X$2,$AB$2,8))</f>
        <v>2</v>
      </c>
      <c r="X11" s="158">
        <f>WEEKDAY(DATE($X$2,$AB$2,9))</f>
        <v>3</v>
      </c>
      <c r="Y11" s="158">
        <f>WEEKDAY(DATE($X$2,$AB$2,10))</f>
        <v>4</v>
      </c>
      <c r="Z11" s="158">
        <f>WEEKDAY(DATE($X$2,$AB$2,11))</f>
        <v>5</v>
      </c>
      <c r="AA11" s="158">
        <f>WEEKDAY(DATE($X$2,$AB$2,12))</f>
        <v>6</v>
      </c>
      <c r="AB11" s="158">
        <f>WEEKDAY(DATE($X$2,$AB$2,13))</f>
        <v>7</v>
      </c>
      <c r="AC11" s="159">
        <f>WEEKDAY(DATE($X$2,$AB$2,14))</f>
        <v>1</v>
      </c>
      <c r="AD11" s="157">
        <f>WEEKDAY(DATE($X$2,$AB$2,15))</f>
        <v>2</v>
      </c>
      <c r="AE11" s="158">
        <f>WEEKDAY(DATE($X$2,$AB$2,16))</f>
        <v>3</v>
      </c>
      <c r="AF11" s="158">
        <f>WEEKDAY(DATE($X$2,$AB$2,17))</f>
        <v>4</v>
      </c>
      <c r="AG11" s="158">
        <f>WEEKDAY(DATE($X$2,$AB$2,18))</f>
        <v>5</v>
      </c>
      <c r="AH11" s="158">
        <f>WEEKDAY(DATE($X$2,$AB$2,19))</f>
        <v>6</v>
      </c>
      <c r="AI11" s="158">
        <f>WEEKDAY(DATE($X$2,$AB$2,20))</f>
        <v>7</v>
      </c>
      <c r="AJ11" s="159">
        <f>WEEKDAY(DATE($X$2,$AB$2,21))</f>
        <v>1</v>
      </c>
      <c r="AK11" s="157">
        <f>WEEKDAY(DATE($X$2,$AB$2,22))</f>
        <v>2</v>
      </c>
      <c r="AL11" s="158">
        <f>WEEKDAY(DATE($X$2,$AB$2,23))</f>
        <v>3</v>
      </c>
      <c r="AM11" s="158">
        <f>WEEKDAY(DATE($X$2,$AB$2,24))</f>
        <v>4</v>
      </c>
      <c r="AN11" s="158">
        <f>WEEKDAY(DATE($X$2,$AB$2,25))</f>
        <v>5</v>
      </c>
      <c r="AO11" s="158">
        <f>WEEKDAY(DATE($X$2,$AB$2,26))</f>
        <v>6</v>
      </c>
      <c r="AP11" s="158">
        <f>WEEKDAY(DATE($X$2,$AB$2,27))</f>
        <v>7</v>
      </c>
      <c r="AQ11" s="159">
        <f>WEEKDAY(DATE($X$2,$AB$2,28))</f>
        <v>1</v>
      </c>
      <c r="AR11" s="157">
        <f>IF(AR10=29,WEEKDAY(DATE($X$2,$AB$2,29)),0)</f>
        <v>0</v>
      </c>
      <c r="AS11" s="158">
        <f>IF(AS10=30,WEEKDAY(DATE($X$2,$AB$2,30)),0)</f>
        <v>0</v>
      </c>
      <c r="AT11" s="159">
        <f>IF(AT10=31,WEEKDAY(DATE($X$2,$AB$2,31)),0)</f>
        <v>0</v>
      </c>
      <c r="AU11" s="799"/>
      <c r="AV11" s="800"/>
      <c r="AW11" s="799"/>
      <c r="AX11" s="800"/>
      <c r="AY11" s="804"/>
      <c r="AZ11" s="804"/>
      <c r="BA11" s="804"/>
      <c r="BB11" s="804"/>
      <c r="BC11" s="804"/>
      <c r="BD11" s="804"/>
    </row>
    <row r="12" spans="1:57" ht="20.25" customHeight="1" thickBot="1" x14ac:dyDescent="0.2">
      <c r="A12" s="151"/>
      <c r="B12" s="776"/>
      <c r="C12" s="781"/>
      <c r="D12" s="782"/>
      <c r="E12" s="785"/>
      <c r="F12" s="782"/>
      <c r="G12" s="785"/>
      <c r="H12" s="781"/>
      <c r="I12" s="781"/>
      <c r="J12" s="781"/>
      <c r="K12" s="782"/>
      <c r="L12" s="785"/>
      <c r="M12" s="781"/>
      <c r="N12" s="781"/>
      <c r="O12" s="788"/>
      <c r="P12" s="161" t="str">
        <f>IF(P11=1,"日",IF(P11=2,"月",IF(P11=3,"火",IF(P11=4,"水",IF(P11=5,"木",IF(P11=6,"金","土"))))))</f>
        <v>月</v>
      </c>
      <c r="Q12" s="162" t="str">
        <f t="shared" ref="Q12:AQ12" si="0">IF(Q11=1,"日",IF(Q11=2,"月",IF(Q11=3,"火",IF(Q11=4,"水",IF(Q11=5,"木",IF(Q11=6,"金","土"))))))</f>
        <v>火</v>
      </c>
      <c r="R12" s="162" t="str">
        <f t="shared" si="0"/>
        <v>水</v>
      </c>
      <c r="S12" s="162" t="str">
        <f t="shared" si="0"/>
        <v>木</v>
      </c>
      <c r="T12" s="162" t="str">
        <f t="shared" si="0"/>
        <v>金</v>
      </c>
      <c r="U12" s="162" t="str">
        <f t="shared" si="0"/>
        <v>土</v>
      </c>
      <c r="V12" s="163" t="str">
        <f t="shared" si="0"/>
        <v>日</v>
      </c>
      <c r="W12" s="161" t="str">
        <f t="shared" si="0"/>
        <v>月</v>
      </c>
      <c r="X12" s="162" t="str">
        <f t="shared" si="0"/>
        <v>火</v>
      </c>
      <c r="Y12" s="162" t="str">
        <f t="shared" si="0"/>
        <v>水</v>
      </c>
      <c r="Z12" s="162" t="str">
        <f t="shared" si="0"/>
        <v>木</v>
      </c>
      <c r="AA12" s="162" t="str">
        <f t="shared" si="0"/>
        <v>金</v>
      </c>
      <c r="AB12" s="162" t="str">
        <f t="shared" si="0"/>
        <v>土</v>
      </c>
      <c r="AC12" s="163" t="str">
        <f t="shared" si="0"/>
        <v>日</v>
      </c>
      <c r="AD12" s="161" t="str">
        <f t="shared" si="0"/>
        <v>月</v>
      </c>
      <c r="AE12" s="162" t="str">
        <f t="shared" si="0"/>
        <v>火</v>
      </c>
      <c r="AF12" s="162" t="str">
        <f t="shared" si="0"/>
        <v>水</v>
      </c>
      <c r="AG12" s="162" t="str">
        <f t="shared" si="0"/>
        <v>木</v>
      </c>
      <c r="AH12" s="162" t="str">
        <f t="shared" si="0"/>
        <v>金</v>
      </c>
      <c r="AI12" s="162" t="str">
        <f t="shared" si="0"/>
        <v>土</v>
      </c>
      <c r="AJ12" s="163" t="str">
        <f t="shared" si="0"/>
        <v>日</v>
      </c>
      <c r="AK12" s="161" t="str">
        <f t="shared" si="0"/>
        <v>月</v>
      </c>
      <c r="AL12" s="162" t="str">
        <f t="shared" si="0"/>
        <v>火</v>
      </c>
      <c r="AM12" s="162" t="str">
        <f t="shared" si="0"/>
        <v>水</v>
      </c>
      <c r="AN12" s="162" t="str">
        <f t="shared" si="0"/>
        <v>木</v>
      </c>
      <c r="AO12" s="162" t="str">
        <f t="shared" si="0"/>
        <v>金</v>
      </c>
      <c r="AP12" s="162" t="str">
        <f t="shared" si="0"/>
        <v>土</v>
      </c>
      <c r="AQ12" s="163" t="str">
        <f t="shared" si="0"/>
        <v>日</v>
      </c>
      <c r="AR12" s="162" t="str">
        <f>IF(AR11=1,"日",IF(AR11=2,"月",IF(AR11=3,"火",IF(AR11=4,"水",IF(AR11=5,"木",IF(AR11=6,"金",IF(AR11=0,"","土")))))))</f>
        <v/>
      </c>
      <c r="AS12" s="162" t="str">
        <f>IF(AS11=1,"日",IF(AS11=2,"月",IF(AS11=3,"火",IF(AS11=4,"水",IF(AS11=5,"木",IF(AS11=6,"金",IF(AS11=0,"","土")))))))</f>
        <v/>
      </c>
      <c r="AT12" s="162" t="str">
        <f>IF(AT11=1,"日",IF(AT11=2,"月",IF(AT11=3,"火",IF(AT11=4,"水",IF(AT11=5,"木",IF(AT11=6,"金",IF(AT11=0,"","土")))))))</f>
        <v/>
      </c>
      <c r="AU12" s="801"/>
      <c r="AV12" s="802"/>
      <c r="AW12" s="801"/>
      <c r="AX12" s="802"/>
      <c r="AY12" s="804"/>
      <c r="AZ12" s="804"/>
      <c r="BA12" s="804"/>
      <c r="BB12" s="804"/>
      <c r="BC12" s="804"/>
      <c r="BD12" s="804"/>
    </row>
    <row r="13" spans="1:57" ht="39.950000000000003" customHeight="1" x14ac:dyDescent="0.15">
      <c r="A13" s="151"/>
      <c r="B13" s="165">
        <v>1</v>
      </c>
      <c r="C13" s="832" t="s">
        <v>325</v>
      </c>
      <c r="D13" s="833"/>
      <c r="E13" s="834" t="s">
        <v>390</v>
      </c>
      <c r="F13" s="835"/>
      <c r="G13" s="836" t="s">
        <v>391</v>
      </c>
      <c r="H13" s="837"/>
      <c r="I13" s="837"/>
      <c r="J13" s="837"/>
      <c r="K13" s="838"/>
      <c r="L13" s="839" t="s">
        <v>392</v>
      </c>
      <c r="M13" s="840"/>
      <c r="N13" s="840"/>
      <c r="O13" s="841"/>
      <c r="P13" s="166">
        <v>8</v>
      </c>
      <c r="Q13" s="167">
        <v>8</v>
      </c>
      <c r="R13" s="167">
        <v>8</v>
      </c>
      <c r="S13" s="167"/>
      <c r="T13" s="167"/>
      <c r="U13" s="167">
        <v>8</v>
      </c>
      <c r="V13" s="168">
        <v>8</v>
      </c>
      <c r="W13" s="166">
        <v>8</v>
      </c>
      <c r="X13" s="167">
        <v>8</v>
      </c>
      <c r="Y13" s="167">
        <v>8</v>
      </c>
      <c r="Z13" s="167"/>
      <c r="AA13" s="167"/>
      <c r="AB13" s="167">
        <v>8</v>
      </c>
      <c r="AC13" s="168">
        <v>8</v>
      </c>
      <c r="AD13" s="166">
        <v>8</v>
      </c>
      <c r="AE13" s="167">
        <v>8</v>
      </c>
      <c r="AF13" s="167">
        <v>8</v>
      </c>
      <c r="AG13" s="167"/>
      <c r="AH13" s="167"/>
      <c r="AI13" s="167">
        <v>8</v>
      </c>
      <c r="AJ13" s="168">
        <v>8</v>
      </c>
      <c r="AK13" s="166">
        <v>8</v>
      </c>
      <c r="AL13" s="167">
        <v>8</v>
      </c>
      <c r="AM13" s="167">
        <v>8</v>
      </c>
      <c r="AN13" s="167"/>
      <c r="AO13" s="167"/>
      <c r="AP13" s="167">
        <v>8</v>
      </c>
      <c r="AQ13" s="168">
        <v>8</v>
      </c>
      <c r="AR13" s="166"/>
      <c r="AS13" s="167"/>
      <c r="AT13" s="168"/>
      <c r="AU13" s="842">
        <f>IF($AZ$3="４週",SUM(P13:AQ13),IF($AZ$3="暦月",SUM(P13:AT13),""))</f>
        <v>160</v>
      </c>
      <c r="AV13" s="843"/>
      <c r="AW13" s="844">
        <f t="shared" ref="AW13:AW30" si="1">IF($AZ$3="４週",AU13/4,IF($AZ$3="暦月",AU13/($AZ$6/7),""))</f>
        <v>40</v>
      </c>
      <c r="AX13" s="845"/>
      <c r="AY13" s="812"/>
      <c r="AZ13" s="813"/>
      <c r="BA13" s="813"/>
      <c r="BB13" s="813"/>
      <c r="BC13" s="813"/>
      <c r="BD13" s="814"/>
    </row>
    <row r="14" spans="1:57" ht="39.950000000000003" customHeight="1" x14ac:dyDescent="0.15">
      <c r="A14" s="151"/>
      <c r="B14" s="169">
        <f t="shared" ref="B14:B30" si="2">B13+1</f>
        <v>2</v>
      </c>
      <c r="C14" s="815" t="s">
        <v>359</v>
      </c>
      <c r="D14" s="816"/>
      <c r="E14" s="817" t="s">
        <v>390</v>
      </c>
      <c r="F14" s="818"/>
      <c r="G14" s="819" t="s">
        <v>362</v>
      </c>
      <c r="H14" s="820"/>
      <c r="I14" s="820"/>
      <c r="J14" s="820"/>
      <c r="K14" s="821"/>
      <c r="L14" s="822" t="s">
        <v>392</v>
      </c>
      <c r="M14" s="823"/>
      <c r="N14" s="823"/>
      <c r="O14" s="824"/>
      <c r="P14" s="170">
        <v>8</v>
      </c>
      <c r="Q14" s="171">
        <v>8</v>
      </c>
      <c r="R14" s="171"/>
      <c r="S14" s="171">
        <v>8</v>
      </c>
      <c r="T14" s="171">
        <v>8</v>
      </c>
      <c r="U14" s="171">
        <v>8</v>
      </c>
      <c r="V14" s="172"/>
      <c r="W14" s="170">
        <v>8</v>
      </c>
      <c r="X14" s="171">
        <v>8</v>
      </c>
      <c r="Y14" s="171"/>
      <c r="Z14" s="171">
        <v>8</v>
      </c>
      <c r="AA14" s="171">
        <v>8</v>
      </c>
      <c r="AB14" s="171">
        <v>8</v>
      </c>
      <c r="AC14" s="172"/>
      <c r="AD14" s="170">
        <v>8</v>
      </c>
      <c r="AE14" s="171">
        <v>8</v>
      </c>
      <c r="AF14" s="171"/>
      <c r="AG14" s="171">
        <v>8</v>
      </c>
      <c r="AH14" s="171">
        <v>8</v>
      </c>
      <c r="AI14" s="171">
        <v>8</v>
      </c>
      <c r="AJ14" s="172"/>
      <c r="AK14" s="170">
        <v>8</v>
      </c>
      <c r="AL14" s="171">
        <v>8</v>
      </c>
      <c r="AM14" s="171"/>
      <c r="AN14" s="171">
        <v>8</v>
      </c>
      <c r="AO14" s="171">
        <v>8</v>
      </c>
      <c r="AP14" s="171">
        <v>8</v>
      </c>
      <c r="AQ14" s="172"/>
      <c r="AR14" s="170"/>
      <c r="AS14" s="171"/>
      <c r="AT14" s="172"/>
      <c r="AU14" s="825">
        <f>IF($AZ$3="４週",SUM(P14:AQ14),IF($AZ$3="暦月",SUM(P14:AT14),""))</f>
        <v>160</v>
      </c>
      <c r="AV14" s="826"/>
      <c r="AW14" s="827">
        <f t="shared" si="1"/>
        <v>40</v>
      </c>
      <c r="AX14" s="828"/>
      <c r="AY14" s="829"/>
      <c r="AZ14" s="830"/>
      <c r="BA14" s="830"/>
      <c r="BB14" s="830"/>
      <c r="BC14" s="830"/>
      <c r="BD14" s="831"/>
    </row>
    <row r="15" spans="1:57" ht="39.950000000000003" customHeight="1" x14ac:dyDescent="0.15">
      <c r="A15" s="151"/>
      <c r="B15" s="169">
        <f t="shared" si="2"/>
        <v>3</v>
      </c>
      <c r="C15" s="815" t="s">
        <v>326</v>
      </c>
      <c r="D15" s="816"/>
      <c r="E15" s="817" t="s">
        <v>390</v>
      </c>
      <c r="F15" s="818"/>
      <c r="G15" s="819" t="s">
        <v>367</v>
      </c>
      <c r="H15" s="820"/>
      <c r="I15" s="820"/>
      <c r="J15" s="820"/>
      <c r="K15" s="821"/>
      <c r="L15" s="822" t="s">
        <v>392</v>
      </c>
      <c r="M15" s="823"/>
      <c r="N15" s="823"/>
      <c r="O15" s="824"/>
      <c r="P15" s="170"/>
      <c r="Q15" s="171">
        <v>8</v>
      </c>
      <c r="R15" s="171">
        <v>8</v>
      </c>
      <c r="S15" s="171"/>
      <c r="T15" s="171">
        <v>8</v>
      </c>
      <c r="U15" s="171">
        <v>8</v>
      </c>
      <c r="V15" s="172">
        <v>8</v>
      </c>
      <c r="W15" s="170"/>
      <c r="X15" s="171">
        <v>8</v>
      </c>
      <c r="Y15" s="171">
        <v>8</v>
      </c>
      <c r="Z15" s="171"/>
      <c r="AA15" s="171">
        <v>8</v>
      </c>
      <c r="AB15" s="171">
        <v>8</v>
      </c>
      <c r="AC15" s="172">
        <v>8</v>
      </c>
      <c r="AD15" s="170"/>
      <c r="AE15" s="171">
        <v>8</v>
      </c>
      <c r="AF15" s="171">
        <v>8</v>
      </c>
      <c r="AG15" s="171"/>
      <c r="AH15" s="171">
        <v>8</v>
      </c>
      <c r="AI15" s="171">
        <v>8</v>
      </c>
      <c r="AJ15" s="172">
        <v>8</v>
      </c>
      <c r="AK15" s="170"/>
      <c r="AL15" s="171">
        <v>8</v>
      </c>
      <c r="AM15" s="171">
        <v>8</v>
      </c>
      <c r="AN15" s="171"/>
      <c r="AO15" s="171">
        <v>8</v>
      </c>
      <c r="AP15" s="171">
        <v>8</v>
      </c>
      <c r="AQ15" s="172">
        <v>8</v>
      </c>
      <c r="AR15" s="170"/>
      <c r="AS15" s="171"/>
      <c r="AT15" s="172"/>
      <c r="AU15" s="825">
        <f>IF($AZ$3="４週",SUM(P15:AQ15),IF($AZ$3="暦月",SUM(P15:AT15),""))</f>
        <v>160</v>
      </c>
      <c r="AV15" s="826"/>
      <c r="AW15" s="827">
        <f t="shared" si="1"/>
        <v>40</v>
      </c>
      <c r="AX15" s="828"/>
      <c r="AY15" s="829"/>
      <c r="AZ15" s="830"/>
      <c r="BA15" s="830"/>
      <c r="BB15" s="830"/>
      <c r="BC15" s="830"/>
      <c r="BD15" s="831"/>
    </row>
    <row r="16" spans="1:57" ht="39.950000000000003" customHeight="1" x14ac:dyDescent="0.15">
      <c r="A16" s="151"/>
      <c r="B16" s="169">
        <f t="shared" si="2"/>
        <v>4</v>
      </c>
      <c r="C16" s="815" t="s">
        <v>359</v>
      </c>
      <c r="D16" s="816"/>
      <c r="E16" s="817" t="s">
        <v>393</v>
      </c>
      <c r="F16" s="818"/>
      <c r="G16" s="819" t="s">
        <v>370</v>
      </c>
      <c r="H16" s="820"/>
      <c r="I16" s="820"/>
      <c r="J16" s="820"/>
      <c r="K16" s="821"/>
      <c r="L16" s="822" t="s">
        <v>392</v>
      </c>
      <c r="M16" s="823"/>
      <c r="N16" s="823"/>
      <c r="O16" s="824"/>
      <c r="P16" s="170">
        <v>4</v>
      </c>
      <c r="Q16" s="171">
        <v>4</v>
      </c>
      <c r="R16" s="171"/>
      <c r="S16" s="171"/>
      <c r="T16" s="171">
        <v>4</v>
      </c>
      <c r="U16" s="171">
        <v>4</v>
      </c>
      <c r="V16" s="172">
        <v>4</v>
      </c>
      <c r="W16" s="170">
        <v>4</v>
      </c>
      <c r="X16" s="171">
        <v>4</v>
      </c>
      <c r="Y16" s="171"/>
      <c r="Z16" s="171"/>
      <c r="AA16" s="171">
        <v>4</v>
      </c>
      <c r="AB16" s="171">
        <v>4</v>
      </c>
      <c r="AC16" s="172">
        <v>4</v>
      </c>
      <c r="AD16" s="170">
        <v>4</v>
      </c>
      <c r="AE16" s="171">
        <v>4</v>
      </c>
      <c r="AF16" s="171"/>
      <c r="AG16" s="171"/>
      <c r="AH16" s="171">
        <v>4</v>
      </c>
      <c r="AI16" s="171">
        <v>4</v>
      </c>
      <c r="AJ16" s="172">
        <v>4</v>
      </c>
      <c r="AK16" s="170">
        <v>4</v>
      </c>
      <c r="AL16" s="171">
        <v>4</v>
      </c>
      <c r="AM16" s="171"/>
      <c r="AN16" s="171"/>
      <c r="AO16" s="171">
        <v>4</v>
      </c>
      <c r="AP16" s="171">
        <v>4</v>
      </c>
      <c r="AQ16" s="172">
        <v>4</v>
      </c>
      <c r="AR16" s="170"/>
      <c r="AS16" s="171"/>
      <c r="AT16" s="172"/>
      <c r="AU16" s="825">
        <f>IF($AZ$3="４週",SUM(P16:AQ16),IF($AZ$3="暦月",SUM(P16:AT16),""))</f>
        <v>80</v>
      </c>
      <c r="AV16" s="826"/>
      <c r="AW16" s="827">
        <f t="shared" si="1"/>
        <v>20</v>
      </c>
      <c r="AX16" s="828"/>
      <c r="AY16" s="829"/>
      <c r="AZ16" s="830"/>
      <c r="BA16" s="830"/>
      <c r="BB16" s="830"/>
      <c r="BC16" s="830"/>
      <c r="BD16" s="831"/>
    </row>
    <row r="17" spans="1:56" ht="39.950000000000003" customHeight="1" x14ac:dyDescent="0.15">
      <c r="A17" s="151"/>
      <c r="B17" s="169">
        <f t="shared" si="2"/>
        <v>5</v>
      </c>
      <c r="C17" s="815" t="s">
        <v>359</v>
      </c>
      <c r="D17" s="816"/>
      <c r="E17" s="817" t="s">
        <v>393</v>
      </c>
      <c r="F17" s="818"/>
      <c r="G17" s="819" t="s">
        <v>370</v>
      </c>
      <c r="H17" s="820"/>
      <c r="I17" s="820"/>
      <c r="J17" s="820"/>
      <c r="K17" s="821"/>
      <c r="L17" s="822" t="s">
        <v>392</v>
      </c>
      <c r="M17" s="823"/>
      <c r="N17" s="823"/>
      <c r="O17" s="824"/>
      <c r="P17" s="170">
        <v>4</v>
      </c>
      <c r="Q17" s="171">
        <v>4</v>
      </c>
      <c r="R17" s="171"/>
      <c r="S17" s="171"/>
      <c r="T17" s="171">
        <v>4</v>
      </c>
      <c r="U17" s="171">
        <v>4</v>
      </c>
      <c r="V17" s="172">
        <v>4</v>
      </c>
      <c r="W17" s="170">
        <v>4</v>
      </c>
      <c r="X17" s="171">
        <v>4</v>
      </c>
      <c r="Y17" s="171"/>
      <c r="Z17" s="171"/>
      <c r="AA17" s="171">
        <v>4</v>
      </c>
      <c r="AB17" s="171">
        <v>4</v>
      </c>
      <c r="AC17" s="172">
        <v>4</v>
      </c>
      <c r="AD17" s="170">
        <v>4</v>
      </c>
      <c r="AE17" s="171">
        <v>4</v>
      </c>
      <c r="AF17" s="171"/>
      <c r="AG17" s="171"/>
      <c r="AH17" s="171">
        <v>4</v>
      </c>
      <c r="AI17" s="171">
        <v>4</v>
      </c>
      <c r="AJ17" s="172">
        <v>4</v>
      </c>
      <c r="AK17" s="170">
        <v>4</v>
      </c>
      <c r="AL17" s="171">
        <v>4</v>
      </c>
      <c r="AM17" s="171"/>
      <c r="AN17" s="171"/>
      <c r="AO17" s="171">
        <v>4</v>
      </c>
      <c r="AP17" s="171">
        <v>4</v>
      </c>
      <c r="AQ17" s="172">
        <v>4</v>
      </c>
      <c r="AR17" s="170"/>
      <c r="AS17" s="171"/>
      <c r="AT17" s="172"/>
      <c r="AU17" s="825">
        <f t="shared" ref="AU17:AU30" si="3">IF($AZ$3="４週",SUM(P17:AQ17),IF($AZ$3="暦月",SUM(P17:AT17),""))</f>
        <v>80</v>
      </c>
      <c r="AV17" s="826"/>
      <c r="AW17" s="827">
        <f t="shared" si="1"/>
        <v>20</v>
      </c>
      <c r="AX17" s="828"/>
      <c r="AY17" s="829"/>
      <c r="AZ17" s="830"/>
      <c r="BA17" s="830"/>
      <c r="BB17" s="830"/>
      <c r="BC17" s="830"/>
      <c r="BD17" s="831"/>
    </row>
    <row r="18" spans="1:56" ht="39.950000000000003" customHeight="1" x14ac:dyDescent="0.15">
      <c r="A18" s="151"/>
      <c r="B18" s="169">
        <f t="shared" si="2"/>
        <v>6</v>
      </c>
      <c r="C18" s="815" t="s">
        <v>359</v>
      </c>
      <c r="D18" s="816"/>
      <c r="E18" s="817" t="s">
        <v>393</v>
      </c>
      <c r="F18" s="818"/>
      <c r="G18" s="819" t="s">
        <v>370</v>
      </c>
      <c r="H18" s="820"/>
      <c r="I18" s="820"/>
      <c r="J18" s="820"/>
      <c r="K18" s="821"/>
      <c r="L18" s="822" t="s">
        <v>392</v>
      </c>
      <c r="M18" s="823"/>
      <c r="N18" s="823"/>
      <c r="O18" s="824"/>
      <c r="P18" s="170"/>
      <c r="Q18" s="171">
        <v>4</v>
      </c>
      <c r="R18" s="171">
        <v>4</v>
      </c>
      <c r="S18" s="171">
        <v>4</v>
      </c>
      <c r="T18" s="171">
        <v>4</v>
      </c>
      <c r="U18" s="171"/>
      <c r="V18" s="172">
        <v>4</v>
      </c>
      <c r="W18" s="170"/>
      <c r="X18" s="171">
        <v>4</v>
      </c>
      <c r="Y18" s="171">
        <v>4</v>
      </c>
      <c r="Z18" s="171">
        <v>4</v>
      </c>
      <c r="AA18" s="171">
        <v>4</v>
      </c>
      <c r="AB18" s="171"/>
      <c r="AC18" s="172">
        <v>4</v>
      </c>
      <c r="AD18" s="170"/>
      <c r="AE18" s="171">
        <v>4</v>
      </c>
      <c r="AF18" s="171">
        <v>4</v>
      </c>
      <c r="AG18" s="171">
        <v>4</v>
      </c>
      <c r="AH18" s="171">
        <v>4</v>
      </c>
      <c r="AI18" s="171"/>
      <c r="AJ18" s="172">
        <v>4</v>
      </c>
      <c r="AK18" s="170"/>
      <c r="AL18" s="171">
        <v>4</v>
      </c>
      <c r="AM18" s="171">
        <v>4</v>
      </c>
      <c r="AN18" s="171">
        <v>4</v>
      </c>
      <c r="AO18" s="171">
        <v>4</v>
      </c>
      <c r="AP18" s="171"/>
      <c r="AQ18" s="172">
        <v>4</v>
      </c>
      <c r="AR18" s="170"/>
      <c r="AS18" s="171"/>
      <c r="AT18" s="172"/>
      <c r="AU18" s="825">
        <f t="shared" si="3"/>
        <v>80</v>
      </c>
      <c r="AV18" s="826"/>
      <c r="AW18" s="827">
        <f t="shared" si="1"/>
        <v>20</v>
      </c>
      <c r="AX18" s="828"/>
      <c r="AY18" s="829"/>
      <c r="AZ18" s="830"/>
      <c r="BA18" s="830"/>
      <c r="BB18" s="830"/>
      <c r="BC18" s="830"/>
      <c r="BD18" s="831"/>
    </row>
    <row r="19" spans="1:56" ht="39.950000000000003" customHeight="1" x14ac:dyDescent="0.15">
      <c r="A19" s="151"/>
      <c r="B19" s="169">
        <f t="shared" si="2"/>
        <v>7</v>
      </c>
      <c r="C19" s="815" t="s">
        <v>359</v>
      </c>
      <c r="D19" s="816"/>
      <c r="E19" s="817" t="s">
        <v>393</v>
      </c>
      <c r="F19" s="818"/>
      <c r="G19" s="819" t="s">
        <v>370</v>
      </c>
      <c r="H19" s="820"/>
      <c r="I19" s="820"/>
      <c r="J19" s="820"/>
      <c r="K19" s="821"/>
      <c r="L19" s="822" t="s">
        <v>392</v>
      </c>
      <c r="M19" s="823"/>
      <c r="N19" s="823"/>
      <c r="O19" s="824"/>
      <c r="P19" s="170">
        <v>4</v>
      </c>
      <c r="Q19" s="171"/>
      <c r="R19" s="171">
        <v>4</v>
      </c>
      <c r="S19" s="171">
        <v>4</v>
      </c>
      <c r="T19" s="171"/>
      <c r="U19" s="171">
        <v>4</v>
      </c>
      <c r="V19" s="172">
        <v>4</v>
      </c>
      <c r="W19" s="170">
        <v>4</v>
      </c>
      <c r="X19" s="171"/>
      <c r="Y19" s="171">
        <v>4</v>
      </c>
      <c r="Z19" s="171">
        <v>4</v>
      </c>
      <c r="AA19" s="171"/>
      <c r="AB19" s="171"/>
      <c r="AC19" s="172">
        <v>4</v>
      </c>
      <c r="AD19" s="170">
        <v>4</v>
      </c>
      <c r="AE19" s="171"/>
      <c r="AF19" s="171">
        <v>4</v>
      </c>
      <c r="AG19" s="171">
        <v>4</v>
      </c>
      <c r="AH19" s="171"/>
      <c r="AI19" s="171"/>
      <c r="AJ19" s="172">
        <v>4</v>
      </c>
      <c r="AK19" s="170">
        <v>4</v>
      </c>
      <c r="AL19" s="171"/>
      <c r="AM19" s="171">
        <v>4</v>
      </c>
      <c r="AN19" s="171">
        <v>4</v>
      </c>
      <c r="AO19" s="171"/>
      <c r="AP19" s="171"/>
      <c r="AQ19" s="172">
        <v>4</v>
      </c>
      <c r="AR19" s="170"/>
      <c r="AS19" s="171"/>
      <c r="AT19" s="172"/>
      <c r="AU19" s="825">
        <f>IF($AZ$3="４週",SUM(P19:AQ19),IF($AZ$3="暦月",SUM(P19:AT19),""))</f>
        <v>68</v>
      </c>
      <c r="AV19" s="826"/>
      <c r="AW19" s="827">
        <f t="shared" si="1"/>
        <v>17</v>
      </c>
      <c r="AX19" s="828"/>
      <c r="AY19" s="829"/>
      <c r="AZ19" s="830"/>
      <c r="BA19" s="830"/>
      <c r="BB19" s="830"/>
      <c r="BC19" s="830"/>
      <c r="BD19" s="831"/>
    </row>
    <row r="20" spans="1:56" ht="39.950000000000003" customHeight="1" x14ac:dyDescent="0.15">
      <c r="A20" s="151"/>
      <c r="B20" s="169">
        <f t="shared" si="2"/>
        <v>8</v>
      </c>
      <c r="C20" s="815" t="s">
        <v>359</v>
      </c>
      <c r="D20" s="816"/>
      <c r="E20" s="817" t="s">
        <v>393</v>
      </c>
      <c r="F20" s="818"/>
      <c r="G20" s="819" t="s">
        <v>370</v>
      </c>
      <c r="H20" s="820"/>
      <c r="I20" s="820"/>
      <c r="J20" s="820"/>
      <c r="K20" s="821"/>
      <c r="L20" s="822" t="s">
        <v>392</v>
      </c>
      <c r="M20" s="823"/>
      <c r="N20" s="823"/>
      <c r="O20" s="824"/>
      <c r="P20" s="170">
        <v>4</v>
      </c>
      <c r="Q20" s="171"/>
      <c r="R20" s="171">
        <v>4</v>
      </c>
      <c r="S20" s="171">
        <v>4</v>
      </c>
      <c r="T20" s="171"/>
      <c r="U20" s="171"/>
      <c r="V20" s="172">
        <v>4</v>
      </c>
      <c r="W20" s="170">
        <v>4</v>
      </c>
      <c r="X20" s="171"/>
      <c r="Y20" s="171">
        <v>4</v>
      </c>
      <c r="Z20" s="171">
        <v>4</v>
      </c>
      <c r="AA20" s="171"/>
      <c r="AB20" s="171"/>
      <c r="AC20" s="172">
        <v>4</v>
      </c>
      <c r="AD20" s="170">
        <v>4</v>
      </c>
      <c r="AE20" s="171"/>
      <c r="AF20" s="171">
        <v>4</v>
      </c>
      <c r="AG20" s="171">
        <v>4</v>
      </c>
      <c r="AH20" s="171"/>
      <c r="AI20" s="171"/>
      <c r="AJ20" s="172">
        <v>4</v>
      </c>
      <c r="AK20" s="170">
        <v>4</v>
      </c>
      <c r="AL20" s="171"/>
      <c r="AM20" s="171">
        <v>4</v>
      </c>
      <c r="AN20" s="171">
        <v>4</v>
      </c>
      <c r="AO20" s="171"/>
      <c r="AP20" s="171"/>
      <c r="AQ20" s="172">
        <v>4</v>
      </c>
      <c r="AR20" s="170"/>
      <c r="AS20" s="171"/>
      <c r="AT20" s="172"/>
      <c r="AU20" s="825">
        <f t="shared" si="3"/>
        <v>64</v>
      </c>
      <c r="AV20" s="826"/>
      <c r="AW20" s="827">
        <f t="shared" si="1"/>
        <v>16</v>
      </c>
      <c r="AX20" s="828"/>
      <c r="AY20" s="829"/>
      <c r="AZ20" s="830"/>
      <c r="BA20" s="830"/>
      <c r="BB20" s="830"/>
      <c r="BC20" s="830"/>
      <c r="BD20" s="831"/>
    </row>
    <row r="21" spans="1:56" ht="39.950000000000003" customHeight="1" x14ac:dyDescent="0.15">
      <c r="A21" s="151"/>
      <c r="B21" s="169">
        <f t="shared" si="2"/>
        <v>9</v>
      </c>
      <c r="C21" s="815" t="s">
        <v>359</v>
      </c>
      <c r="D21" s="816"/>
      <c r="E21" s="817" t="s">
        <v>393</v>
      </c>
      <c r="F21" s="818"/>
      <c r="G21" s="819" t="s">
        <v>370</v>
      </c>
      <c r="H21" s="820"/>
      <c r="I21" s="820"/>
      <c r="J21" s="820"/>
      <c r="K21" s="821"/>
      <c r="L21" s="822" t="s">
        <v>392</v>
      </c>
      <c r="M21" s="823"/>
      <c r="N21" s="823"/>
      <c r="O21" s="824"/>
      <c r="P21" s="170">
        <v>4</v>
      </c>
      <c r="Q21" s="171"/>
      <c r="R21" s="171">
        <v>4</v>
      </c>
      <c r="S21" s="171">
        <v>4</v>
      </c>
      <c r="T21" s="171"/>
      <c r="U21" s="171"/>
      <c r="V21" s="172"/>
      <c r="W21" s="170">
        <v>4</v>
      </c>
      <c r="X21" s="171"/>
      <c r="Y21" s="171">
        <v>4</v>
      </c>
      <c r="Z21" s="171">
        <v>4</v>
      </c>
      <c r="AA21" s="171"/>
      <c r="AB21" s="171">
        <v>4</v>
      </c>
      <c r="AC21" s="172"/>
      <c r="AD21" s="170">
        <v>4</v>
      </c>
      <c r="AE21" s="171"/>
      <c r="AF21" s="171">
        <v>4</v>
      </c>
      <c r="AG21" s="171">
        <v>4</v>
      </c>
      <c r="AH21" s="171"/>
      <c r="AI21" s="171">
        <v>4</v>
      </c>
      <c r="AJ21" s="172"/>
      <c r="AK21" s="170">
        <v>4</v>
      </c>
      <c r="AL21" s="171"/>
      <c r="AM21" s="171">
        <v>4</v>
      </c>
      <c r="AN21" s="171">
        <v>4</v>
      </c>
      <c r="AO21" s="171"/>
      <c r="AP21" s="171">
        <v>4</v>
      </c>
      <c r="AQ21" s="172"/>
      <c r="AR21" s="170"/>
      <c r="AS21" s="171"/>
      <c r="AT21" s="172"/>
      <c r="AU21" s="825">
        <f t="shared" si="3"/>
        <v>60</v>
      </c>
      <c r="AV21" s="826"/>
      <c r="AW21" s="827">
        <f t="shared" si="1"/>
        <v>15</v>
      </c>
      <c r="AX21" s="828"/>
      <c r="AY21" s="829"/>
      <c r="AZ21" s="830"/>
      <c r="BA21" s="830"/>
      <c r="BB21" s="830"/>
      <c r="BC21" s="830"/>
      <c r="BD21" s="831"/>
    </row>
    <row r="22" spans="1:56" ht="39.950000000000003" customHeight="1" x14ac:dyDescent="0.15">
      <c r="A22" s="151"/>
      <c r="B22" s="169">
        <f t="shared" si="2"/>
        <v>10</v>
      </c>
      <c r="C22" s="815"/>
      <c r="D22" s="816"/>
      <c r="E22" s="817"/>
      <c r="F22" s="818"/>
      <c r="G22" s="819"/>
      <c r="H22" s="820"/>
      <c r="I22" s="820"/>
      <c r="J22" s="820"/>
      <c r="K22" s="821"/>
      <c r="L22" s="822"/>
      <c r="M22" s="823"/>
      <c r="N22" s="823"/>
      <c r="O22" s="824"/>
      <c r="P22" s="170"/>
      <c r="Q22" s="171"/>
      <c r="R22" s="171"/>
      <c r="S22" s="171"/>
      <c r="T22" s="171"/>
      <c r="U22" s="171"/>
      <c r="V22" s="172"/>
      <c r="W22" s="170"/>
      <c r="X22" s="171"/>
      <c r="Y22" s="171"/>
      <c r="Z22" s="171"/>
      <c r="AA22" s="171"/>
      <c r="AB22" s="171"/>
      <c r="AC22" s="172"/>
      <c r="AD22" s="170"/>
      <c r="AE22" s="171"/>
      <c r="AF22" s="171"/>
      <c r="AG22" s="171"/>
      <c r="AH22" s="171"/>
      <c r="AI22" s="171"/>
      <c r="AJ22" s="172"/>
      <c r="AK22" s="170"/>
      <c r="AL22" s="171"/>
      <c r="AM22" s="171"/>
      <c r="AN22" s="171"/>
      <c r="AO22" s="171"/>
      <c r="AP22" s="171"/>
      <c r="AQ22" s="172"/>
      <c r="AR22" s="170"/>
      <c r="AS22" s="171"/>
      <c r="AT22" s="172"/>
      <c r="AU22" s="825">
        <f t="shared" si="3"/>
        <v>0</v>
      </c>
      <c r="AV22" s="826"/>
      <c r="AW22" s="827">
        <f t="shared" si="1"/>
        <v>0</v>
      </c>
      <c r="AX22" s="828"/>
      <c r="AY22" s="829"/>
      <c r="AZ22" s="830"/>
      <c r="BA22" s="830"/>
      <c r="BB22" s="830"/>
      <c r="BC22" s="830"/>
      <c r="BD22" s="831"/>
    </row>
    <row r="23" spans="1:56" ht="39.950000000000003" customHeight="1" x14ac:dyDescent="0.15">
      <c r="A23" s="151"/>
      <c r="B23" s="169">
        <f t="shared" si="2"/>
        <v>11</v>
      </c>
      <c r="C23" s="815"/>
      <c r="D23" s="816"/>
      <c r="E23" s="817"/>
      <c r="F23" s="818"/>
      <c r="G23" s="819"/>
      <c r="H23" s="820"/>
      <c r="I23" s="820"/>
      <c r="J23" s="820"/>
      <c r="K23" s="821"/>
      <c r="L23" s="822"/>
      <c r="M23" s="823"/>
      <c r="N23" s="823"/>
      <c r="O23" s="824"/>
      <c r="P23" s="170"/>
      <c r="Q23" s="171"/>
      <c r="R23" s="171"/>
      <c r="S23" s="171"/>
      <c r="T23" s="171"/>
      <c r="U23" s="171"/>
      <c r="V23" s="172"/>
      <c r="W23" s="170"/>
      <c r="X23" s="171"/>
      <c r="Y23" s="171"/>
      <c r="Z23" s="171"/>
      <c r="AA23" s="171"/>
      <c r="AB23" s="171"/>
      <c r="AC23" s="172"/>
      <c r="AD23" s="170"/>
      <c r="AE23" s="171"/>
      <c r="AF23" s="171"/>
      <c r="AG23" s="171"/>
      <c r="AH23" s="171"/>
      <c r="AI23" s="171"/>
      <c r="AJ23" s="172"/>
      <c r="AK23" s="170"/>
      <c r="AL23" s="171"/>
      <c r="AM23" s="171"/>
      <c r="AN23" s="171"/>
      <c r="AO23" s="171"/>
      <c r="AP23" s="171"/>
      <c r="AQ23" s="172"/>
      <c r="AR23" s="170"/>
      <c r="AS23" s="171"/>
      <c r="AT23" s="172"/>
      <c r="AU23" s="825">
        <f t="shared" si="3"/>
        <v>0</v>
      </c>
      <c r="AV23" s="826"/>
      <c r="AW23" s="827">
        <f t="shared" si="1"/>
        <v>0</v>
      </c>
      <c r="AX23" s="828"/>
      <c r="AY23" s="829"/>
      <c r="AZ23" s="830"/>
      <c r="BA23" s="830"/>
      <c r="BB23" s="830"/>
      <c r="BC23" s="830"/>
      <c r="BD23" s="831"/>
    </row>
    <row r="24" spans="1:56" ht="39.950000000000003" customHeight="1" x14ac:dyDescent="0.15">
      <c r="A24" s="151"/>
      <c r="B24" s="169">
        <f t="shared" si="2"/>
        <v>12</v>
      </c>
      <c r="C24" s="815"/>
      <c r="D24" s="816"/>
      <c r="E24" s="817"/>
      <c r="F24" s="818"/>
      <c r="G24" s="819"/>
      <c r="H24" s="820"/>
      <c r="I24" s="820"/>
      <c r="J24" s="820"/>
      <c r="K24" s="821"/>
      <c r="L24" s="822"/>
      <c r="M24" s="823"/>
      <c r="N24" s="823"/>
      <c r="O24" s="824"/>
      <c r="P24" s="170"/>
      <c r="Q24" s="171"/>
      <c r="R24" s="171"/>
      <c r="S24" s="171"/>
      <c r="T24" s="171"/>
      <c r="U24" s="171"/>
      <c r="V24" s="172"/>
      <c r="W24" s="170"/>
      <c r="X24" s="171"/>
      <c r="Y24" s="171"/>
      <c r="Z24" s="171"/>
      <c r="AA24" s="171"/>
      <c r="AB24" s="171"/>
      <c r="AC24" s="172"/>
      <c r="AD24" s="170"/>
      <c r="AE24" s="171"/>
      <c r="AF24" s="171"/>
      <c r="AG24" s="171"/>
      <c r="AH24" s="171"/>
      <c r="AI24" s="171"/>
      <c r="AJ24" s="172"/>
      <c r="AK24" s="170"/>
      <c r="AL24" s="171"/>
      <c r="AM24" s="171"/>
      <c r="AN24" s="171"/>
      <c r="AO24" s="171"/>
      <c r="AP24" s="171"/>
      <c r="AQ24" s="172"/>
      <c r="AR24" s="170"/>
      <c r="AS24" s="171"/>
      <c r="AT24" s="172"/>
      <c r="AU24" s="825">
        <f t="shared" si="3"/>
        <v>0</v>
      </c>
      <c r="AV24" s="826"/>
      <c r="AW24" s="827">
        <f t="shared" si="1"/>
        <v>0</v>
      </c>
      <c r="AX24" s="828"/>
      <c r="AY24" s="829"/>
      <c r="AZ24" s="830"/>
      <c r="BA24" s="830"/>
      <c r="BB24" s="830"/>
      <c r="BC24" s="830"/>
      <c r="BD24" s="831"/>
    </row>
    <row r="25" spans="1:56" ht="39.950000000000003" customHeight="1" x14ac:dyDescent="0.15">
      <c r="A25" s="151"/>
      <c r="B25" s="169">
        <f t="shared" si="2"/>
        <v>13</v>
      </c>
      <c r="C25" s="815"/>
      <c r="D25" s="816"/>
      <c r="E25" s="817"/>
      <c r="F25" s="818"/>
      <c r="G25" s="819"/>
      <c r="H25" s="820"/>
      <c r="I25" s="820"/>
      <c r="J25" s="820"/>
      <c r="K25" s="821"/>
      <c r="L25" s="822"/>
      <c r="M25" s="823"/>
      <c r="N25" s="823"/>
      <c r="O25" s="824"/>
      <c r="P25" s="170"/>
      <c r="Q25" s="171"/>
      <c r="R25" s="171"/>
      <c r="S25" s="171"/>
      <c r="T25" s="171"/>
      <c r="U25" s="171"/>
      <c r="V25" s="172"/>
      <c r="W25" s="170"/>
      <c r="X25" s="171"/>
      <c r="Y25" s="171"/>
      <c r="Z25" s="171"/>
      <c r="AA25" s="171"/>
      <c r="AB25" s="171"/>
      <c r="AC25" s="172"/>
      <c r="AD25" s="170"/>
      <c r="AE25" s="171"/>
      <c r="AF25" s="171"/>
      <c r="AG25" s="171"/>
      <c r="AH25" s="171"/>
      <c r="AI25" s="171"/>
      <c r="AJ25" s="172"/>
      <c r="AK25" s="170"/>
      <c r="AL25" s="171"/>
      <c r="AM25" s="171"/>
      <c r="AN25" s="171"/>
      <c r="AO25" s="171"/>
      <c r="AP25" s="171"/>
      <c r="AQ25" s="172"/>
      <c r="AR25" s="170"/>
      <c r="AS25" s="171"/>
      <c r="AT25" s="172"/>
      <c r="AU25" s="825">
        <f t="shared" si="3"/>
        <v>0</v>
      </c>
      <c r="AV25" s="826"/>
      <c r="AW25" s="827">
        <f t="shared" si="1"/>
        <v>0</v>
      </c>
      <c r="AX25" s="828"/>
      <c r="AY25" s="829"/>
      <c r="AZ25" s="830"/>
      <c r="BA25" s="830"/>
      <c r="BB25" s="830"/>
      <c r="BC25" s="830"/>
      <c r="BD25" s="831"/>
    </row>
    <row r="26" spans="1:56" ht="39.950000000000003" customHeight="1" x14ac:dyDescent="0.15">
      <c r="A26" s="151"/>
      <c r="B26" s="169">
        <f t="shared" si="2"/>
        <v>14</v>
      </c>
      <c r="C26" s="815"/>
      <c r="D26" s="816"/>
      <c r="E26" s="817"/>
      <c r="F26" s="818"/>
      <c r="G26" s="819"/>
      <c r="H26" s="820"/>
      <c r="I26" s="820"/>
      <c r="J26" s="820"/>
      <c r="K26" s="821"/>
      <c r="L26" s="822"/>
      <c r="M26" s="823"/>
      <c r="N26" s="823"/>
      <c r="O26" s="824"/>
      <c r="P26" s="170"/>
      <c r="Q26" s="171"/>
      <c r="R26" s="171"/>
      <c r="S26" s="171"/>
      <c r="T26" s="171"/>
      <c r="U26" s="171"/>
      <c r="V26" s="172"/>
      <c r="W26" s="170"/>
      <c r="X26" s="171"/>
      <c r="Y26" s="171"/>
      <c r="Z26" s="171"/>
      <c r="AA26" s="171"/>
      <c r="AB26" s="171"/>
      <c r="AC26" s="172"/>
      <c r="AD26" s="170"/>
      <c r="AE26" s="171"/>
      <c r="AF26" s="171"/>
      <c r="AG26" s="171"/>
      <c r="AH26" s="171"/>
      <c r="AI26" s="171"/>
      <c r="AJ26" s="172"/>
      <c r="AK26" s="170"/>
      <c r="AL26" s="171"/>
      <c r="AM26" s="171"/>
      <c r="AN26" s="171"/>
      <c r="AO26" s="171"/>
      <c r="AP26" s="171"/>
      <c r="AQ26" s="172"/>
      <c r="AR26" s="170"/>
      <c r="AS26" s="171"/>
      <c r="AT26" s="172"/>
      <c r="AU26" s="825">
        <f t="shared" si="3"/>
        <v>0</v>
      </c>
      <c r="AV26" s="826"/>
      <c r="AW26" s="827">
        <f t="shared" si="1"/>
        <v>0</v>
      </c>
      <c r="AX26" s="828"/>
      <c r="AY26" s="829"/>
      <c r="AZ26" s="830"/>
      <c r="BA26" s="830"/>
      <c r="BB26" s="830"/>
      <c r="BC26" s="830"/>
      <c r="BD26" s="831"/>
    </row>
    <row r="27" spans="1:56" ht="39.950000000000003" customHeight="1" x14ac:dyDescent="0.15">
      <c r="A27" s="151"/>
      <c r="B27" s="169">
        <f t="shared" si="2"/>
        <v>15</v>
      </c>
      <c r="C27" s="815"/>
      <c r="D27" s="816"/>
      <c r="E27" s="817"/>
      <c r="F27" s="818"/>
      <c r="G27" s="819"/>
      <c r="H27" s="820"/>
      <c r="I27" s="820"/>
      <c r="J27" s="820"/>
      <c r="K27" s="821"/>
      <c r="L27" s="822"/>
      <c r="M27" s="823"/>
      <c r="N27" s="823"/>
      <c r="O27" s="824"/>
      <c r="P27" s="170"/>
      <c r="Q27" s="171"/>
      <c r="R27" s="171"/>
      <c r="S27" s="171"/>
      <c r="T27" s="171"/>
      <c r="U27" s="171"/>
      <c r="V27" s="172"/>
      <c r="W27" s="170"/>
      <c r="X27" s="171"/>
      <c r="Y27" s="171"/>
      <c r="Z27" s="171"/>
      <c r="AA27" s="171"/>
      <c r="AB27" s="171"/>
      <c r="AC27" s="172"/>
      <c r="AD27" s="170"/>
      <c r="AE27" s="171"/>
      <c r="AF27" s="171"/>
      <c r="AG27" s="171"/>
      <c r="AH27" s="171"/>
      <c r="AI27" s="171"/>
      <c r="AJ27" s="172"/>
      <c r="AK27" s="170"/>
      <c r="AL27" s="171"/>
      <c r="AM27" s="171"/>
      <c r="AN27" s="171"/>
      <c r="AO27" s="171"/>
      <c r="AP27" s="171"/>
      <c r="AQ27" s="172"/>
      <c r="AR27" s="170"/>
      <c r="AS27" s="171"/>
      <c r="AT27" s="172"/>
      <c r="AU27" s="825">
        <f t="shared" si="3"/>
        <v>0</v>
      </c>
      <c r="AV27" s="826"/>
      <c r="AW27" s="827">
        <f t="shared" si="1"/>
        <v>0</v>
      </c>
      <c r="AX27" s="828"/>
      <c r="AY27" s="829"/>
      <c r="AZ27" s="830"/>
      <c r="BA27" s="830"/>
      <c r="BB27" s="830"/>
      <c r="BC27" s="830"/>
      <c r="BD27" s="831"/>
    </row>
    <row r="28" spans="1:56" ht="39.950000000000003" customHeight="1" x14ac:dyDescent="0.15">
      <c r="A28" s="151"/>
      <c r="B28" s="169">
        <f t="shared" si="2"/>
        <v>16</v>
      </c>
      <c r="C28" s="815"/>
      <c r="D28" s="816"/>
      <c r="E28" s="817"/>
      <c r="F28" s="818"/>
      <c r="G28" s="819"/>
      <c r="H28" s="820"/>
      <c r="I28" s="820"/>
      <c r="J28" s="820"/>
      <c r="K28" s="821"/>
      <c r="L28" s="822"/>
      <c r="M28" s="823"/>
      <c r="N28" s="823"/>
      <c r="O28" s="824"/>
      <c r="P28" s="170"/>
      <c r="Q28" s="171"/>
      <c r="R28" s="171"/>
      <c r="S28" s="171"/>
      <c r="T28" s="171"/>
      <c r="U28" s="171"/>
      <c r="V28" s="172"/>
      <c r="W28" s="170"/>
      <c r="X28" s="171"/>
      <c r="Y28" s="171"/>
      <c r="Z28" s="171"/>
      <c r="AA28" s="171"/>
      <c r="AB28" s="171"/>
      <c r="AC28" s="172"/>
      <c r="AD28" s="170"/>
      <c r="AE28" s="171"/>
      <c r="AF28" s="171"/>
      <c r="AG28" s="171"/>
      <c r="AH28" s="171"/>
      <c r="AI28" s="171"/>
      <c r="AJ28" s="172"/>
      <c r="AK28" s="170"/>
      <c r="AL28" s="171"/>
      <c r="AM28" s="171"/>
      <c r="AN28" s="171"/>
      <c r="AO28" s="171"/>
      <c r="AP28" s="171"/>
      <c r="AQ28" s="172"/>
      <c r="AR28" s="170"/>
      <c r="AS28" s="171"/>
      <c r="AT28" s="172"/>
      <c r="AU28" s="825">
        <f t="shared" si="3"/>
        <v>0</v>
      </c>
      <c r="AV28" s="826"/>
      <c r="AW28" s="827">
        <f t="shared" si="1"/>
        <v>0</v>
      </c>
      <c r="AX28" s="828"/>
      <c r="AY28" s="829"/>
      <c r="AZ28" s="830"/>
      <c r="BA28" s="830"/>
      <c r="BB28" s="830"/>
      <c r="BC28" s="830"/>
      <c r="BD28" s="831"/>
    </row>
    <row r="29" spans="1:56" ht="39.950000000000003" customHeight="1" x14ac:dyDescent="0.15">
      <c r="A29" s="151"/>
      <c r="B29" s="169">
        <f t="shared" si="2"/>
        <v>17</v>
      </c>
      <c r="C29" s="815"/>
      <c r="D29" s="816"/>
      <c r="E29" s="817"/>
      <c r="F29" s="818"/>
      <c r="G29" s="819"/>
      <c r="H29" s="820"/>
      <c r="I29" s="820"/>
      <c r="J29" s="820"/>
      <c r="K29" s="821"/>
      <c r="L29" s="822"/>
      <c r="M29" s="823"/>
      <c r="N29" s="823"/>
      <c r="O29" s="824"/>
      <c r="P29" s="170"/>
      <c r="Q29" s="171"/>
      <c r="R29" s="171"/>
      <c r="S29" s="171"/>
      <c r="T29" s="171"/>
      <c r="U29" s="171"/>
      <c r="V29" s="172"/>
      <c r="W29" s="170"/>
      <c r="X29" s="171"/>
      <c r="Y29" s="171"/>
      <c r="Z29" s="171"/>
      <c r="AA29" s="171"/>
      <c r="AB29" s="171"/>
      <c r="AC29" s="172"/>
      <c r="AD29" s="170"/>
      <c r="AE29" s="171"/>
      <c r="AF29" s="171"/>
      <c r="AG29" s="171"/>
      <c r="AH29" s="171"/>
      <c r="AI29" s="171"/>
      <c r="AJ29" s="172"/>
      <c r="AK29" s="170"/>
      <c r="AL29" s="171"/>
      <c r="AM29" s="171"/>
      <c r="AN29" s="171"/>
      <c r="AO29" s="171"/>
      <c r="AP29" s="171"/>
      <c r="AQ29" s="172"/>
      <c r="AR29" s="170"/>
      <c r="AS29" s="171"/>
      <c r="AT29" s="172"/>
      <c r="AU29" s="825">
        <f t="shared" si="3"/>
        <v>0</v>
      </c>
      <c r="AV29" s="826"/>
      <c r="AW29" s="827">
        <f t="shared" si="1"/>
        <v>0</v>
      </c>
      <c r="AX29" s="828"/>
      <c r="AY29" s="829"/>
      <c r="AZ29" s="830"/>
      <c r="BA29" s="830"/>
      <c r="BB29" s="830"/>
      <c r="BC29" s="830"/>
      <c r="BD29" s="831"/>
    </row>
    <row r="30" spans="1:56" ht="39.950000000000003" customHeight="1" thickBot="1" x14ac:dyDescent="0.2">
      <c r="A30" s="151"/>
      <c r="B30" s="173">
        <f t="shared" si="2"/>
        <v>18</v>
      </c>
      <c r="C30" s="850"/>
      <c r="D30" s="851"/>
      <c r="E30" s="852"/>
      <c r="F30" s="853"/>
      <c r="G30" s="854"/>
      <c r="H30" s="855"/>
      <c r="I30" s="855"/>
      <c r="J30" s="855"/>
      <c r="K30" s="856"/>
      <c r="L30" s="857"/>
      <c r="M30" s="858"/>
      <c r="N30" s="858"/>
      <c r="O30" s="859"/>
      <c r="P30" s="174"/>
      <c r="Q30" s="175"/>
      <c r="R30" s="175"/>
      <c r="S30" s="175"/>
      <c r="T30" s="175"/>
      <c r="U30" s="175"/>
      <c r="V30" s="176"/>
      <c r="W30" s="174"/>
      <c r="X30" s="175"/>
      <c r="Y30" s="175"/>
      <c r="Z30" s="175"/>
      <c r="AA30" s="175"/>
      <c r="AB30" s="175"/>
      <c r="AC30" s="176"/>
      <c r="AD30" s="174"/>
      <c r="AE30" s="175"/>
      <c r="AF30" s="175"/>
      <c r="AG30" s="175"/>
      <c r="AH30" s="175"/>
      <c r="AI30" s="175"/>
      <c r="AJ30" s="176"/>
      <c r="AK30" s="174"/>
      <c r="AL30" s="175"/>
      <c r="AM30" s="175"/>
      <c r="AN30" s="175"/>
      <c r="AO30" s="175"/>
      <c r="AP30" s="175"/>
      <c r="AQ30" s="176"/>
      <c r="AR30" s="174"/>
      <c r="AS30" s="175"/>
      <c r="AT30" s="176"/>
      <c r="AU30" s="860">
        <f t="shared" si="3"/>
        <v>0</v>
      </c>
      <c r="AV30" s="861"/>
      <c r="AW30" s="862">
        <f t="shared" si="1"/>
        <v>0</v>
      </c>
      <c r="AX30" s="863"/>
      <c r="AY30" s="864"/>
      <c r="AZ30" s="865"/>
      <c r="BA30" s="865"/>
      <c r="BB30" s="865"/>
      <c r="BC30" s="865"/>
      <c r="BD30" s="866"/>
    </row>
    <row r="31" spans="1:56" ht="20.25" customHeight="1" x14ac:dyDescent="0.15">
      <c r="A31" s="151"/>
      <c r="B31" s="151"/>
      <c r="C31" s="177"/>
      <c r="D31" s="178"/>
      <c r="E31" s="179"/>
      <c r="F31" s="153"/>
      <c r="G31" s="153"/>
      <c r="H31" s="153"/>
      <c r="I31" s="153"/>
      <c r="J31" s="153"/>
      <c r="K31" s="153"/>
      <c r="L31" s="153"/>
      <c r="M31" s="153"/>
      <c r="N31" s="153"/>
      <c r="O31" s="153"/>
      <c r="P31" s="153"/>
      <c r="Q31" s="153"/>
      <c r="R31" s="153"/>
      <c r="S31" s="153"/>
      <c r="T31" s="153"/>
      <c r="U31" s="153"/>
      <c r="V31" s="153"/>
      <c r="W31" s="153"/>
      <c r="X31" s="153"/>
      <c r="Y31" s="153"/>
      <c r="Z31" s="153"/>
      <c r="AA31" s="153"/>
      <c r="AB31" s="153"/>
      <c r="AC31" s="180"/>
      <c r="AD31" s="153"/>
      <c r="AE31" s="153"/>
      <c r="AF31" s="153"/>
      <c r="AG31" s="153"/>
      <c r="AH31" s="153"/>
      <c r="AI31" s="153"/>
      <c r="AJ31" s="153"/>
      <c r="AK31" s="153"/>
      <c r="AL31" s="153"/>
      <c r="AM31" s="153"/>
      <c r="AN31" s="153"/>
      <c r="AO31" s="153"/>
      <c r="AP31" s="153"/>
      <c r="AQ31" s="153"/>
      <c r="AR31" s="153"/>
      <c r="AS31" s="153"/>
      <c r="AT31" s="153"/>
      <c r="AU31" s="153"/>
      <c r="AV31" s="151"/>
      <c r="AW31" s="151"/>
      <c r="AX31" s="151"/>
      <c r="AY31" s="151"/>
      <c r="AZ31" s="151"/>
      <c r="BA31" s="151"/>
      <c r="BB31" s="151"/>
      <c r="BC31" s="151"/>
      <c r="BD31" s="151"/>
    </row>
    <row r="32" spans="1:56" ht="20.25" customHeight="1" x14ac:dyDescent="0.15">
      <c r="A32" s="151"/>
      <c r="B32" s="151"/>
      <c r="C32" s="147" t="s">
        <v>261</v>
      </c>
      <c r="D32" s="178"/>
      <c r="E32" s="179"/>
      <c r="F32" s="153"/>
      <c r="G32" s="153"/>
      <c r="H32" s="153"/>
      <c r="I32" s="153"/>
      <c r="J32" s="153"/>
      <c r="K32" s="153"/>
      <c r="L32" s="153"/>
      <c r="M32" s="153"/>
      <c r="N32" s="153"/>
      <c r="O32" s="153"/>
      <c r="P32" s="153"/>
      <c r="Q32" s="153"/>
      <c r="R32" s="153"/>
      <c r="S32" s="153"/>
      <c r="T32" s="153"/>
      <c r="U32" s="153"/>
      <c r="V32" s="153"/>
      <c r="W32" s="153"/>
      <c r="X32" s="153"/>
      <c r="Y32" s="153"/>
      <c r="Z32" s="153"/>
      <c r="AA32" s="153"/>
      <c r="AB32" s="153"/>
      <c r="AC32" s="180"/>
      <c r="AD32" s="153"/>
      <c r="AE32" s="153"/>
      <c r="AF32" s="153"/>
      <c r="AG32" s="153"/>
      <c r="AH32" s="153"/>
      <c r="AI32" s="153"/>
      <c r="AJ32" s="153"/>
      <c r="AK32" s="153"/>
      <c r="AL32" s="153"/>
      <c r="AM32" s="153"/>
      <c r="AN32" s="153"/>
      <c r="AO32" s="153"/>
      <c r="AP32" s="153"/>
      <c r="AQ32" s="153"/>
      <c r="AR32" s="153"/>
      <c r="AS32" s="153"/>
      <c r="AT32" s="153"/>
      <c r="AU32" s="153"/>
      <c r="AV32" s="151"/>
      <c r="AW32" s="151"/>
      <c r="AX32" s="151"/>
      <c r="AY32" s="151"/>
      <c r="AZ32" s="151"/>
      <c r="BA32" s="151"/>
      <c r="BB32" s="151"/>
      <c r="BC32" s="151"/>
      <c r="BD32" s="151"/>
    </row>
    <row r="33" spans="1:56" ht="20.25" customHeight="1" x14ac:dyDescent="0.15">
      <c r="A33" s="151"/>
      <c r="B33" s="151"/>
      <c r="C33" s="147" t="s">
        <v>262</v>
      </c>
      <c r="D33" s="178"/>
      <c r="E33" s="179"/>
      <c r="F33" s="153"/>
      <c r="G33" s="153"/>
      <c r="H33" s="153"/>
      <c r="I33" s="153"/>
      <c r="J33" s="153"/>
      <c r="K33" s="153"/>
      <c r="L33" s="153"/>
      <c r="M33" s="153"/>
      <c r="N33" s="153"/>
      <c r="O33" s="153"/>
      <c r="P33" s="153"/>
      <c r="Q33" s="182" t="s">
        <v>263</v>
      </c>
      <c r="R33" s="182"/>
      <c r="S33" s="182"/>
      <c r="T33" s="182"/>
      <c r="U33" s="182"/>
      <c r="V33" s="182"/>
      <c r="W33" s="182"/>
      <c r="X33" s="182"/>
      <c r="Y33" s="182"/>
      <c r="Z33" s="182"/>
      <c r="AA33" s="183"/>
      <c r="AB33" s="182"/>
      <c r="AC33" s="182"/>
      <c r="AD33" s="182"/>
      <c r="AE33" s="182"/>
      <c r="AF33" s="182"/>
      <c r="AG33" s="182"/>
      <c r="AH33" s="182"/>
      <c r="AI33" s="182" t="s">
        <v>264</v>
      </c>
      <c r="AJ33" s="182"/>
      <c r="AK33" s="182"/>
      <c r="AL33" s="182"/>
      <c r="AM33" s="182"/>
      <c r="AN33" s="182"/>
      <c r="AO33" s="184"/>
      <c r="AP33" s="184"/>
      <c r="AQ33" s="184"/>
      <c r="AR33" s="184"/>
      <c r="AS33" s="185"/>
      <c r="AT33" s="184"/>
      <c r="AU33" s="184"/>
      <c r="AV33" s="184"/>
      <c r="AW33" s="184"/>
      <c r="AX33" s="151"/>
      <c r="AY33" s="151"/>
      <c r="AZ33" s="151"/>
      <c r="BA33" s="151"/>
      <c r="BB33" s="151"/>
      <c r="BC33" s="151"/>
      <c r="BD33" s="151"/>
    </row>
    <row r="34" spans="1:56" ht="20.25" customHeight="1" x14ac:dyDescent="0.15">
      <c r="A34" s="151"/>
      <c r="B34" s="151"/>
      <c r="C34" s="147" t="s">
        <v>265</v>
      </c>
      <c r="D34" s="178"/>
      <c r="E34" s="179"/>
      <c r="F34" s="153"/>
      <c r="G34" s="153"/>
      <c r="H34" s="153"/>
      <c r="I34" s="153"/>
      <c r="J34" s="153"/>
      <c r="K34" s="153"/>
      <c r="L34" s="934" t="s">
        <v>266</v>
      </c>
      <c r="M34" s="934"/>
      <c r="N34" s="153"/>
      <c r="O34" s="153"/>
      <c r="P34" s="153"/>
      <c r="Q34" s="182"/>
      <c r="R34" s="875" t="s">
        <v>267</v>
      </c>
      <c r="S34" s="875"/>
      <c r="T34" s="875" t="s">
        <v>268</v>
      </c>
      <c r="U34" s="875"/>
      <c r="V34" s="875"/>
      <c r="W34" s="875"/>
      <c r="X34" s="182"/>
      <c r="Y34" s="876" t="s">
        <v>269</v>
      </c>
      <c r="Z34" s="876"/>
      <c r="AA34" s="876"/>
      <c r="AB34" s="876"/>
      <c r="AC34" s="147"/>
      <c r="AD34" s="147"/>
      <c r="AE34" s="207" t="s">
        <v>270</v>
      </c>
      <c r="AF34" s="207"/>
      <c r="AG34" s="182"/>
      <c r="AH34" s="182"/>
      <c r="AI34" s="848" t="s">
        <v>271</v>
      </c>
      <c r="AJ34" s="849"/>
      <c r="AK34" s="848" t="s">
        <v>272</v>
      </c>
      <c r="AL34" s="877"/>
      <c r="AM34" s="877"/>
      <c r="AN34" s="849"/>
      <c r="AO34" s="184"/>
      <c r="AP34" s="184"/>
      <c r="AQ34" s="184"/>
      <c r="AR34" s="184"/>
      <c r="AS34" s="867"/>
      <c r="AT34" s="867"/>
      <c r="AU34" s="184"/>
      <c r="AV34" s="184"/>
      <c r="AW34" s="184"/>
      <c r="AX34" s="151"/>
      <c r="AY34" s="151"/>
      <c r="AZ34" s="151"/>
      <c r="BA34" s="151"/>
      <c r="BB34" s="151"/>
      <c r="BC34" s="151"/>
      <c r="BD34" s="151"/>
    </row>
    <row r="35" spans="1:56" ht="20.25" customHeight="1" x14ac:dyDescent="0.15">
      <c r="A35" s="151"/>
      <c r="B35" s="151"/>
      <c r="C35" s="924"/>
      <c r="D35" s="924"/>
      <c r="E35" s="924"/>
      <c r="F35" s="925">
        <f>IF(AB2=1,10,IF(AB2=2,11,IF(AB2=3,12,AB2-3)))</f>
        <v>1</v>
      </c>
      <c r="G35" s="925"/>
      <c r="H35" s="925">
        <f>IF(AB2=1,11,IF(AB2=2,12,AB2-2))</f>
        <v>2</v>
      </c>
      <c r="I35" s="925"/>
      <c r="J35" s="925">
        <f>IF(AB2=1,12,AB2-1)</f>
        <v>3</v>
      </c>
      <c r="K35" s="925"/>
      <c r="L35" s="926" t="s">
        <v>273</v>
      </c>
      <c r="M35" s="926"/>
      <c r="N35" s="153"/>
      <c r="O35" s="153"/>
      <c r="P35" s="153"/>
      <c r="Q35" s="182"/>
      <c r="R35" s="873"/>
      <c r="S35" s="873"/>
      <c r="T35" s="873" t="s">
        <v>274</v>
      </c>
      <c r="U35" s="873"/>
      <c r="V35" s="873" t="s">
        <v>275</v>
      </c>
      <c r="W35" s="873"/>
      <c r="X35" s="182"/>
      <c r="Y35" s="873" t="s">
        <v>274</v>
      </c>
      <c r="Z35" s="873"/>
      <c r="AA35" s="873" t="s">
        <v>275</v>
      </c>
      <c r="AB35" s="873"/>
      <c r="AC35" s="147"/>
      <c r="AD35" s="147"/>
      <c r="AE35" s="207" t="s">
        <v>276</v>
      </c>
      <c r="AF35" s="207"/>
      <c r="AG35" s="182"/>
      <c r="AH35" s="182"/>
      <c r="AI35" s="848" t="s">
        <v>277</v>
      </c>
      <c r="AJ35" s="849"/>
      <c r="AK35" s="848" t="s">
        <v>278</v>
      </c>
      <c r="AL35" s="877"/>
      <c r="AM35" s="877"/>
      <c r="AN35" s="849"/>
      <c r="AO35" s="187"/>
      <c r="AP35" s="187"/>
      <c r="AQ35" s="184"/>
      <c r="AR35" s="188"/>
      <c r="AS35" s="878"/>
      <c r="AT35" s="878"/>
      <c r="AU35" s="184"/>
      <c r="AV35" s="184"/>
      <c r="AW35" s="184"/>
      <c r="AX35" s="151"/>
      <c r="AY35" s="151"/>
      <c r="AZ35" s="151"/>
      <c r="BA35" s="151"/>
      <c r="BB35" s="151"/>
      <c r="BC35" s="151"/>
      <c r="BD35" s="151"/>
    </row>
    <row r="36" spans="1:56" ht="20.25" customHeight="1" x14ac:dyDescent="0.15">
      <c r="A36" s="151"/>
      <c r="B36" s="151"/>
      <c r="C36" s="924" t="s">
        <v>279</v>
      </c>
      <c r="D36" s="924"/>
      <c r="E36" s="924"/>
      <c r="F36" s="887">
        <v>30</v>
      </c>
      <c r="G36" s="887"/>
      <c r="H36" s="887">
        <v>31</v>
      </c>
      <c r="I36" s="887"/>
      <c r="J36" s="887">
        <v>31</v>
      </c>
      <c r="K36" s="887"/>
      <c r="L36" s="888">
        <f>SUM(F36:K36)</f>
        <v>92</v>
      </c>
      <c r="M36" s="888"/>
      <c r="N36" s="153"/>
      <c r="O36" s="153"/>
      <c r="P36" s="153"/>
      <c r="Q36" s="182"/>
      <c r="R36" s="848" t="s">
        <v>277</v>
      </c>
      <c r="S36" s="849"/>
      <c r="T36" s="927">
        <f>SUMIFS($AU$13:$AV$30,$C$13:$D$30,"訪問介護員",$E$13:$F$30,"A")+SUMIFS($AU$13:$AV$30,$C$13:$D$30,"サービス提供責任者",$E$13:$F$30,"A")</f>
        <v>320</v>
      </c>
      <c r="U36" s="928"/>
      <c r="V36" s="882">
        <f>SUMIFS($AW$13:$AX$30,$C$13:$D$30,"訪問介護員",$E$13:$F$30,"A")+SUMIFS($AW$13:$AX$30,$C$13:$D$30,"サービス提供責任者",$E$13:$F$30,"A")</f>
        <v>80</v>
      </c>
      <c r="W36" s="883"/>
      <c r="X36" s="208"/>
      <c r="Y36" s="922">
        <v>0</v>
      </c>
      <c r="Z36" s="923"/>
      <c r="AA36" s="922">
        <v>0</v>
      </c>
      <c r="AB36" s="923"/>
      <c r="AC36" s="209"/>
      <c r="AD36" s="209"/>
      <c r="AE36" s="922">
        <v>2</v>
      </c>
      <c r="AF36" s="923"/>
      <c r="AG36" s="182"/>
      <c r="AH36" s="182"/>
      <c r="AI36" s="848" t="s">
        <v>280</v>
      </c>
      <c r="AJ36" s="849"/>
      <c r="AK36" s="848" t="s">
        <v>281</v>
      </c>
      <c r="AL36" s="877"/>
      <c r="AM36" s="877"/>
      <c r="AN36" s="849"/>
      <c r="AO36" s="188"/>
      <c r="AP36" s="184"/>
      <c r="AQ36" s="879"/>
      <c r="AR36" s="879"/>
      <c r="AS36" s="879"/>
      <c r="AT36" s="879"/>
      <c r="AU36" s="184"/>
      <c r="AV36" s="184"/>
      <c r="AW36" s="184"/>
      <c r="AX36" s="151"/>
      <c r="AY36" s="151"/>
      <c r="AZ36" s="151"/>
      <c r="BA36" s="151"/>
      <c r="BB36" s="151"/>
      <c r="BC36" s="151"/>
      <c r="BD36" s="151"/>
    </row>
    <row r="37" spans="1:56" ht="20.25" customHeight="1" x14ac:dyDescent="0.15">
      <c r="A37" s="151"/>
      <c r="B37" s="151"/>
      <c r="C37" s="924" t="s">
        <v>282</v>
      </c>
      <c r="D37" s="924"/>
      <c r="E37" s="924"/>
      <c r="F37" s="887">
        <v>15</v>
      </c>
      <c r="G37" s="887"/>
      <c r="H37" s="887">
        <v>16</v>
      </c>
      <c r="I37" s="887"/>
      <c r="J37" s="887">
        <v>15</v>
      </c>
      <c r="K37" s="887"/>
      <c r="L37" s="888">
        <f>SUM(F37:K37)</f>
        <v>46</v>
      </c>
      <c r="M37" s="888"/>
      <c r="N37" s="153"/>
      <c r="O37" s="153"/>
      <c r="P37" s="153"/>
      <c r="Q37" s="182"/>
      <c r="R37" s="848" t="s">
        <v>280</v>
      </c>
      <c r="S37" s="849"/>
      <c r="T37" s="927">
        <f>SUMIFS($AU$13:$AV$30,$C$13:$D$30,"訪問介護員",$E$13:$F$30,"B")+SUMIFS($AU$13:$AV$30,$C$13:$D$30,"サービス提供責任者",$E$13:$F$30,"B")</f>
        <v>0</v>
      </c>
      <c r="U37" s="928"/>
      <c r="V37" s="882">
        <f>SUMIFS($AW$13:$AX$30,$C$13:$D$30,"訪問介護員",$E$13:$F$30,"B")+SUMIFS($AW$13:$AX$30,$C$13:$D$30,"サービス提供責任者",$E$13:$F$30,"B")</f>
        <v>0</v>
      </c>
      <c r="W37" s="883"/>
      <c r="X37" s="208"/>
      <c r="Y37" s="922">
        <v>0</v>
      </c>
      <c r="Z37" s="923"/>
      <c r="AA37" s="922">
        <v>0</v>
      </c>
      <c r="AB37" s="923"/>
      <c r="AC37" s="209"/>
      <c r="AD37" s="209"/>
      <c r="AE37" s="922">
        <v>0</v>
      </c>
      <c r="AF37" s="923"/>
      <c r="AG37" s="182"/>
      <c r="AH37" s="182"/>
      <c r="AI37" s="848" t="s">
        <v>283</v>
      </c>
      <c r="AJ37" s="849"/>
      <c r="AK37" s="848" t="s">
        <v>284</v>
      </c>
      <c r="AL37" s="877"/>
      <c r="AM37" s="877"/>
      <c r="AN37" s="849"/>
      <c r="AO37" s="188"/>
      <c r="AP37" s="184"/>
      <c r="AQ37" s="884"/>
      <c r="AR37" s="884"/>
      <c r="AS37" s="884"/>
      <c r="AT37" s="884"/>
      <c r="AU37" s="184"/>
      <c r="AV37" s="184"/>
      <c r="AW37" s="184"/>
      <c r="AX37" s="151"/>
      <c r="AY37" s="151"/>
      <c r="AZ37" s="151"/>
      <c r="BA37" s="151"/>
      <c r="BB37" s="151"/>
      <c r="BC37" s="151"/>
      <c r="BD37" s="151"/>
    </row>
    <row r="38" spans="1:56" ht="20.25" customHeight="1" x14ac:dyDescent="0.15">
      <c r="A38" s="151"/>
      <c r="B38" s="151"/>
      <c r="C38" s="935" t="s">
        <v>273</v>
      </c>
      <c r="D38" s="935"/>
      <c r="E38" s="935"/>
      <c r="F38" s="936">
        <f>SUM(F36:G37)</f>
        <v>45</v>
      </c>
      <c r="G38" s="936"/>
      <c r="H38" s="936">
        <f>SUM(H36:I37)</f>
        <v>47</v>
      </c>
      <c r="I38" s="936"/>
      <c r="J38" s="936">
        <f>SUM(J36:K37)</f>
        <v>46</v>
      </c>
      <c r="K38" s="936"/>
      <c r="L38" s="936">
        <f>SUM(L36:M37)</f>
        <v>138</v>
      </c>
      <c r="M38" s="936"/>
      <c r="N38" s="153"/>
      <c r="O38" s="270"/>
      <c r="P38" s="153"/>
      <c r="Q38" s="182"/>
      <c r="R38" s="848" t="s">
        <v>283</v>
      </c>
      <c r="S38" s="849"/>
      <c r="T38" s="927">
        <f>SUMIFS($AU$13:$AV$30,$C$13:$D$30,"訪問介護員",$E$13:$F$30,"C")+SUMIFS($AU$13:$AV$30,$C$13:$D$30,"サービス提供責任者",$E$13:$F$30,"C")</f>
        <v>432</v>
      </c>
      <c r="U38" s="928"/>
      <c r="V38" s="882">
        <f>SUMIFS($AW$13:$AX$30,$C$13:$D$30,"訪問介護員",$E$13:$F$30,"C")+SUMIFS($AW$13:$AX$30,$C$13:$D$30,"サービス提供責任者",$E$13:$F$30,"C")</f>
        <v>108</v>
      </c>
      <c r="W38" s="883"/>
      <c r="X38" s="208"/>
      <c r="Y38" s="922">
        <v>432</v>
      </c>
      <c r="Z38" s="923"/>
      <c r="AA38" s="880">
        <v>108</v>
      </c>
      <c r="AB38" s="881"/>
      <c r="AC38" s="209"/>
      <c r="AD38" s="209"/>
      <c r="AE38" s="927" t="s">
        <v>285</v>
      </c>
      <c r="AF38" s="928"/>
      <c r="AG38" s="182"/>
      <c r="AH38" s="182"/>
      <c r="AI38" s="848" t="s">
        <v>286</v>
      </c>
      <c r="AJ38" s="849"/>
      <c r="AK38" s="848" t="s">
        <v>287</v>
      </c>
      <c r="AL38" s="877"/>
      <c r="AM38" s="877"/>
      <c r="AN38" s="849"/>
      <c r="AO38" s="189"/>
      <c r="AP38" s="184"/>
      <c r="AQ38" s="893"/>
      <c r="AR38" s="893"/>
      <c r="AS38" s="894"/>
      <c r="AT38" s="894"/>
      <c r="AU38" s="184"/>
      <c r="AV38" s="184"/>
      <c r="AW38" s="184"/>
      <c r="AX38" s="151"/>
      <c r="AY38" s="151"/>
      <c r="AZ38" s="151"/>
      <c r="BA38" s="151"/>
      <c r="BB38" s="151"/>
      <c r="BC38" s="151"/>
      <c r="BD38" s="151"/>
    </row>
    <row r="39" spans="1:56" ht="20.25" customHeight="1" x14ac:dyDescent="0.15">
      <c r="A39" s="151"/>
      <c r="B39" s="151"/>
      <c r="L39" s="207" t="s">
        <v>288</v>
      </c>
      <c r="M39" s="271"/>
      <c r="N39" s="937"/>
      <c r="O39" s="937"/>
      <c r="P39" s="153"/>
      <c r="Q39" s="182"/>
      <c r="R39" s="848" t="s">
        <v>286</v>
      </c>
      <c r="S39" s="849"/>
      <c r="T39" s="927">
        <f>SUMIFS($AU$13:$AV$30,$C$13:$D$30,"訪問介護員",$E$13:$F$30,"D")+SUMIFS($AU$13:$AV$30,$C$13:$D$30,"サービス提供責任者",$E$13:$F$30,"D")</f>
        <v>0</v>
      </c>
      <c r="U39" s="928"/>
      <c r="V39" s="882">
        <f>SUMIFS($AW$13:$AX$30,$C$13:$D$30,"訪問介護員",$E$13:$F$30,"D")+SUMIFS($AW$13:$AX$30,$C$13:$D$30,"サービス提供責任者",$E$13:$F$30,"D")</f>
        <v>0</v>
      </c>
      <c r="W39" s="883"/>
      <c r="X39" s="208"/>
      <c r="Y39" s="922">
        <v>0</v>
      </c>
      <c r="Z39" s="923"/>
      <c r="AA39" s="880">
        <v>0</v>
      </c>
      <c r="AB39" s="881"/>
      <c r="AC39" s="209"/>
      <c r="AD39" s="209"/>
      <c r="AE39" s="927" t="s">
        <v>285</v>
      </c>
      <c r="AF39" s="928"/>
      <c r="AG39" s="182"/>
      <c r="AH39" s="182"/>
      <c r="AI39" s="182"/>
      <c r="AJ39" s="884"/>
      <c r="AK39" s="884"/>
      <c r="AL39" s="893"/>
      <c r="AM39" s="893"/>
      <c r="AN39" s="894"/>
      <c r="AO39" s="894"/>
      <c r="AP39" s="184"/>
      <c r="AQ39" s="893"/>
      <c r="AR39" s="893"/>
      <c r="AS39" s="894"/>
      <c r="AT39" s="894"/>
      <c r="AU39" s="184"/>
      <c r="AV39" s="184"/>
      <c r="AW39" s="184"/>
      <c r="AX39" s="153"/>
      <c r="AY39" s="153"/>
      <c r="AZ39" s="151"/>
      <c r="BA39" s="151"/>
      <c r="BB39" s="151"/>
      <c r="BC39" s="151"/>
      <c r="BD39" s="151"/>
    </row>
    <row r="40" spans="1:56" ht="20.25" customHeight="1" x14ac:dyDescent="0.15">
      <c r="A40" s="151"/>
      <c r="B40" s="151"/>
      <c r="C40" s="147"/>
      <c r="D40" s="147"/>
      <c r="E40" s="147"/>
      <c r="F40" s="147"/>
      <c r="G40" s="147"/>
      <c r="H40" s="147"/>
      <c r="I40" s="147"/>
      <c r="J40" s="147"/>
      <c r="K40" s="147"/>
      <c r="L40" s="938">
        <f>L38/3</f>
        <v>46</v>
      </c>
      <c r="M40" s="938"/>
      <c r="N40" s="151"/>
      <c r="O40" s="151"/>
      <c r="P40" s="153"/>
      <c r="Q40" s="182"/>
      <c r="R40" s="848" t="s">
        <v>273</v>
      </c>
      <c r="S40" s="849"/>
      <c r="T40" s="927">
        <f>SUM(T36:U39)</f>
        <v>752</v>
      </c>
      <c r="U40" s="928"/>
      <c r="V40" s="882">
        <f>SUM(V36:W39)</f>
        <v>188</v>
      </c>
      <c r="W40" s="883"/>
      <c r="X40" s="208"/>
      <c r="Y40" s="927">
        <f>SUM(Y36:Z39)</f>
        <v>432</v>
      </c>
      <c r="Z40" s="928"/>
      <c r="AA40" s="927">
        <f>SUM(AA36:AB39)</f>
        <v>108</v>
      </c>
      <c r="AB40" s="928"/>
      <c r="AC40" s="209"/>
      <c r="AD40" s="209"/>
      <c r="AE40" s="927">
        <f>SUM(AE36:AF37)</f>
        <v>2</v>
      </c>
      <c r="AF40" s="928"/>
      <c r="AG40" s="182"/>
      <c r="AH40" s="182"/>
      <c r="AI40" s="182"/>
      <c r="AJ40" s="884"/>
      <c r="AK40" s="884"/>
      <c r="AL40" s="893"/>
      <c r="AM40" s="893"/>
      <c r="AN40" s="921"/>
      <c r="AO40" s="921"/>
      <c r="AP40" s="184"/>
      <c r="AQ40" s="893"/>
      <c r="AR40" s="893"/>
      <c r="AS40" s="894"/>
      <c r="AT40" s="894"/>
      <c r="AU40" s="184"/>
      <c r="AV40" s="184"/>
      <c r="AW40" s="184"/>
      <c r="AX40" s="153"/>
      <c r="AY40" s="153"/>
      <c r="AZ40" s="151"/>
      <c r="BA40" s="151"/>
      <c r="BB40" s="151"/>
      <c r="BC40" s="151"/>
      <c r="BD40" s="151"/>
    </row>
    <row r="41" spans="1:56" ht="20.25" customHeight="1" x14ac:dyDescent="0.15">
      <c r="A41" s="151"/>
      <c r="B41" s="151"/>
      <c r="C41" s="147"/>
      <c r="D41" s="147"/>
      <c r="E41" s="147"/>
      <c r="F41" s="147"/>
      <c r="G41" s="147"/>
      <c r="H41" s="147"/>
      <c r="I41" s="147"/>
      <c r="J41" s="147"/>
      <c r="K41" s="147"/>
      <c r="N41" s="151"/>
      <c r="O41" s="151"/>
      <c r="P41" s="153"/>
      <c r="Q41" s="182"/>
      <c r="R41" s="182"/>
      <c r="S41" s="182"/>
      <c r="T41" s="182"/>
      <c r="U41" s="182"/>
      <c r="V41" s="182"/>
      <c r="W41" s="182"/>
      <c r="X41" s="182"/>
      <c r="Y41" s="182"/>
      <c r="Z41" s="182"/>
      <c r="AA41" s="183"/>
      <c r="AB41" s="182"/>
      <c r="AC41" s="182"/>
      <c r="AD41" s="182"/>
      <c r="AE41" s="182"/>
      <c r="AF41" s="182"/>
      <c r="AG41" s="182"/>
      <c r="AH41" s="182"/>
      <c r="AI41" s="182"/>
      <c r="AJ41" s="184"/>
      <c r="AK41" s="184"/>
      <c r="AL41" s="184"/>
      <c r="AM41" s="184"/>
      <c r="AN41" s="184"/>
      <c r="AO41" s="184"/>
      <c r="AP41" s="184"/>
      <c r="AQ41" s="184"/>
      <c r="AR41" s="184"/>
      <c r="AS41" s="185"/>
      <c r="AT41" s="184"/>
      <c r="AU41" s="184"/>
      <c r="AV41" s="184"/>
      <c r="AW41" s="184"/>
      <c r="AX41" s="153"/>
      <c r="AY41" s="153"/>
      <c r="AZ41" s="151"/>
      <c r="BA41" s="151"/>
      <c r="BB41" s="151"/>
      <c r="BC41" s="151"/>
      <c r="BD41" s="151"/>
    </row>
    <row r="42" spans="1:56" ht="20.25" customHeight="1" x14ac:dyDescent="0.15">
      <c r="A42" s="151"/>
      <c r="B42" s="151"/>
      <c r="C42" s="151"/>
      <c r="D42" s="151"/>
      <c r="E42" s="151"/>
      <c r="F42" s="151"/>
      <c r="G42" s="151"/>
      <c r="H42" s="151"/>
      <c r="I42" s="151"/>
      <c r="J42" s="151"/>
      <c r="K42" s="151"/>
      <c r="L42" s="151"/>
      <c r="M42" s="151"/>
      <c r="N42" s="151"/>
      <c r="O42" s="151"/>
      <c r="P42" s="153"/>
      <c r="Q42" s="182"/>
      <c r="R42" s="183" t="s">
        <v>289</v>
      </c>
      <c r="S42" s="182"/>
      <c r="T42" s="182"/>
      <c r="U42" s="182"/>
      <c r="V42" s="182"/>
      <c r="W42" s="182"/>
      <c r="X42" s="190" t="s">
        <v>290</v>
      </c>
      <c r="Y42" s="919" t="s">
        <v>291</v>
      </c>
      <c r="Z42" s="920"/>
      <c r="AA42" s="191"/>
      <c r="AB42" s="190"/>
      <c r="AC42" s="182"/>
      <c r="AD42" s="182"/>
      <c r="AE42" s="182"/>
      <c r="AF42" s="182"/>
      <c r="AG42" s="182"/>
      <c r="AH42" s="182"/>
      <c r="AI42" s="182"/>
      <c r="AJ42" s="185"/>
      <c r="AK42" s="184"/>
      <c r="AL42" s="184"/>
      <c r="AM42" s="184"/>
      <c r="AN42" s="184"/>
      <c r="AO42" s="184"/>
      <c r="AP42" s="184"/>
      <c r="AQ42" s="184"/>
      <c r="AR42" s="184"/>
      <c r="AS42" s="192"/>
      <c r="AT42" s="192"/>
      <c r="AU42" s="184"/>
      <c r="AV42" s="184"/>
      <c r="AW42" s="184"/>
      <c r="AX42" s="153"/>
      <c r="AY42" s="153"/>
      <c r="AZ42" s="151"/>
      <c r="BA42" s="151"/>
      <c r="BB42" s="151"/>
      <c r="BC42" s="151"/>
      <c r="BD42" s="151"/>
    </row>
    <row r="43" spans="1:56" ht="20.25" customHeight="1" x14ac:dyDescent="0.2">
      <c r="A43" s="151"/>
      <c r="B43" s="151"/>
      <c r="C43" s="126"/>
      <c r="D43" s="181"/>
      <c r="E43" s="181"/>
      <c r="F43" s="182"/>
      <c r="G43" s="182"/>
      <c r="H43" s="182"/>
      <c r="I43" s="182"/>
      <c r="J43" s="182"/>
      <c r="K43" s="182"/>
      <c r="L43" s="193" t="s">
        <v>292</v>
      </c>
      <c r="M43" s="183"/>
      <c r="N43" s="183"/>
      <c r="O43" s="212"/>
      <c r="P43" s="153"/>
      <c r="Q43" s="182"/>
      <c r="R43" s="182" t="s">
        <v>293</v>
      </c>
      <c r="S43" s="182"/>
      <c r="T43" s="182"/>
      <c r="U43" s="182"/>
      <c r="V43" s="182"/>
      <c r="W43" s="182" t="s">
        <v>294</v>
      </c>
      <c r="X43" s="182"/>
      <c r="Y43" s="182"/>
      <c r="Z43" s="182"/>
      <c r="AA43" s="183"/>
      <c r="AB43" s="182"/>
      <c r="AC43" s="182"/>
      <c r="AD43" s="182"/>
      <c r="AE43" s="182"/>
      <c r="AF43" s="182"/>
      <c r="AG43" s="182"/>
      <c r="AH43" s="182"/>
      <c r="AI43" s="182"/>
      <c r="AJ43" s="184"/>
      <c r="AK43" s="184"/>
      <c r="AL43" s="184"/>
      <c r="AM43" s="184"/>
      <c r="AN43" s="184"/>
      <c r="AO43" s="184"/>
      <c r="AP43" s="184"/>
      <c r="AQ43" s="184"/>
      <c r="AR43" s="184"/>
      <c r="AS43" s="185"/>
      <c r="AT43" s="184"/>
      <c r="AU43" s="184"/>
      <c r="AV43" s="184"/>
      <c r="AW43" s="184"/>
      <c r="AX43" s="153"/>
      <c r="AY43" s="153"/>
      <c r="AZ43" s="151"/>
      <c r="BA43" s="151"/>
      <c r="BB43" s="151"/>
      <c r="BC43" s="151"/>
      <c r="BD43" s="151"/>
    </row>
    <row r="44" spans="1:56" ht="20.25" customHeight="1" x14ac:dyDescent="0.15">
      <c r="A44" s="151"/>
      <c r="B44" s="151"/>
      <c r="C44" s="213" t="s">
        <v>295</v>
      </c>
      <c r="D44" s="213"/>
      <c r="E44" s="182"/>
      <c r="F44" s="213" t="s">
        <v>296</v>
      </c>
      <c r="G44" s="213"/>
      <c r="H44" s="182"/>
      <c r="I44" s="196"/>
      <c r="J44" s="196"/>
      <c r="K44" s="182"/>
      <c r="L44" s="207" t="s">
        <v>297</v>
      </c>
      <c r="M44" s="207"/>
      <c r="N44" s="207"/>
      <c r="O44" s="182"/>
      <c r="P44" s="153"/>
      <c r="Q44" s="182"/>
      <c r="R44" s="182" t="str">
        <f>IF($Y$42="週","対象時間数（週平均）","対象時間数（当月合計）")</f>
        <v>対象時間数（週平均）</v>
      </c>
      <c r="S44" s="182"/>
      <c r="T44" s="182"/>
      <c r="U44" s="182"/>
      <c r="V44" s="182"/>
      <c r="W44" s="182" t="str">
        <f>IF($Y$42="週","週に勤務すべき時間数","当月に勤務すべき時間数")</f>
        <v>週に勤務すべき時間数</v>
      </c>
      <c r="X44" s="182"/>
      <c r="Y44" s="182"/>
      <c r="Z44" s="182"/>
      <c r="AA44" s="183"/>
      <c r="AB44" s="873" t="s">
        <v>298</v>
      </c>
      <c r="AC44" s="873"/>
      <c r="AD44" s="873"/>
      <c r="AE44" s="873"/>
      <c r="AF44" s="182"/>
      <c r="AG44" s="182"/>
      <c r="AH44" s="182"/>
      <c r="AI44" s="182"/>
      <c r="AJ44" s="184"/>
      <c r="AK44" s="184"/>
      <c r="AL44" s="184"/>
      <c r="AM44" s="184"/>
      <c r="AN44" s="184"/>
      <c r="AO44" s="184"/>
      <c r="AP44" s="184"/>
      <c r="AQ44" s="184"/>
      <c r="AR44" s="184"/>
      <c r="AS44" s="185"/>
      <c r="AT44" s="184"/>
      <c r="AU44" s="184"/>
      <c r="AV44" s="184"/>
      <c r="AW44" s="184"/>
      <c r="AX44" s="153"/>
      <c r="AY44" s="153"/>
      <c r="AZ44" s="151"/>
      <c r="BA44" s="151"/>
      <c r="BB44" s="151"/>
      <c r="BC44" s="151"/>
      <c r="BD44" s="151"/>
    </row>
    <row r="45" spans="1:56" ht="20.25" customHeight="1" x14ac:dyDescent="0.15">
      <c r="A45" s="151"/>
      <c r="B45" s="151"/>
      <c r="C45" s="902">
        <f>L40</f>
        <v>46</v>
      </c>
      <c r="D45" s="903"/>
      <c r="E45" s="186" t="s">
        <v>299</v>
      </c>
      <c r="F45" s="900">
        <v>40</v>
      </c>
      <c r="G45" s="901"/>
      <c r="H45" s="186" t="s">
        <v>300</v>
      </c>
      <c r="I45" s="902">
        <f>C45/F45</f>
        <v>1.1499999999999999</v>
      </c>
      <c r="J45" s="903"/>
      <c r="K45" s="186" t="s">
        <v>301</v>
      </c>
      <c r="L45" s="904">
        <f>IF(C45&lt;40,1,ROUNDUP(I45,1))</f>
        <v>1.2000000000000002</v>
      </c>
      <c r="M45" s="905"/>
      <c r="N45" s="906"/>
      <c r="O45" s="182"/>
      <c r="P45" s="153"/>
      <c r="Q45" s="182"/>
      <c r="R45" s="907">
        <f>IF($Y$42="週",AA40,Y40)</f>
        <v>108</v>
      </c>
      <c r="S45" s="908"/>
      <c r="T45" s="908"/>
      <c r="U45" s="909"/>
      <c r="V45" s="186" t="s">
        <v>299</v>
      </c>
      <c r="W45" s="848">
        <f>IF($Y$42="週",$AV$5,$AZ$5)</f>
        <v>40</v>
      </c>
      <c r="X45" s="877"/>
      <c r="Y45" s="877"/>
      <c r="Z45" s="849"/>
      <c r="AA45" s="186" t="s">
        <v>300</v>
      </c>
      <c r="AB45" s="910">
        <f>ROUNDDOWN(R45/W45,1)</f>
        <v>2.7</v>
      </c>
      <c r="AC45" s="911"/>
      <c r="AD45" s="911"/>
      <c r="AE45" s="912"/>
      <c r="AF45" s="182"/>
      <c r="AG45" s="182"/>
      <c r="AH45" s="182"/>
      <c r="AI45" s="182"/>
      <c r="AJ45" s="915"/>
      <c r="AK45" s="915"/>
      <c r="AL45" s="915"/>
      <c r="AM45" s="915"/>
      <c r="AN45" s="188"/>
      <c r="AO45" s="884"/>
      <c r="AP45" s="884"/>
      <c r="AQ45" s="884"/>
      <c r="AR45" s="884"/>
      <c r="AS45" s="188"/>
      <c r="AT45" s="867"/>
      <c r="AU45" s="867"/>
      <c r="AV45" s="867"/>
      <c r="AW45" s="867"/>
      <c r="AX45" s="153"/>
      <c r="AY45" s="153"/>
      <c r="AZ45" s="151"/>
      <c r="BA45" s="151"/>
      <c r="BB45" s="151"/>
      <c r="BC45" s="151"/>
      <c r="BD45" s="151"/>
    </row>
    <row r="46" spans="1:56" ht="20.25" customHeight="1" x14ac:dyDescent="0.15">
      <c r="A46" s="151"/>
      <c r="B46" s="151"/>
      <c r="C46" s="147"/>
      <c r="D46" s="182"/>
      <c r="E46" s="182"/>
      <c r="F46" s="182"/>
      <c r="G46" s="182"/>
      <c r="H46" s="182"/>
      <c r="I46" s="182"/>
      <c r="J46" s="182"/>
      <c r="K46" s="182"/>
      <c r="L46" s="182" t="s">
        <v>302</v>
      </c>
      <c r="M46" s="182"/>
      <c r="N46" s="182"/>
      <c r="O46" s="182"/>
      <c r="P46" s="153"/>
      <c r="Q46" s="182"/>
      <c r="R46" s="182"/>
      <c r="S46" s="182"/>
      <c r="T46" s="182"/>
      <c r="U46" s="182"/>
      <c r="V46" s="182"/>
      <c r="W46" s="182"/>
      <c r="X46" s="182"/>
      <c r="Y46" s="182"/>
      <c r="Z46" s="182"/>
      <c r="AA46" s="183"/>
      <c r="AB46" s="182" t="s">
        <v>303</v>
      </c>
      <c r="AC46" s="182"/>
      <c r="AD46" s="182"/>
      <c r="AE46" s="182"/>
      <c r="AF46" s="182"/>
      <c r="AG46" s="182"/>
      <c r="AH46" s="182"/>
      <c r="AI46" s="182"/>
      <c r="AJ46" s="184"/>
      <c r="AK46" s="184"/>
      <c r="AL46" s="184"/>
      <c r="AM46" s="184"/>
      <c r="AN46" s="184"/>
      <c r="AO46" s="184"/>
      <c r="AP46" s="184"/>
      <c r="AQ46" s="184"/>
      <c r="AR46" s="184"/>
      <c r="AS46" s="185"/>
      <c r="AT46" s="184"/>
      <c r="AU46" s="184"/>
      <c r="AV46" s="184"/>
      <c r="AW46" s="184"/>
      <c r="AX46" s="153"/>
      <c r="AY46" s="153"/>
      <c r="AZ46" s="151"/>
      <c r="BA46" s="151"/>
      <c r="BB46" s="151"/>
      <c r="BC46" s="151"/>
      <c r="BD46" s="151"/>
    </row>
    <row r="47" spans="1:56" ht="20.25" customHeight="1" x14ac:dyDescent="0.15">
      <c r="A47" s="151"/>
      <c r="B47" s="151"/>
      <c r="C47" s="147" t="s">
        <v>304</v>
      </c>
      <c r="D47" s="182"/>
      <c r="E47" s="182"/>
      <c r="F47" s="182"/>
      <c r="G47" s="182"/>
      <c r="H47" s="182"/>
      <c r="I47" s="182"/>
      <c r="J47" s="182"/>
      <c r="K47" s="182"/>
      <c r="L47" s="182"/>
      <c r="M47" s="182"/>
      <c r="N47" s="182"/>
      <c r="O47" s="182"/>
      <c r="P47" s="153"/>
      <c r="Q47" s="182"/>
      <c r="R47" s="182" t="s">
        <v>305</v>
      </c>
      <c r="S47" s="182"/>
      <c r="T47" s="182"/>
      <c r="U47" s="182"/>
      <c r="V47" s="182"/>
      <c r="W47" s="182"/>
      <c r="X47" s="182"/>
      <c r="Y47" s="182"/>
      <c r="Z47" s="182"/>
      <c r="AA47" s="183"/>
      <c r="AB47" s="182"/>
      <c r="AC47" s="182"/>
      <c r="AD47" s="182"/>
      <c r="AE47" s="182"/>
      <c r="AF47" s="182"/>
      <c r="AG47" s="182"/>
      <c r="AH47" s="182"/>
      <c r="AI47" s="182"/>
      <c r="AJ47" s="182"/>
      <c r="AK47" s="197"/>
      <c r="AL47" s="198"/>
      <c r="AM47" s="198"/>
      <c r="AN47" s="182"/>
      <c r="AO47" s="182"/>
      <c r="AP47" s="182"/>
      <c r="AQ47" s="182"/>
      <c r="AR47" s="182"/>
      <c r="AS47" s="182"/>
      <c r="AT47" s="182"/>
      <c r="AU47" s="182"/>
      <c r="AV47" s="147"/>
      <c r="AW47" s="147"/>
      <c r="AX47" s="153"/>
      <c r="AY47" s="153"/>
      <c r="AZ47" s="151"/>
      <c r="BA47" s="151"/>
      <c r="BB47" s="151"/>
      <c r="BC47" s="151"/>
      <c r="BD47" s="151"/>
    </row>
    <row r="48" spans="1:56" ht="20.25" customHeight="1" x14ac:dyDescent="0.15">
      <c r="A48" s="151"/>
      <c r="B48" s="151"/>
      <c r="C48" s="147"/>
      <c r="D48" s="182" t="s">
        <v>306</v>
      </c>
      <c r="E48" s="182"/>
      <c r="F48" s="182"/>
      <c r="G48" s="182"/>
      <c r="H48" s="182"/>
      <c r="I48" s="182"/>
      <c r="J48" s="182"/>
      <c r="K48" s="182"/>
      <c r="L48" s="182"/>
      <c r="M48" s="182"/>
      <c r="N48" s="182"/>
      <c r="O48" s="182"/>
      <c r="P48" s="153"/>
      <c r="Q48" s="182"/>
      <c r="R48" s="182" t="s">
        <v>270</v>
      </c>
      <c r="S48" s="182"/>
      <c r="T48" s="182"/>
      <c r="U48" s="182"/>
      <c r="V48" s="182"/>
      <c r="W48" s="182"/>
      <c r="X48" s="182"/>
      <c r="Y48" s="182"/>
      <c r="Z48" s="182"/>
      <c r="AA48" s="183"/>
      <c r="AB48" s="186"/>
      <c r="AC48" s="186"/>
      <c r="AD48" s="186"/>
      <c r="AE48" s="186"/>
      <c r="AF48" s="182"/>
      <c r="AG48" s="182"/>
      <c r="AH48" s="182"/>
      <c r="AI48" s="182"/>
      <c r="AJ48" s="182"/>
      <c r="AK48" s="197"/>
      <c r="AL48" s="198"/>
      <c r="AM48" s="198"/>
      <c r="AN48" s="182"/>
      <c r="AO48" s="182"/>
      <c r="AP48" s="182"/>
      <c r="AQ48" s="182"/>
      <c r="AR48" s="182"/>
      <c r="AS48" s="182"/>
      <c r="AT48" s="182"/>
      <c r="AU48" s="182"/>
      <c r="AV48" s="147"/>
      <c r="AW48" s="147"/>
      <c r="AX48" s="153"/>
      <c r="AY48" s="153"/>
      <c r="AZ48" s="151"/>
      <c r="BA48" s="151"/>
      <c r="BB48" s="151"/>
      <c r="BC48" s="151"/>
      <c r="BD48" s="151"/>
    </row>
    <row r="49" spans="1:58" ht="20.25" customHeight="1" x14ac:dyDescent="0.15">
      <c r="A49" s="151"/>
      <c r="B49" s="151"/>
      <c r="C49" s="147" t="s">
        <v>307</v>
      </c>
      <c r="D49" s="182"/>
      <c r="E49" s="182"/>
      <c r="F49" s="182"/>
      <c r="G49" s="182"/>
      <c r="H49" s="182"/>
      <c r="I49" s="182"/>
      <c r="J49" s="182"/>
      <c r="K49" s="182"/>
      <c r="L49" s="182"/>
      <c r="M49" s="182"/>
      <c r="N49" s="182"/>
      <c r="O49" s="182"/>
      <c r="P49" s="153"/>
      <c r="Q49" s="182"/>
      <c r="R49" s="147" t="s">
        <v>308</v>
      </c>
      <c r="S49" s="147"/>
      <c r="T49" s="147"/>
      <c r="U49" s="147"/>
      <c r="V49" s="147"/>
      <c r="W49" s="182" t="s">
        <v>309</v>
      </c>
      <c r="X49" s="147"/>
      <c r="Y49" s="147"/>
      <c r="Z49" s="147"/>
      <c r="AA49" s="147"/>
      <c r="AB49" s="873" t="s">
        <v>273</v>
      </c>
      <c r="AC49" s="873"/>
      <c r="AD49" s="873"/>
      <c r="AE49" s="873"/>
      <c r="AF49" s="182"/>
      <c r="AG49" s="182"/>
      <c r="AH49" s="182"/>
      <c r="AI49" s="182"/>
      <c r="AJ49" s="182"/>
      <c r="AK49" s="197"/>
      <c r="AL49" s="198"/>
      <c r="AM49" s="198"/>
      <c r="AN49" s="182"/>
      <c r="AO49" s="182"/>
      <c r="AP49" s="182"/>
      <c r="AQ49" s="182"/>
      <c r="AR49" s="182"/>
      <c r="AS49" s="182"/>
      <c r="AT49" s="182"/>
      <c r="AU49" s="182"/>
      <c r="AV49" s="147"/>
      <c r="AW49" s="147"/>
      <c r="AX49" s="153"/>
      <c r="AY49" s="153"/>
      <c r="AZ49" s="151"/>
      <c r="BA49" s="151"/>
      <c r="BB49" s="151"/>
      <c r="BC49" s="151"/>
      <c r="BD49" s="151"/>
    </row>
    <row r="50" spans="1:58" ht="20.25" customHeight="1" x14ac:dyDescent="0.15">
      <c r="A50" s="151"/>
      <c r="B50" s="151"/>
      <c r="C50" s="147" t="s">
        <v>310</v>
      </c>
      <c r="D50" s="182"/>
      <c r="E50" s="182"/>
      <c r="F50" s="182"/>
      <c r="G50" s="182"/>
      <c r="H50" s="182"/>
      <c r="I50" s="182"/>
      <c r="J50" s="182"/>
      <c r="K50" s="182"/>
      <c r="L50" s="182"/>
      <c r="M50" s="182"/>
      <c r="N50" s="182"/>
      <c r="O50" s="182"/>
      <c r="P50" s="153"/>
      <c r="Q50" s="182"/>
      <c r="R50" s="848">
        <f>AE40</f>
        <v>2</v>
      </c>
      <c r="S50" s="877"/>
      <c r="T50" s="877"/>
      <c r="U50" s="849"/>
      <c r="V50" s="186" t="s">
        <v>311</v>
      </c>
      <c r="W50" s="910">
        <f>AB45</f>
        <v>2.7</v>
      </c>
      <c r="X50" s="911"/>
      <c r="Y50" s="911"/>
      <c r="Z50" s="912"/>
      <c r="AA50" s="186" t="s">
        <v>300</v>
      </c>
      <c r="AB50" s="916">
        <f>ROUNDDOWN(R50+W50,1)</f>
        <v>4.7</v>
      </c>
      <c r="AC50" s="917"/>
      <c r="AD50" s="917"/>
      <c r="AE50" s="918"/>
      <c r="AF50" s="182"/>
      <c r="AG50" s="182"/>
      <c r="AH50" s="182"/>
      <c r="AI50" s="182"/>
      <c r="AJ50" s="182"/>
      <c r="AK50" s="197"/>
      <c r="AL50" s="198"/>
      <c r="AM50" s="198"/>
      <c r="AN50" s="182"/>
      <c r="AO50" s="182"/>
      <c r="AP50" s="182"/>
      <c r="AQ50" s="182"/>
      <c r="AR50" s="182"/>
      <c r="AS50" s="182"/>
      <c r="AT50" s="182"/>
      <c r="AU50" s="182"/>
      <c r="AV50" s="147"/>
      <c r="AW50" s="147"/>
      <c r="AX50" s="153"/>
      <c r="AY50" s="153"/>
      <c r="AZ50" s="151"/>
      <c r="BA50" s="151"/>
      <c r="BB50" s="151"/>
      <c r="BC50" s="151"/>
      <c r="BD50" s="151"/>
    </row>
    <row r="51" spans="1:58" ht="20.25" customHeight="1" x14ac:dyDescent="0.15">
      <c r="A51" s="151"/>
      <c r="B51" s="151"/>
      <c r="C51" s="147" t="s">
        <v>312</v>
      </c>
      <c r="D51" s="181"/>
      <c r="E51" s="181"/>
      <c r="F51" s="147"/>
      <c r="G51" s="182"/>
      <c r="H51" s="182"/>
      <c r="I51" s="182"/>
      <c r="J51" s="182"/>
      <c r="K51" s="182"/>
      <c r="L51" s="182"/>
      <c r="M51" s="182"/>
      <c r="N51" s="182"/>
      <c r="O51" s="182"/>
      <c r="P51" s="153"/>
      <c r="Q51" s="182"/>
      <c r="R51" s="182"/>
      <c r="S51" s="182"/>
      <c r="T51" s="182"/>
      <c r="U51" s="182"/>
      <c r="V51" s="182"/>
      <c r="W51" s="182"/>
      <c r="X51" s="182"/>
      <c r="Y51" s="182"/>
      <c r="Z51" s="182"/>
      <c r="AA51" s="182"/>
      <c r="AB51" s="182"/>
      <c r="AC51" s="183"/>
      <c r="AD51" s="182"/>
      <c r="AE51" s="182"/>
      <c r="AF51" s="182"/>
      <c r="AG51" s="182"/>
      <c r="AH51" s="182"/>
      <c r="AI51" s="182"/>
      <c r="AJ51" s="182"/>
      <c r="AK51" s="197"/>
      <c r="AL51" s="198"/>
      <c r="AM51" s="198"/>
      <c r="AN51" s="182"/>
      <c r="AO51" s="182"/>
      <c r="AP51" s="182"/>
      <c r="AQ51" s="182"/>
      <c r="AR51" s="182"/>
      <c r="AS51" s="182"/>
      <c r="AT51" s="182"/>
      <c r="AU51" s="182"/>
      <c r="AV51" s="147"/>
      <c r="AW51" s="147"/>
      <c r="AX51" s="151"/>
      <c r="AY51" s="151"/>
      <c r="AZ51" s="151"/>
      <c r="BA51" s="151"/>
      <c r="BB51" s="151"/>
      <c r="BC51" s="151"/>
      <c r="BD51" s="151"/>
    </row>
    <row r="52" spans="1:58" ht="20.25" customHeight="1" x14ac:dyDescent="0.15">
      <c r="C52" s="272"/>
      <c r="D52" s="272"/>
      <c r="E52" s="271"/>
      <c r="F52" s="271"/>
      <c r="G52" s="271"/>
      <c r="H52" s="271"/>
      <c r="I52" s="271"/>
      <c r="J52" s="271"/>
      <c r="K52" s="271"/>
      <c r="L52" s="271"/>
      <c r="M52" s="271"/>
      <c r="N52" s="271"/>
      <c r="O52" s="271"/>
      <c r="P52" s="271"/>
      <c r="Q52" s="271"/>
      <c r="R52" s="271"/>
      <c r="S52" s="271"/>
      <c r="T52" s="272"/>
      <c r="U52" s="271"/>
      <c r="V52" s="271"/>
      <c r="W52" s="271"/>
      <c r="X52" s="271"/>
      <c r="Y52" s="271"/>
      <c r="Z52" s="271"/>
      <c r="AA52" s="271"/>
      <c r="AB52" s="271"/>
      <c r="AC52" s="271"/>
      <c r="AD52" s="271"/>
      <c r="AE52" s="271"/>
      <c r="AF52" s="271"/>
      <c r="AJ52" s="273"/>
      <c r="AK52" s="274"/>
      <c r="AL52" s="274"/>
      <c r="AM52" s="271"/>
      <c r="AN52" s="271"/>
      <c r="AO52" s="271"/>
      <c r="AP52" s="271"/>
      <c r="AQ52" s="271"/>
      <c r="AR52" s="271"/>
      <c r="AS52" s="271"/>
      <c r="AT52" s="271"/>
      <c r="AU52" s="271"/>
      <c r="AV52" s="271"/>
      <c r="AW52" s="271"/>
      <c r="AX52" s="271"/>
      <c r="AY52" s="271"/>
      <c r="AZ52" s="271"/>
      <c r="BA52" s="271"/>
      <c r="BB52" s="271"/>
      <c r="BC52" s="271"/>
      <c r="BD52" s="271"/>
      <c r="BE52" s="274"/>
    </row>
    <row r="53" spans="1:58" ht="20.25" customHeight="1" x14ac:dyDescent="0.15">
      <c r="A53" s="271"/>
      <c r="B53" s="271"/>
      <c r="C53" s="272"/>
      <c r="D53" s="272"/>
      <c r="E53" s="271"/>
      <c r="F53" s="271"/>
      <c r="G53" s="271"/>
      <c r="H53" s="271"/>
      <c r="I53" s="271"/>
      <c r="J53" s="271"/>
      <c r="K53" s="271"/>
      <c r="L53" s="271"/>
      <c r="M53" s="271"/>
      <c r="N53" s="271"/>
      <c r="O53" s="271"/>
      <c r="P53" s="271"/>
      <c r="Q53" s="271"/>
      <c r="R53" s="271"/>
      <c r="S53" s="271"/>
      <c r="T53" s="271"/>
      <c r="U53" s="272"/>
      <c r="V53" s="271"/>
      <c r="W53" s="271"/>
      <c r="X53" s="271"/>
      <c r="Y53" s="271"/>
      <c r="Z53" s="271"/>
      <c r="AA53" s="271"/>
      <c r="AB53" s="271"/>
      <c r="AC53" s="271"/>
      <c r="AD53" s="271"/>
      <c r="AE53" s="271"/>
      <c r="AF53" s="271"/>
      <c r="AG53" s="271"/>
      <c r="AK53" s="273"/>
      <c r="AL53" s="274"/>
      <c r="AM53" s="274"/>
      <c r="AN53" s="271"/>
      <c r="AO53" s="271"/>
      <c r="AP53" s="271"/>
      <c r="AQ53" s="271"/>
      <c r="AR53" s="271"/>
      <c r="AS53" s="271"/>
      <c r="AT53" s="271"/>
      <c r="AU53" s="271"/>
      <c r="AV53" s="271"/>
      <c r="AW53" s="271"/>
      <c r="AX53" s="271"/>
      <c r="AY53" s="271"/>
      <c r="AZ53" s="271"/>
      <c r="BA53" s="271"/>
      <c r="BB53" s="271"/>
      <c r="BC53" s="271"/>
      <c r="BD53" s="271"/>
      <c r="BE53" s="271"/>
      <c r="BF53" s="274"/>
    </row>
    <row r="54" spans="1:58" ht="20.25" customHeight="1" x14ac:dyDescent="0.15">
      <c r="A54" s="271"/>
      <c r="B54" s="271"/>
      <c r="C54" s="271"/>
      <c r="D54" s="272"/>
      <c r="E54" s="271"/>
      <c r="F54" s="271"/>
      <c r="G54" s="271"/>
      <c r="H54" s="271"/>
      <c r="I54" s="271"/>
      <c r="J54" s="271"/>
      <c r="K54" s="271"/>
      <c r="L54" s="271"/>
      <c r="M54" s="271"/>
      <c r="N54" s="271"/>
      <c r="O54" s="271"/>
      <c r="P54" s="271"/>
      <c r="Q54" s="271"/>
      <c r="R54" s="271"/>
      <c r="S54" s="271"/>
      <c r="T54" s="271"/>
      <c r="U54" s="272"/>
      <c r="V54" s="271"/>
      <c r="W54" s="271"/>
      <c r="X54" s="271"/>
      <c r="Y54" s="271"/>
      <c r="Z54" s="271"/>
      <c r="AA54" s="271"/>
      <c r="AB54" s="271"/>
      <c r="AC54" s="271"/>
      <c r="AD54" s="271"/>
      <c r="AE54" s="271"/>
      <c r="AF54" s="271"/>
      <c r="AG54" s="271"/>
      <c r="AK54" s="273"/>
      <c r="AL54" s="274"/>
      <c r="AM54" s="274"/>
      <c r="AN54" s="271"/>
      <c r="AO54" s="271"/>
      <c r="AP54" s="271"/>
      <c r="AQ54" s="271"/>
      <c r="AR54" s="271"/>
      <c r="AS54" s="271"/>
      <c r="AT54" s="271"/>
      <c r="AU54" s="271"/>
      <c r="AV54" s="271"/>
      <c r="AW54" s="271"/>
      <c r="AX54" s="271"/>
      <c r="AY54" s="271"/>
      <c r="AZ54" s="271"/>
      <c r="BA54" s="271"/>
      <c r="BB54" s="271"/>
      <c r="BC54" s="271"/>
      <c r="BD54" s="271"/>
      <c r="BE54" s="271"/>
      <c r="BF54" s="274"/>
    </row>
    <row r="55" spans="1:58" ht="20.25" customHeight="1" x14ac:dyDescent="0.15">
      <c r="A55" s="271"/>
      <c r="B55" s="271"/>
      <c r="C55" s="272"/>
      <c r="D55" s="272"/>
      <c r="E55" s="271"/>
      <c r="F55" s="271"/>
      <c r="G55" s="271"/>
      <c r="H55" s="271"/>
      <c r="I55" s="271"/>
      <c r="J55" s="271"/>
      <c r="K55" s="271"/>
      <c r="L55" s="271"/>
      <c r="M55" s="271"/>
      <c r="N55" s="271"/>
      <c r="O55" s="271"/>
      <c r="P55" s="271"/>
      <c r="Q55" s="271"/>
      <c r="R55" s="271"/>
      <c r="S55" s="271"/>
      <c r="T55" s="271"/>
      <c r="U55" s="272"/>
      <c r="V55" s="271"/>
      <c r="W55" s="271"/>
      <c r="X55" s="271"/>
      <c r="Y55" s="271"/>
      <c r="Z55" s="271"/>
      <c r="AA55" s="271"/>
      <c r="AB55" s="271"/>
      <c r="AC55" s="271"/>
      <c r="AD55" s="271"/>
      <c r="AE55" s="271"/>
      <c r="AF55" s="271"/>
      <c r="AG55" s="271"/>
      <c r="AK55" s="273"/>
      <c r="AL55" s="274"/>
      <c r="AM55" s="274"/>
      <c r="AN55" s="271"/>
      <c r="AO55" s="271"/>
      <c r="AP55" s="271"/>
      <c r="AQ55" s="271"/>
      <c r="AR55" s="271"/>
      <c r="AS55" s="271"/>
      <c r="AT55" s="271"/>
      <c r="AU55" s="271"/>
      <c r="AV55" s="271"/>
      <c r="AW55" s="271"/>
      <c r="AX55" s="271"/>
      <c r="AY55" s="271"/>
      <c r="AZ55" s="271"/>
      <c r="BA55" s="271"/>
      <c r="BB55" s="271"/>
      <c r="BC55" s="271"/>
      <c r="BD55" s="271"/>
      <c r="BE55" s="271"/>
      <c r="BF55" s="274"/>
    </row>
    <row r="56" spans="1:58" ht="20.25" customHeight="1" x14ac:dyDescent="0.15">
      <c r="C56" s="273"/>
      <c r="D56" s="273"/>
      <c r="E56" s="273"/>
      <c r="F56" s="273"/>
      <c r="G56" s="273"/>
      <c r="H56" s="273"/>
      <c r="I56" s="273"/>
      <c r="J56" s="273"/>
      <c r="K56" s="273"/>
      <c r="L56" s="273"/>
      <c r="M56" s="273"/>
      <c r="N56" s="273"/>
      <c r="O56" s="273"/>
      <c r="P56" s="273"/>
      <c r="Q56" s="273"/>
      <c r="R56" s="273"/>
      <c r="S56" s="273"/>
      <c r="T56" s="273"/>
      <c r="U56" s="274"/>
      <c r="V56" s="274"/>
      <c r="W56" s="273"/>
      <c r="X56" s="273"/>
      <c r="Y56" s="273"/>
      <c r="Z56" s="273"/>
      <c r="AA56" s="273"/>
      <c r="AB56" s="273"/>
      <c r="AC56" s="273"/>
      <c r="AD56" s="273"/>
      <c r="AE56" s="273"/>
      <c r="AF56" s="273"/>
      <c r="AG56" s="273"/>
      <c r="AH56" s="273"/>
      <c r="AI56" s="273"/>
      <c r="AJ56" s="273"/>
      <c r="AK56" s="273"/>
      <c r="AL56" s="274"/>
      <c r="AM56" s="274"/>
      <c r="AN56" s="271"/>
      <c r="AO56" s="271"/>
      <c r="AP56" s="271"/>
      <c r="AQ56" s="271"/>
      <c r="AR56" s="271"/>
      <c r="AS56" s="271"/>
      <c r="AT56" s="271"/>
      <c r="AU56" s="271"/>
      <c r="AV56" s="271"/>
      <c r="AW56" s="271"/>
      <c r="AX56" s="271"/>
      <c r="AY56" s="271"/>
      <c r="AZ56" s="271"/>
      <c r="BA56" s="271"/>
      <c r="BB56" s="271"/>
      <c r="BC56" s="271"/>
      <c r="BD56" s="271"/>
      <c r="BE56" s="271"/>
      <c r="BF56" s="274"/>
    </row>
    <row r="57" spans="1:58" ht="20.25" customHeight="1" x14ac:dyDescent="0.15">
      <c r="C57" s="273"/>
      <c r="D57" s="273"/>
      <c r="E57" s="273"/>
      <c r="F57" s="273"/>
      <c r="G57" s="273"/>
      <c r="H57" s="273"/>
      <c r="I57" s="273"/>
      <c r="J57" s="273"/>
      <c r="K57" s="273"/>
      <c r="L57" s="273"/>
      <c r="M57" s="273"/>
      <c r="N57" s="273"/>
      <c r="O57" s="273"/>
      <c r="P57" s="273"/>
      <c r="Q57" s="273"/>
      <c r="R57" s="273"/>
      <c r="S57" s="273"/>
      <c r="T57" s="273"/>
      <c r="U57" s="274"/>
      <c r="V57" s="274"/>
      <c r="W57" s="273"/>
      <c r="X57" s="273"/>
      <c r="Y57" s="273"/>
      <c r="Z57" s="273"/>
      <c r="AA57" s="273"/>
      <c r="AB57" s="273"/>
      <c r="AC57" s="273"/>
      <c r="AD57" s="273"/>
      <c r="AE57" s="273"/>
      <c r="AF57" s="273"/>
      <c r="AG57" s="273"/>
      <c r="AH57" s="273"/>
      <c r="AI57" s="273"/>
      <c r="AJ57" s="273"/>
      <c r="AK57" s="273"/>
      <c r="AL57" s="274"/>
      <c r="AM57" s="274"/>
      <c r="AN57" s="271"/>
      <c r="AO57" s="271"/>
      <c r="AP57" s="271"/>
      <c r="AQ57" s="271"/>
      <c r="AR57" s="271"/>
      <c r="AS57" s="271"/>
      <c r="AT57" s="271"/>
      <c r="AU57" s="271"/>
      <c r="AV57" s="271"/>
      <c r="AW57" s="271"/>
      <c r="AX57" s="271"/>
      <c r="AY57" s="271"/>
      <c r="AZ57" s="271"/>
      <c r="BA57" s="271"/>
      <c r="BB57" s="271"/>
      <c r="BC57" s="271"/>
      <c r="BD57" s="271"/>
      <c r="BE57" s="271"/>
      <c r="BF57" s="274"/>
    </row>
  </sheetData>
  <sheetProtection insertRows="0"/>
  <mergeCells count="253">
    <mergeCell ref="AB45:AE45"/>
    <mergeCell ref="AA40:AB40"/>
    <mergeCell ref="AE40:AF40"/>
    <mergeCell ref="AJ45:AM45"/>
    <mergeCell ref="AO45:AR45"/>
    <mergeCell ref="AT45:AW45"/>
    <mergeCell ref="AB49:AE49"/>
    <mergeCell ref="R50:U50"/>
    <mergeCell ref="W50:Z50"/>
    <mergeCell ref="AB50:AE50"/>
    <mergeCell ref="AS40:AT40"/>
    <mergeCell ref="Y42:Z42"/>
    <mergeCell ref="AB44:AE44"/>
    <mergeCell ref="AJ40:AK40"/>
    <mergeCell ref="AL40:AM40"/>
    <mergeCell ref="AN40:AO40"/>
    <mergeCell ref="AQ40:AR40"/>
    <mergeCell ref="L40:M40"/>
    <mergeCell ref="R40:S40"/>
    <mergeCell ref="T40:U40"/>
    <mergeCell ref="V40:W40"/>
    <mergeCell ref="Y40:Z40"/>
    <mergeCell ref="C45:D45"/>
    <mergeCell ref="F45:G45"/>
    <mergeCell ref="I45:J45"/>
    <mergeCell ref="L45:N45"/>
    <mergeCell ref="R45:U45"/>
    <mergeCell ref="W45:Z45"/>
    <mergeCell ref="AK38:AN38"/>
    <mergeCell ref="AQ38:AR38"/>
    <mergeCell ref="AS38:AT38"/>
    <mergeCell ref="N39:O39"/>
    <mergeCell ref="R39:S39"/>
    <mergeCell ref="T39:U39"/>
    <mergeCell ref="V39:W39"/>
    <mergeCell ref="Y39:Z39"/>
    <mergeCell ref="AA39:AB39"/>
    <mergeCell ref="AE39:AF39"/>
    <mergeCell ref="T38:U38"/>
    <mergeCell ref="V38:W38"/>
    <mergeCell ref="Y38:Z38"/>
    <mergeCell ref="AA38:AB38"/>
    <mergeCell ref="AE38:AF38"/>
    <mergeCell ref="AI38:AJ38"/>
    <mergeCell ref="AJ39:AK39"/>
    <mergeCell ref="AL39:AM39"/>
    <mergeCell ref="AN39:AO39"/>
    <mergeCell ref="AQ39:AR39"/>
    <mergeCell ref="AS39:AT39"/>
    <mergeCell ref="AA36:AB36"/>
    <mergeCell ref="C38:E38"/>
    <mergeCell ref="F38:G38"/>
    <mergeCell ref="H38:I38"/>
    <mergeCell ref="J38:K38"/>
    <mergeCell ref="L38:M38"/>
    <mergeCell ref="R38:S38"/>
    <mergeCell ref="R37:S37"/>
    <mergeCell ref="T37:U37"/>
    <mergeCell ref="V37:W37"/>
    <mergeCell ref="AS35:AT35"/>
    <mergeCell ref="AK36:AN36"/>
    <mergeCell ref="AQ36:AT36"/>
    <mergeCell ref="C37:E37"/>
    <mergeCell ref="F37:G37"/>
    <mergeCell ref="H37:I37"/>
    <mergeCell ref="J37:K37"/>
    <mergeCell ref="L37:M37"/>
    <mergeCell ref="AI37:AJ37"/>
    <mergeCell ref="AK37:AN37"/>
    <mergeCell ref="AQ37:AR37"/>
    <mergeCell ref="AS37:AT37"/>
    <mergeCell ref="Y37:Z37"/>
    <mergeCell ref="AA37:AB37"/>
    <mergeCell ref="AE37:AF37"/>
    <mergeCell ref="C36:E36"/>
    <mergeCell ref="F36:G36"/>
    <mergeCell ref="H36:I36"/>
    <mergeCell ref="J36:K36"/>
    <mergeCell ref="L36:M36"/>
    <mergeCell ref="R36:S36"/>
    <mergeCell ref="T36:U36"/>
    <mergeCell ref="V36:W36"/>
    <mergeCell ref="Y36:Z36"/>
    <mergeCell ref="Y35:Z35"/>
    <mergeCell ref="AA35:AB35"/>
    <mergeCell ref="L34:M34"/>
    <mergeCell ref="R34:S35"/>
    <mergeCell ref="T34:W34"/>
    <mergeCell ref="Y34:AB34"/>
    <mergeCell ref="AI34:AJ34"/>
    <mergeCell ref="AK34:AN34"/>
    <mergeCell ref="AI35:AJ35"/>
    <mergeCell ref="AK35:AN35"/>
    <mergeCell ref="AE36:AF36"/>
    <mergeCell ref="AI36:AJ36"/>
    <mergeCell ref="AY29:BD29"/>
    <mergeCell ref="C30:D30"/>
    <mergeCell ref="E30:F30"/>
    <mergeCell ref="G30:K30"/>
    <mergeCell ref="L30:O30"/>
    <mergeCell ref="AU30:AV30"/>
    <mergeCell ref="AW30:AX30"/>
    <mergeCell ref="AY30:BD30"/>
    <mergeCell ref="C29:D29"/>
    <mergeCell ref="E29:F29"/>
    <mergeCell ref="G29:K29"/>
    <mergeCell ref="L29:O29"/>
    <mergeCell ref="AU29:AV29"/>
    <mergeCell ref="AW29:AX29"/>
    <mergeCell ref="AS34:AT34"/>
    <mergeCell ref="C35:E35"/>
    <mergeCell ref="F35:G35"/>
    <mergeCell ref="H35:I35"/>
    <mergeCell ref="J35:K35"/>
    <mergeCell ref="L35:M35"/>
    <mergeCell ref="T35:U35"/>
    <mergeCell ref="V35:W35"/>
    <mergeCell ref="AY27:BD27"/>
    <mergeCell ref="C28:D28"/>
    <mergeCell ref="E28:F28"/>
    <mergeCell ref="G28:K28"/>
    <mergeCell ref="L28:O28"/>
    <mergeCell ref="AU28:AV28"/>
    <mergeCell ref="AW28:AX28"/>
    <mergeCell ref="AY28:BD28"/>
    <mergeCell ref="C27:D27"/>
    <mergeCell ref="E27:F27"/>
    <mergeCell ref="G27:K27"/>
    <mergeCell ref="L27:O27"/>
    <mergeCell ref="AU27:AV27"/>
    <mergeCell ref="AW27:AX27"/>
    <mergeCell ref="AY25:BD25"/>
    <mergeCell ref="C26:D26"/>
    <mergeCell ref="E26:F26"/>
    <mergeCell ref="G26:K26"/>
    <mergeCell ref="L26:O26"/>
    <mergeCell ref="AU26:AV26"/>
    <mergeCell ref="AW26:AX26"/>
    <mergeCell ref="AY26:BD26"/>
    <mergeCell ref="C25:D25"/>
    <mergeCell ref="E25:F25"/>
    <mergeCell ref="G25:K25"/>
    <mergeCell ref="L25:O25"/>
    <mergeCell ref="AU25:AV25"/>
    <mergeCell ref="AW25:AX25"/>
    <mergeCell ref="AY23:BD23"/>
    <mergeCell ref="C24:D24"/>
    <mergeCell ref="E24:F24"/>
    <mergeCell ref="G24:K24"/>
    <mergeCell ref="L24:O24"/>
    <mergeCell ref="AU24:AV24"/>
    <mergeCell ref="AW24:AX24"/>
    <mergeCell ref="AY24:BD24"/>
    <mergeCell ref="C23:D23"/>
    <mergeCell ref="E23:F23"/>
    <mergeCell ref="G23:K23"/>
    <mergeCell ref="L23:O23"/>
    <mergeCell ref="AU23:AV23"/>
    <mergeCell ref="AW23:AX23"/>
    <mergeCell ref="AY21:BD21"/>
    <mergeCell ref="C22:D22"/>
    <mergeCell ref="E22:F22"/>
    <mergeCell ref="G22:K22"/>
    <mergeCell ref="L22:O22"/>
    <mergeCell ref="AU22:AV22"/>
    <mergeCell ref="AW22:AX22"/>
    <mergeCell ref="AY22:BD22"/>
    <mergeCell ref="C21:D21"/>
    <mergeCell ref="E21:F21"/>
    <mergeCell ref="G21:K21"/>
    <mergeCell ref="L21:O21"/>
    <mergeCell ref="AU21:AV21"/>
    <mergeCell ref="AW21:AX21"/>
    <mergeCell ref="AY19:BD19"/>
    <mergeCell ref="C20:D20"/>
    <mergeCell ref="E20:F20"/>
    <mergeCell ref="G20:K20"/>
    <mergeCell ref="L20:O20"/>
    <mergeCell ref="AU20:AV20"/>
    <mergeCell ref="AW20:AX20"/>
    <mergeCell ref="AY20:BD20"/>
    <mergeCell ref="C19:D19"/>
    <mergeCell ref="E19:F19"/>
    <mergeCell ref="G19:K19"/>
    <mergeCell ref="L19:O19"/>
    <mergeCell ref="AU19:AV19"/>
    <mergeCell ref="AW19:AX19"/>
    <mergeCell ref="AY17:BD17"/>
    <mergeCell ref="C18:D18"/>
    <mergeCell ref="E18:F18"/>
    <mergeCell ref="G18:K18"/>
    <mergeCell ref="L18:O18"/>
    <mergeCell ref="AU18:AV18"/>
    <mergeCell ref="AW18:AX18"/>
    <mergeCell ref="AY18:BD18"/>
    <mergeCell ref="C17:D17"/>
    <mergeCell ref="E17:F17"/>
    <mergeCell ref="G17:K17"/>
    <mergeCell ref="L17:O17"/>
    <mergeCell ref="AU17:AV17"/>
    <mergeCell ref="AW17:AX17"/>
    <mergeCell ref="AY15:BD15"/>
    <mergeCell ref="C16:D16"/>
    <mergeCell ref="E16:F16"/>
    <mergeCell ref="G16:K16"/>
    <mergeCell ref="L16:O16"/>
    <mergeCell ref="AU16:AV16"/>
    <mergeCell ref="AW16:AX16"/>
    <mergeCell ref="AY16:BD16"/>
    <mergeCell ref="C15:D15"/>
    <mergeCell ref="E15:F15"/>
    <mergeCell ref="G15:K15"/>
    <mergeCell ref="L15:O15"/>
    <mergeCell ref="AU15:AV15"/>
    <mergeCell ref="AW15:AX15"/>
    <mergeCell ref="AY13:BD13"/>
    <mergeCell ref="C14:D14"/>
    <mergeCell ref="E14:F14"/>
    <mergeCell ref="G14:K14"/>
    <mergeCell ref="L14:O14"/>
    <mergeCell ref="AU14:AV14"/>
    <mergeCell ref="AW14:AX14"/>
    <mergeCell ref="AY14:BD14"/>
    <mergeCell ref="C13:D13"/>
    <mergeCell ref="E13:F13"/>
    <mergeCell ref="G13:K13"/>
    <mergeCell ref="L13:O13"/>
    <mergeCell ref="AU13:AV13"/>
    <mergeCell ref="AW13:AX13"/>
    <mergeCell ref="B8:B12"/>
    <mergeCell ref="C8:D12"/>
    <mergeCell ref="E8:F12"/>
    <mergeCell ref="G8:K12"/>
    <mergeCell ref="L8:O12"/>
    <mergeCell ref="P8:AT8"/>
    <mergeCell ref="AM1:BA1"/>
    <mergeCell ref="U2:V2"/>
    <mergeCell ref="X2:Y2"/>
    <mergeCell ref="AB2:AC2"/>
    <mergeCell ref="AM2:BA2"/>
    <mergeCell ref="AZ3:BC3"/>
    <mergeCell ref="AU8:AV12"/>
    <mergeCell ref="AW8:AX12"/>
    <mergeCell ref="AY8:BD12"/>
    <mergeCell ref="P9:V9"/>
    <mergeCell ref="W9:AC9"/>
    <mergeCell ref="AD9:AJ9"/>
    <mergeCell ref="AK9:AQ9"/>
    <mergeCell ref="AR9:AT9"/>
    <mergeCell ref="AZ4:BC4"/>
    <mergeCell ref="AV5:AW5"/>
    <mergeCell ref="AZ5:BA5"/>
    <mergeCell ref="AZ6:BA6"/>
  </mergeCells>
  <phoneticPr fontId="4"/>
  <conditionalFormatting sqref="F36:M38">
    <cfRule type="expression" dxfId="3" priority="3">
      <formula>INDIRECT(ADDRESS(ROW(),COLUMN()))=TRUNC(INDIRECT(ADDRESS(ROW(),COLUMN())))</formula>
    </cfRule>
  </conditionalFormatting>
  <conditionalFormatting sqref="P13:AX30">
    <cfRule type="expression" dxfId="2" priority="4">
      <formula>INDIRECT(ADDRESS(ROW(),COLUMN()))=TRUNC(INDIRECT(ADDRESS(ROW(),COLUMN())))</formula>
    </cfRule>
  </conditionalFormatting>
  <conditionalFormatting sqref="R45:U45">
    <cfRule type="expression" dxfId="1" priority="1">
      <formula>INDIRECT(ADDRESS(ROW(),COLUMN()))=TRUNC(INDIRECT(ADDRESS(ROW(),COLUMN())))</formula>
    </cfRule>
  </conditionalFormatting>
  <conditionalFormatting sqref="T36:AF40">
    <cfRule type="expression" dxfId="0" priority="2">
      <formula>INDIRECT(ADDRESS(ROW(),COLUMN()))=TRUNC(INDIRECT(ADDRESS(ROW(),COLUMN())))</formula>
    </cfRule>
  </conditionalFormatting>
  <dataValidations count="8">
    <dataValidation type="list" allowBlank="1" showInputMessage="1" showErrorMessage="1" sqref="AZ4" xr:uid="{00000000-0002-0000-0900-000000000000}">
      <formula1>"予定,実績,予定・実績"</formula1>
    </dataValidation>
    <dataValidation type="list" allowBlank="1" showInputMessage="1" sqref="E13:F30" xr:uid="{00000000-0002-0000-0900-000001000000}">
      <formula1>"A, B, C, D"</formula1>
    </dataValidation>
    <dataValidation type="list" errorStyle="warning" allowBlank="1" showInputMessage="1" error="リストにない場合のみ、入力してください。" sqref="G13:K30" xr:uid="{00000000-0002-0000-0900-000002000000}">
      <formula1>INDIRECT(C13)</formula1>
    </dataValidation>
    <dataValidation type="list" allowBlank="1" showInputMessage="1" sqref="C13:D30" xr:uid="{00000000-0002-0000-0900-000003000000}">
      <formula1>職種</formula1>
    </dataValidation>
    <dataValidation type="list" allowBlank="1" showInputMessage="1" showErrorMessage="1" sqref="F45" xr:uid="{00000000-0002-0000-0900-000004000000}">
      <formula1>"40,50"</formula1>
    </dataValidation>
    <dataValidation type="decimal" allowBlank="1" showInputMessage="1" showErrorMessage="1" error="入力可能範囲　32～40" sqref="AV5" xr:uid="{00000000-0002-0000-0900-000005000000}">
      <formula1>32</formula1>
      <formula2>40</formula2>
    </dataValidation>
    <dataValidation type="list" allowBlank="1" showInputMessage="1" showErrorMessage="1" sqref="Y42:Z42" xr:uid="{00000000-0002-0000-0900-000006000000}">
      <formula1>"週,暦月"</formula1>
    </dataValidation>
    <dataValidation type="list" allowBlank="1" showInputMessage="1" showErrorMessage="1" sqref="AZ3" xr:uid="{00000000-0002-0000-0900-000007000000}">
      <formula1>"４週,暦月"</formula1>
    </dataValidation>
  </dataValidations>
  <printOptions horizontalCentered="1"/>
  <pageMargins left="0.23622047244094491" right="0.23622047244094491" top="0.43307086614173229" bottom="0.27559055118110237" header="0.31496062992125984" footer="0.31496062992125984"/>
  <pageSetup paperSize="9" scale="42" fitToHeight="0" orientation="landscape" r:id="rId1"/>
  <colBreaks count="1" manualBreakCount="1">
    <brk id="58"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xr:uid="{00000000-0002-0000-0900-000008000000}">
          <x14:formula1>
            <xm:f>勤務形態一覧表プルダウン・リスト!$C$4:$C$8</xm:f>
          </x14:formula1>
          <xm:sqref>AM1:BA1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000"/>
    <pageSetUpPr fitToPage="1"/>
  </sheetPr>
  <dimension ref="B1:M19"/>
  <sheetViews>
    <sheetView showGridLines="0" zoomScaleNormal="100" workbookViewId="0">
      <selection activeCell="S12" sqref="S12"/>
    </sheetView>
  </sheetViews>
  <sheetFormatPr defaultColWidth="8.125" defaultRowHeight="13.5" x14ac:dyDescent="0.15"/>
  <cols>
    <col min="1" max="2" width="8.125" style="12"/>
    <col min="3" max="3" width="11.75" style="12" customWidth="1"/>
    <col min="4" max="4" width="14.125" style="12" customWidth="1"/>
    <col min="5" max="8" width="9.625" style="12" customWidth="1"/>
    <col min="9" max="9" width="8.125" style="12"/>
    <col min="10" max="12" width="5.125" style="12" customWidth="1"/>
    <col min="13" max="16384" width="8.125" style="12"/>
  </cols>
  <sheetData>
    <row r="1" spans="2:13" x14ac:dyDescent="0.15">
      <c r="B1" s="297" t="s">
        <v>414</v>
      </c>
    </row>
    <row r="2" spans="2:13" x14ac:dyDescent="0.15">
      <c r="B2" s="12" t="s">
        <v>413</v>
      </c>
    </row>
    <row r="3" spans="2:13" ht="25.5" customHeight="1" x14ac:dyDescent="0.15">
      <c r="B3" s="941" t="s">
        <v>412</v>
      </c>
      <c r="C3" s="942"/>
      <c r="D3" s="943"/>
      <c r="E3" s="947"/>
      <c r="F3" s="947"/>
      <c r="G3" s="947"/>
      <c r="H3" s="947"/>
    </row>
    <row r="4" spans="2:13" ht="14.25" thickBot="1" x14ac:dyDescent="0.2"/>
    <row r="5" spans="2:13" ht="28.5" customHeight="1" x14ac:dyDescent="0.15">
      <c r="B5" s="296"/>
      <c r="C5" s="295"/>
      <c r="D5" s="295"/>
      <c r="E5" s="295"/>
      <c r="F5" s="295"/>
      <c r="G5" s="295"/>
      <c r="H5" s="295"/>
      <c r="I5" s="295"/>
      <c r="J5" s="295"/>
      <c r="K5" s="295"/>
      <c r="L5" s="295"/>
      <c r="M5" s="294"/>
    </row>
    <row r="6" spans="2:13" ht="22.5" customHeight="1" x14ac:dyDescent="0.15">
      <c r="B6" s="283"/>
      <c r="C6" s="289"/>
      <c r="D6" s="293"/>
      <c r="E6" s="289"/>
      <c r="F6" s="288"/>
      <c r="G6" s="948"/>
      <c r="H6" s="950"/>
      <c r="I6" s="947" t="s">
        <v>411</v>
      </c>
      <c r="J6" s="947"/>
      <c r="K6" s="947"/>
      <c r="L6" s="947"/>
      <c r="M6" s="279"/>
    </row>
    <row r="7" spans="2:13" ht="22.5" customHeight="1" x14ac:dyDescent="0.15">
      <c r="B7" s="283"/>
      <c r="C7" s="290"/>
      <c r="D7" s="292" t="s">
        <v>410</v>
      </c>
      <c r="E7" s="285" t="s">
        <v>409</v>
      </c>
      <c r="F7" s="291" t="s">
        <v>408</v>
      </c>
      <c r="G7" s="953" t="s">
        <v>407</v>
      </c>
      <c r="H7" s="940"/>
      <c r="I7" s="13"/>
      <c r="J7" s="13"/>
      <c r="K7" s="13"/>
      <c r="L7" s="287"/>
      <c r="M7" s="279"/>
    </row>
    <row r="8" spans="2:13" ht="22.5" customHeight="1" x14ac:dyDescent="0.15">
      <c r="B8" s="283"/>
      <c r="C8" s="290"/>
      <c r="D8" s="292" t="s">
        <v>406</v>
      </c>
      <c r="E8" s="285" t="s">
        <v>398</v>
      </c>
      <c r="F8" s="291" t="s">
        <v>398</v>
      </c>
      <c r="G8" s="939" t="s">
        <v>405</v>
      </c>
      <c r="H8" s="940"/>
      <c r="I8" s="13"/>
      <c r="J8" s="13"/>
      <c r="K8" s="13"/>
      <c r="L8" s="284"/>
      <c r="M8" s="279"/>
    </row>
    <row r="9" spans="2:13" ht="22.5" customHeight="1" x14ac:dyDescent="0.15">
      <c r="B9" s="283"/>
      <c r="C9" s="290"/>
      <c r="D9" s="282"/>
      <c r="E9" s="280"/>
      <c r="F9" s="14"/>
      <c r="G9" s="944"/>
      <c r="H9" s="945"/>
      <c r="I9" s="13"/>
      <c r="J9" s="13"/>
      <c r="K9" s="13" t="s">
        <v>404</v>
      </c>
      <c r="L9" s="13"/>
      <c r="M9" s="279"/>
    </row>
    <row r="10" spans="2:13" ht="22.5" customHeight="1" x14ac:dyDescent="0.15">
      <c r="B10" s="283"/>
      <c r="C10" s="286"/>
      <c r="D10" s="284"/>
      <c r="E10" s="13"/>
      <c r="F10" s="13"/>
      <c r="G10" s="13"/>
      <c r="H10" s="13"/>
      <c r="I10" s="13"/>
      <c r="J10" s="13"/>
      <c r="K10" s="13"/>
      <c r="L10" s="284"/>
      <c r="M10" s="279"/>
    </row>
    <row r="11" spans="2:13" ht="22.5" customHeight="1" x14ac:dyDescent="0.15">
      <c r="B11" s="283"/>
      <c r="C11" s="286" t="s">
        <v>403</v>
      </c>
      <c r="D11" s="284"/>
      <c r="E11" s="13"/>
      <c r="F11" s="13"/>
      <c r="G11" s="13"/>
      <c r="H11" s="13"/>
      <c r="I11" s="13"/>
      <c r="J11" s="13"/>
      <c r="K11" s="13"/>
      <c r="L11" s="281"/>
      <c r="M11" s="279"/>
    </row>
    <row r="12" spans="2:13" ht="22.5" customHeight="1" x14ac:dyDescent="0.15">
      <c r="B12" s="283"/>
      <c r="C12" s="286" t="s">
        <v>402</v>
      </c>
      <c r="D12" s="284"/>
      <c r="E12" s="289"/>
      <c r="F12" s="288"/>
      <c r="G12" s="288"/>
      <c r="H12" s="287"/>
      <c r="I12" s="13"/>
      <c r="J12" s="948"/>
      <c r="K12" s="949"/>
      <c r="L12" s="950"/>
      <c r="M12" s="279"/>
    </row>
    <row r="13" spans="2:13" ht="22.5" customHeight="1" x14ac:dyDescent="0.15">
      <c r="B13" s="283"/>
      <c r="C13" s="286"/>
      <c r="D13" s="284"/>
      <c r="E13" s="285" t="s">
        <v>401</v>
      </c>
      <c r="F13" s="13"/>
      <c r="G13" s="13" t="s">
        <v>400</v>
      </c>
      <c r="H13" s="284"/>
      <c r="I13" s="13"/>
      <c r="J13" s="951" t="s">
        <v>399</v>
      </c>
      <c r="K13" s="952"/>
      <c r="L13" s="940"/>
      <c r="M13" s="279"/>
    </row>
    <row r="14" spans="2:13" ht="22.5" customHeight="1" x14ac:dyDescent="0.15">
      <c r="B14" s="283"/>
      <c r="C14" s="286"/>
      <c r="D14" s="284"/>
      <c r="E14" s="285" t="s">
        <v>398</v>
      </c>
      <c r="F14" s="13"/>
      <c r="G14" s="13"/>
      <c r="H14" s="284"/>
      <c r="I14" s="13"/>
      <c r="J14" s="951"/>
      <c r="K14" s="952"/>
      <c r="L14" s="940"/>
      <c r="M14" s="279"/>
    </row>
    <row r="15" spans="2:13" ht="22.5" customHeight="1" x14ac:dyDescent="0.15">
      <c r="B15" s="283"/>
      <c r="C15" s="282"/>
      <c r="D15" s="281"/>
      <c r="E15" s="280"/>
      <c r="F15" s="14"/>
      <c r="G15" s="14"/>
      <c r="H15" s="281"/>
      <c r="I15" s="280"/>
      <c r="J15" s="944"/>
      <c r="K15" s="946"/>
      <c r="L15" s="945"/>
      <c r="M15" s="279"/>
    </row>
    <row r="16" spans="2:13" ht="71.25" customHeight="1" thickBot="1" x14ac:dyDescent="0.2">
      <c r="B16" s="278"/>
      <c r="C16" s="277"/>
      <c r="D16" s="277"/>
      <c r="E16" s="277"/>
      <c r="F16" s="277"/>
      <c r="G16" s="277"/>
      <c r="H16" s="277"/>
      <c r="I16" s="277"/>
      <c r="J16" s="277"/>
      <c r="K16" s="277"/>
      <c r="L16" s="277"/>
      <c r="M16" s="276"/>
    </row>
    <row r="17" spans="2:3" ht="22.5" customHeight="1" x14ac:dyDescent="0.15">
      <c r="B17" s="275" t="s">
        <v>397</v>
      </c>
      <c r="C17" s="12" t="s">
        <v>396</v>
      </c>
    </row>
    <row r="18" spans="2:3" ht="22.5" customHeight="1" x14ac:dyDescent="0.15">
      <c r="B18" s="12">
        <v>2</v>
      </c>
      <c r="C18" s="12" t="s">
        <v>395</v>
      </c>
    </row>
    <row r="19" spans="2:3" ht="22.5" customHeight="1" x14ac:dyDescent="0.15">
      <c r="B19" s="12">
        <v>3</v>
      </c>
      <c r="C19" s="12" t="s">
        <v>394</v>
      </c>
    </row>
  </sheetData>
  <mergeCells count="11">
    <mergeCell ref="G8:H8"/>
    <mergeCell ref="B3:D3"/>
    <mergeCell ref="G9:H9"/>
    <mergeCell ref="J15:L15"/>
    <mergeCell ref="E3:H3"/>
    <mergeCell ref="I6:L6"/>
    <mergeCell ref="J12:L12"/>
    <mergeCell ref="J13:L13"/>
    <mergeCell ref="J14:L14"/>
    <mergeCell ref="G6:H6"/>
    <mergeCell ref="G7:H7"/>
  </mergeCells>
  <phoneticPr fontId="4"/>
  <printOptions verticalCentered="1"/>
  <pageMargins left="0.70866141732283472" right="0.70866141732283472" top="0.74803149606299213" bottom="0.74803149606299213" header="0.31496062992125984" footer="0.31496062992125984"/>
  <pageSetup paperSize="9" orientation="landscape"/>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000"/>
    <pageSetUpPr fitToPage="1"/>
  </sheetPr>
  <dimension ref="A1:T23"/>
  <sheetViews>
    <sheetView zoomScaleNormal="100" workbookViewId="0">
      <selection activeCell="I12" sqref="I12:T12"/>
    </sheetView>
  </sheetViews>
  <sheetFormatPr defaultColWidth="7.875" defaultRowHeight="16.5" x14ac:dyDescent="0.15"/>
  <cols>
    <col min="1" max="20" width="5.25" style="298" customWidth="1"/>
    <col min="21" max="16384" width="7.875" style="298"/>
  </cols>
  <sheetData>
    <row r="1" spans="1:20" ht="17.649999999999999" customHeight="1" x14ac:dyDescent="0.15">
      <c r="A1" s="966" t="s">
        <v>423</v>
      </c>
      <c r="B1" s="966"/>
      <c r="C1" s="966"/>
      <c r="D1" s="966"/>
      <c r="E1" s="966"/>
      <c r="F1" s="966"/>
      <c r="G1" s="966"/>
      <c r="H1" s="966"/>
      <c r="I1" s="966"/>
      <c r="J1" s="966"/>
      <c r="K1" s="966"/>
      <c r="L1" s="966"/>
      <c r="M1" s="966"/>
      <c r="N1" s="966"/>
      <c r="O1" s="966"/>
      <c r="P1" s="966"/>
      <c r="Q1" s="966"/>
      <c r="R1" s="966"/>
      <c r="S1" s="966"/>
      <c r="T1" s="966"/>
    </row>
    <row r="2" spans="1:20" ht="19.149999999999999" customHeight="1" x14ac:dyDescent="0.15">
      <c r="A2" s="972" t="s">
        <v>422</v>
      </c>
      <c r="B2" s="972"/>
      <c r="C2" s="972"/>
      <c r="D2" s="972"/>
      <c r="E2" s="972"/>
      <c r="F2" s="972"/>
      <c r="G2" s="972"/>
      <c r="H2" s="972"/>
      <c r="I2" s="972"/>
      <c r="J2" s="972"/>
      <c r="K2" s="972"/>
      <c r="L2" s="972"/>
      <c r="M2" s="972"/>
      <c r="N2" s="972"/>
      <c r="O2" s="972"/>
      <c r="P2" s="972"/>
      <c r="Q2" s="972"/>
      <c r="R2" s="972"/>
      <c r="S2" s="972"/>
      <c r="T2" s="972"/>
    </row>
    <row r="3" spans="1:20" ht="16.899999999999999" customHeight="1" x14ac:dyDescent="0.15">
      <c r="A3" s="299"/>
      <c r="B3" s="299"/>
      <c r="C3" s="299"/>
      <c r="D3" s="299"/>
      <c r="E3" s="299"/>
      <c r="F3" s="299"/>
      <c r="G3" s="299"/>
      <c r="H3" s="299"/>
      <c r="I3" s="299"/>
      <c r="J3" s="300" t="s">
        <v>421</v>
      </c>
      <c r="K3" s="970"/>
      <c r="L3" s="970"/>
      <c r="M3" s="970"/>
      <c r="N3" s="970"/>
      <c r="O3" s="970"/>
      <c r="P3" s="970"/>
      <c r="Q3" s="970"/>
      <c r="R3" s="970"/>
      <c r="S3" s="970"/>
      <c r="T3" s="299" t="s">
        <v>137</v>
      </c>
    </row>
    <row r="4" spans="1:20" ht="16.899999999999999" customHeight="1" x14ac:dyDescent="0.15">
      <c r="A4" s="299"/>
      <c r="B4" s="299"/>
      <c r="C4" s="299"/>
      <c r="D4" s="299"/>
      <c r="E4" s="299"/>
      <c r="F4" s="299"/>
      <c r="G4" s="299"/>
      <c r="H4" s="299"/>
      <c r="I4" s="299"/>
      <c r="J4" s="300" t="s">
        <v>420</v>
      </c>
      <c r="K4" s="970"/>
      <c r="L4" s="970"/>
      <c r="M4" s="970"/>
      <c r="N4" s="970"/>
      <c r="O4" s="970"/>
      <c r="P4" s="970"/>
      <c r="Q4" s="970"/>
      <c r="R4" s="970"/>
      <c r="S4" s="970"/>
      <c r="T4" s="299" t="s">
        <v>137</v>
      </c>
    </row>
    <row r="5" spans="1:20" ht="16.899999999999999" customHeight="1" thickBot="1" x14ac:dyDescent="0.2">
      <c r="A5" s="299"/>
      <c r="B5" s="299"/>
      <c r="C5" s="299"/>
      <c r="D5" s="299"/>
      <c r="E5" s="299"/>
      <c r="F5" s="299"/>
      <c r="G5" s="299"/>
      <c r="H5" s="299"/>
      <c r="I5" s="299"/>
      <c r="J5" s="299"/>
      <c r="K5" s="299"/>
      <c r="L5" s="299"/>
      <c r="M5" s="299"/>
      <c r="N5" s="299"/>
      <c r="O5" s="299"/>
      <c r="P5" s="299"/>
      <c r="Q5" s="299"/>
      <c r="R5" s="299"/>
      <c r="S5" s="299"/>
      <c r="T5" s="299"/>
    </row>
    <row r="6" spans="1:20" ht="33.75" customHeight="1" x14ac:dyDescent="0.15">
      <c r="A6" s="973" t="s">
        <v>419</v>
      </c>
      <c r="B6" s="974"/>
      <c r="C6" s="954" t="s">
        <v>418</v>
      </c>
      <c r="D6" s="954"/>
      <c r="E6" s="954"/>
      <c r="F6" s="954"/>
      <c r="G6" s="954"/>
      <c r="H6" s="954"/>
      <c r="I6" s="954" t="s">
        <v>417</v>
      </c>
      <c r="J6" s="954"/>
      <c r="K6" s="954"/>
      <c r="L6" s="954"/>
      <c r="M6" s="954"/>
      <c r="N6" s="954"/>
      <c r="O6" s="954"/>
      <c r="P6" s="954"/>
      <c r="Q6" s="954"/>
      <c r="R6" s="954"/>
      <c r="S6" s="954"/>
      <c r="T6" s="955"/>
    </row>
    <row r="7" spans="1:20" s="299" customFormat="1" ht="24.75" customHeight="1" x14ac:dyDescent="0.15">
      <c r="A7" s="956"/>
      <c r="B7" s="957"/>
      <c r="C7" s="958" t="s">
        <v>416</v>
      </c>
      <c r="D7" s="959"/>
      <c r="E7" s="959"/>
      <c r="F7" s="959"/>
      <c r="G7" s="959"/>
      <c r="H7" s="960"/>
      <c r="I7" s="958"/>
      <c r="J7" s="959"/>
      <c r="K7" s="959"/>
      <c r="L7" s="959"/>
      <c r="M7" s="959"/>
      <c r="N7" s="959"/>
      <c r="O7" s="959"/>
      <c r="P7" s="959"/>
      <c r="Q7" s="959"/>
      <c r="R7" s="959"/>
      <c r="S7" s="959"/>
      <c r="T7" s="961"/>
    </row>
    <row r="8" spans="1:20" s="299" customFormat="1" ht="24.75" customHeight="1" x14ac:dyDescent="0.15">
      <c r="A8" s="956"/>
      <c r="B8" s="957"/>
      <c r="C8" s="958"/>
      <c r="D8" s="959"/>
      <c r="E8" s="959"/>
      <c r="F8" s="959"/>
      <c r="G8" s="959"/>
      <c r="H8" s="960"/>
      <c r="I8" s="958"/>
      <c r="J8" s="959"/>
      <c r="K8" s="959"/>
      <c r="L8" s="959"/>
      <c r="M8" s="959"/>
      <c r="N8" s="959"/>
      <c r="O8" s="959"/>
      <c r="P8" s="959"/>
      <c r="Q8" s="959"/>
      <c r="R8" s="959"/>
      <c r="S8" s="959"/>
      <c r="T8" s="961"/>
    </row>
    <row r="9" spans="1:20" s="299" customFormat="1" ht="24.75" customHeight="1" x14ac:dyDescent="0.15">
      <c r="A9" s="956"/>
      <c r="B9" s="957"/>
      <c r="C9" s="958"/>
      <c r="D9" s="959"/>
      <c r="E9" s="959"/>
      <c r="F9" s="959"/>
      <c r="G9" s="959"/>
      <c r="H9" s="960"/>
      <c r="I9" s="958"/>
      <c r="J9" s="959"/>
      <c r="K9" s="959"/>
      <c r="L9" s="959"/>
      <c r="M9" s="959"/>
      <c r="N9" s="959"/>
      <c r="O9" s="959"/>
      <c r="P9" s="959"/>
      <c r="Q9" s="959"/>
      <c r="R9" s="959"/>
      <c r="S9" s="959"/>
      <c r="T9" s="961"/>
    </row>
    <row r="10" spans="1:20" s="299" customFormat="1" ht="24.75" customHeight="1" x14ac:dyDescent="0.15">
      <c r="A10" s="956"/>
      <c r="B10" s="957"/>
      <c r="C10" s="958"/>
      <c r="D10" s="959"/>
      <c r="E10" s="959"/>
      <c r="F10" s="959"/>
      <c r="G10" s="959"/>
      <c r="H10" s="960"/>
      <c r="I10" s="958"/>
      <c r="J10" s="959"/>
      <c r="K10" s="959"/>
      <c r="L10" s="959"/>
      <c r="M10" s="959"/>
      <c r="N10" s="959"/>
      <c r="O10" s="959"/>
      <c r="P10" s="959"/>
      <c r="Q10" s="959"/>
      <c r="R10" s="959"/>
      <c r="S10" s="959"/>
      <c r="T10" s="961"/>
    </row>
    <row r="11" spans="1:20" s="299" customFormat="1" ht="24.75" customHeight="1" x14ac:dyDescent="0.15">
      <c r="A11" s="956"/>
      <c r="B11" s="957"/>
      <c r="C11" s="958"/>
      <c r="D11" s="959"/>
      <c r="E11" s="959"/>
      <c r="F11" s="959"/>
      <c r="G11" s="959"/>
      <c r="H11" s="960"/>
      <c r="I11" s="958"/>
      <c r="J11" s="959"/>
      <c r="K11" s="959"/>
      <c r="L11" s="959"/>
      <c r="M11" s="959"/>
      <c r="N11" s="959"/>
      <c r="O11" s="959"/>
      <c r="P11" s="959"/>
      <c r="Q11" s="959"/>
      <c r="R11" s="959"/>
      <c r="S11" s="959"/>
      <c r="T11" s="961"/>
    </row>
    <row r="12" spans="1:20" s="299" customFormat="1" ht="24.75" customHeight="1" x14ac:dyDescent="0.15">
      <c r="A12" s="956"/>
      <c r="B12" s="957"/>
      <c r="C12" s="958"/>
      <c r="D12" s="959"/>
      <c r="E12" s="959"/>
      <c r="F12" s="959"/>
      <c r="G12" s="959"/>
      <c r="H12" s="960"/>
      <c r="I12" s="958"/>
      <c r="J12" s="959"/>
      <c r="K12" s="959"/>
      <c r="L12" s="959"/>
      <c r="M12" s="959"/>
      <c r="N12" s="959"/>
      <c r="O12" s="959"/>
      <c r="P12" s="959"/>
      <c r="Q12" s="959"/>
      <c r="R12" s="959"/>
      <c r="S12" s="959"/>
      <c r="T12" s="961"/>
    </row>
    <row r="13" spans="1:20" s="299" customFormat="1" ht="24.75" customHeight="1" x14ac:dyDescent="0.15">
      <c r="A13" s="956"/>
      <c r="B13" s="957"/>
      <c r="C13" s="958"/>
      <c r="D13" s="959"/>
      <c r="E13" s="959"/>
      <c r="F13" s="959"/>
      <c r="G13" s="959"/>
      <c r="H13" s="960"/>
      <c r="I13" s="958"/>
      <c r="J13" s="959"/>
      <c r="K13" s="959"/>
      <c r="L13" s="959"/>
      <c r="M13" s="959"/>
      <c r="N13" s="959"/>
      <c r="O13" s="959"/>
      <c r="P13" s="959"/>
      <c r="Q13" s="959"/>
      <c r="R13" s="959"/>
      <c r="S13" s="959"/>
      <c r="T13" s="961"/>
    </row>
    <row r="14" spans="1:20" s="299" customFormat="1" ht="24.75" customHeight="1" x14ac:dyDescent="0.15">
      <c r="A14" s="956"/>
      <c r="B14" s="957"/>
      <c r="C14" s="958"/>
      <c r="D14" s="959"/>
      <c r="E14" s="959"/>
      <c r="F14" s="959"/>
      <c r="G14" s="959"/>
      <c r="H14" s="960"/>
      <c r="I14" s="958"/>
      <c r="J14" s="959"/>
      <c r="K14" s="959"/>
      <c r="L14" s="959"/>
      <c r="M14" s="959"/>
      <c r="N14" s="959"/>
      <c r="O14" s="959"/>
      <c r="P14" s="959"/>
      <c r="Q14" s="959"/>
      <c r="R14" s="959"/>
      <c r="S14" s="959"/>
      <c r="T14" s="961"/>
    </row>
    <row r="15" spans="1:20" s="299" customFormat="1" ht="24.75" customHeight="1" x14ac:dyDescent="0.15">
      <c r="A15" s="956"/>
      <c r="B15" s="957"/>
      <c r="C15" s="958"/>
      <c r="D15" s="959"/>
      <c r="E15" s="959"/>
      <c r="F15" s="959"/>
      <c r="G15" s="959"/>
      <c r="H15" s="960"/>
      <c r="I15" s="958"/>
      <c r="J15" s="959"/>
      <c r="K15" s="959"/>
      <c r="L15" s="959"/>
      <c r="M15" s="959"/>
      <c r="N15" s="959"/>
      <c r="O15" s="959"/>
      <c r="P15" s="959"/>
      <c r="Q15" s="959"/>
      <c r="R15" s="959"/>
      <c r="S15" s="959"/>
      <c r="T15" s="961"/>
    </row>
    <row r="16" spans="1:20" s="299" customFormat="1" ht="24.75" customHeight="1" x14ac:dyDescent="0.15">
      <c r="A16" s="956"/>
      <c r="B16" s="957"/>
      <c r="C16" s="958"/>
      <c r="D16" s="959"/>
      <c r="E16" s="959"/>
      <c r="F16" s="959"/>
      <c r="G16" s="959"/>
      <c r="H16" s="960"/>
      <c r="I16" s="958"/>
      <c r="J16" s="959"/>
      <c r="K16" s="959"/>
      <c r="L16" s="959"/>
      <c r="M16" s="959"/>
      <c r="N16" s="959"/>
      <c r="O16" s="959"/>
      <c r="P16" s="959"/>
      <c r="Q16" s="959"/>
      <c r="R16" s="959"/>
      <c r="S16" s="959"/>
      <c r="T16" s="961"/>
    </row>
    <row r="17" spans="1:20" s="299" customFormat="1" ht="24.75" customHeight="1" x14ac:dyDescent="0.15">
      <c r="A17" s="956"/>
      <c r="B17" s="957"/>
      <c r="C17" s="958"/>
      <c r="D17" s="959"/>
      <c r="E17" s="959"/>
      <c r="F17" s="959"/>
      <c r="G17" s="959"/>
      <c r="H17" s="960"/>
      <c r="I17" s="958"/>
      <c r="J17" s="959"/>
      <c r="K17" s="959"/>
      <c r="L17" s="959"/>
      <c r="M17" s="959"/>
      <c r="N17" s="959"/>
      <c r="O17" s="959"/>
      <c r="P17" s="959"/>
      <c r="Q17" s="959"/>
      <c r="R17" s="959"/>
      <c r="S17" s="959"/>
      <c r="T17" s="961"/>
    </row>
    <row r="18" spans="1:20" s="299" customFormat="1" ht="24.75" customHeight="1" thickBot="1" x14ac:dyDescent="0.2">
      <c r="A18" s="964"/>
      <c r="B18" s="965"/>
      <c r="C18" s="967"/>
      <c r="D18" s="968"/>
      <c r="E18" s="968"/>
      <c r="F18" s="968"/>
      <c r="G18" s="968"/>
      <c r="H18" s="971"/>
      <c r="I18" s="967"/>
      <c r="J18" s="968"/>
      <c r="K18" s="968"/>
      <c r="L18" s="968"/>
      <c r="M18" s="968"/>
      <c r="N18" s="968"/>
      <c r="O18" s="968"/>
      <c r="P18" s="968"/>
      <c r="Q18" s="968"/>
      <c r="R18" s="968"/>
      <c r="S18" s="968"/>
      <c r="T18" s="969"/>
    </row>
    <row r="19" spans="1:20" ht="16.5" customHeight="1" x14ac:dyDescent="0.15">
      <c r="A19" s="299"/>
      <c r="B19" s="299"/>
      <c r="C19" s="299"/>
      <c r="D19" s="299"/>
      <c r="E19" s="299"/>
      <c r="F19" s="299"/>
      <c r="G19" s="299"/>
      <c r="H19" s="299"/>
      <c r="I19" s="299"/>
      <c r="J19" s="299"/>
      <c r="K19" s="299"/>
      <c r="L19" s="299"/>
      <c r="M19" s="299"/>
      <c r="N19" s="299"/>
      <c r="O19" s="299"/>
      <c r="P19" s="299"/>
      <c r="Q19" s="299"/>
      <c r="R19" s="299"/>
      <c r="S19" s="299"/>
      <c r="T19" s="299"/>
    </row>
    <row r="20" spans="1:20" ht="12.75" customHeight="1" x14ac:dyDescent="0.15">
      <c r="A20" s="962" t="s">
        <v>102</v>
      </c>
      <c r="B20" s="962"/>
      <c r="C20" s="963" t="s">
        <v>415</v>
      </c>
      <c r="D20" s="963"/>
      <c r="E20" s="963"/>
      <c r="F20" s="963"/>
      <c r="G20" s="963"/>
      <c r="H20" s="963"/>
      <c r="I20" s="963"/>
      <c r="J20" s="963"/>
      <c r="K20" s="963"/>
      <c r="L20" s="963"/>
      <c r="M20" s="963"/>
      <c r="N20" s="963"/>
      <c r="O20" s="963"/>
      <c r="P20" s="963"/>
      <c r="Q20" s="963"/>
      <c r="R20" s="963"/>
      <c r="S20" s="963"/>
      <c r="T20" s="963"/>
    </row>
    <row r="21" spans="1:20" x14ac:dyDescent="0.15">
      <c r="C21" s="963"/>
      <c r="D21" s="963"/>
      <c r="E21" s="963"/>
      <c r="F21" s="963"/>
      <c r="G21" s="963"/>
      <c r="H21" s="963"/>
      <c r="I21" s="963"/>
      <c r="J21" s="963"/>
      <c r="K21" s="963"/>
      <c r="L21" s="963"/>
      <c r="M21" s="963"/>
      <c r="N21" s="963"/>
      <c r="O21" s="963"/>
      <c r="P21" s="963"/>
      <c r="Q21" s="963"/>
      <c r="R21" s="963"/>
      <c r="S21" s="963"/>
      <c r="T21" s="963"/>
    </row>
    <row r="22" spans="1:20" x14ac:dyDescent="0.15">
      <c r="C22" s="963"/>
      <c r="D22" s="963"/>
      <c r="E22" s="963"/>
      <c r="F22" s="963"/>
      <c r="G22" s="963"/>
      <c r="H22" s="963"/>
      <c r="I22" s="963"/>
      <c r="J22" s="963"/>
      <c r="K22" s="963"/>
      <c r="L22" s="963"/>
      <c r="M22" s="963"/>
      <c r="N22" s="963"/>
      <c r="O22" s="963"/>
      <c r="P22" s="963"/>
      <c r="Q22" s="963"/>
      <c r="R22" s="963"/>
      <c r="S22" s="963"/>
      <c r="T22" s="963"/>
    </row>
    <row r="23" spans="1:20" ht="47.25" customHeight="1" x14ac:dyDescent="0.15">
      <c r="C23" s="963"/>
      <c r="D23" s="963"/>
      <c r="E23" s="963"/>
      <c r="F23" s="963"/>
      <c r="G23" s="963"/>
      <c r="H23" s="963"/>
      <c r="I23" s="963"/>
      <c r="J23" s="963"/>
      <c r="K23" s="963"/>
      <c r="L23" s="963"/>
      <c r="M23" s="963"/>
      <c r="N23" s="963"/>
      <c r="O23" s="963"/>
      <c r="P23" s="963"/>
      <c r="Q23" s="963"/>
      <c r="R23" s="963"/>
      <c r="S23" s="963"/>
      <c r="T23" s="963"/>
    </row>
  </sheetData>
  <mergeCells count="45">
    <mergeCell ref="K4:S4"/>
    <mergeCell ref="I14:T14"/>
    <mergeCell ref="I15:T15"/>
    <mergeCell ref="I16:T16"/>
    <mergeCell ref="A2:T2"/>
    <mergeCell ref="C12:H12"/>
    <mergeCell ref="C13:H13"/>
    <mergeCell ref="C14:H14"/>
    <mergeCell ref="A9:B9"/>
    <mergeCell ref="A10:B10"/>
    <mergeCell ref="A11:B11"/>
    <mergeCell ref="A12:B12"/>
    <mergeCell ref="A13:B13"/>
    <mergeCell ref="A14:B14"/>
    <mergeCell ref="A6:B6"/>
    <mergeCell ref="C6:H6"/>
    <mergeCell ref="A1:T1"/>
    <mergeCell ref="I17:T17"/>
    <mergeCell ref="I18:T18"/>
    <mergeCell ref="I9:T9"/>
    <mergeCell ref="I10:T10"/>
    <mergeCell ref="I11:T11"/>
    <mergeCell ref="I12:T12"/>
    <mergeCell ref="I13:T13"/>
    <mergeCell ref="K3:S3"/>
    <mergeCell ref="C15:H15"/>
    <mergeCell ref="C16:H16"/>
    <mergeCell ref="C17:H17"/>
    <mergeCell ref="C18:H18"/>
    <mergeCell ref="C9:H9"/>
    <mergeCell ref="C10:H10"/>
    <mergeCell ref="C11:H11"/>
    <mergeCell ref="A20:B20"/>
    <mergeCell ref="C20:T23"/>
    <mergeCell ref="A15:B15"/>
    <mergeCell ref="A16:B16"/>
    <mergeCell ref="A17:B17"/>
    <mergeCell ref="A18:B18"/>
    <mergeCell ref="I6:T6"/>
    <mergeCell ref="A7:B7"/>
    <mergeCell ref="A8:B8"/>
    <mergeCell ref="C7:H7"/>
    <mergeCell ref="C8:H8"/>
    <mergeCell ref="I7:T7"/>
    <mergeCell ref="I8:T8"/>
  </mergeCells>
  <phoneticPr fontId="4"/>
  <printOptions horizontalCentered="1"/>
  <pageMargins left="0.70866141732283472" right="0.70866141732283472" top="0.74803149606299213" bottom="0.74803149606299213" header="0.31496062992125984" footer="0.31496062992125984"/>
  <pageSetup paperSize="9" scale="84"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C000"/>
    <pageSetUpPr fitToPage="1"/>
  </sheetPr>
  <dimension ref="A1:B16"/>
  <sheetViews>
    <sheetView zoomScaleNormal="100" zoomScaleSheetLayoutView="80" workbookViewId="0">
      <selection activeCell="S12" sqref="S12"/>
    </sheetView>
  </sheetViews>
  <sheetFormatPr defaultColWidth="7.875" defaultRowHeight="16.5" x14ac:dyDescent="0.15"/>
  <cols>
    <col min="1" max="1" width="27.75" style="298" customWidth="1"/>
    <col min="2" max="2" width="63.75" style="298" customWidth="1"/>
    <col min="3" max="3" width="2.75" style="298" customWidth="1"/>
    <col min="4" max="16384" width="7.875" style="298"/>
  </cols>
  <sheetData>
    <row r="1" spans="1:2" ht="16.899999999999999" customHeight="1" x14ac:dyDescent="0.15">
      <c r="A1" s="301" t="s">
        <v>424</v>
      </c>
    </row>
    <row r="2" spans="1:2" ht="32.450000000000003" customHeight="1" thickBot="1" x14ac:dyDescent="0.2">
      <c r="A2" s="981" t="s">
        <v>425</v>
      </c>
      <c r="B2" s="981"/>
    </row>
    <row r="3" spans="1:2" s="304" customFormat="1" ht="24.95" customHeight="1" x14ac:dyDescent="0.15">
      <c r="A3" s="302" t="s">
        <v>426</v>
      </c>
      <c r="B3" s="303"/>
    </row>
    <row r="4" spans="1:2" s="304" customFormat="1" ht="24.95" customHeight="1" thickBot="1" x14ac:dyDescent="0.2">
      <c r="A4" s="305" t="s">
        <v>427</v>
      </c>
      <c r="B4" s="306"/>
    </row>
    <row r="5" spans="1:2" s="304" customFormat="1" ht="20.100000000000001" customHeight="1" thickBot="1" x14ac:dyDescent="0.2">
      <c r="A5" s="307"/>
      <c r="B5" s="308"/>
    </row>
    <row r="6" spans="1:2" s="304" customFormat="1" ht="33.75" customHeight="1" x14ac:dyDescent="0.15">
      <c r="A6" s="982" t="s">
        <v>428</v>
      </c>
      <c r="B6" s="983"/>
    </row>
    <row r="7" spans="1:2" s="304" customFormat="1" ht="24.95" customHeight="1" x14ac:dyDescent="0.15">
      <c r="A7" s="984" t="s">
        <v>429</v>
      </c>
      <c r="B7" s="985"/>
    </row>
    <row r="8" spans="1:2" s="304" customFormat="1" ht="99.95" customHeight="1" x14ac:dyDescent="0.15">
      <c r="A8" s="986"/>
      <c r="B8" s="987"/>
    </row>
    <row r="9" spans="1:2" s="304" customFormat="1" ht="24.95" customHeight="1" x14ac:dyDescent="0.15">
      <c r="A9" s="975" t="s">
        <v>430</v>
      </c>
      <c r="B9" s="976"/>
    </row>
    <row r="10" spans="1:2" s="304" customFormat="1" ht="99.95" customHeight="1" x14ac:dyDescent="0.15">
      <c r="A10" s="977"/>
      <c r="B10" s="978"/>
    </row>
    <row r="11" spans="1:2" s="304" customFormat="1" ht="24.95" customHeight="1" x14ac:dyDescent="0.15">
      <c r="A11" s="975" t="s">
        <v>431</v>
      </c>
      <c r="B11" s="976"/>
    </row>
    <row r="12" spans="1:2" s="304" customFormat="1" ht="99.95" customHeight="1" x14ac:dyDescent="0.15">
      <c r="A12" s="977"/>
      <c r="B12" s="978"/>
    </row>
    <row r="13" spans="1:2" s="304" customFormat="1" ht="24.95" customHeight="1" x14ac:dyDescent="0.15">
      <c r="A13" s="975"/>
      <c r="B13" s="976"/>
    </row>
    <row r="14" spans="1:2" s="304" customFormat="1" ht="99.95" customHeight="1" thickBot="1" x14ac:dyDescent="0.2">
      <c r="A14" s="979"/>
      <c r="B14" s="980"/>
    </row>
    <row r="15" spans="1:2" s="304" customFormat="1" ht="18.75" x14ac:dyDescent="0.15">
      <c r="A15" s="309"/>
      <c r="B15" s="309"/>
    </row>
    <row r="16" spans="1:2" ht="16.899999999999999" customHeight="1" x14ac:dyDescent="0.15">
      <c r="A16" s="301" t="s">
        <v>432</v>
      </c>
    </row>
  </sheetData>
  <mergeCells count="10">
    <mergeCell ref="A11:B11"/>
    <mergeCell ref="A12:B12"/>
    <mergeCell ref="A13:B13"/>
    <mergeCell ref="A14:B14"/>
    <mergeCell ref="A2:B2"/>
    <mergeCell ref="A6:B6"/>
    <mergeCell ref="A7:B7"/>
    <mergeCell ref="A8:B8"/>
    <mergeCell ref="A9:B9"/>
    <mergeCell ref="A10:B10"/>
  </mergeCells>
  <phoneticPr fontId="4"/>
  <printOptions horizontalCentered="1"/>
  <pageMargins left="0.70866141732283472" right="0.70866141732283472" top="0.74803149606299213" bottom="0.74803149606299213" header="0.31496062992125984" footer="0.31496062992125984"/>
  <pageSetup paperSize="9" scale="96"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C000"/>
    <pageSetUpPr fitToPage="1"/>
  </sheetPr>
  <dimension ref="A1:L109"/>
  <sheetViews>
    <sheetView topLeftCell="A6" zoomScale="130" zoomScaleNormal="130" zoomScaleSheetLayoutView="130" workbookViewId="0">
      <selection activeCell="B22" sqref="B22:L22"/>
    </sheetView>
  </sheetViews>
  <sheetFormatPr defaultColWidth="7.875" defaultRowHeight="17.25" x14ac:dyDescent="0.15"/>
  <cols>
    <col min="1" max="1" width="5.75" style="310" customWidth="1"/>
    <col min="2" max="3" width="13.25" style="310" customWidth="1"/>
    <col min="4" max="5" width="11.5" style="310" customWidth="1"/>
    <col min="6" max="6" width="16" style="310" customWidth="1"/>
    <col min="7" max="12" width="4.75" style="310" customWidth="1"/>
    <col min="13" max="16384" width="7.875" style="310"/>
  </cols>
  <sheetData>
    <row r="1" spans="1:12" x14ac:dyDescent="0.15">
      <c r="A1" s="991" t="s">
        <v>433</v>
      </c>
      <c r="B1" s="991"/>
      <c r="C1" s="991"/>
      <c r="D1" s="991"/>
      <c r="E1" s="991"/>
      <c r="F1" s="991"/>
      <c r="G1" s="991"/>
      <c r="H1" s="991"/>
      <c r="I1" s="991"/>
      <c r="J1" s="991"/>
      <c r="K1" s="991"/>
      <c r="L1" s="991"/>
    </row>
    <row r="3" spans="1:12" ht="16.899999999999999" customHeight="1" x14ac:dyDescent="0.15">
      <c r="A3" s="981" t="s">
        <v>434</v>
      </c>
      <c r="B3" s="981"/>
      <c r="C3" s="981"/>
      <c r="D3" s="981"/>
      <c r="E3" s="981"/>
      <c r="F3" s="981"/>
      <c r="G3" s="981"/>
      <c r="H3" s="981"/>
      <c r="I3" s="981"/>
      <c r="J3" s="981"/>
      <c r="K3" s="981"/>
      <c r="L3" s="981"/>
    </row>
    <row r="4" spans="1:12" ht="16.899999999999999" customHeight="1" x14ac:dyDescent="0.15">
      <c r="A4" s="311"/>
      <c r="B4" s="311"/>
      <c r="C4" s="311"/>
      <c r="D4" s="311"/>
      <c r="E4" s="311"/>
      <c r="F4" s="311"/>
      <c r="G4" s="311"/>
      <c r="H4" s="311"/>
      <c r="I4" s="311"/>
      <c r="J4" s="311"/>
      <c r="K4" s="311"/>
      <c r="L4" s="311"/>
    </row>
    <row r="5" spans="1:12" ht="24" customHeight="1" x14ac:dyDescent="0.15">
      <c r="A5" s="312"/>
      <c r="B5" s="312"/>
      <c r="C5" s="312"/>
      <c r="D5" s="312"/>
      <c r="E5" s="312"/>
      <c r="F5" s="992"/>
      <c r="G5" s="992"/>
      <c r="H5" s="313" t="s">
        <v>435</v>
      </c>
      <c r="I5" s="313"/>
      <c r="J5" s="313" t="s">
        <v>436</v>
      </c>
      <c r="K5" s="313"/>
      <c r="L5" s="313" t="s">
        <v>437</v>
      </c>
    </row>
    <row r="6" spans="1:12" ht="16.899999999999999" customHeight="1" x14ac:dyDescent="0.15">
      <c r="A6" s="992" t="s">
        <v>456</v>
      </c>
      <c r="B6" s="992"/>
      <c r="C6" s="312" t="s">
        <v>438</v>
      </c>
      <c r="D6" s="312"/>
      <c r="E6" s="312"/>
      <c r="F6" s="312"/>
      <c r="G6" s="312"/>
      <c r="H6" s="312"/>
      <c r="I6" s="312"/>
      <c r="J6" s="312"/>
      <c r="K6" s="312"/>
      <c r="L6" s="312"/>
    </row>
    <row r="7" spans="1:12" ht="16.899999999999999" customHeight="1" x14ac:dyDescent="0.15">
      <c r="A7" s="314"/>
      <c r="B7" s="314"/>
      <c r="C7" s="314"/>
      <c r="D7" s="314"/>
      <c r="E7" s="314"/>
      <c r="F7" s="314"/>
      <c r="G7" s="314"/>
      <c r="H7" s="314"/>
      <c r="I7" s="314"/>
      <c r="J7" s="314"/>
      <c r="K7" s="314"/>
      <c r="L7" s="314"/>
    </row>
    <row r="8" spans="1:12" s="316" customFormat="1" ht="21" customHeight="1" x14ac:dyDescent="0.4">
      <c r="A8" s="993" t="s">
        <v>439</v>
      </c>
      <c r="B8" s="993"/>
      <c r="C8" s="993"/>
      <c r="D8" s="315" t="s">
        <v>440</v>
      </c>
      <c r="E8" s="994"/>
      <c r="F8" s="994"/>
      <c r="G8" s="994"/>
      <c r="H8" s="994"/>
      <c r="I8" s="994"/>
      <c r="J8" s="994"/>
      <c r="K8" s="994"/>
      <c r="L8" s="994"/>
    </row>
    <row r="9" spans="1:12" ht="21" customHeight="1" x14ac:dyDescent="0.35">
      <c r="A9" s="317"/>
      <c r="B9" s="317"/>
      <c r="C9" s="317"/>
      <c r="D9" s="318"/>
      <c r="E9" s="995"/>
      <c r="F9" s="995"/>
      <c r="G9" s="995"/>
      <c r="H9" s="995"/>
      <c r="I9" s="995"/>
      <c r="J9" s="995"/>
      <c r="K9" s="995"/>
      <c r="L9" s="995"/>
    </row>
    <row r="10" spans="1:12" ht="21" customHeight="1" x14ac:dyDescent="0.35">
      <c r="A10" s="317"/>
      <c r="B10" s="317"/>
      <c r="C10" s="317"/>
      <c r="D10" s="996" t="s">
        <v>441</v>
      </c>
      <c r="E10" s="996"/>
      <c r="F10" s="319"/>
      <c r="G10" s="319"/>
      <c r="H10" s="319"/>
      <c r="I10" s="319"/>
      <c r="J10" s="319"/>
      <c r="K10" s="319"/>
      <c r="L10" s="319"/>
    </row>
    <row r="11" spans="1:12" ht="34.5" customHeight="1" x14ac:dyDescent="0.35">
      <c r="D11" s="318"/>
      <c r="E11" s="997"/>
      <c r="F11" s="997"/>
      <c r="G11" s="997"/>
      <c r="H11" s="997"/>
      <c r="I11" s="997"/>
      <c r="J11" s="997"/>
      <c r="K11" s="997"/>
      <c r="L11" s="997"/>
    </row>
    <row r="12" spans="1:12" ht="27.75" customHeight="1" x14ac:dyDescent="0.15">
      <c r="A12" s="998"/>
      <c r="B12" s="998"/>
      <c r="C12" s="998"/>
      <c r="D12" s="998"/>
      <c r="E12" s="998"/>
      <c r="F12" s="998"/>
      <c r="G12" s="998"/>
      <c r="H12" s="998"/>
      <c r="I12" s="998"/>
      <c r="J12" s="998"/>
      <c r="K12" s="998"/>
      <c r="L12" s="998"/>
    </row>
    <row r="13" spans="1:12" ht="27.75" customHeight="1" x14ac:dyDescent="0.15">
      <c r="A13" s="320"/>
      <c r="B13" s="320"/>
      <c r="C13" s="320"/>
      <c r="D13" s="320"/>
      <c r="E13" s="320"/>
      <c r="F13" s="320"/>
      <c r="G13" s="320"/>
      <c r="H13" s="320"/>
      <c r="I13" s="320"/>
      <c r="J13" s="320"/>
      <c r="K13" s="320"/>
      <c r="L13" s="320"/>
    </row>
    <row r="14" spans="1:12" s="304" customFormat="1" ht="54.75" customHeight="1" x14ac:dyDescent="0.15">
      <c r="A14" s="999" t="s">
        <v>442</v>
      </c>
      <c r="B14" s="999"/>
      <c r="C14" s="999"/>
      <c r="D14" s="999"/>
      <c r="E14" s="999"/>
      <c r="F14" s="999"/>
      <c r="G14" s="999"/>
      <c r="H14" s="999"/>
      <c r="I14" s="999"/>
      <c r="J14" s="999"/>
      <c r="K14" s="999"/>
      <c r="L14" s="999"/>
    </row>
    <row r="15" spans="1:12" x14ac:dyDescent="0.15">
      <c r="A15" s="1000" t="s">
        <v>443</v>
      </c>
      <c r="B15" s="1000"/>
      <c r="C15" s="1000"/>
      <c r="D15" s="1000"/>
      <c r="E15" s="1000"/>
      <c r="F15" s="1000"/>
      <c r="G15" s="1000"/>
      <c r="H15" s="1000"/>
      <c r="I15" s="1000"/>
      <c r="J15" s="1000"/>
      <c r="K15" s="1000"/>
      <c r="L15" s="1000"/>
    </row>
    <row r="17" spans="1:12" ht="9" customHeight="1" x14ac:dyDescent="0.15">
      <c r="A17" s="988"/>
      <c r="B17" s="989"/>
      <c r="C17" s="989"/>
      <c r="D17" s="989"/>
      <c r="E17" s="989"/>
      <c r="F17" s="989"/>
      <c r="G17" s="989"/>
      <c r="H17" s="989"/>
      <c r="I17" s="989"/>
      <c r="J17" s="989"/>
      <c r="K17" s="989"/>
      <c r="L17" s="990"/>
    </row>
    <row r="18" spans="1:12" s="298" customFormat="1" ht="72.75" customHeight="1" x14ac:dyDescent="0.15">
      <c r="A18" s="1003" t="s">
        <v>444</v>
      </c>
      <c r="B18" s="1004"/>
      <c r="C18" s="1004"/>
      <c r="D18" s="1004"/>
      <c r="E18" s="1004"/>
      <c r="F18" s="1004"/>
      <c r="G18" s="1004"/>
      <c r="H18" s="1004"/>
      <c r="I18" s="1004"/>
      <c r="J18" s="1004"/>
      <c r="K18" s="1004"/>
      <c r="L18" s="1005"/>
    </row>
    <row r="19" spans="1:12" s="298" customFormat="1" ht="16.5" x14ac:dyDescent="0.15">
      <c r="A19" s="321" t="s">
        <v>445</v>
      </c>
      <c r="B19" s="1004" t="s">
        <v>446</v>
      </c>
      <c r="C19" s="1004"/>
      <c r="D19" s="1004"/>
      <c r="E19" s="1004"/>
      <c r="F19" s="1004"/>
      <c r="G19" s="1004"/>
      <c r="H19" s="1004"/>
      <c r="I19" s="1004"/>
      <c r="J19" s="1004"/>
      <c r="K19" s="1004"/>
      <c r="L19" s="1005"/>
    </row>
    <row r="20" spans="1:12" s="298" customFormat="1" ht="131.25" customHeight="1" x14ac:dyDescent="0.15">
      <c r="A20" s="321" t="s">
        <v>447</v>
      </c>
      <c r="B20" s="1006" t="s">
        <v>448</v>
      </c>
      <c r="C20" s="1006"/>
      <c r="D20" s="1006"/>
      <c r="E20" s="1006"/>
      <c r="F20" s="1006"/>
      <c r="G20" s="1006"/>
      <c r="H20" s="1006"/>
      <c r="I20" s="1006"/>
      <c r="J20" s="1006"/>
      <c r="K20" s="1006"/>
      <c r="L20" s="1007"/>
    </row>
    <row r="21" spans="1:12" s="298" customFormat="1" ht="42" customHeight="1" x14ac:dyDescent="0.15">
      <c r="A21" s="321" t="s">
        <v>449</v>
      </c>
      <c r="B21" s="1006" t="s">
        <v>450</v>
      </c>
      <c r="C21" s="1006"/>
      <c r="D21" s="1006"/>
      <c r="E21" s="1006"/>
      <c r="F21" s="1006"/>
      <c r="G21" s="1006"/>
      <c r="H21" s="1006"/>
      <c r="I21" s="1006"/>
      <c r="J21" s="1006"/>
      <c r="K21" s="1006"/>
      <c r="L21" s="1007"/>
    </row>
    <row r="22" spans="1:12" s="298" customFormat="1" ht="60.75" customHeight="1" x14ac:dyDescent="0.15">
      <c r="A22" s="321" t="s">
        <v>451</v>
      </c>
      <c r="B22" s="1006" t="s">
        <v>452</v>
      </c>
      <c r="C22" s="1006"/>
      <c r="D22" s="1006"/>
      <c r="E22" s="1006"/>
      <c r="F22" s="1006"/>
      <c r="G22" s="1006"/>
      <c r="H22" s="1006"/>
      <c r="I22" s="1006"/>
      <c r="J22" s="1006"/>
      <c r="K22" s="1006"/>
      <c r="L22" s="1007"/>
    </row>
    <row r="23" spans="1:12" s="298" customFormat="1" ht="34.5" customHeight="1" x14ac:dyDescent="0.15">
      <c r="A23" s="321" t="s">
        <v>453</v>
      </c>
      <c r="B23" s="1006" t="s">
        <v>454</v>
      </c>
      <c r="C23" s="1006"/>
      <c r="D23" s="1006"/>
      <c r="E23" s="1006"/>
      <c r="F23" s="1006"/>
      <c r="G23" s="1006"/>
      <c r="H23" s="1006"/>
      <c r="I23" s="1006"/>
      <c r="J23" s="1006"/>
      <c r="K23" s="1006"/>
      <c r="L23" s="1007"/>
    </row>
    <row r="24" spans="1:12" s="298" customFormat="1" ht="16.5" x14ac:dyDescent="0.15">
      <c r="A24" s="322"/>
      <c r="B24" s="1001"/>
      <c r="C24" s="1001"/>
      <c r="D24" s="1001"/>
      <c r="E24" s="1001"/>
      <c r="F24" s="1001"/>
      <c r="G24" s="1001"/>
      <c r="H24" s="1001"/>
      <c r="I24" s="1001"/>
      <c r="J24" s="1001"/>
      <c r="K24" s="1001"/>
      <c r="L24" s="1002"/>
    </row>
    <row r="25" spans="1:12" s="298" customFormat="1" ht="16.5" x14ac:dyDescent="0.15"/>
    <row r="26" spans="1:12" s="298" customFormat="1" ht="16.5" x14ac:dyDescent="0.15"/>
    <row r="27" spans="1:12" s="298" customFormat="1" ht="16.5" x14ac:dyDescent="0.15"/>
    <row r="28" spans="1:12" s="298" customFormat="1" ht="16.5" x14ac:dyDescent="0.15"/>
    <row r="29" spans="1:12" s="298" customFormat="1" ht="16.5" x14ac:dyDescent="0.15"/>
    <row r="30" spans="1:12" s="298" customFormat="1" ht="16.5" x14ac:dyDescent="0.15"/>
    <row r="31" spans="1:12" s="298" customFormat="1" ht="16.5" x14ac:dyDescent="0.15"/>
    <row r="32" spans="1:12" s="298" customFormat="1" ht="16.5" x14ac:dyDescent="0.15"/>
    <row r="33" s="298" customFormat="1" ht="16.5" x14ac:dyDescent="0.15"/>
    <row r="34" s="298" customFormat="1" ht="16.5" x14ac:dyDescent="0.15"/>
    <row r="35" s="298" customFormat="1" ht="16.5" x14ac:dyDescent="0.15"/>
    <row r="36" s="298" customFormat="1" ht="16.5" x14ac:dyDescent="0.15"/>
    <row r="37" s="298" customFormat="1" ht="16.5" x14ac:dyDescent="0.15"/>
    <row r="38" s="298" customFormat="1" ht="16.5" x14ac:dyDescent="0.15"/>
    <row r="39" s="298" customFormat="1" ht="16.5" x14ac:dyDescent="0.15"/>
    <row r="40" s="298" customFormat="1" ht="16.5" x14ac:dyDescent="0.15"/>
    <row r="41" s="298" customFormat="1" ht="16.5" x14ac:dyDescent="0.15"/>
    <row r="42" s="298" customFormat="1" ht="16.5" x14ac:dyDescent="0.15"/>
    <row r="43" s="298" customFormat="1" ht="16.5" x14ac:dyDescent="0.15"/>
    <row r="44" s="298" customFormat="1" ht="16.5" x14ac:dyDescent="0.15"/>
    <row r="45" s="298" customFormat="1" ht="16.5" x14ac:dyDescent="0.15"/>
    <row r="46" s="298" customFormat="1" ht="16.5" x14ac:dyDescent="0.15"/>
    <row r="47" s="298" customFormat="1" ht="16.5" x14ac:dyDescent="0.15"/>
    <row r="48" s="298" customFormat="1" ht="16.5" x14ac:dyDescent="0.15"/>
    <row r="49" s="298" customFormat="1" ht="16.5" x14ac:dyDescent="0.15"/>
    <row r="50" s="298" customFormat="1" ht="16.5" x14ac:dyDescent="0.15"/>
    <row r="51" s="298" customFormat="1" ht="16.5" x14ac:dyDescent="0.15"/>
    <row r="52" s="298" customFormat="1" ht="16.5" x14ac:dyDescent="0.15"/>
    <row r="53" s="298" customFormat="1" ht="16.5" x14ac:dyDescent="0.15"/>
    <row r="54" s="298" customFormat="1" ht="16.5" x14ac:dyDescent="0.15"/>
    <row r="55" s="298" customFormat="1" ht="16.5" x14ac:dyDescent="0.15"/>
    <row r="56" s="298" customFormat="1" ht="16.5" x14ac:dyDescent="0.15"/>
    <row r="57" s="298" customFormat="1" ht="16.5" x14ac:dyDescent="0.15"/>
    <row r="58" s="298" customFormat="1" ht="16.5" x14ac:dyDescent="0.15"/>
    <row r="59" s="298" customFormat="1" ht="16.5" x14ac:dyDescent="0.15"/>
    <row r="60" s="298" customFormat="1" ht="16.5" x14ac:dyDescent="0.15"/>
    <row r="61" s="298" customFormat="1" ht="16.5" x14ac:dyDescent="0.15"/>
    <row r="62" s="298" customFormat="1" ht="16.5" x14ac:dyDescent="0.15"/>
    <row r="63" s="298" customFormat="1" ht="16.5" x14ac:dyDescent="0.15"/>
    <row r="64" s="298" customFormat="1" ht="16.5" x14ac:dyDescent="0.15"/>
    <row r="65" s="298" customFormat="1" ht="16.5" x14ac:dyDescent="0.15"/>
    <row r="66" s="298" customFormat="1" ht="16.5" x14ac:dyDescent="0.15"/>
    <row r="67" s="298" customFormat="1" ht="16.5" x14ac:dyDescent="0.15"/>
    <row r="68" s="298" customFormat="1" ht="16.5" x14ac:dyDescent="0.15"/>
    <row r="69" s="298" customFormat="1" ht="16.5" x14ac:dyDescent="0.15"/>
    <row r="70" s="298" customFormat="1" ht="16.5" x14ac:dyDescent="0.15"/>
    <row r="71" s="298" customFormat="1" ht="16.5" x14ac:dyDescent="0.15"/>
    <row r="72" s="298" customFormat="1" ht="16.5" x14ac:dyDescent="0.15"/>
    <row r="73" s="298" customFormat="1" ht="16.5" x14ac:dyDescent="0.15"/>
    <row r="74" s="298" customFormat="1" ht="16.5" x14ac:dyDescent="0.15"/>
    <row r="75" s="298" customFormat="1" ht="16.5" x14ac:dyDescent="0.15"/>
    <row r="76" s="298" customFormat="1" ht="16.5" x14ac:dyDescent="0.15"/>
    <row r="77" s="298" customFormat="1" ht="16.5" x14ac:dyDescent="0.15"/>
    <row r="78" s="298" customFormat="1" ht="16.5" x14ac:dyDescent="0.15"/>
    <row r="79" s="298" customFormat="1" ht="16.5" x14ac:dyDescent="0.15"/>
    <row r="80" s="298" customFormat="1" ht="16.5" x14ac:dyDescent="0.15"/>
    <row r="81" s="298" customFormat="1" ht="16.5" x14ac:dyDescent="0.15"/>
    <row r="82" s="298" customFormat="1" ht="16.5" x14ac:dyDescent="0.15"/>
    <row r="83" s="298" customFormat="1" ht="16.5" x14ac:dyDescent="0.15"/>
    <row r="84" s="298" customFormat="1" ht="16.5" x14ac:dyDescent="0.15"/>
    <row r="85" s="298" customFormat="1" ht="16.5" x14ac:dyDescent="0.15"/>
    <row r="86" s="298" customFormat="1" ht="16.5" x14ac:dyDescent="0.15"/>
    <row r="87" s="298" customFormat="1" ht="16.5" x14ac:dyDescent="0.15"/>
    <row r="88" s="298" customFormat="1" ht="16.5" x14ac:dyDescent="0.15"/>
    <row r="89" s="298" customFormat="1" ht="16.5" x14ac:dyDescent="0.15"/>
    <row r="90" s="298" customFormat="1" ht="16.5" x14ac:dyDescent="0.15"/>
    <row r="91" s="298" customFormat="1" ht="16.5" x14ac:dyDescent="0.15"/>
    <row r="92" s="298" customFormat="1" ht="16.5" x14ac:dyDescent="0.15"/>
    <row r="93" s="298" customFormat="1" ht="16.5" x14ac:dyDescent="0.15"/>
    <row r="94" s="298" customFormat="1" ht="16.5" x14ac:dyDescent="0.15"/>
    <row r="95" s="298" customFormat="1" ht="16.5" x14ac:dyDescent="0.15"/>
    <row r="96" s="298" customFormat="1" ht="16.5" x14ac:dyDescent="0.15"/>
    <row r="97" s="298" customFormat="1" ht="16.5" x14ac:dyDescent="0.15"/>
    <row r="98" s="298" customFormat="1" ht="16.5" x14ac:dyDescent="0.15"/>
    <row r="99" s="298" customFormat="1" ht="16.5" x14ac:dyDescent="0.15"/>
    <row r="100" s="298" customFormat="1" ht="16.5" x14ac:dyDescent="0.15"/>
    <row r="101" s="298" customFormat="1" ht="16.5" x14ac:dyDescent="0.15"/>
    <row r="102" s="298" customFormat="1" ht="16.5" x14ac:dyDescent="0.15"/>
    <row r="103" s="298" customFormat="1" ht="16.5" x14ac:dyDescent="0.15"/>
    <row r="104" s="298" customFormat="1" ht="16.5" x14ac:dyDescent="0.15"/>
    <row r="105" s="298" customFormat="1" ht="16.5" x14ac:dyDescent="0.15"/>
    <row r="106" s="298" customFormat="1" ht="16.5" x14ac:dyDescent="0.15"/>
    <row r="107" s="298" customFormat="1" ht="16.5" x14ac:dyDescent="0.15"/>
    <row r="108" s="298" customFormat="1" ht="16.5" x14ac:dyDescent="0.15"/>
    <row r="109" s="298" customFormat="1" ht="16.5" x14ac:dyDescent="0.15"/>
  </sheetData>
  <mergeCells count="19">
    <mergeCell ref="B24:L24"/>
    <mergeCell ref="A18:L18"/>
    <mergeCell ref="B19:L19"/>
    <mergeCell ref="B20:L20"/>
    <mergeCell ref="B21:L21"/>
    <mergeCell ref="B22:L22"/>
    <mergeCell ref="B23:L23"/>
    <mergeCell ref="A17:L17"/>
    <mergeCell ref="A1:L1"/>
    <mergeCell ref="A3:L3"/>
    <mergeCell ref="F5:G5"/>
    <mergeCell ref="A6:B6"/>
    <mergeCell ref="A8:C8"/>
    <mergeCell ref="E8:L9"/>
    <mergeCell ref="D10:E10"/>
    <mergeCell ref="E11:L11"/>
    <mergeCell ref="A12:L12"/>
    <mergeCell ref="A14:L14"/>
    <mergeCell ref="A15:L15"/>
  </mergeCells>
  <phoneticPr fontId="4"/>
  <printOptions horizontalCentered="1"/>
  <pageMargins left="0.70866141732283472" right="0.70866141732283472" top="0.74803149606299213" bottom="0.74803149606299213" header="0.31496062992125984" footer="0.31496062992125984"/>
  <pageSetup paperSize="9" scale="82"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C3:G17"/>
  <sheetViews>
    <sheetView zoomScaleNormal="100" workbookViewId="0">
      <selection activeCell="C14" sqref="C14:E17"/>
    </sheetView>
  </sheetViews>
  <sheetFormatPr defaultColWidth="8.75" defaultRowHeight="13.5" x14ac:dyDescent="0.15"/>
  <cols>
    <col min="1" max="2" width="8.75" style="16"/>
    <col min="3" max="3" width="8.75" style="20"/>
    <col min="4" max="4" width="69.75" style="19" bestFit="1" customWidth="1"/>
    <col min="5" max="5" width="47.25" style="16" customWidth="1"/>
    <col min="6" max="6" width="8.75" style="16"/>
    <col min="7" max="7" width="39.125" style="16" customWidth="1"/>
    <col min="8" max="16384" width="8.75" style="16"/>
  </cols>
  <sheetData>
    <row r="3" spans="3:7" ht="23.45" customHeight="1" x14ac:dyDescent="0.15">
      <c r="C3" s="17"/>
      <c r="D3" s="15" t="s">
        <v>60</v>
      </c>
      <c r="E3" s="15" t="s">
        <v>47</v>
      </c>
    </row>
    <row r="4" spans="3:7" ht="162" x14ac:dyDescent="0.15">
      <c r="C4" s="17" t="s">
        <v>40</v>
      </c>
      <c r="D4" s="18" t="s">
        <v>55</v>
      </c>
      <c r="E4" s="18" t="s">
        <v>54</v>
      </c>
    </row>
    <row r="5" spans="3:7" ht="39.6" customHeight="1" x14ac:dyDescent="0.15">
      <c r="C5" s="17" t="s">
        <v>42</v>
      </c>
      <c r="D5" s="1008" t="s">
        <v>46</v>
      </c>
      <c r="E5" s="1009"/>
      <c r="G5" s="19"/>
    </row>
    <row r="6" spans="3:7" ht="126.6" customHeight="1" x14ac:dyDescent="0.15">
      <c r="C6" s="17" t="s">
        <v>44</v>
      </c>
      <c r="D6" s="18" t="s">
        <v>62</v>
      </c>
      <c r="E6" s="18" t="s">
        <v>56</v>
      </c>
      <c r="G6" s="19"/>
    </row>
    <row r="14" spans="3:7" ht="20.45" customHeight="1" x14ac:dyDescent="0.15">
      <c r="C14" s="17"/>
      <c r="D14" s="15" t="s">
        <v>61</v>
      </c>
      <c r="E14" s="15" t="s">
        <v>48</v>
      </c>
    </row>
    <row r="15" spans="3:7" ht="148.5" x14ac:dyDescent="0.15">
      <c r="C15" s="17" t="s">
        <v>40</v>
      </c>
      <c r="D15" s="18" t="s">
        <v>53</v>
      </c>
      <c r="E15" s="18" t="s">
        <v>41</v>
      </c>
      <c r="G15" s="19"/>
    </row>
    <row r="16" spans="3:7" ht="67.5" x14ac:dyDescent="0.15">
      <c r="C16" s="17" t="s">
        <v>42</v>
      </c>
      <c r="D16" s="18" t="s">
        <v>45</v>
      </c>
      <c r="E16" s="18" t="s">
        <v>43</v>
      </c>
      <c r="G16" s="19"/>
    </row>
    <row r="17" spans="3:7" ht="135" x14ac:dyDescent="0.15">
      <c r="C17" s="17" t="s">
        <v>44</v>
      </c>
      <c r="D17" s="18" t="s">
        <v>63</v>
      </c>
      <c r="E17" s="18" t="s">
        <v>57</v>
      </c>
      <c r="G17" s="19"/>
    </row>
  </sheetData>
  <mergeCells count="1">
    <mergeCell ref="D5:E5"/>
  </mergeCells>
  <phoneticPr fontId="4"/>
  <pageMargins left="0.7" right="0.7" top="0.75" bottom="0.75" header="0.3" footer="0.3"/>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pageSetUpPr fitToPage="1"/>
  </sheetPr>
  <dimension ref="A1:BV151"/>
  <sheetViews>
    <sheetView view="pageBreakPreview" zoomScaleNormal="100" zoomScaleSheetLayoutView="100" workbookViewId="0">
      <selection activeCell="B9" sqref="B9:F10"/>
    </sheetView>
  </sheetViews>
  <sheetFormatPr defaultColWidth="2.625" defaultRowHeight="14.85" customHeight="1" x14ac:dyDescent="0.15"/>
  <cols>
    <col min="1" max="1" width="4.875" style="24" customWidth="1"/>
    <col min="2" max="33" width="2.625" style="24"/>
    <col min="34" max="34" width="2.625" style="24" customWidth="1"/>
    <col min="35" max="16384" width="2.625" style="24"/>
  </cols>
  <sheetData>
    <row r="1" spans="1:71" ht="15" customHeight="1" x14ac:dyDescent="0.15">
      <c r="A1" s="38" t="s">
        <v>166</v>
      </c>
      <c r="B1" s="38"/>
      <c r="C1" s="38"/>
      <c r="D1" s="38"/>
      <c r="E1" s="38"/>
      <c r="F1" s="38"/>
      <c r="G1" s="38"/>
      <c r="H1" s="38"/>
      <c r="I1" s="38"/>
      <c r="J1" s="38"/>
      <c r="K1" s="38"/>
      <c r="L1" s="38"/>
      <c r="M1" s="38"/>
      <c r="N1" s="66"/>
      <c r="O1" s="38"/>
      <c r="P1" s="38"/>
      <c r="Q1" s="38"/>
      <c r="R1" s="38"/>
      <c r="S1" s="38"/>
      <c r="T1" s="38"/>
      <c r="U1" s="38"/>
      <c r="V1" s="38"/>
      <c r="W1" s="26"/>
      <c r="X1" s="26"/>
      <c r="Y1" s="26"/>
      <c r="Z1" s="26"/>
      <c r="AA1" s="26"/>
      <c r="AB1" s="26"/>
      <c r="AC1" s="26"/>
      <c r="AD1" s="26"/>
      <c r="AE1" s="26"/>
      <c r="AF1" s="38"/>
      <c r="AG1" s="38"/>
      <c r="AH1" s="38"/>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row>
    <row r="2" spans="1:71" ht="15" customHeight="1" x14ac:dyDescent="0.15">
      <c r="A2" s="38"/>
      <c r="B2" s="38"/>
      <c r="C2" s="38"/>
      <c r="D2" s="38"/>
      <c r="E2" s="38"/>
      <c r="F2" s="38"/>
      <c r="G2" s="38"/>
      <c r="H2" s="38"/>
      <c r="I2" s="38"/>
      <c r="J2" s="38"/>
      <c r="K2" s="38"/>
      <c r="L2" s="38"/>
      <c r="M2" s="38"/>
      <c r="N2" s="38"/>
      <c r="O2" s="38"/>
      <c r="P2" s="38"/>
      <c r="Q2" s="38"/>
      <c r="R2" s="38"/>
      <c r="S2" s="38"/>
      <c r="T2" s="38"/>
      <c r="U2" s="38"/>
      <c r="V2" s="38"/>
      <c r="W2" s="65"/>
      <c r="X2" s="65"/>
      <c r="Y2" s="65"/>
      <c r="Z2" s="65"/>
      <c r="AA2" s="65"/>
      <c r="AB2" s="65"/>
      <c r="AC2" s="65"/>
      <c r="AD2" s="65"/>
      <c r="AE2" s="65"/>
      <c r="AF2" s="65"/>
      <c r="AG2" s="65"/>
      <c r="AH2" s="6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row>
    <row r="3" spans="1:71" ht="15" customHeight="1" x14ac:dyDescent="0.15">
      <c r="A3" s="38"/>
      <c r="B3" s="38"/>
      <c r="C3" s="38"/>
      <c r="D3" s="38" t="s">
        <v>165</v>
      </c>
      <c r="F3" s="38"/>
      <c r="G3" s="38"/>
      <c r="H3" s="38"/>
      <c r="I3" s="38"/>
      <c r="J3" s="38"/>
      <c r="K3" s="38"/>
      <c r="L3" s="38"/>
      <c r="M3" s="38"/>
      <c r="N3" s="38"/>
      <c r="O3" s="38"/>
      <c r="P3" s="38"/>
      <c r="Q3" s="38"/>
      <c r="R3" s="38"/>
      <c r="S3" s="38"/>
      <c r="T3" s="38"/>
      <c r="U3" s="38"/>
      <c r="V3" s="65"/>
      <c r="W3" s="65"/>
      <c r="X3" s="65"/>
      <c r="Y3" s="65"/>
      <c r="Z3" s="65"/>
      <c r="AA3" s="65"/>
      <c r="AB3" s="65"/>
      <c r="AC3" s="65"/>
      <c r="AD3" s="65"/>
      <c r="AE3" s="65"/>
      <c r="AF3" s="65"/>
      <c r="AG3" s="65"/>
      <c r="AH3" s="65"/>
      <c r="AI3" s="50"/>
      <c r="AL3" s="25"/>
      <c r="AM3" s="25"/>
      <c r="AN3" s="25"/>
      <c r="AO3" s="25"/>
      <c r="AP3" s="25"/>
      <c r="AQ3" s="25"/>
      <c r="AR3" s="25"/>
      <c r="AS3" s="25"/>
      <c r="AT3" s="25"/>
      <c r="AU3" s="25"/>
      <c r="AV3" s="25"/>
      <c r="AW3" s="25"/>
      <c r="AX3" s="25"/>
      <c r="AY3" s="25"/>
      <c r="AZ3" s="25"/>
      <c r="BA3" s="25"/>
      <c r="BB3" s="25"/>
      <c r="BC3" s="25"/>
      <c r="BD3" s="25"/>
      <c r="BE3" s="25"/>
      <c r="BF3" s="25"/>
      <c r="BG3" s="50"/>
      <c r="BH3" s="50"/>
      <c r="BI3" s="50"/>
      <c r="BK3" s="50"/>
      <c r="BL3" s="50"/>
      <c r="BM3" s="50"/>
      <c r="BN3" s="50"/>
      <c r="BO3" s="50"/>
      <c r="BP3" s="50"/>
      <c r="BQ3" s="50"/>
      <c r="BR3" s="50"/>
      <c r="BS3" s="50"/>
    </row>
    <row r="4" spans="1:71" ht="15" customHeight="1" x14ac:dyDescent="0.15">
      <c r="A4" s="38"/>
      <c r="B4" s="38"/>
      <c r="C4" s="38"/>
      <c r="D4" s="38"/>
      <c r="E4" s="38"/>
      <c r="F4" s="38"/>
      <c r="G4" s="38"/>
      <c r="H4" s="38"/>
      <c r="I4" s="38"/>
      <c r="J4" s="38"/>
      <c r="K4" s="38"/>
      <c r="L4" s="38"/>
      <c r="M4" s="38"/>
      <c r="N4" s="38"/>
      <c r="O4" s="38"/>
      <c r="P4" s="38"/>
      <c r="Q4" s="38"/>
      <c r="R4" s="38"/>
      <c r="S4" s="38"/>
      <c r="T4" s="38"/>
      <c r="U4" s="38"/>
      <c r="V4" s="65"/>
      <c r="W4" s="65"/>
      <c r="X4" s="65"/>
      <c r="Y4" s="65"/>
      <c r="Z4" s="65"/>
      <c r="AA4" s="65"/>
      <c r="AB4" s="65"/>
      <c r="AC4" s="65"/>
      <c r="AD4" s="65"/>
      <c r="AE4" s="65"/>
      <c r="AF4" s="65"/>
      <c r="AG4" s="65"/>
      <c r="AH4" s="65"/>
      <c r="AI4" s="50"/>
      <c r="AL4" s="25"/>
      <c r="AM4" s="25"/>
      <c r="AN4" s="25"/>
      <c r="AO4" s="25"/>
      <c r="AP4" s="25"/>
      <c r="AQ4" s="25"/>
      <c r="AR4" s="25"/>
      <c r="AS4" s="25"/>
      <c r="AT4" s="25"/>
      <c r="AU4" s="25"/>
      <c r="AV4" s="25"/>
      <c r="AW4" s="25"/>
      <c r="AX4" s="25"/>
      <c r="AY4" s="25"/>
      <c r="AZ4" s="25"/>
      <c r="BA4" s="25"/>
      <c r="BB4" s="25"/>
      <c r="BC4" s="25"/>
      <c r="BD4" s="25"/>
      <c r="BE4" s="25"/>
      <c r="BF4" s="25"/>
      <c r="BG4" s="50"/>
      <c r="BH4" s="50"/>
      <c r="BI4" s="50"/>
      <c r="BK4" s="50"/>
      <c r="BL4" s="50"/>
      <c r="BM4" s="50"/>
      <c r="BN4" s="50"/>
      <c r="BO4" s="50"/>
      <c r="BP4" s="50"/>
      <c r="BQ4" s="50"/>
      <c r="BR4" s="50"/>
      <c r="BS4" s="50"/>
    </row>
    <row r="5" spans="1:71" ht="15" customHeight="1" x14ac:dyDescent="0.15">
      <c r="A5" s="38"/>
      <c r="B5" s="38"/>
      <c r="C5" s="38"/>
      <c r="D5" s="38"/>
      <c r="E5" s="38"/>
      <c r="F5" s="38"/>
      <c r="G5" s="38"/>
      <c r="H5" s="38"/>
      <c r="I5" s="38"/>
      <c r="J5" s="38"/>
      <c r="K5" s="38"/>
      <c r="L5" s="38"/>
      <c r="M5" s="38"/>
      <c r="N5" s="38"/>
      <c r="O5" s="38"/>
      <c r="P5" s="38"/>
      <c r="Q5" s="38"/>
      <c r="R5" s="38"/>
      <c r="S5" s="38"/>
      <c r="T5" s="38"/>
      <c r="U5" s="38"/>
      <c r="V5" s="65"/>
      <c r="W5" s="65"/>
      <c r="X5" s="65"/>
      <c r="Y5" s="65"/>
      <c r="Z5" s="65"/>
      <c r="AA5" s="65"/>
      <c r="AB5" s="65"/>
      <c r="AC5" s="65"/>
      <c r="AD5" s="65"/>
      <c r="AE5" s="65"/>
      <c r="AF5" s="65"/>
      <c r="AG5" s="65"/>
      <c r="AH5" s="65"/>
      <c r="AI5" s="50"/>
      <c r="AL5" s="25"/>
      <c r="AM5" s="25"/>
      <c r="AN5" s="25"/>
      <c r="AO5" s="25"/>
      <c r="AP5" s="25"/>
      <c r="AQ5" s="25"/>
      <c r="AR5" s="25"/>
      <c r="AS5" s="25"/>
      <c r="AT5" s="25"/>
      <c r="AU5" s="25"/>
      <c r="AV5" s="25"/>
      <c r="AW5" s="25"/>
      <c r="AX5" s="25"/>
      <c r="AY5" s="25"/>
      <c r="AZ5" s="25"/>
      <c r="BA5" s="25"/>
      <c r="BB5" s="25"/>
      <c r="BC5" s="25"/>
      <c r="BD5" s="25"/>
      <c r="BE5" s="25"/>
      <c r="BF5" s="25"/>
      <c r="BG5" s="50"/>
      <c r="BH5" s="50"/>
      <c r="BI5" s="50"/>
      <c r="BK5" s="50"/>
      <c r="BL5" s="50"/>
      <c r="BM5" s="50"/>
      <c r="BN5" s="50"/>
      <c r="BO5" s="50"/>
      <c r="BP5" s="50"/>
      <c r="BQ5" s="50"/>
      <c r="BR5" s="50"/>
      <c r="BS5" s="50"/>
    </row>
    <row r="6" spans="1:71" ht="15" customHeight="1" x14ac:dyDescent="0.15">
      <c r="A6" s="407" t="s">
        <v>164</v>
      </c>
      <c r="B6" s="407"/>
      <c r="C6" s="407"/>
      <c r="D6" s="407"/>
      <c r="E6" s="407"/>
      <c r="F6" s="407"/>
      <c r="G6" s="407"/>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L6" s="25"/>
      <c r="AM6" s="25"/>
      <c r="AN6" s="25"/>
      <c r="AO6" s="25"/>
      <c r="AP6" s="25"/>
      <c r="AQ6" s="25"/>
      <c r="AR6" s="25"/>
      <c r="AS6" s="25"/>
      <c r="AT6" s="25"/>
      <c r="AU6" s="25"/>
      <c r="AV6" s="25"/>
      <c r="AW6" s="25"/>
      <c r="AX6" s="25"/>
      <c r="AY6" s="25"/>
      <c r="AZ6" s="25"/>
      <c r="BA6" s="25"/>
      <c r="BB6" s="25"/>
      <c r="BC6" s="25"/>
      <c r="BD6" s="25"/>
      <c r="BE6" s="25"/>
      <c r="BF6" s="25"/>
      <c r="BG6" s="25"/>
      <c r="BH6" s="25"/>
      <c r="BI6" s="25"/>
      <c r="BJ6" s="25"/>
      <c r="BK6" s="25"/>
      <c r="BL6" s="25"/>
      <c r="BM6" s="25"/>
      <c r="BN6" s="25"/>
      <c r="BO6" s="25"/>
      <c r="BP6" s="25"/>
      <c r="BQ6" s="25"/>
      <c r="BR6" s="25"/>
      <c r="BS6" s="25"/>
    </row>
    <row r="7" spans="1:71" ht="15" customHeight="1" x14ac:dyDescent="0.15">
      <c r="A7" s="38"/>
      <c r="B7" s="38"/>
      <c r="C7" s="38"/>
      <c r="D7" s="38"/>
      <c r="E7" s="38"/>
      <c r="F7" s="38"/>
      <c r="G7" s="26"/>
      <c r="H7" s="26"/>
      <c r="I7" s="26"/>
      <c r="J7" s="26"/>
      <c r="K7" s="26"/>
      <c r="L7" s="26"/>
      <c r="M7" s="26"/>
      <c r="N7" s="26"/>
      <c r="O7" s="26"/>
      <c r="P7" s="26"/>
      <c r="Q7" s="26"/>
      <c r="R7" s="26"/>
      <c r="S7" s="38"/>
      <c r="T7" s="38"/>
      <c r="U7" s="38"/>
      <c r="V7" s="38"/>
      <c r="W7" s="38"/>
      <c r="X7" s="38"/>
      <c r="Y7" s="38"/>
      <c r="Z7" s="38"/>
      <c r="AA7" s="38"/>
      <c r="AB7" s="38"/>
      <c r="AC7" s="38"/>
      <c r="AD7" s="38"/>
      <c r="AE7" s="38"/>
      <c r="AF7" s="38"/>
      <c r="AG7" s="38"/>
      <c r="AH7" s="38"/>
      <c r="AL7" s="25"/>
      <c r="AM7" s="25"/>
      <c r="AN7" s="25"/>
      <c r="AO7" s="25"/>
      <c r="AP7" s="25"/>
      <c r="AQ7" s="25"/>
      <c r="AR7" s="25"/>
      <c r="AS7" s="25"/>
      <c r="AT7" s="25"/>
      <c r="AU7" s="25"/>
      <c r="AV7" s="25"/>
      <c r="AW7" s="25"/>
      <c r="AX7" s="25"/>
      <c r="AY7" s="25"/>
      <c r="AZ7" s="25"/>
      <c r="BA7" s="25"/>
      <c r="BB7" s="25"/>
      <c r="BC7" s="25"/>
      <c r="BD7" s="25"/>
      <c r="BE7" s="25"/>
      <c r="BF7" s="25"/>
      <c r="BG7" s="25"/>
      <c r="BH7" s="25"/>
      <c r="BI7" s="25"/>
      <c r="BJ7" s="25"/>
      <c r="BK7" s="25"/>
      <c r="BL7" s="25"/>
      <c r="BM7" s="25"/>
      <c r="BN7" s="25"/>
      <c r="BO7" s="25"/>
      <c r="BP7" s="25"/>
      <c r="BQ7" s="25"/>
      <c r="BR7" s="25"/>
      <c r="BS7" s="25"/>
    </row>
    <row r="8" spans="1:71" ht="15" customHeight="1" x14ac:dyDescent="0.15">
      <c r="A8" s="38"/>
      <c r="B8" s="38"/>
      <c r="C8" s="26"/>
      <c r="D8" s="26"/>
      <c r="E8" s="38"/>
      <c r="F8" s="26"/>
      <c r="G8" s="26"/>
      <c r="H8" s="26"/>
      <c r="I8" s="26"/>
      <c r="J8" s="26"/>
      <c r="K8" s="26"/>
      <c r="L8" s="38"/>
      <c r="M8" s="26"/>
      <c r="N8" s="26"/>
      <c r="O8" s="38"/>
      <c r="P8" s="38"/>
      <c r="Q8" s="38"/>
      <c r="R8" s="38"/>
      <c r="S8" s="38"/>
      <c r="T8" s="38"/>
      <c r="U8" s="38"/>
      <c r="V8" s="38"/>
      <c r="W8" s="38"/>
      <c r="X8" s="38"/>
      <c r="Y8" s="407"/>
      <c r="Z8" s="407"/>
      <c r="AA8" s="407"/>
      <c r="AB8" s="38" t="s">
        <v>163</v>
      </c>
      <c r="AC8" s="407"/>
      <c r="AD8" s="407"/>
      <c r="AE8" s="38" t="s">
        <v>162</v>
      </c>
      <c r="AF8" s="407"/>
      <c r="AG8" s="407"/>
      <c r="AH8" s="38" t="s">
        <v>161</v>
      </c>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c r="BR8" s="25"/>
      <c r="BS8" s="25"/>
    </row>
    <row r="9" spans="1:71" ht="15" customHeight="1" x14ac:dyDescent="0.15">
      <c r="A9" s="38"/>
      <c r="B9" s="492" t="s">
        <v>455</v>
      </c>
      <c r="C9" s="492"/>
      <c r="D9" s="492"/>
      <c r="E9" s="492"/>
      <c r="F9" s="492"/>
      <c r="G9" s="491" t="s">
        <v>160</v>
      </c>
      <c r="H9" s="491"/>
      <c r="I9" s="491"/>
      <c r="J9" s="491"/>
      <c r="K9" s="491"/>
      <c r="L9" s="491"/>
      <c r="M9" s="26"/>
      <c r="N9" s="26"/>
      <c r="O9" s="38"/>
      <c r="P9" s="38"/>
      <c r="Q9" s="38"/>
      <c r="R9" s="38"/>
      <c r="S9" s="38"/>
      <c r="T9" s="38"/>
      <c r="U9" s="38"/>
      <c r="V9" s="38"/>
      <c r="W9" s="38"/>
      <c r="X9" s="38"/>
      <c r="Y9" s="64"/>
      <c r="Z9" s="64"/>
      <c r="AA9" s="64"/>
      <c r="AB9" s="38"/>
      <c r="AC9" s="64"/>
      <c r="AD9" s="64"/>
      <c r="AE9" s="38"/>
      <c r="AF9" s="64"/>
      <c r="AG9" s="64"/>
      <c r="AH9" s="38"/>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c r="BQ9" s="25"/>
      <c r="BR9" s="25"/>
      <c r="BS9" s="25"/>
    </row>
    <row r="10" spans="1:71" ht="15" customHeight="1" x14ac:dyDescent="0.15">
      <c r="A10" s="38"/>
      <c r="B10" s="492"/>
      <c r="C10" s="492"/>
      <c r="D10" s="492"/>
      <c r="E10" s="492"/>
      <c r="F10" s="492"/>
      <c r="G10" s="491"/>
      <c r="H10" s="491"/>
      <c r="I10" s="491"/>
      <c r="J10" s="491"/>
      <c r="K10" s="491"/>
      <c r="L10" s="491"/>
      <c r="M10" s="26"/>
      <c r="N10" s="26"/>
      <c r="O10" s="38"/>
      <c r="P10" s="517" t="s">
        <v>159</v>
      </c>
      <c r="Q10" s="517"/>
      <c r="R10" s="517"/>
      <c r="S10" s="63"/>
      <c r="T10" s="518"/>
      <c r="U10" s="518"/>
      <c r="V10" s="518"/>
      <c r="W10" s="518"/>
      <c r="X10" s="518"/>
      <c r="Y10" s="518"/>
      <c r="Z10" s="518"/>
      <c r="AA10" s="518"/>
      <c r="AB10" s="518"/>
      <c r="AC10" s="518"/>
      <c r="AD10" s="518"/>
      <c r="AE10" s="518"/>
      <c r="AF10" s="518"/>
      <c r="AG10" s="518"/>
      <c r="AH10" s="518"/>
      <c r="AL10" s="25"/>
      <c r="AM10" s="25"/>
      <c r="AN10" s="25"/>
      <c r="AO10" s="25"/>
      <c r="AP10" s="25"/>
      <c r="AQ10" s="25"/>
      <c r="AR10" s="25"/>
      <c r="AS10" s="25"/>
      <c r="AU10" s="25"/>
      <c r="AV10" s="25"/>
      <c r="AW10" s="25"/>
      <c r="AX10" s="25"/>
      <c r="AY10" s="25"/>
      <c r="AZ10" s="25"/>
      <c r="BA10" s="25"/>
      <c r="BB10" s="25"/>
      <c r="BC10" s="25"/>
      <c r="BD10" s="25"/>
      <c r="BE10" s="25"/>
      <c r="BF10" s="25"/>
      <c r="BG10" s="25"/>
      <c r="BH10" s="25"/>
      <c r="BI10" s="25"/>
      <c r="BJ10" s="25"/>
      <c r="BK10" s="25"/>
      <c r="BL10" s="25"/>
      <c r="BM10" s="25"/>
      <c r="BN10" s="25"/>
      <c r="BO10" s="25"/>
      <c r="BP10" s="25"/>
      <c r="BQ10" s="25"/>
      <c r="BR10" s="25"/>
      <c r="BS10" s="25"/>
    </row>
    <row r="11" spans="1:71" ht="15" customHeight="1" x14ac:dyDescent="0.15">
      <c r="A11" s="38"/>
      <c r="B11" s="38"/>
      <c r="C11" s="26"/>
      <c r="D11" s="26"/>
      <c r="E11" s="26"/>
      <c r="F11" s="26"/>
      <c r="G11" s="26"/>
      <c r="H11" s="26"/>
      <c r="I11" s="26"/>
      <c r="J11" s="26"/>
      <c r="K11" s="26"/>
      <c r="L11" s="38"/>
      <c r="M11" s="26"/>
      <c r="N11" s="26"/>
      <c r="O11" s="38"/>
      <c r="P11" s="517"/>
      <c r="Q11" s="517"/>
      <c r="R11" s="517"/>
      <c r="S11" s="63"/>
      <c r="T11" s="518"/>
      <c r="U11" s="518"/>
      <c r="V11" s="518"/>
      <c r="W11" s="518"/>
      <c r="X11" s="518"/>
      <c r="Y11" s="518"/>
      <c r="Z11" s="518"/>
      <c r="AA11" s="518"/>
      <c r="AB11" s="518"/>
      <c r="AC11" s="518"/>
      <c r="AD11" s="518"/>
      <c r="AE11" s="518"/>
      <c r="AF11" s="518"/>
      <c r="AG11" s="518"/>
      <c r="AH11" s="518"/>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row>
    <row r="12" spans="1:71" ht="15" customHeight="1" x14ac:dyDescent="0.15">
      <c r="A12" s="38"/>
      <c r="B12" s="38"/>
      <c r="C12" s="26"/>
      <c r="D12" s="26"/>
      <c r="E12" s="26"/>
      <c r="F12" s="26"/>
      <c r="G12" s="26"/>
      <c r="H12" s="26"/>
      <c r="I12" s="26"/>
      <c r="J12" s="26"/>
      <c r="K12" s="26"/>
      <c r="L12" s="38"/>
      <c r="M12" s="38" t="s">
        <v>158</v>
      </c>
      <c r="N12" s="38"/>
      <c r="O12" s="38"/>
      <c r="P12" s="517" t="s">
        <v>157</v>
      </c>
      <c r="Q12" s="517"/>
      <c r="R12" s="517"/>
      <c r="S12" s="63"/>
      <c r="T12" s="518"/>
      <c r="U12" s="518"/>
      <c r="V12" s="518"/>
      <c r="W12" s="518"/>
      <c r="X12" s="518"/>
      <c r="Y12" s="518"/>
      <c r="Z12" s="518"/>
      <c r="AA12" s="518"/>
      <c r="AB12" s="518"/>
      <c r="AC12" s="518"/>
      <c r="AD12" s="518"/>
      <c r="AE12" s="518"/>
      <c r="AF12" s="518"/>
      <c r="AG12" s="518"/>
      <c r="AH12" s="518"/>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row>
    <row r="13" spans="1:71" ht="15" customHeight="1" x14ac:dyDescent="0.15">
      <c r="A13" s="38"/>
      <c r="B13" s="38"/>
      <c r="C13" s="26"/>
      <c r="D13" s="26"/>
      <c r="E13" s="26"/>
      <c r="F13" s="26"/>
      <c r="G13" s="26"/>
      <c r="H13" s="26"/>
      <c r="I13" s="26"/>
      <c r="J13" s="26"/>
      <c r="K13" s="26"/>
      <c r="L13" s="38"/>
      <c r="M13" s="38"/>
      <c r="N13" s="38"/>
      <c r="O13" s="38"/>
      <c r="P13" s="517"/>
      <c r="Q13" s="517"/>
      <c r="R13" s="517"/>
      <c r="S13" s="63"/>
      <c r="T13" s="518"/>
      <c r="U13" s="518"/>
      <c r="V13" s="518"/>
      <c r="W13" s="518"/>
      <c r="X13" s="518"/>
      <c r="Y13" s="518"/>
      <c r="Z13" s="518"/>
      <c r="AA13" s="518"/>
      <c r="AB13" s="518"/>
      <c r="AC13" s="518"/>
      <c r="AD13" s="518"/>
      <c r="AE13" s="518"/>
      <c r="AF13" s="518"/>
      <c r="AG13" s="518"/>
      <c r="AH13" s="518"/>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row>
    <row r="14" spans="1:71" ht="15" customHeight="1" x14ac:dyDescent="0.15">
      <c r="A14" s="38"/>
      <c r="B14" s="38"/>
      <c r="C14" s="26"/>
      <c r="D14" s="26"/>
      <c r="E14" s="26"/>
      <c r="F14" s="26"/>
      <c r="G14" s="26"/>
      <c r="H14" s="26"/>
      <c r="I14" s="26"/>
      <c r="J14" s="26"/>
      <c r="K14" s="26"/>
      <c r="L14" s="38"/>
      <c r="M14" s="38"/>
      <c r="N14" s="38"/>
      <c r="O14" s="38"/>
      <c r="P14" s="517" t="s">
        <v>156</v>
      </c>
      <c r="Q14" s="517"/>
      <c r="R14" s="517"/>
      <c r="S14" s="517"/>
      <c r="T14" s="517"/>
      <c r="U14" s="517"/>
      <c r="V14" s="518"/>
      <c r="W14" s="518"/>
      <c r="X14" s="518"/>
      <c r="Y14" s="518"/>
      <c r="Z14" s="518"/>
      <c r="AA14" s="518"/>
      <c r="AB14" s="518"/>
      <c r="AC14" s="518"/>
      <c r="AD14" s="518"/>
      <c r="AE14" s="518"/>
      <c r="AF14" s="518"/>
      <c r="AG14" s="518"/>
      <c r="AH14" s="518"/>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row>
    <row r="15" spans="1:71" ht="15" customHeight="1" x14ac:dyDescent="0.15">
      <c r="B15" s="38"/>
      <c r="C15" s="38"/>
      <c r="E15" s="38"/>
      <c r="F15" s="38"/>
      <c r="G15" s="38"/>
      <c r="H15" s="38"/>
      <c r="I15" s="38"/>
      <c r="J15" s="38"/>
      <c r="K15" s="38"/>
      <c r="L15" s="38"/>
      <c r="M15" s="38"/>
      <c r="N15" s="38"/>
      <c r="O15" s="38"/>
      <c r="P15" s="517"/>
      <c r="Q15" s="517"/>
      <c r="R15" s="517"/>
      <c r="S15" s="517"/>
      <c r="T15" s="517"/>
      <c r="U15" s="517"/>
      <c r="V15" s="518"/>
      <c r="W15" s="518"/>
      <c r="X15" s="518"/>
      <c r="Y15" s="518"/>
      <c r="Z15" s="518"/>
      <c r="AA15" s="518"/>
      <c r="AB15" s="518"/>
      <c r="AC15" s="518"/>
      <c r="AD15" s="518"/>
      <c r="AE15" s="518"/>
      <c r="AF15" s="518"/>
      <c r="AG15" s="518"/>
      <c r="AH15" s="518"/>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row>
    <row r="16" spans="1:71" ht="15" customHeight="1" x14ac:dyDescent="0.15">
      <c r="B16" s="38" t="s">
        <v>155</v>
      </c>
      <c r="C16" s="38"/>
      <c r="D16" s="38"/>
      <c r="E16" s="38"/>
      <c r="F16" s="38"/>
      <c r="G16" s="38"/>
      <c r="H16" s="38"/>
      <c r="I16" s="38"/>
      <c r="J16" s="38"/>
      <c r="K16" s="38"/>
      <c r="L16" s="38"/>
      <c r="M16" s="38"/>
      <c r="N16" s="38"/>
      <c r="O16" s="38"/>
      <c r="P16" s="38"/>
      <c r="Q16" s="38"/>
      <c r="R16" s="38"/>
      <c r="S16" s="38"/>
      <c r="T16" s="38"/>
      <c r="U16" s="38"/>
      <c r="V16" s="38"/>
      <c r="W16" s="38"/>
      <c r="X16" s="38"/>
      <c r="Y16" s="38"/>
      <c r="Z16" s="38"/>
      <c r="AA16" s="38"/>
      <c r="AB16" s="38"/>
      <c r="AC16" s="38"/>
      <c r="AD16" s="38"/>
      <c r="AE16" s="38"/>
      <c r="AF16" s="38"/>
      <c r="AG16" s="38"/>
      <c r="AH16" s="38"/>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row>
    <row r="17" spans="1:74" ht="15" customHeight="1" x14ac:dyDescent="0.15">
      <c r="A17" s="38"/>
      <c r="B17" s="38"/>
      <c r="C17" s="38"/>
      <c r="D17" s="38"/>
      <c r="E17" s="38"/>
      <c r="F17" s="38"/>
      <c r="G17" s="38"/>
      <c r="H17" s="38"/>
      <c r="I17" s="38"/>
      <c r="J17" s="38"/>
      <c r="K17" s="38"/>
      <c r="L17" s="38"/>
      <c r="M17" s="38"/>
      <c r="N17" s="38"/>
      <c r="O17" s="38"/>
      <c r="P17" s="38"/>
      <c r="Q17" s="38"/>
      <c r="R17" s="38"/>
      <c r="S17" s="38"/>
      <c r="T17" s="38"/>
      <c r="U17" s="38"/>
      <c r="V17" s="38"/>
      <c r="W17" s="38"/>
      <c r="X17" s="38"/>
      <c r="Y17" s="38"/>
      <c r="Z17" s="38"/>
      <c r="AA17" s="38"/>
      <c r="AB17" s="38"/>
      <c r="AC17" s="38"/>
      <c r="AD17" s="38"/>
      <c r="AE17" s="38"/>
      <c r="AF17" s="38"/>
      <c r="AG17" s="38"/>
      <c r="AH17" s="38"/>
      <c r="AI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row>
    <row r="18" spans="1:74" ht="18" customHeight="1" x14ac:dyDescent="0.15">
      <c r="A18" s="38"/>
      <c r="B18" s="38"/>
      <c r="C18" s="38"/>
      <c r="D18" s="38"/>
      <c r="E18" s="38"/>
      <c r="F18" s="38"/>
      <c r="G18" s="38"/>
      <c r="H18" s="38"/>
      <c r="I18" s="38"/>
      <c r="J18" s="38"/>
      <c r="K18" s="38"/>
      <c r="L18" s="38"/>
      <c r="M18" s="38"/>
      <c r="N18" s="38"/>
      <c r="O18" s="38"/>
      <c r="P18" s="38"/>
      <c r="Q18" s="38"/>
      <c r="R18" s="514" t="s">
        <v>154</v>
      </c>
      <c r="S18" s="515"/>
      <c r="T18" s="515"/>
      <c r="U18" s="516"/>
      <c r="V18" s="62"/>
      <c r="W18" s="61"/>
      <c r="X18" s="61"/>
      <c r="Y18" s="61"/>
      <c r="Z18" s="61"/>
      <c r="AA18" s="61"/>
      <c r="AB18" s="61"/>
      <c r="AC18" s="61"/>
      <c r="AD18" s="61"/>
      <c r="AE18" s="61"/>
      <c r="AF18" s="60"/>
      <c r="AG18" s="60"/>
      <c r="AH18" s="59"/>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row>
    <row r="19" spans="1:74" ht="20.100000000000001" customHeight="1" x14ac:dyDescent="0.15">
      <c r="A19" s="445" t="s">
        <v>153</v>
      </c>
      <c r="B19" s="468" t="s">
        <v>142</v>
      </c>
      <c r="C19" s="469"/>
      <c r="D19" s="469"/>
      <c r="E19" s="469"/>
      <c r="F19" s="469"/>
      <c r="G19" s="469"/>
      <c r="H19" s="468"/>
      <c r="I19" s="469"/>
      <c r="J19" s="469"/>
      <c r="K19" s="469"/>
      <c r="L19" s="469"/>
      <c r="M19" s="469"/>
      <c r="N19" s="469"/>
      <c r="O19" s="469"/>
      <c r="P19" s="469"/>
      <c r="Q19" s="469"/>
      <c r="R19" s="469"/>
      <c r="S19" s="469"/>
      <c r="T19" s="469"/>
      <c r="U19" s="469"/>
      <c r="V19" s="469"/>
      <c r="W19" s="469"/>
      <c r="X19" s="469"/>
      <c r="Y19" s="469"/>
      <c r="Z19" s="469"/>
      <c r="AA19" s="469"/>
      <c r="AB19" s="469"/>
      <c r="AC19" s="469"/>
      <c r="AD19" s="469"/>
      <c r="AE19" s="469"/>
      <c r="AF19" s="469"/>
      <c r="AG19" s="469"/>
      <c r="AH19" s="470"/>
      <c r="AI19" s="25"/>
      <c r="AL19" s="399"/>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row>
    <row r="20" spans="1:74" ht="15" customHeight="1" x14ac:dyDescent="0.15">
      <c r="A20" s="446"/>
      <c r="B20" s="476" t="s">
        <v>152</v>
      </c>
      <c r="C20" s="477"/>
      <c r="D20" s="477"/>
      <c r="E20" s="477"/>
      <c r="F20" s="477"/>
      <c r="G20" s="478"/>
      <c r="H20" s="503"/>
      <c r="I20" s="504"/>
      <c r="J20" s="504"/>
      <c r="K20" s="504"/>
      <c r="L20" s="504"/>
      <c r="M20" s="504"/>
      <c r="N20" s="504"/>
      <c r="O20" s="504"/>
      <c r="P20" s="504"/>
      <c r="Q20" s="504"/>
      <c r="R20" s="504"/>
      <c r="S20" s="504"/>
      <c r="T20" s="504"/>
      <c r="U20" s="504"/>
      <c r="V20" s="504"/>
      <c r="W20" s="504"/>
      <c r="X20" s="504"/>
      <c r="Y20" s="504"/>
      <c r="Z20" s="504"/>
      <c r="AA20" s="504"/>
      <c r="AB20" s="504"/>
      <c r="AC20" s="504"/>
      <c r="AD20" s="504"/>
      <c r="AE20" s="504"/>
      <c r="AF20" s="504"/>
      <c r="AG20" s="504"/>
      <c r="AH20" s="505"/>
      <c r="AI20" s="25"/>
      <c r="AL20" s="47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row>
    <row r="21" spans="1:74" ht="15" customHeight="1" x14ac:dyDescent="0.15">
      <c r="A21" s="446"/>
      <c r="B21" s="479"/>
      <c r="C21" s="480"/>
      <c r="D21" s="480"/>
      <c r="E21" s="480"/>
      <c r="F21" s="480"/>
      <c r="G21" s="481"/>
      <c r="H21" s="506"/>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8"/>
      <c r="AI21" s="25"/>
      <c r="AL21" s="47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row>
    <row r="22" spans="1:74" ht="15" customHeight="1" x14ac:dyDescent="0.15">
      <c r="A22" s="446"/>
      <c r="B22" s="459" t="s">
        <v>151</v>
      </c>
      <c r="C22" s="451"/>
      <c r="D22" s="451"/>
      <c r="E22" s="451"/>
      <c r="F22" s="451"/>
      <c r="G22" s="452"/>
      <c r="H22" s="456" t="s">
        <v>139</v>
      </c>
      <c r="I22" s="457"/>
      <c r="J22" s="457"/>
      <c r="K22" s="457"/>
      <c r="L22" s="458"/>
      <c r="M22" s="458"/>
      <c r="N22" s="54" t="s">
        <v>138</v>
      </c>
      <c r="O22" s="458"/>
      <c r="P22" s="458"/>
      <c r="Q22" s="53" t="s">
        <v>137</v>
      </c>
      <c r="R22" s="457"/>
      <c r="S22" s="457"/>
      <c r="T22" s="457"/>
      <c r="U22" s="457"/>
      <c r="V22" s="457"/>
      <c r="W22" s="457"/>
      <c r="X22" s="457"/>
      <c r="Y22" s="457"/>
      <c r="Z22" s="457"/>
      <c r="AA22" s="457"/>
      <c r="AB22" s="457"/>
      <c r="AC22" s="457"/>
      <c r="AD22" s="457"/>
      <c r="AE22" s="457"/>
      <c r="AF22" s="457"/>
      <c r="AG22" s="457"/>
      <c r="AH22" s="510"/>
      <c r="AI22" s="50"/>
      <c r="AJ22" s="25"/>
      <c r="AK22" s="25"/>
      <c r="AL22" s="475"/>
      <c r="AM22" s="25"/>
      <c r="AN22" s="25"/>
      <c r="AO22" s="25"/>
      <c r="AP22" s="25"/>
      <c r="AQ22" s="25"/>
      <c r="AR22" s="25"/>
      <c r="AS22" s="50"/>
      <c r="AT22" s="50"/>
      <c r="AU22" s="50"/>
      <c r="AV22" s="50"/>
      <c r="AW22" s="50"/>
      <c r="AX22" s="50"/>
      <c r="AY22" s="50"/>
      <c r="AZ22" s="50"/>
      <c r="BA22" s="50"/>
      <c r="BB22" s="50"/>
      <c r="BC22" s="50"/>
      <c r="BD22" s="50"/>
      <c r="BE22" s="50"/>
      <c r="BF22" s="50"/>
      <c r="BG22" s="50"/>
      <c r="BH22" s="50"/>
      <c r="BI22" s="50"/>
      <c r="BJ22" s="50"/>
      <c r="BK22" s="50"/>
      <c r="BL22" s="50"/>
      <c r="BM22" s="50"/>
      <c r="BN22" s="50"/>
      <c r="BO22" s="50"/>
      <c r="BP22" s="50"/>
      <c r="BQ22" s="50"/>
      <c r="BR22" s="50"/>
      <c r="BS22" s="50"/>
      <c r="BT22" s="25"/>
      <c r="BU22" s="25"/>
      <c r="BV22" s="25"/>
    </row>
    <row r="23" spans="1:74" ht="15" customHeight="1" x14ac:dyDescent="0.15">
      <c r="A23" s="446"/>
      <c r="B23" s="509"/>
      <c r="C23" s="454"/>
      <c r="D23" s="454"/>
      <c r="E23" s="454"/>
      <c r="F23" s="454"/>
      <c r="G23" s="455"/>
      <c r="H23" s="494"/>
      <c r="I23" s="493"/>
      <c r="J23" s="493"/>
      <c r="K23" s="493"/>
      <c r="L23" s="52" t="s">
        <v>136</v>
      </c>
      <c r="M23" s="52" t="s">
        <v>135</v>
      </c>
      <c r="N23" s="493"/>
      <c r="O23" s="493"/>
      <c r="P23" s="493"/>
      <c r="Q23" s="493"/>
      <c r="R23" s="493"/>
      <c r="S23" s="493"/>
      <c r="T23" s="493"/>
      <c r="U23" s="493"/>
      <c r="V23" s="52" t="s">
        <v>134</v>
      </c>
      <c r="W23" s="52" t="s">
        <v>133</v>
      </c>
      <c r="X23" s="493"/>
      <c r="Y23" s="493"/>
      <c r="Z23" s="493"/>
      <c r="AA23" s="493"/>
      <c r="AB23" s="493"/>
      <c r="AC23" s="493"/>
      <c r="AD23" s="493"/>
      <c r="AE23" s="493"/>
      <c r="AF23" s="493"/>
      <c r="AG23" s="493"/>
      <c r="AH23" s="495"/>
      <c r="AI23" s="50"/>
      <c r="AJ23" s="25"/>
      <c r="AK23" s="25"/>
      <c r="AL23" s="475"/>
      <c r="AM23" s="25"/>
      <c r="AN23" s="25"/>
      <c r="AO23" s="25"/>
      <c r="AP23" s="25"/>
      <c r="AQ23" s="25"/>
      <c r="AR23" s="25"/>
      <c r="AS23" s="50"/>
      <c r="AT23" s="50"/>
      <c r="AU23" s="50"/>
      <c r="AV23" s="50"/>
      <c r="AW23" s="51"/>
      <c r="AX23" s="51"/>
      <c r="AY23" s="50"/>
      <c r="AZ23" s="50"/>
      <c r="BA23" s="50"/>
      <c r="BB23" s="50"/>
      <c r="BC23" s="28"/>
      <c r="BD23" s="51"/>
      <c r="BE23" s="50"/>
      <c r="BF23" s="25"/>
      <c r="BG23" s="50"/>
      <c r="BH23" s="25"/>
      <c r="BI23" s="50"/>
      <c r="BJ23" s="50"/>
      <c r="BK23" s="50"/>
      <c r="BL23" s="50"/>
      <c r="BM23" s="25"/>
      <c r="BN23" s="50"/>
      <c r="BO23" s="50"/>
      <c r="BP23" s="50"/>
      <c r="BQ23" s="50"/>
      <c r="BR23" s="50"/>
      <c r="BS23" s="50"/>
      <c r="BT23" s="25"/>
      <c r="BU23" s="25"/>
      <c r="BV23" s="25"/>
    </row>
    <row r="24" spans="1:74" ht="15" customHeight="1" x14ac:dyDescent="0.15">
      <c r="A24" s="446"/>
      <c r="B24" s="453"/>
      <c r="C24" s="454"/>
      <c r="D24" s="454"/>
      <c r="E24" s="454"/>
      <c r="F24" s="454"/>
      <c r="G24" s="455"/>
      <c r="H24" s="494"/>
      <c r="I24" s="493"/>
      <c r="J24" s="493"/>
      <c r="K24" s="493"/>
      <c r="L24" s="52" t="s">
        <v>132</v>
      </c>
      <c r="M24" s="52" t="s">
        <v>131</v>
      </c>
      <c r="N24" s="493"/>
      <c r="O24" s="493"/>
      <c r="P24" s="493"/>
      <c r="Q24" s="493"/>
      <c r="R24" s="493"/>
      <c r="S24" s="493"/>
      <c r="T24" s="493"/>
      <c r="U24" s="493"/>
      <c r="V24" s="52" t="s">
        <v>130</v>
      </c>
      <c r="W24" s="52" t="s">
        <v>129</v>
      </c>
      <c r="X24" s="493"/>
      <c r="Y24" s="493"/>
      <c r="Z24" s="493"/>
      <c r="AA24" s="493"/>
      <c r="AB24" s="493"/>
      <c r="AC24" s="493"/>
      <c r="AD24" s="493"/>
      <c r="AE24" s="493"/>
      <c r="AF24" s="493"/>
      <c r="AG24" s="493"/>
      <c r="AH24" s="495"/>
      <c r="AI24" s="50"/>
      <c r="AJ24" s="25"/>
      <c r="AK24" s="25"/>
      <c r="AL24" s="475"/>
      <c r="AM24" s="25"/>
      <c r="AN24" s="25"/>
      <c r="AO24" s="25"/>
      <c r="AP24" s="25"/>
      <c r="AQ24" s="25"/>
      <c r="AR24" s="25"/>
      <c r="AS24" s="50"/>
      <c r="AT24" s="50"/>
      <c r="AU24" s="50"/>
      <c r="AV24" s="50"/>
      <c r="AW24" s="51"/>
      <c r="AX24" s="51"/>
      <c r="AY24" s="50"/>
      <c r="AZ24" s="50"/>
      <c r="BA24" s="50"/>
      <c r="BB24" s="50"/>
      <c r="BC24" s="28"/>
      <c r="BD24" s="51"/>
      <c r="BE24" s="50"/>
      <c r="BF24" s="25"/>
      <c r="BG24" s="50"/>
      <c r="BH24" s="25"/>
      <c r="BI24" s="50"/>
      <c r="BJ24" s="50"/>
      <c r="BK24" s="50"/>
      <c r="BL24" s="50"/>
      <c r="BM24" s="25"/>
      <c r="BN24" s="50"/>
      <c r="BO24" s="50"/>
      <c r="BP24" s="50"/>
      <c r="BQ24" s="50"/>
      <c r="BR24" s="50"/>
      <c r="BS24" s="50"/>
      <c r="BT24" s="25"/>
      <c r="BU24" s="25"/>
      <c r="BV24" s="25"/>
    </row>
    <row r="25" spans="1:74" ht="18.95" customHeight="1" x14ac:dyDescent="0.15">
      <c r="A25" s="446"/>
      <c r="B25" s="453"/>
      <c r="C25" s="454"/>
      <c r="D25" s="454"/>
      <c r="E25" s="454"/>
      <c r="F25" s="454"/>
      <c r="G25" s="455"/>
      <c r="H25" s="511"/>
      <c r="I25" s="512"/>
      <c r="J25" s="512"/>
      <c r="K25" s="512"/>
      <c r="L25" s="512"/>
      <c r="M25" s="512"/>
      <c r="N25" s="512"/>
      <c r="O25" s="512"/>
      <c r="P25" s="512"/>
      <c r="Q25" s="512"/>
      <c r="R25" s="512"/>
      <c r="S25" s="512"/>
      <c r="T25" s="512"/>
      <c r="U25" s="512"/>
      <c r="V25" s="512"/>
      <c r="W25" s="512"/>
      <c r="X25" s="512"/>
      <c r="Y25" s="512"/>
      <c r="Z25" s="512"/>
      <c r="AA25" s="512"/>
      <c r="AB25" s="512"/>
      <c r="AC25" s="512"/>
      <c r="AD25" s="512"/>
      <c r="AE25" s="512"/>
      <c r="AF25" s="512"/>
      <c r="AG25" s="512"/>
      <c r="AH25" s="513"/>
      <c r="AI25" s="50"/>
      <c r="AL25" s="475"/>
      <c r="AM25" s="25"/>
      <c r="AN25" s="25"/>
      <c r="AO25" s="25"/>
      <c r="AP25" s="25"/>
      <c r="AQ25" s="25"/>
      <c r="AR25" s="25"/>
      <c r="AS25" s="50"/>
      <c r="AT25" s="50"/>
      <c r="AU25" s="50"/>
      <c r="AV25" s="50"/>
      <c r="AW25" s="51"/>
      <c r="AX25" s="51"/>
      <c r="AY25" s="50"/>
      <c r="AZ25" s="50"/>
      <c r="BA25" s="50"/>
      <c r="BB25" s="50"/>
      <c r="BC25" s="51"/>
      <c r="BD25" s="51"/>
      <c r="BE25" s="50"/>
      <c r="BF25" s="25"/>
      <c r="BG25" s="50"/>
      <c r="BH25" s="25"/>
      <c r="BI25" s="50"/>
      <c r="BJ25" s="50"/>
      <c r="BK25" s="50"/>
      <c r="BL25" s="50"/>
      <c r="BM25" s="50"/>
      <c r="BN25" s="50"/>
      <c r="BO25" s="50"/>
      <c r="BP25" s="50"/>
      <c r="BQ25" s="50"/>
      <c r="BR25" s="50"/>
      <c r="BS25" s="50"/>
    </row>
    <row r="26" spans="1:74" ht="20.100000000000001" customHeight="1" x14ac:dyDescent="0.15">
      <c r="A26" s="446"/>
      <c r="B26" s="450" t="s">
        <v>150</v>
      </c>
      <c r="C26" s="451"/>
      <c r="D26" s="451"/>
      <c r="E26" s="451"/>
      <c r="F26" s="451"/>
      <c r="G26" s="452"/>
      <c r="H26" s="39" t="s">
        <v>149</v>
      </c>
      <c r="I26" s="37"/>
      <c r="J26" s="56"/>
      <c r="K26" s="487"/>
      <c r="L26" s="488"/>
      <c r="M26" s="488"/>
      <c r="N26" s="488"/>
      <c r="O26" s="488"/>
      <c r="P26" s="488"/>
      <c r="Q26" s="58" t="s">
        <v>148</v>
      </c>
      <c r="R26" s="57"/>
      <c r="S26" s="485"/>
      <c r="T26" s="485"/>
      <c r="U26" s="486"/>
      <c r="V26" s="39" t="s">
        <v>147</v>
      </c>
      <c r="W26" s="37"/>
      <c r="X26" s="56"/>
      <c r="Y26" s="487"/>
      <c r="Z26" s="488"/>
      <c r="AA26" s="488"/>
      <c r="AB26" s="488"/>
      <c r="AC26" s="488"/>
      <c r="AD26" s="488"/>
      <c r="AE26" s="488"/>
      <c r="AF26" s="488"/>
      <c r="AG26" s="488"/>
      <c r="AH26" s="489"/>
      <c r="AI26" s="25"/>
      <c r="AL26" s="47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row>
    <row r="27" spans="1:74" ht="20.100000000000001" customHeight="1" x14ac:dyDescent="0.15">
      <c r="A27" s="446"/>
      <c r="B27" s="465"/>
      <c r="C27" s="466"/>
      <c r="D27" s="466"/>
      <c r="E27" s="466"/>
      <c r="F27" s="466"/>
      <c r="G27" s="467"/>
      <c r="H27" s="490" t="s">
        <v>146</v>
      </c>
      <c r="I27" s="490"/>
      <c r="J27" s="490"/>
      <c r="K27" s="487"/>
      <c r="L27" s="488"/>
      <c r="M27" s="488"/>
      <c r="N27" s="488"/>
      <c r="O27" s="488"/>
      <c r="P27" s="488"/>
      <c r="Q27" s="488"/>
      <c r="R27" s="488"/>
      <c r="S27" s="488"/>
      <c r="T27" s="488"/>
      <c r="U27" s="488"/>
      <c r="V27" s="488"/>
      <c r="W27" s="488"/>
      <c r="X27" s="488"/>
      <c r="Y27" s="488"/>
      <c r="Z27" s="488"/>
      <c r="AA27" s="488"/>
      <c r="AB27" s="488"/>
      <c r="AC27" s="488"/>
      <c r="AD27" s="488"/>
      <c r="AE27" s="488"/>
      <c r="AF27" s="488"/>
      <c r="AG27" s="488"/>
      <c r="AH27" s="489"/>
      <c r="AI27" s="25"/>
      <c r="AL27" s="47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row>
    <row r="28" spans="1:74" s="55" customFormat="1" ht="20.100000000000001" customHeight="1" x14ac:dyDescent="0.15">
      <c r="A28" s="446"/>
      <c r="B28" s="496" t="s">
        <v>145</v>
      </c>
      <c r="C28" s="497"/>
      <c r="D28" s="497"/>
      <c r="E28" s="497"/>
      <c r="F28" s="497"/>
      <c r="G28" s="498"/>
      <c r="H28" s="499"/>
      <c r="I28" s="500"/>
      <c r="J28" s="500"/>
      <c r="K28" s="500"/>
      <c r="L28" s="500"/>
      <c r="M28" s="500"/>
      <c r="N28" s="500"/>
      <c r="O28" s="500"/>
      <c r="P28" s="500"/>
      <c r="Q28" s="500"/>
      <c r="R28" s="500"/>
      <c r="S28" s="500"/>
      <c r="T28" s="500"/>
      <c r="U28" s="500"/>
      <c r="V28" s="500"/>
      <c r="W28" s="500"/>
      <c r="X28" s="500"/>
      <c r="Y28" s="500"/>
      <c r="Z28" s="500"/>
      <c r="AA28" s="500"/>
      <c r="AB28" s="500"/>
      <c r="AC28" s="500"/>
      <c r="AD28" s="500"/>
      <c r="AE28" s="500"/>
      <c r="AF28" s="500"/>
      <c r="AG28" s="500"/>
      <c r="AH28" s="501"/>
      <c r="AL28" s="475"/>
    </row>
    <row r="29" spans="1:74" ht="15" customHeight="1" x14ac:dyDescent="0.15">
      <c r="A29" s="446"/>
      <c r="B29" s="459" t="s">
        <v>144</v>
      </c>
      <c r="C29" s="460"/>
      <c r="D29" s="460"/>
      <c r="E29" s="460"/>
      <c r="F29" s="460"/>
      <c r="G29" s="461"/>
      <c r="H29" s="450" t="s">
        <v>143</v>
      </c>
      <c r="I29" s="451"/>
      <c r="J29" s="452"/>
      <c r="K29" s="450"/>
      <c r="L29" s="451"/>
      <c r="M29" s="451"/>
      <c r="N29" s="451"/>
      <c r="O29" s="451"/>
      <c r="P29" s="452"/>
      <c r="Q29" s="468" t="s">
        <v>142</v>
      </c>
      <c r="R29" s="469"/>
      <c r="S29" s="470"/>
      <c r="T29" s="468"/>
      <c r="U29" s="469"/>
      <c r="V29" s="469"/>
      <c r="W29" s="469"/>
      <c r="X29" s="469"/>
      <c r="Y29" s="469"/>
      <c r="Z29" s="469"/>
      <c r="AA29" s="470"/>
      <c r="AB29" s="471" t="s">
        <v>141</v>
      </c>
      <c r="AC29" s="472"/>
      <c r="AD29" s="502"/>
      <c r="AE29" s="451"/>
      <c r="AF29" s="451"/>
      <c r="AG29" s="451"/>
      <c r="AH29" s="452"/>
      <c r="AI29" s="25"/>
      <c r="AL29" s="475"/>
      <c r="AM29" s="25"/>
      <c r="AN29" s="25"/>
      <c r="AO29" s="25"/>
      <c r="AP29" s="25"/>
      <c r="AQ29" s="25"/>
      <c r="AR29" s="25"/>
      <c r="AS29" s="386"/>
      <c r="AT29" s="386"/>
      <c r="AU29" s="386"/>
      <c r="AV29" s="25"/>
      <c r="AW29" s="25"/>
      <c r="AX29" s="25"/>
      <c r="AY29" s="25"/>
      <c r="AZ29" s="25"/>
      <c r="BA29" s="25"/>
      <c r="BB29" s="25"/>
      <c r="BC29" s="25"/>
      <c r="BD29" s="25"/>
      <c r="BE29" s="48"/>
      <c r="BF29" s="48"/>
      <c r="BG29" s="25"/>
      <c r="BH29" s="25"/>
      <c r="BI29" s="25"/>
      <c r="BJ29" s="25"/>
      <c r="BK29" s="25"/>
      <c r="BL29" s="25"/>
      <c r="BM29" s="25"/>
      <c r="BN29" s="25"/>
      <c r="BO29" s="25"/>
      <c r="BP29" s="25"/>
      <c r="BQ29" s="25"/>
      <c r="BR29" s="25"/>
      <c r="BS29" s="25"/>
    </row>
    <row r="30" spans="1:74" ht="15" customHeight="1" x14ac:dyDescent="0.15">
      <c r="A30" s="446"/>
      <c r="B30" s="462"/>
      <c r="C30" s="463"/>
      <c r="D30" s="463"/>
      <c r="E30" s="463"/>
      <c r="F30" s="463"/>
      <c r="G30" s="464"/>
      <c r="H30" s="465"/>
      <c r="I30" s="466"/>
      <c r="J30" s="467"/>
      <c r="K30" s="465"/>
      <c r="L30" s="466"/>
      <c r="M30" s="466"/>
      <c r="N30" s="466"/>
      <c r="O30" s="466"/>
      <c r="P30" s="467"/>
      <c r="Q30" s="447" t="s">
        <v>36</v>
      </c>
      <c r="R30" s="448"/>
      <c r="S30" s="449"/>
      <c r="T30" s="447"/>
      <c r="U30" s="448"/>
      <c r="V30" s="448"/>
      <c r="W30" s="448"/>
      <c r="X30" s="448"/>
      <c r="Y30" s="448"/>
      <c r="Z30" s="448"/>
      <c r="AA30" s="449"/>
      <c r="AB30" s="473"/>
      <c r="AC30" s="474"/>
      <c r="AD30" s="466"/>
      <c r="AE30" s="466"/>
      <c r="AF30" s="466"/>
      <c r="AG30" s="466"/>
      <c r="AH30" s="467"/>
      <c r="AI30" s="25"/>
      <c r="AL30" s="475"/>
      <c r="AM30" s="25"/>
      <c r="AN30" s="25"/>
      <c r="AO30" s="25"/>
      <c r="AP30" s="25"/>
      <c r="AQ30" s="25"/>
      <c r="AR30" s="25"/>
      <c r="AS30" s="386"/>
      <c r="AT30" s="386"/>
      <c r="AU30" s="386"/>
      <c r="AV30" s="25"/>
      <c r="AW30" s="25"/>
      <c r="AX30" s="25"/>
      <c r="AY30" s="25"/>
      <c r="AZ30" s="25"/>
      <c r="BA30" s="25"/>
      <c r="BB30" s="25"/>
      <c r="BC30" s="25"/>
      <c r="BD30" s="25"/>
      <c r="BE30" s="48"/>
      <c r="BF30" s="48"/>
      <c r="BG30" s="25"/>
      <c r="BH30" s="25"/>
      <c r="BI30" s="25"/>
      <c r="BJ30" s="25"/>
      <c r="BK30" s="25"/>
      <c r="BL30" s="25"/>
      <c r="BM30" s="25"/>
      <c r="BN30" s="25"/>
      <c r="BO30" s="25"/>
      <c r="BP30" s="25"/>
      <c r="BQ30" s="25"/>
      <c r="BR30" s="25"/>
      <c r="BS30" s="25"/>
    </row>
    <row r="31" spans="1:74" ht="15" customHeight="1" x14ac:dyDescent="0.15">
      <c r="A31" s="446"/>
      <c r="B31" s="450" t="s">
        <v>140</v>
      </c>
      <c r="C31" s="451"/>
      <c r="D31" s="451"/>
      <c r="E31" s="451"/>
      <c r="F31" s="451"/>
      <c r="G31" s="452"/>
      <c r="H31" s="456" t="s">
        <v>139</v>
      </c>
      <c r="I31" s="457"/>
      <c r="J31" s="457"/>
      <c r="K31" s="457"/>
      <c r="L31" s="458"/>
      <c r="M31" s="458"/>
      <c r="N31" s="54" t="s">
        <v>138</v>
      </c>
      <c r="O31" s="458"/>
      <c r="P31" s="458"/>
      <c r="Q31" s="53" t="s">
        <v>137</v>
      </c>
      <c r="R31" s="457"/>
      <c r="S31" s="457"/>
      <c r="T31" s="457"/>
      <c r="U31" s="457"/>
      <c r="V31" s="457"/>
      <c r="W31" s="457"/>
      <c r="X31" s="457"/>
      <c r="Y31" s="457"/>
      <c r="Z31" s="457"/>
      <c r="AA31" s="457"/>
      <c r="AB31" s="457"/>
      <c r="AC31" s="457"/>
      <c r="AD31" s="457"/>
      <c r="AE31" s="457"/>
      <c r="AF31" s="457"/>
      <c r="AG31" s="457"/>
      <c r="AH31" s="510"/>
      <c r="AI31" s="50"/>
      <c r="AL31" s="475"/>
      <c r="AM31" s="371"/>
      <c r="AN31" s="371"/>
      <c r="AO31" s="371"/>
      <c r="AP31" s="371"/>
      <c r="AQ31" s="371"/>
      <c r="AR31" s="371"/>
      <c r="AS31" s="50"/>
      <c r="AT31" s="50"/>
      <c r="AU31" s="50"/>
      <c r="AV31" s="50"/>
      <c r="AW31" s="50"/>
      <c r="AX31" s="50"/>
      <c r="AY31" s="50"/>
      <c r="AZ31" s="50"/>
      <c r="BA31" s="50"/>
      <c r="BB31" s="50"/>
      <c r="BC31" s="50"/>
      <c r="BD31" s="50"/>
      <c r="BE31" s="50"/>
      <c r="BF31" s="50"/>
      <c r="BG31" s="50"/>
      <c r="BH31" s="50"/>
      <c r="BI31" s="50"/>
      <c r="BJ31" s="50"/>
      <c r="BK31" s="50"/>
      <c r="BL31" s="50"/>
      <c r="BM31" s="50"/>
      <c r="BN31" s="50"/>
      <c r="BO31" s="50"/>
      <c r="BP31" s="50"/>
      <c r="BQ31" s="50"/>
      <c r="BR31" s="50"/>
      <c r="BS31" s="50"/>
    </row>
    <row r="32" spans="1:74" ht="15" customHeight="1" x14ac:dyDescent="0.15">
      <c r="A32" s="446"/>
      <c r="B32" s="453"/>
      <c r="C32" s="454"/>
      <c r="D32" s="454"/>
      <c r="E32" s="454"/>
      <c r="F32" s="454"/>
      <c r="G32" s="455"/>
      <c r="H32" s="494"/>
      <c r="I32" s="493"/>
      <c r="J32" s="493"/>
      <c r="K32" s="493"/>
      <c r="L32" s="52" t="s">
        <v>136</v>
      </c>
      <c r="M32" s="52" t="s">
        <v>135</v>
      </c>
      <c r="N32" s="493"/>
      <c r="O32" s="493"/>
      <c r="P32" s="493"/>
      <c r="Q32" s="493"/>
      <c r="R32" s="493"/>
      <c r="S32" s="493"/>
      <c r="T32" s="493"/>
      <c r="U32" s="493"/>
      <c r="V32" s="52" t="s">
        <v>134</v>
      </c>
      <c r="W32" s="52" t="s">
        <v>133</v>
      </c>
      <c r="X32" s="493"/>
      <c r="Y32" s="493"/>
      <c r="Z32" s="493"/>
      <c r="AA32" s="493"/>
      <c r="AB32" s="493"/>
      <c r="AC32" s="493"/>
      <c r="AD32" s="493"/>
      <c r="AE32" s="493"/>
      <c r="AF32" s="493"/>
      <c r="AG32" s="493"/>
      <c r="AH32" s="495"/>
      <c r="AI32" s="50"/>
      <c r="AL32" s="475"/>
      <c r="AM32" s="371"/>
      <c r="AN32" s="371"/>
      <c r="AO32" s="371"/>
      <c r="AP32" s="371"/>
      <c r="AQ32" s="371"/>
      <c r="AR32" s="371"/>
      <c r="AS32" s="50"/>
      <c r="AT32" s="50"/>
      <c r="AU32" s="50"/>
      <c r="AV32" s="50"/>
      <c r="AW32" s="51"/>
      <c r="AX32" s="51"/>
      <c r="AY32" s="50"/>
      <c r="AZ32" s="50"/>
      <c r="BA32" s="50"/>
      <c r="BB32" s="50"/>
      <c r="BC32" s="28"/>
      <c r="BD32" s="51"/>
      <c r="BE32" s="50"/>
      <c r="BF32" s="25"/>
      <c r="BG32" s="50"/>
      <c r="BH32" s="25"/>
      <c r="BI32" s="50"/>
      <c r="BJ32" s="50"/>
      <c r="BK32" s="50"/>
      <c r="BL32" s="50"/>
      <c r="BM32" s="25"/>
      <c r="BN32" s="50"/>
      <c r="BO32" s="50"/>
      <c r="BP32" s="50"/>
      <c r="BQ32" s="50"/>
      <c r="BR32" s="50"/>
      <c r="BS32" s="50"/>
    </row>
    <row r="33" spans="1:74" ht="15" customHeight="1" x14ac:dyDescent="0.15">
      <c r="A33" s="446"/>
      <c r="B33" s="453"/>
      <c r="C33" s="454"/>
      <c r="D33" s="454"/>
      <c r="E33" s="454"/>
      <c r="F33" s="454"/>
      <c r="G33" s="455"/>
      <c r="H33" s="494"/>
      <c r="I33" s="493"/>
      <c r="J33" s="493"/>
      <c r="K33" s="493"/>
      <c r="L33" s="52" t="s">
        <v>132</v>
      </c>
      <c r="M33" s="52" t="s">
        <v>131</v>
      </c>
      <c r="N33" s="493"/>
      <c r="O33" s="493"/>
      <c r="P33" s="493"/>
      <c r="Q33" s="493"/>
      <c r="R33" s="493"/>
      <c r="S33" s="493"/>
      <c r="T33" s="493"/>
      <c r="U33" s="493"/>
      <c r="V33" s="52" t="s">
        <v>130</v>
      </c>
      <c r="W33" s="52" t="s">
        <v>129</v>
      </c>
      <c r="X33" s="493"/>
      <c r="Y33" s="493"/>
      <c r="Z33" s="493"/>
      <c r="AA33" s="493"/>
      <c r="AB33" s="493"/>
      <c r="AC33" s="493"/>
      <c r="AD33" s="493"/>
      <c r="AE33" s="493"/>
      <c r="AF33" s="493"/>
      <c r="AG33" s="493"/>
      <c r="AH33" s="495"/>
      <c r="AI33" s="50"/>
      <c r="AL33" s="475"/>
      <c r="AM33" s="371"/>
      <c r="AN33" s="371"/>
      <c r="AO33" s="371"/>
      <c r="AP33" s="371"/>
      <c r="AQ33" s="371"/>
      <c r="AR33" s="371"/>
      <c r="AS33" s="50"/>
      <c r="AT33" s="50"/>
      <c r="AU33" s="50"/>
      <c r="AV33" s="50"/>
      <c r="AW33" s="51"/>
      <c r="AX33" s="51"/>
      <c r="AY33" s="50"/>
      <c r="AZ33" s="50"/>
      <c r="BA33" s="50"/>
      <c r="BB33" s="50"/>
      <c r="BC33" s="28"/>
      <c r="BD33" s="51"/>
      <c r="BE33" s="50"/>
      <c r="BF33" s="25"/>
      <c r="BG33" s="50"/>
      <c r="BH33" s="25"/>
      <c r="BI33" s="50"/>
      <c r="BJ33" s="50"/>
      <c r="BK33" s="50"/>
      <c r="BL33" s="50"/>
      <c r="BM33" s="25"/>
      <c r="BN33" s="50"/>
      <c r="BO33" s="50"/>
      <c r="BP33" s="50"/>
      <c r="BQ33" s="50"/>
      <c r="BR33" s="50"/>
      <c r="BS33" s="50"/>
    </row>
    <row r="34" spans="1:74" ht="18.95" customHeight="1" x14ac:dyDescent="0.15">
      <c r="A34" s="446"/>
      <c r="B34" s="453"/>
      <c r="C34" s="454"/>
      <c r="D34" s="454"/>
      <c r="E34" s="454"/>
      <c r="F34" s="454"/>
      <c r="G34" s="455"/>
      <c r="H34" s="482"/>
      <c r="I34" s="483"/>
      <c r="J34" s="483"/>
      <c r="K34" s="483"/>
      <c r="L34" s="483"/>
      <c r="M34" s="483"/>
      <c r="N34" s="483"/>
      <c r="O34" s="483"/>
      <c r="P34" s="483"/>
      <c r="Q34" s="483"/>
      <c r="R34" s="483"/>
      <c r="S34" s="483"/>
      <c r="T34" s="483"/>
      <c r="U34" s="483"/>
      <c r="V34" s="483"/>
      <c r="W34" s="483"/>
      <c r="X34" s="483"/>
      <c r="Y34" s="483"/>
      <c r="Z34" s="483"/>
      <c r="AA34" s="483"/>
      <c r="AB34" s="483"/>
      <c r="AC34" s="483"/>
      <c r="AD34" s="483"/>
      <c r="AE34" s="483"/>
      <c r="AF34" s="483"/>
      <c r="AG34" s="483"/>
      <c r="AH34" s="484"/>
      <c r="AI34" s="50"/>
      <c r="AL34" s="475"/>
      <c r="AM34" s="25"/>
      <c r="AN34" s="25"/>
      <c r="AO34" s="25"/>
      <c r="AP34" s="25"/>
      <c r="AQ34" s="25"/>
      <c r="AR34" s="25"/>
      <c r="AS34" s="50"/>
      <c r="AT34" s="50"/>
      <c r="AU34" s="50"/>
      <c r="AV34" s="50"/>
      <c r="AW34" s="51"/>
      <c r="AX34" s="51"/>
      <c r="AY34" s="50"/>
      <c r="AZ34" s="50"/>
      <c r="BA34" s="50"/>
      <c r="BB34" s="50"/>
      <c r="BC34" s="51"/>
      <c r="BD34" s="51"/>
      <c r="BE34" s="50"/>
      <c r="BF34" s="25"/>
      <c r="BG34" s="50"/>
      <c r="BH34" s="25"/>
      <c r="BI34" s="50"/>
      <c r="BJ34" s="50"/>
      <c r="BK34" s="50"/>
      <c r="BL34" s="50"/>
      <c r="BM34" s="50"/>
      <c r="BN34" s="50"/>
      <c r="BO34" s="50"/>
      <c r="BP34" s="50"/>
      <c r="BQ34" s="50"/>
      <c r="BR34" s="50"/>
      <c r="BS34" s="50"/>
    </row>
    <row r="35" spans="1:74" s="38" customFormat="1" ht="22.35" customHeight="1" x14ac:dyDescent="0.15">
      <c r="A35" s="365" t="s">
        <v>128</v>
      </c>
      <c r="B35" s="366"/>
      <c r="C35" s="366"/>
      <c r="D35" s="366"/>
      <c r="E35" s="366"/>
      <c r="F35" s="366"/>
      <c r="G35" s="366"/>
      <c r="H35" s="366"/>
      <c r="I35" s="366"/>
      <c r="J35" s="366"/>
      <c r="K35" s="366"/>
      <c r="L35" s="366"/>
      <c r="M35" s="366"/>
      <c r="N35" s="366"/>
      <c r="O35" s="366"/>
      <c r="P35" s="366"/>
      <c r="Q35" s="366"/>
      <c r="R35" s="366"/>
      <c r="S35" s="366"/>
      <c r="T35" s="366"/>
      <c r="U35" s="366"/>
      <c r="V35" s="366"/>
      <c r="W35" s="366"/>
      <c r="X35" s="366"/>
      <c r="Y35" s="366"/>
      <c r="Z35" s="367"/>
      <c r="AA35" s="369"/>
      <c r="AB35" s="369"/>
      <c r="AC35" s="369"/>
      <c r="AD35" s="369"/>
      <c r="AE35" s="369"/>
      <c r="AF35" s="369"/>
      <c r="AG35" s="369"/>
      <c r="AH35" s="370"/>
    </row>
    <row r="36" spans="1:74" s="50" customFormat="1" ht="15" customHeight="1" x14ac:dyDescent="0.15">
      <c r="A36" s="408" t="s">
        <v>127</v>
      </c>
      <c r="B36" s="412" t="s">
        <v>126</v>
      </c>
      <c r="C36" s="413"/>
      <c r="D36" s="413"/>
      <c r="E36" s="413"/>
      <c r="F36" s="413"/>
      <c r="G36" s="413"/>
      <c r="H36" s="413"/>
      <c r="I36" s="413"/>
      <c r="J36" s="413"/>
      <c r="K36" s="413"/>
      <c r="L36" s="413"/>
      <c r="M36" s="413"/>
      <c r="N36" s="414"/>
      <c r="O36" s="421" t="s">
        <v>125</v>
      </c>
      <c r="P36" s="422"/>
      <c r="Q36" s="422"/>
      <c r="R36" s="422"/>
      <c r="S36" s="422"/>
      <c r="T36" s="423"/>
      <c r="U36" s="430" t="s">
        <v>124</v>
      </c>
      <c r="V36" s="431"/>
      <c r="W36" s="431"/>
      <c r="X36" s="431"/>
      <c r="Y36" s="431"/>
      <c r="Z36" s="432"/>
      <c r="AA36" s="421" t="s">
        <v>123</v>
      </c>
      <c r="AB36" s="422"/>
      <c r="AC36" s="422"/>
      <c r="AD36" s="422"/>
      <c r="AE36" s="422"/>
      <c r="AF36" s="423"/>
      <c r="AG36" s="439" t="s">
        <v>122</v>
      </c>
      <c r="AH36" s="440"/>
      <c r="AI36" s="49"/>
      <c r="AL36" s="400"/>
      <c r="AM36" s="386"/>
      <c r="AN36" s="386"/>
      <c r="AO36" s="386"/>
      <c r="AP36" s="386"/>
      <c r="AQ36" s="386"/>
      <c r="AR36" s="386"/>
      <c r="AS36" s="386"/>
      <c r="AT36" s="386"/>
      <c r="AU36" s="386"/>
      <c r="AV36" s="386"/>
      <c r="AW36" s="386"/>
      <c r="AX36" s="386"/>
      <c r="AY36" s="386"/>
      <c r="AZ36" s="386"/>
      <c r="BA36" s="386"/>
      <c r="BB36" s="48"/>
      <c r="BC36" s="48"/>
      <c r="BD36" s="48"/>
      <c r="BE36" s="25"/>
      <c r="BF36" s="25"/>
      <c r="BG36" s="25"/>
      <c r="BH36" s="25"/>
      <c r="BI36" s="25"/>
      <c r="BJ36" s="25"/>
      <c r="BK36" s="25"/>
      <c r="BL36" s="25"/>
      <c r="BM36" s="25"/>
      <c r="BN36" s="25"/>
      <c r="BO36" s="25"/>
      <c r="BP36" s="25"/>
      <c r="BQ36" s="386"/>
      <c r="BR36" s="386"/>
      <c r="BS36" s="386"/>
      <c r="BT36" s="24"/>
      <c r="BU36" s="24"/>
      <c r="BV36" s="24"/>
    </row>
    <row r="37" spans="1:74" s="50" customFormat="1" ht="15" customHeight="1" x14ac:dyDescent="0.15">
      <c r="A37" s="409"/>
      <c r="B37" s="415"/>
      <c r="C37" s="416"/>
      <c r="D37" s="416"/>
      <c r="E37" s="416"/>
      <c r="F37" s="416"/>
      <c r="G37" s="416"/>
      <c r="H37" s="416"/>
      <c r="I37" s="416"/>
      <c r="J37" s="416"/>
      <c r="K37" s="416"/>
      <c r="L37" s="416"/>
      <c r="M37" s="416"/>
      <c r="N37" s="417"/>
      <c r="O37" s="424"/>
      <c r="P37" s="425"/>
      <c r="Q37" s="425"/>
      <c r="R37" s="425"/>
      <c r="S37" s="425"/>
      <c r="T37" s="426"/>
      <c r="U37" s="433"/>
      <c r="V37" s="434"/>
      <c r="W37" s="434"/>
      <c r="X37" s="434"/>
      <c r="Y37" s="434"/>
      <c r="Z37" s="435"/>
      <c r="AA37" s="424"/>
      <c r="AB37" s="425"/>
      <c r="AC37" s="425"/>
      <c r="AD37" s="425"/>
      <c r="AE37" s="425"/>
      <c r="AF37" s="426"/>
      <c r="AG37" s="441"/>
      <c r="AH37" s="442"/>
      <c r="AI37" s="49"/>
      <c r="AL37" s="400"/>
      <c r="AM37" s="386"/>
      <c r="AN37" s="386"/>
      <c r="AO37" s="386"/>
      <c r="AP37" s="386"/>
      <c r="AQ37" s="386"/>
      <c r="AR37" s="386"/>
      <c r="AS37" s="386"/>
      <c r="AT37" s="386"/>
      <c r="AU37" s="386"/>
      <c r="AV37" s="386"/>
      <c r="AW37" s="386"/>
      <c r="AX37" s="386"/>
      <c r="AY37" s="386"/>
      <c r="AZ37" s="386"/>
      <c r="BA37" s="386"/>
      <c r="BB37" s="48"/>
      <c r="BC37" s="48"/>
      <c r="BD37" s="48"/>
      <c r="BE37" s="25"/>
      <c r="BF37" s="25"/>
      <c r="BG37" s="25"/>
      <c r="BH37" s="25"/>
      <c r="BI37" s="25"/>
      <c r="BJ37" s="25"/>
      <c r="BK37" s="25"/>
      <c r="BL37" s="25"/>
      <c r="BM37" s="25"/>
      <c r="BN37" s="25"/>
      <c r="BO37" s="25"/>
      <c r="BP37" s="25"/>
      <c r="BQ37" s="386"/>
      <c r="BR37" s="386"/>
      <c r="BS37" s="386"/>
      <c r="BT37" s="24"/>
      <c r="BU37" s="24"/>
      <c r="BV37" s="24"/>
    </row>
    <row r="38" spans="1:74" ht="15" customHeight="1" x14ac:dyDescent="0.15">
      <c r="A38" s="409"/>
      <c r="B38" s="418"/>
      <c r="C38" s="419"/>
      <c r="D38" s="419"/>
      <c r="E38" s="419"/>
      <c r="F38" s="419"/>
      <c r="G38" s="419"/>
      <c r="H38" s="419"/>
      <c r="I38" s="419"/>
      <c r="J38" s="419"/>
      <c r="K38" s="419"/>
      <c r="L38" s="419"/>
      <c r="M38" s="419"/>
      <c r="N38" s="420"/>
      <c r="O38" s="427"/>
      <c r="P38" s="428"/>
      <c r="Q38" s="428"/>
      <c r="R38" s="428"/>
      <c r="S38" s="428"/>
      <c r="T38" s="429"/>
      <c r="U38" s="436"/>
      <c r="V38" s="437"/>
      <c r="W38" s="437"/>
      <c r="X38" s="437"/>
      <c r="Y38" s="437"/>
      <c r="Z38" s="438"/>
      <c r="AA38" s="427"/>
      <c r="AB38" s="428"/>
      <c r="AC38" s="428"/>
      <c r="AD38" s="428"/>
      <c r="AE38" s="428"/>
      <c r="AF38" s="429"/>
      <c r="AG38" s="443"/>
      <c r="AH38" s="444"/>
      <c r="AI38" s="49"/>
      <c r="AL38" s="400"/>
      <c r="AM38" s="386"/>
      <c r="AN38" s="386"/>
      <c r="AO38" s="386"/>
      <c r="AP38" s="386"/>
      <c r="AQ38" s="386"/>
      <c r="AR38" s="386"/>
      <c r="AS38" s="386"/>
      <c r="AT38" s="386"/>
      <c r="AU38" s="386"/>
      <c r="AV38" s="386"/>
      <c r="AW38" s="386"/>
      <c r="AX38" s="386"/>
      <c r="AY38" s="386"/>
      <c r="AZ38" s="386"/>
      <c r="BA38" s="386"/>
      <c r="BB38" s="48"/>
      <c r="BC38" s="48"/>
      <c r="BD38" s="48"/>
      <c r="BE38" s="25"/>
      <c r="BF38" s="25"/>
      <c r="BG38" s="25"/>
      <c r="BH38" s="25"/>
      <c r="BI38" s="25"/>
      <c r="BJ38" s="25"/>
      <c r="BK38" s="25"/>
      <c r="BL38" s="25"/>
      <c r="BM38" s="25"/>
      <c r="BN38" s="25"/>
      <c r="BO38" s="25"/>
      <c r="BP38" s="25"/>
      <c r="BQ38" s="386"/>
      <c r="BR38" s="386"/>
      <c r="BS38" s="386"/>
    </row>
    <row r="39" spans="1:74" ht="21" customHeight="1" x14ac:dyDescent="0.15">
      <c r="A39" s="410"/>
      <c r="B39" s="365" t="s">
        <v>121</v>
      </c>
      <c r="C39" s="366"/>
      <c r="D39" s="366"/>
      <c r="E39" s="366"/>
      <c r="F39" s="366"/>
      <c r="G39" s="366"/>
      <c r="H39" s="366"/>
      <c r="I39" s="366"/>
      <c r="J39" s="366"/>
      <c r="K39" s="366"/>
      <c r="L39" s="366"/>
      <c r="M39" s="366"/>
      <c r="N39" s="367"/>
      <c r="O39" s="365"/>
      <c r="P39" s="366"/>
      <c r="Q39" s="366"/>
      <c r="R39" s="366"/>
      <c r="S39" s="366"/>
      <c r="T39" s="367"/>
      <c r="U39" s="368"/>
      <c r="V39" s="369"/>
      <c r="W39" s="369"/>
      <c r="X39" s="369"/>
      <c r="Y39" s="369"/>
      <c r="Z39" s="370"/>
      <c r="AA39" s="387"/>
      <c r="AB39" s="388"/>
      <c r="AC39" s="388"/>
      <c r="AD39" s="388"/>
      <c r="AE39" s="388"/>
      <c r="AF39" s="389"/>
      <c r="AG39" s="401" t="s">
        <v>120</v>
      </c>
      <c r="AH39" s="402"/>
      <c r="AI39" s="25"/>
      <c r="AL39" s="400"/>
      <c r="AM39" s="399"/>
      <c r="AN39" s="25"/>
      <c r="AO39" s="25"/>
      <c r="AP39" s="25"/>
      <c r="AQ39" s="25"/>
      <c r="AR39" s="25"/>
      <c r="AS39" s="25"/>
      <c r="AT39" s="25"/>
      <c r="AU39" s="25"/>
      <c r="AV39" s="25"/>
      <c r="AW39" s="25"/>
      <c r="AX39" s="25"/>
      <c r="AY39" s="25"/>
      <c r="AZ39" s="25"/>
      <c r="BA39" s="25"/>
      <c r="BB39" s="25"/>
      <c r="BC39" s="25"/>
      <c r="BD39" s="25"/>
      <c r="BE39" s="25"/>
      <c r="BF39" s="25"/>
      <c r="BG39" s="25"/>
      <c r="BH39" s="25"/>
      <c r="BI39" s="25"/>
      <c r="BJ39" s="25"/>
      <c r="BK39" s="25"/>
      <c r="BL39" s="25"/>
      <c r="BM39" s="25"/>
      <c r="BN39" s="25"/>
      <c r="BO39" s="25"/>
      <c r="BP39" s="25"/>
      <c r="BQ39" s="25"/>
      <c r="BR39" s="25"/>
      <c r="BS39" s="25"/>
    </row>
    <row r="40" spans="1:74" ht="21" customHeight="1" x14ac:dyDescent="0.15">
      <c r="A40" s="410"/>
      <c r="B40" s="365" t="s">
        <v>119</v>
      </c>
      <c r="C40" s="366"/>
      <c r="D40" s="366"/>
      <c r="E40" s="366"/>
      <c r="F40" s="366"/>
      <c r="G40" s="366"/>
      <c r="H40" s="366"/>
      <c r="I40" s="366"/>
      <c r="J40" s="366"/>
      <c r="K40" s="366"/>
      <c r="L40" s="366"/>
      <c r="M40" s="366"/>
      <c r="N40" s="367"/>
      <c r="O40" s="365"/>
      <c r="P40" s="366"/>
      <c r="Q40" s="366"/>
      <c r="R40" s="366"/>
      <c r="S40" s="366"/>
      <c r="T40" s="367"/>
      <c r="U40" s="368"/>
      <c r="V40" s="369"/>
      <c r="W40" s="369"/>
      <c r="X40" s="369"/>
      <c r="Y40" s="369"/>
      <c r="Z40" s="370"/>
      <c r="AA40" s="387"/>
      <c r="AB40" s="388"/>
      <c r="AC40" s="388"/>
      <c r="AD40" s="388"/>
      <c r="AE40" s="388"/>
      <c r="AF40" s="389"/>
      <c r="AG40" s="403"/>
      <c r="AH40" s="404"/>
      <c r="AI40" s="25"/>
      <c r="AL40" s="400"/>
      <c r="AM40" s="399"/>
      <c r="AN40" s="25"/>
      <c r="AO40" s="25"/>
      <c r="AP40" s="25"/>
      <c r="AQ40" s="25"/>
      <c r="AR40" s="25"/>
      <c r="AS40" s="25"/>
      <c r="AT40" s="25"/>
      <c r="AU40" s="25"/>
      <c r="AV40" s="25"/>
      <c r="AW40" s="25"/>
      <c r="AX40" s="25"/>
      <c r="AY40" s="25"/>
      <c r="AZ40" s="25"/>
      <c r="BA40" s="25"/>
      <c r="BB40" s="25"/>
      <c r="BC40" s="25"/>
      <c r="BD40" s="25"/>
      <c r="BE40" s="25"/>
      <c r="BF40" s="25"/>
      <c r="BG40" s="25"/>
      <c r="BH40" s="25"/>
      <c r="BI40" s="25"/>
      <c r="BJ40" s="25"/>
      <c r="BK40" s="25"/>
      <c r="BL40" s="25"/>
      <c r="BM40" s="25"/>
      <c r="BN40" s="25"/>
      <c r="BO40" s="25"/>
      <c r="BP40" s="25"/>
      <c r="BQ40" s="25"/>
      <c r="BR40" s="25"/>
      <c r="BS40" s="25"/>
    </row>
    <row r="41" spans="1:74" ht="21" customHeight="1" x14ac:dyDescent="0.15">
      <c r="A41" s="410"/>
      <c r="B41" s="365" t="s">
        <v>118</v>
      </c>
      <c r="C41" s="366"/>
      <c r="D41" s="366"/>
      <c r="E41" s="366"/>
      <c r="F41" s="366"/>
      <c r="G41" s="366"/>
      <c r="H41" s="366"/>
      <c r="I41" s="366"/>
      <c r="J41" s="366"/>
      <c r="K41" s="366"/>
      <c r="L41" s="366"/>
      <c r="M41" s="366"/>
      <c r="N41" s="367"/>
      <c r="O41" s="365"/>
      <c r="P41" s="366"/>
      <c r="Q41" s="366"/>
      <c r="R41" s="366"/>
      <c r="S41" s="366"/>
      <c r="T41" s="367"/>
      <c r="U41" s="368"/>
      <c r="V41" s="369"/>
      <c r="W41" s="369"/>
      <c r="X41" s="369"/>
      <c r="Y41" s="369"/>
      <c r="Z41" s="370"/>
      <c r="AA41" s="387"/>
      <c r="AB41" s="388"/>
      <c r="AC41" s="388"/>
      <c r="AD41" s="388"/>
      <c r="AE41" s="388"/>
      <c r="AF41" s="389"/>
      <c r="AG41" s="405"/>
      <c r="AH41" s="406"/>
      <c r="AI41" s="25"/>
      <c r="AL41" s="400"/>
      <c r="AM41" s="399"/>
      <c r="AN41" s="25"/>
      <c r="AO41" s="25"/>
      <c r="AP41" s="25"/>
      <c r="AQ41" s="25"/>
      <c r="AR41" s="25"/>
      <c r="AS41" s="25"/>
      <c r="AT41" s="25"/>
      <c r="AU41" s="25"/>
      <c r="AV41" s="25"/>
      <c r="AW41" s="25"/>
      <c r="AX41" s="25"/>
      <c r="AY41" s="25"/>
      <c r="AZ41" s="25"/>
      <c r="BA41" s="25"/>
      <c r="BB41" s="25"/>
      <c r="BC41" s="25"/>
      <c r="BD41" s="25"/>
      <c r="BE41" s="25"/>
      <c r="BF41" s="25"/>
      <c r="BG41" s="25"/>
      <c r="BH41" s="25"/>
      <c r="BI41" s="25"/>
      <c r="BJ41" s="25"/>
      <c r="BK41" s="25"/>
      <c r="BL41" s="25"/>
      <c r="BM41" s="25"/>
      <c r="BN41" s="25"/>
      <c r="BO41" s="25"/>
      <c r="BP41" s="25"/>
      <c r="BQ41" s="25"/>
      <c r="BR41" s="25"/>
      <c r="BS41" s="25"/>
    </row>
    <row r="42" spans="1:74" ht="21" customHeight="1" x14ac:dyDescent="0.15">
      <c r="A42" s="410"/>
      <c r="B42" s="365" t="s">
        <v>117</v>
      </c>
      <c r="C42" s="366"/>
      <c r="D42" s="366"/>
      <c r="E42" s="366"/>
      <c r="F42" s="366"/>
      <c r="G42" s="366"/>
      <c r="H42" s="366"/>
      <c r="I42" s="366"/>
      <c r="J42" s="366"/>
      <c r="K42" s="366"/>
      <c r="L42" s="366"/>
      <c r="M42" s="366"/>
      <c r="N42" s="367"/>
      <c r="O42" s="365"/>
      <c r="P42" s="366"/>
      <c r="Q42" s="366"/>
      <c r="R42" s="366"/>
      <c r="S42" s="366"/>
      <c r="T42" s="367"/>
      <c r="U42" s="368"/>
      <c r="V42" s="369"/>
      <c r="W42" s="369"/>
      <c r="X42" s="369"/>
      <c r="Y42" s="369"/>
      <c r="Z42" s="370"/>
      <c r="AA42" s="387"/>
      <c r="AB42" s="388"/>
      <c r="AC42" s="388"/>
      <c r="AD42" s="388"/>
      <c r="AE42" s="388"/>
      <c r="AF42" s="389"/>
      <c r="AG42" s="401" t="s">
        <v>116</v>
      </c>
      <c r="AH42" s="402"/>
      <c r="AI42" s="25"/>
      <c r="AL42" s="400"/>
      <c r="AM42" s="399"/>
      <c r="AN42" s="25"/>
      <c r="AO42" s="25"/>
      <c r="AP42" s="25"/>
      <c r="AQ42" s="25"/>
      <c r="AR42" s="25"/>
      <c r="AS42" s="25"/>
      <c r="AT42" s="25"/>
      <c r="AU42" s="25"/>
      <c r="AV42" s="25"/>
      <c r="AW42" s="25"/>
      <c r="AX42" s="25"/>
      <c r="AY42" s="25"/>
      <c r="AZ42" s="25"/>
      <c r="BA42" s="25"/>
      <c r="BB42" s="25"/>
      <c r="BC42" s="25"/>
      <c r="BD42" s="25"/>
      <c r="BE42" s="25"/>
      <c r="BF42" s="25"/>
      <c r="BG42" s="25"/>
      <c r="BH42" s="25"/>
      <c r="BI42" s="25"/>
      <c r="BJ42" s="25"/>
      <c r="BK42" s="25"/>
      <c r="BL42" s="25"/>
      <c r="BM42" s="25"/>
      <c r="BN42" s="25"/>
      <c r="BO42" s="25"/>
      <c r="BP42" s="25"/>
      <c r="BQ42" s="25"/>
      <c r="BR42" s="25"/>
      <c r="BS42" s="25"/>
    </row>
    <row r="43" spans="1:74" ht="21" customHeight="1" x14ac:dyDescent="0.15">
      <c r="A43" s="410"/>
      <c r="B43" s="365" t="s">
        <v>115</v>
      </c>
      <c r="C43" s="366"/>
      <c r="D43" s="366"/>
      <c r="E43" s="366"/>
      <c r="F43" s="366"/>
      <c r="G43" s="366"/>
      <c r="H43" s="366"/>
      <c r="I43" s="366"/>
      <c r="J43" s="366"/>
      <c r="K43" s="366"/>
      <c r="L43" s="366"/>
      <c r="M43" s="366"/>
      <c r="N43" s="367"/>
      <c r="O43" s="365"/>
      <c r="P43" s="366"/>
      <c r="Q43" s="366"/>
      <c r="R43" s="366"/>
      <c r="S43" s="366"/>
      <c r="T43" s="367"/>
      <c r="U43" s="368"/>
      <c r="V43" s="369"/>
      <c r="W43" s="369"/>
      <c r="X43" s="369"/>
      <c r="Y43" s="369"/>
      <c r="Z43" s="370"/>
      <c r="AA43" s="387"/>
      <c r="AB43" s="388"/>
      <c r="AC43" s="388"/>
      <c r="AD43" s="388"/>
      <c r="AE43" s="388"/>
      <c r="AF43" s="389"/>
      <c r="AG43" s="403"/>
      <c r="AH43" s="404"/>
      <c r="AI43" s="25"/>
      <c r="AL43" s="400"/>
      <c r="AM43" s="399"/>
      <c r="AN43" s="25"/>
      <c r="AO43" s="25"/>
      <c r="AP43" s="25"/>
      <c r="AQ43" s="25"/>
      <c r="AR43" s="25"/>
      <c r="AS43" s="25"/>
      <c r="AT43" s="25"/>
      <c r="AU43" s="25"/>
      <c r="AV43" s="25"/>
      <c r="AW43" s="25"/>
      <c r="AX43" s="25"/>
      <c r="AY43" s="25"/>
      <c r="AZ43" s="25"/>
      <c r="BA43" s="25"/>
      <c r="BB43" s="25"/>
      <c r="BC43" s="25"/>
      <c r="BD43" s="25"/>
      <c r="BE43" s="25"/>
      <c r="BF43" s="25"/>
      <c r="BG43" s="25"/>
      <c r="BH43" s="25"/>
      <c r="BI43" s="25"/>
      <c r="BJ43" s="25"/>
      <c r="BK43" s="25"/>
      <c r="BL43" s="25"/>
      <c r="BM43" s="25"/>
      <c r="BN43" s="25"/>
      <c r="BO43" s="25"/>
      <c r="BP43" s="25"/>
      <c r="BQ43" s="25"/>
      <c r="BR43" s="25"/>
      <c r="BS43" s="25"/>
    </row>
    <row r="44" spans="1:74" ht="21" customHeight="1" x14ac:dyDescent="0.15">
      <c r="A44" s="411"/>
      <c r="B44" s="365" t="s">
        <v>114</v>
      </c>
      <c r="C44" s="366"/>
      <c r="D44" s="366"/>
      <c r="E44" s="366"/>
      <c r="F44" s="366"/>
      <c r="G44" s="366"/>
      <c r="H44" s="366"/>
      <c r="I44" s="366"/>
      <c r="J44" s="366"/>
      <c r="K44" s="366"/>
      <c r="L44" s="366"/>
      <c r="M44" s="366"/>
      <c r="N44" s="367"/>
      <c r="O44" s="365"/>
      <c r="P44" s="366"/>
      <c r="Q44" s="366"/>
      <c r="R44" s="366"/>
      <c r="S44" s="366"/>
      <c r="T44" s="367"/>
      <c r="U44" s="368"/>
      <c r="V44" s="369"/>
      <c r="W44" s="369"/>
      <c r="X44" s="369"/>
      <c r="Y44" s="369"/>
      <c r="Z44" s="370"/>
      <c r="AA44" s="387"/>
      <c r="AB44" s="388"/>
      <c r="AC44" s="388"/>
      <c r="AD44" s="388"/>
      <c r="AE44" s="388"/>
      <c r="AF44" s="389"/>
      <c r="AG44" s="405"/>
      <c r="AH44" s="406"/>
      <c r="AI44" s="25"/>
      <c r="AL44" s="400"/>
      <c r="AM44" s="399"/>
      <c r="AN44" s="25"/>
      <c r="AO44" s="25"/>
      <c r="AP44" s="25"/>
      <c r="AQ44" s="25"/>
      <c r="AR44" s="25"/>
      <c r="AS44" s="25"/>
      <c r="AT44" s="25"/>
      <c r="AU44" s="25"/>
      <c r="AV44" s="25"/>
      <c r="AW44" s="25"/>
      <c r="AX44" s="25"/>
      <c r="AY44" s="25"/>
      <c r="AZ44" s="25"/>
      <c r="BA44" s="25"/>
      <c r="BB44" s="25"/>
      <c r="BC44" s="25"/>
      <c r="BD44" s="25"/>
      <c r="BE44" s="25"/>
      <c r="BF44" s="25"/>
      <c r="BG44" s="25"/>
      <c r="BH44" s="25"/>
      <c r="BI44" s="25"/>
      <c r="BJ44" s="25"/>
      <c r="BK44" s="25"/>
      <c r="BL44" s="25"/>
      <c r="BM44" s="25"/>
      <c r="BN44" s="25"/>
      <c r="BO44" s="25"/>
      <c r="BP44" s="25"/>
      <c r="BQ44" s="25"/>
      <c r="BR44" s="25"/>
      <c r="BS44" s="25"/>
    </row>
    <row r="45" spans="1:74" ht="18" customHeight="1" x14ac:dyDescent="0.15">
      <c r="A45" s="377" t="s">
        <v>113</v>
      </c>
      <c r="B45" s="378"/>
      <c r="C45" s="378"/>
      <c r="D45" s="378"/>
      <c r="E45" s="378"/>
      <c r="F45" s="378"/>
      <c r="G45" s="379"/>
      <c r="H45" s="365" t="s">
        <v>112</v>
      </c>
      <c r="I45" s="366"/>
      <c r="J45" s="366"/>
      <c r="K45" s="366"/>
      <c r="L45" s="366"/>
      <c r="M45" s="366"/>
      <c r="N45" s="366"/>
      <c r="O45" s="366"/>
      <c r="P45" s="366"/>
      <c r="Q45" s="366"/>
      <c r="R45" s="366"/>
      <c r="S45" s="366"/>
      <c r="T45" s="367"/>
      <c r="U45" s="368"/>
      <c r="V45" s="369"/>
      <c r="W45" s="369"/>
      <c r="X45" s="369"/>
      <c r="Y45" s="369"/>
      <c r="Z45" s="370"/>
      <c r="AA45" s="390"/>
      <c r="AB45" s="391"/>
      <c r="AC45" s="391"/>
      <c r="AD45" s="391"/>
      <c r="AE45" s="391"/>
      <c r="AF45" s="391"/>
      <c r="AG45" s="391"/>
      <c r="AH45" s="392"/>
      <c r="AI45" s="25"/>
      <c r="AL45" s="400"/>
      <c r="AM45" s="399"/>
      <c r="AN45" s="25"/>
      <c r="AO45" s="25"/>
      <c r="AP45" s="25"/>
      <c r="AQ45" s="25"/>
      <c r="AR45" s="25"/>
      <c r="AS45" s="25"/>
      <c r="AT45" s="25"/>
      <c r="AU45" s="25"/>
      <c r="AV45" s="25"/>
      <c r="AW45" s="25"/>
      <c r="AX45" s="25"/>
      <c r="AY45" s="25"/>
      <c r="AZ45" s="25"/>
      <c r="BA45" s="25"/>
      <c r="BB45" s="25"/>
      <c r="BC45" s="25"/>
      <c r="BD45" s="25"/>
      <c r="BE45" s="25"/>
      <c r="BF45" s="25"/>
      <c r="BG45" s="25"/>
      <c r="BH45" s="25"/>
      <c r="BI45" s="25"/>
      <c r="BJ45" s="25"/>
      <c r="BK45" s="25"/>
      <c r="BL45" s="25"/>
      <c r="BM45" s="25"/>
      <c r="BN45" s="25"/>
      <c r="BO45" s="25"/>
      <c r="BP45" s="25"/>
      <c r="BQ45" s="25"/>
      <c r="BR45" s="25"/>
      <c r="BS45" s="25"/>
    </row>
    <row r="46" spans="1:74" ht="18" customHeight="1" x14ac:dyDescent="0.15">
      <c r="A46" s="380"/>
      <c r="B46" s="381"/>
      <c r="C46" s="381"/>
      <c r="D46" s="381"/>
      <c r="E46" s="381"/>
      <c r="F46" s="381"/>
      <c r="G46" s="382"/>
      <c r="H46" s="365" t="s">
        <v>111</v>
      </c>
      <c r="I46" s="366"/>
      <c r="J46" s="366"/>
      <c r="K46" s="366"/>
      <c r="L46" s="366"/>
      <c r="M46" s="366"/>
      <c r="N46" s="366"/>
      <c r="O46" s="366"/>
      <c r="P46" s="366"/>
      <c r="Q46" s="366"/>
      <c r="R46" s="366"/>
      <c r="S46" s="366"/>
      <c r="T46" s="367"/>
      <c r="U46" s="368"/>
      <c r="V46" s="369"/>
      <c r="W46" s="369"/>
      <c r="X46" s="369"/>
      <c r="Y46" s="369"/>
      <c r="Z46" s="370"/>
      <c r="AA46" s="393"/>
      <c r="AB46" s="394"/>
      <c r="AC46" s="394"/>
      <c r="AD46" s="394"/>
      <c r="AE46" s="394"/>
      <c r="AF46" s="394"/>
      <c r="AG46" s="394"/>
      <c r="AH46" s="395"/>
      <c r="AI46" s="25"/>
      <c r="AL46" s="400"/>
      <c r="AM46" s="399"/>
      <c r="AN46" s="25"/>
      <c r="AO46" s="25"/>
      <c r="AP46" s="25"/>
      <c r="AQ46" s="25"/>
      <c r="AR46" s="25"/>
      <c r="AS46" s="25"/>
      <c r="AT46" s="25"/>
      <c r="AU46" s="25"/>
      <c r="AV46" s="25"/>
      <c r="AW46" s="25"/>
      <c r="AX46" s="25"/>
      <c r="AY46" s="25"/>
      <c r="AZ46" s="25"/>
      <c r="BA46" s="25"/>
      <c r="BB46" s="25"/>
      <c r="BC46" s="25"/>
      <c r="BD46" s="25"/>
      <c r="BE46" s="25"/>
      <c r="BF46" s="25"/>
      <c r="BG46" s="25"/>
      <c r="BH46" s="25"/>
      <c r="BI46" s="25"/>
      <c r="BJ46" s="25"/>
      <c r="BK46" s="25"/>
      <c r="BL46" s="25"/>
      <c r="BM46" s="25"/>
      <c r="BN46" s="25"/>
      <c r="BO46" s="25"/>
      <c r="BP46" s="25"/>
      <c r="BQ46" s="25"/>
      <c r="BR46" s="25"/>
      <c r="BS46" s="25"/>
    </row>
    <row r="47" spans="1:74" ht="18" customHeight="1" x14ac:dyDescent="0.15">
      <c r="A47" s="380"/>
      <c r="B47" s="381"/>
      <c r="C47" s="381"/>
      <c r="D47" s="381"/>
      <c r="E47" s="381"/>
      <c r="F47" s="381"/>
      <c r="G47" s="382"/>
      <c r="H47" s="365" t="s">
        <v>110</v>
      </c>
      <c r="I47" s="366"/>
      <c r="J47" s="366"/>
      <c r="K47" s="366"/>
      <c r="L47" s="366"/>
      <c r="M47" s="366"/>
      <c r="N47" s="366"/>
      <c r="O47" s="366"/>
      <c r="P47" s="366"/>
      <c r="Q47" s="366"/>
      <c r="R47" s="366"/>
      <c r="S47" s="366"/>
      <c r="T47" s="367"/>
      <c r="U47" s="368"/>
      <c r="V47" s="369"/>
      <c r="W47" s="369"/>
      <c r="X47" s="369"/>
      <c r="Y47" s="369"/>
      <c r="Z47" s="370"/>
      <c r="AA47" s="393"/>
      <c r="AB47" s="394"/>
      <c r="AC47" s="394"/>
      <c r="AD47" s="394"/>
      <c r="AE47" s="394"/>
      <c r="AF47" s="394"/>
      <c r="AG47" s="394"/>
      <c r="AH47" s="395"/>
      <c r="AI47" s="25"/>
      <c r="AL47" s="400"/>
      <c r="AM47" s="399"/>
      <c r="AN47" s="25"/>
      <c r="AO47" s="25"/>
      <c r="AP47" s="25"/>
      <c r="AQ47" s="25"/>
      <c r="AR47" s="25"/>
      <c r="AS47" s="25"/>
      <c r="AT47" s="25"/>
      <c r="AU47" s="25"/>
      <c r="AV47" s="25"/>
      <c r="AW47" s="25"/>
      <c r="AX47" s="25"/>
      <c r="AY47" s="25"/>
      <c r="AZ47" s="25"/>
      <c r="BA47" s="25"/>
      <c r="BB47" s="25"/>
      <c r="BC47" s="25"/>
      <c r="BD47" s="25"/>
      <c r="BE47" s="25"/>
      <c r="BF47" s="25"/>
      <c r="BG47" s="25"/>
      <c r="BH47" s="25"/>
      <c r="BI47" s="25"/>
      <c r="BJ47" s="25"/>
      <c r="BK47" s="25"/>
      <c r="BL47" s="25"/>
      <c r="BM47" s="25"/>
      <c r="BN47" s="25"/>
      <c r="BO47" s="25"/>
      <c r="BP47" s="25"/>
      <c r="BQ47" s="25"/>
      <c r="BR47" s="25"/>
      <c r="BS47" s="25"/>
    </row>
    <row r="48" spans="1:74" ht="18" customHeight="1" x14ac:dyDescent="0.15">
      <c r="A48" s="380"/>
      <c r="B48" s="381"/>
      <c r="C48" s="381"/>
      <c r="D48" s="381"/>
      <c r="E48" s="381"/>
      <c r="F48" s="381"/>
      <c r="G48" s="382"/>
      <c r="H48" s="365" t="s">
        <v>109</v>
      </c>
      <c r="I48" s="366"/>
      <c r="J48" s="366"/>
      <c r="K48" s="366"/>
      <c r="L48" s="366"/>
      <c r="M48" s="366"/>
      <c r="N48" s="366"/>
      <c r="O48" s="366"/>
      <c r="P48" s="366"/>
      <c r="Q48" s="366"/>
      <c r="R48" s="366"/>
      <c r="S48" s="366"/>
      <c r="T48" s="367"/>
      <c r="U48" s="368"/>
      <c r="V48" s="369"/>
      <c r="W48" s="369"/>
      <c r="X48" s="369"/>
      <c r="Y48" s="369"/>
      <c r="Z48" s="370"/>
      <c r="AA48" s="393"/>
      <c r="AB48" s="394"/>
      <c r="AC48" s="394"/>
      <c r="AD48" s="394"/>
      <c r="AE48" s="394"/>
      <c r="AF48" s="394"/>
      <c r="AG48" s="394"/>
      <c r="AH48" s="395"/>
      <c r="AI48" s="25"/>
      <c r="AL48" s="400"/>
      <c r="AM48" s="399"/>
      <c r="AN48" s="25"/>
      <c r="AO48" s="25"/>
      <c r="AP48" s="25"/>
      <c r="AQ48" s="25"/>
      <c r="AR48" s="25"/>
      <c r="AS48" s="25"/>
      <c r="AT48" s="25"/>
      <c r="AU48" s="25"/>
      <c r="AV48" s="25"/>
      <c r="AW48" s="25"/>
      <c r="AX48" s="25"/>
      <c r="AY48" s="25"/>
      <c r="AZ48" s="25"/>
      <c r="BA48" s="25"/>
      <c r="BB48" s="25"/>
      <c r="BC48" s="25"/>
      <c r="BD48" s="25"/>
      <c r="BE48" s="25"/>
      <c r="BF48" s="25"/>
      <c r="BG48" s="25"/>
      <c r="BH48" s="25"/>
      <c r="BI48" s="25"/>
      <c r="BJ48" s="25"/>
      <c r="BK48" s="25"/>
      <c r="BL48" s="25"/>
      <c r="BM48" s="25"/>
      <c r="BN48" s="25"/>
      <c r="BO48" s="25"/>
      <c r="BP48" s="25"/>
      <c r="BQ48" s="25"/>
      <c r="BR48" s="25"/>
      <c r="BS48" s="25"/>
    </row>
    <row r="49" spans="1:71" ht="18" customHeight="1" x14ac:dyDescent="0.15">
      <c r="A49" s="383"/>
      <c r="B49" s="384"/>
      <c r="C49" s="384"/>
      <c r="D49" s="384"/>
      <c r="E49" s="384"/>
      <c r="F49" s="384"/>
      <c r="G49" s="385"/>
      <c r="H49" s="365" t="s">
        <v>108</v>
      </c>
      <c r="I49" s="366"/>
      <c r="J49" s="366"/>
      <c r="K49" s="366"/>
      <c r="L49" s="366"/>
      <c r="M49" s="366"/>
      <c r="N49" s="366"/>
      <c r="O49" s="366"/>
      <c r="P49" s="366"/>
      <c r="Q49" s="366"/>
      <c r="R49" s="366"/>
      <c r="S49" s="366"/>
      <c r="T49" s="367"/>
      <c r="U49" s="368"/>
      <c r="V49" s="369"/>
      <c r="W49" s="369"/>
      <c r="X49" s="369"/>
      <c r="Y49" s="369"/>
      <c r="Z49" s="370"/>
      <c r="AA49" s="396"/>
      <c r="AB49" s="397"/>
      <c r="AC49" s="397"/>
      <c r="AD49" s="397"/>
      <c r="AE49" s="397"/>
      <c r="AF49" s="397"/>
      <c r="AG49" s="397"/>
      <c r="AH49" s="398"/>
      <c r="AI49" s="25"/>
      <c r="AL49" s="400"/>
      <c r="AM49" s="399"/>
      <c r="AN49" s="25"/>
      <c r="AO49" s="25"/>
      <c r="AP49" s="25"/>
      <c r="AQ49" s="25"/>
      <c r="AR49" s="25"/>
      <c r="AS49" s="25"/>
      <c r="AT49" s="25"/>
      <c r="AU49" s="25"/>
      <c r="AV49" s="25"/>
      <c r="AW49" s="25"/>
      <c r="AX49" s="25"/>
      <c r="AY49" s="25"/>
      <c r="AZ49" s="25"/>
      <c r="BA49" s="25"/>
      <c r="BB49" s="25"/>
      <c r="BC49" s="25"/>
      <c r="BD49" s="25"/>
      <c r="BE49" s="25"/>
      <c r="BF49" s="25"/>
      <c r="BG49" s="25"/>
      <c r="BH49" s="25"/>
      <c r="BI49" s="25"/>
      <c r="BJ49" s="25"/>
      <c r="BK49" s="25"/>
      <c r="BL49" s="25"/>
      <c r="BM49" s="25"/>
      <c r="BN49" s="25"/>
      <c r="BO49" s="25"/>
      <c r="BP49" s="25"/>
      <c r="BQ49" s="25"/>
      <c r="BR49" s="25"/>
      <c r="BS49" s="25"/>
    </row>
    <row r="50" spans="1:71" ht="18" customHeight="1" x14ac:dyDescent="0.15">
      <c r="A50" s="39" t="s">
        <v>107</v>
      </c>
      <c r="B50" s="47"/>
      <c r="C50" s="46"/>
      <c r="D50" s="46"/>
      <c r="E50" s="46"/>
      <c r="F50" s="46"/>
      <c r="G50" s="45"/>
      <c r="H50" s="36"/>
      <c r="I50" s="34"/>
      <c r="J50" s="35"/>
      <c r="K50" s="34"/>
      <c r="L50" s="34"/>
      <c r="M50" s="34"/>
      <c r="N50" s="34"/>
      <c r="O50" s="34"/>
      <c r="P50" s="34"/>
      <c r="Q50" s="33"/>
      <c r="R50" s="32" t="s">
        <v>106</v>
      </c>
      <c r="S50" s="44"/>
      <c r="T50" s="44"/>
      <c r="U50" s="44"/>
      <c r="V50" s="44"/>
      <c r="W50" s="44"/>
      <c r="X50" s="44"/>
      <c r="Y50" s="44"/>
      <c r="Z50" s="44"/>
      <c r="AA50" s="44"/>
      <c r="AB50" s="44"/>
      <c r="AC50" s="44"/>
      <c r="AD50" s="44"/>
      <c r="AE50" s="44"/>
      <c r="AF50" s="44"/>
      <c r="AG50" s="44"/>
      <c r="AH50" s="43"/>
      <c r="AI50" s="25"/>
      <c r="AL50" s="400"/>
      <c r="AM50" s="399"/>
      <c r="AN50" s="25"/>
      <c r="AO50" s="371"/>
      <c r="AP50" s="371"/>
      <c r="AQ50" s="371"/>
      <c r="AR50" s="371"/>
      <c r="AS50" s="371"/>
      <c r="AT50" s="371"/>
      <c r="AU50" s="371"/>
      <c r="AV50" s="371"/>
      <c r="AW50" s="371"/>
      <c r="AX50" s="371"/>
      <c r="AY50" s="371"/>
      <c r="AZ50" s="371"/>
      <c r="BA50" s="371"/>
      <c r="BB50" s="25"/>
      <c r="BC50" s="25"/>
      <c r="BD50" s="25"/>
      <c r="BE50" s="25"/>
      <c r="BF50" s="25"/>
      <c r="BG50" s="25"/>
      <c r="BH50" s="25"/>
      <c r="BI50" s="25"/>
      <c r="BJ50" s="25"/>
      <c r="BK50" s="25"/>
      <c r="BL50" s="25"/>
      <c r="BM50" s="25"/>
      <c r="BN50" s="25"/>
      <c r="BO50" s="25"/>
      <c r="BP50" s="25"/>
      <c r="BQ50" s="25"/>
      <c r="BR50" s="25"/>
      <c r="BS50" s="25"/>
    </row>
    <row r="51" spans="1:71" ht="18" customHeight="1" x14ac:dyDescent="0.15">
      <c r="A51" s="372" t="s">
        <v>105</v>
      </c>
      <c r="B51" s="373"/>
      <c r="C51" s="373"/>
      <c r="D51" s="373"/>
      <c r="E51" s="373"/>
      <c r="F51" s="373"/>
      <c r="G51" s="374"/>
      <c r="H51" s="365"/>
      <c r="I51" s="366"/>
      <c r="J51" s="366"/>
      <c r="K51" s="366"/>
      <c r="L51" s="366"/>
      <c r="M51" s="366"/>
      <c r="N51" s="366"/>
      <c r="O51" s="366"/>
      <c r="P51" s="366"/>
      <c r="Q51" s="366"/>
      <c r="R51" s="366"/>
      <c r="S51" s="366"/>
      <c r="T51" s="366"/>
      <c r="U51" s="366"/>
      <c r="V51" s="366"/>
      <c r="W51" s="366"/>
      <c r="X51" s="366"/>
      <c r="Y51" s="366"/>
      <c r="Z51" s="366"/>
      <c r="AA51" s="366"/>
      <c r="AB51" s="366"/>
      <c r="AC51" s="366"/>
      <c r="AD51" s="366"/>
      <c r="AE51" s="366"/>
      <c r="AF51" s="366"/>
      <c r="AG51" s="366"/>
      <c r="AH51" s="367"/>
      <c r="AI51" s="25"/>
      <c r="AL51" s="42"/>
      <c r="AM51" s="41"/>
      <c r="AN51" s="25"/>
      <c r="AO51" s="40"/>
      <c r="AP51" s="40"/>
      <c r="AQ51" s="40"/>
      <c r="AR51" s="40"/>
      <c r="AS51" s="40"/>
      <c r="AT51" s="40"/>
      <c r="AU51" s="40"/>
      <c r="AV51" s="40"/>
      <c r="AW51" s="40"/>
      <c r="AX51" s="40"/>
      <c r="AY51" s="40"/>
      <c r="AZ51" s="40"/>
      <c r="BA51" s="40"/>
      <c r="BB51" s="25"/>
      <c r="BC51" s="25"/>
      <c r="BD51" s="25"/>
      <c r="BE51" s="25"/>
      <c r="BF51" s="25"/>
      <c r="BG51" s="25"/>
      <c r="BH51" s="25"/>
      <c r="BI51" s="25"/>
      <c r="BJ51" s="25"/>
      <c r="BK51" s="25"/>
      <c r="BL51" s="25"/>
      <c r="BM51" s="25"/>
      <c r="BN51" s="25"/>
      <c r="BO51" s="25"/>
      <c r="BP51" s="25"/>
      <c r="BQ51" s="25"/>
      <c r="BR51" s="25"/>
      <c r="BS51" s="25"/>
    </row>
    <row r="52" spans="1:71" ht="18" customHeight="1" x14ac:dyDescent="0.15">
      <c r="A52" s="39" t="s">
        <v>104</v>
      </c>
      <c r="B52" s="38"/>
      <c r="C52" s="37"/>
      <c r="D52" s="37"/>
      <c r="E52" s="37"/>
      <c r="F52" s="37"/>
      <c r="G52" s="37"/>
      <c r="H52" s="36"/>
      <c r="I52" s="34"/>
      <c r="J52" s="35"/>
      <c r="K52" s="34"/>
      <c r="L52" s="34"/>
      <c r="M52" s="34"/>
      <c r="N52" s="34"/>
      <c r="O52" s="34"/>
      <c r="P52" s="34"/>
      <c r="Q52" s="33"/>
      <c r="R52" s="32" t="s">
        <v>103</v>
      </c>
      <c r="S52" s="31"/>
      <c r="T52" s="31"/>
      <c r="U52" s="31"/>
      <c r="V52" s="31"/>
      <c r="W52" s="31"/>
      <c r="X52" s="31"/>
      <c r="Y52" s="31"/>
      <c r="Z52" s="31"/>
      <c r="AA52" s="31"/>
      <c r="AB52" s="31"/>
      <c r="AC52" s="31"/>
      <c r="AD52" s="31"/>
      <c r="AE52" s="31"/>
      <c r="AF52" s="31"/>
      <c r="AG52" s="31"/>
      <c r="AH52" s="30"/>
      <c r="AI52" s="25"/>
      <c r="AL52" s="375"/>
      <c r="AM52" s="376"/>
      <c r="AN52" s="376"/>
      <c r="AO52" s="376"/>
      <c r="AP52" s="376"/>
      <c r="AQ52" s="376"/>
      <c r="AR52" s="376"/>
      <c r="AS52" s="376"/>
      <c r="AT52" s="28"/>
      <c r="AU52" s="25"/>
      <c r="AV52" s="25"/>
      <c r="AW52" s="25"/>
      <c r="AX52" s="25"/>
      <c r="AY52" s="25"/>
      <c r="AZ52" s="25"/>
      <c r="BA52" s="25"/>
      <c r="BB52" s="25"/>
      <c r="BC52" s="25"/>
      <c r="BD52" s="25"/>
      <c r="BE52" s="25"/>
      <c r="BF52" s="25"/>
      <c r="BG52" s="25"/>
      <c r="BH52" s="25"/>
      <c r="BI52" s="25"/>
      <c r="BJ52" s="25"/>
      <c r="BK52" s="25"/>
      <c r="BL52" s="25"/>
      <c r="BM52" s="25"/>
      <c r="BN52" s="25"/>
      <c r="BO52" s="25"/>
      <c r="BP52" s="25"/>
      <c r="BQ52" s="25"/>
      <c r="BR52" s="25"/>
      <c r="BS52" s="25"/>
    </row>
    <row r="53" spans="1:71" ht="15" customHeight="1" x14ac:dyDescent="0.15">
      <c r="B53" s="29"/>
      <c r="AI53" s="25"/>
      <c r="AL53" s="363"/>
      <c r="AM53" s="364"/>
      <c r="AN53" s="364"/>
      <c r="AO53" s="364"/>
      <c r="AP53" s="364"/>
      <c r="AQ53" s="364"/>
      <c r="AR53" s="364"/>
      <c r="AS53" s="28"/>
      <c r="AT53" s="28"/>
      <c r="AU53" s="25"/>
      <c r="AV53" s="25"/>
      <c r="AW53" s="25"/>
      <c r="AX53" s="25"/>
      <c r="AY53" s="25"/>
      <c r="AZ53" s="25"/>
      <c r="BA53" s="25"/>
      <c r="BB53" s="25"/>
      <c r="BC53" s="27"/>
      <c r="BD53" s="25"/>
      <c r="BE53" s="25"/>
      <c r="BF53" s="25"/>
      <c r="BG53" s="25"/>
      <c r="BH53" s="25"/>
      <c r="BI53" s="25"/>
      <c r="BJ53" s="25"/>
      <c r="BK53" s="25"/>
      <c r="BL53" s="25"/>
      <c r="BM53" s="25"/>
      <c r="BN53" s="25"/>
      <c r="BO53" s="25"/>
      <c r="BP53" s="25"/>
      <c r="BQ53" s="25"/>
      <c r="BR53" s="25"/>
      <c r="BS53" s="25"/>
    </row>
    <row r="54" spans="1:71" ht="15" customHeight="1" x14ac:dyDescent="0.15">
      <c r="A54" s="26" t="s">
        <v>102</v>
      </c>
      <c r="B54" s="25"/>
      <c r="C54" s="362" t="s">
        <v>101</v>
      </c>
      <c r="D54" s="361" t="s">
        <v>100</v>
      </c>
      <c r="E54" s="361"/>
      <c r="F54" s="361"/>
      <c r="G54" s="361"/>
      <c r="H54" s="361"/>
      <c r="I54" s="361"/>
      <c r="J54" s="361"/>
      <c r="K54" s="361"/>
      <c r="L54" s="361"/>
      <c r="M54" s="361"/>
      <c r="N54" s="361"/>
      <c r="O54" s="361"/>
      <c r="P54" s="361"/>
      <c r="Q54" s="361"/>
      <c r="R54" s="361"/>
      <c r="S54" s="361"/>
      <c r="T54" s="361"/>
      <c r="U54" s="361"/>
      <c r="V54" s="361"/>
      <c r="W54" s="361"/>
      <c r="X54" s="361"/>
      <c r="Y54" s="361"/>
      <c r="Z54" s="361"/>
      <c r="AA54" s="361"/>
      <c r="AB54" s="361"/>
      <c r="AC54" s="361"/>
      <c r="AD54" s="361"/>
      <c r="AE54" s="361"/>
      <c r="AF54" s="361"/>
      <c r="AG54" s="361"/>
      <c r="AH54" s="361"/>
      <c r="AI54" s="25"/>
      <c r="AL54" s="25"/>
      <c r="AM54" s="25"/>
      <c r="AN54" s="25"/>
      <c r="AO54" s="25"/>
      <c r="AP54" s="25"/>
      <c r="AQ54" s="25"/>
      <c r="AR54" s="25"/>
      <c r="AS54" s="25"/>
      <c r="AT54" s="25"/>
      <c r="AU54" s="25"/>
      <c r="AV54" s="25"/>
      <c r="AW54" s="25"/>
      <c r="AX54" s="25"/>
      <c r="AY54" s="25"/>
      <c r="AZ54" s="25"/>
      <c r="BA54" s="25"/>
      <c r="BB54" s="25"/>
      <c r="BC54" s="25"/>
      <c r="BD54" s="25"/>
      <c r="BE54" s="25"/>
      <c r="BF54" s="25"/>
      <c r="BG54" s="25"/>
      <c r="BH54" s="25"/>
      <c r="BI54" s="25"/>
      <c r="BJ54" s="25"/>
      <c r="BK54" s="25"/>
      <c r="BL54" s="25"/>
      <c r="BM54" s="25"/>
      <c r="BN54" s="25"/>
      <c r="BO54" s="25"/>
      <c r="BP54" s="25"/>
      <c r="BQ54" s="25"/>
      <c r="BR54" s="25"/>
      <c r="BS54" s="25"/>
    </row>
    <row r="55" spans="1:71" ht="15" customHeight="1" x14ac:dyDescent="0.15">
      <c r="A55" s="25"/>
      <c r="C55" s="362"/>
      <c r="D55" s="361"/>
      <c r="E55" s="361"/>
      <c r="F55" s="361"/>
      <c r="G55" s="361"/>
      <c r="H55" s="361"/>
      <c r="I55" s="361"/>
      <c r="J55" s="361"/>
      <c r="K55" s="361"/>
      <c r="L55" s="361"/>
      <c r="M55" s="361"/>
      <c r="N55" s="361"/>
      <c r="O55" s="361"/>
      <c r="P55" s="361"/>
      <c r="Q55" s="361"/>
      <c r="R55" s="361"/>
      <c r="S55" s="361"/>
      <c r="T55" s="361"/>
      <c r="U55" s="361"/>
      <c r="V55" s="361"/>
      <c r="W55" s="361"/>
      <c r="X55" s="361"/>
      <c r="Y55" s="361"/>
      <c r="Z55" s="361"/>
      <c r="AA55" s="361"/>
      <c r="AB55" s="361"/>
      <c r="AC55" s="361"/>
      <c r="AD55" s="361"/>
      <c r="AE55" s="361"/>
      <c r="AF55" s="361"/>
      <c r="AG55" s="361"/>
      <c r="AH55" s="361"/>
      <c r="AI55" s="25"/>
      <c r="AL55" s="25"/>
      <c r="AM55" s="25"/>
      <c r="AN55" s="25"/>
      <c r="AO55" s="25"/>
      <c r="AP55" s="25"/>
      <c r="AQ55" s="25"/>
      <c r="AR55" s="25"/>
      <c r="AS55" s="25"/>
      <c r="AT55" s="25"/>
      <c r="AU55" s="25"/>
      <c r="AV55" s="25"/>
      <c r="AW55" s="25"/>
      <c r="AX55" s="25"/>
      <c r="AY55" s="25"/>
      <c r="AZ55" s="25"/>
      <c r="BA55" s="25"/>
      <c r="BB55" s="25"/>
      <c r="BC55" s="25"/>
      <c r="BD55" s="25"/>
      <c r="BE55" s="25"/>
      <c r="BF55" s="25"/>
      <c r="BG55" s="25"/>
      <c r="BH55" s="25"/>
      <c r="BI55" s="25"/>
      <c r="BJ55" s="25"/>
      <c r="BK55" s="25"/>
      <c r="BL55" s="25"/>
      <c r="BM55" s="25"/>
      <c r="BN55" s="25"/>
      <c r="BO55" s="25"/>
      <c r="BP55" s="25"/>
      <c r="BQ55" s="25"/>
      <c r="BR55" s="25"/>
      <c r="BS55" s="25"/>
    </row>
    <row r="56" spans="1:71" ht="15" customHeight="1" x14ac:dyDescent="0.15">
      <c r="C56" s="362"/>
      <c r="D56" s="361"/>
      <c r="E56" s="361"/>
      <c r="F56" s="361"/>
      <c r="G56" s="361"/>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row>
    <row r="57" spans="1:71" ht="15" customHeight="1" x14ac:dyDescent="0.15">
      <c r="A57" s="25"/>
      <c r="C57" s="362"/>
      <c r="D57" s="361"/>
      <c r="E57" s="361"/>
      <c r="F57" s="361"/>
      <c r="G57" s="361"/>
      <c r="H57" s="361"/>
      <c r="I57" s="361"/>
      <c r="J57" s="361"/>
      <c r="K57" s="361"/>
      <c r="L57" s="361"/>
      <c r="M57" s="361"/>
      <c r="N57" s="361"/>
      <c r="O57" s="361"/>
      <c r="P57" s="361"/>
      <c r="Q57" s="361"/>
      <c r="R57" s="361"/>
      <c r="S57" s="361"/>
      <c r="T57" s="361"/>
      <c r="U57" s="361"/>
      <c r="V57" s="361"/>
      <c r="W57" s="361"/>
      <c r="X57" s="361"/>
      <c r="Y57" s="361"/>
      <c r="Z57" s="361"/>
      <c r="AA57" s="361"/>
      <c r="AB57" s="361"/>
      <c r="AC57" s="361"/>
      <c r="AD57" s="361"/>
      <c r="AE57" s="361"/>
      <c r="AF57" s="361"/>
      <c r="AG57" s="361"/>
      <c r="AH57" s="361"/>
    </row>
    <row r="58" spans="1:71" ht="15" customHeight="1" x14ac:dyDescent="0.15">
      <c r="A58" s="25"/>
      <c r="C58" s="362"/>
      <c r="D58" s="361"/>
      <c r="E58" s="361"/>
      <c r="F58" s="361"/>
      <c r="G58" s="361"/>
      <c r="H58" s="361"/>
      <c r="I58" s="361"/>
      <c r="J58" s="361"/>
      <c r="K58" s="361"/>
      <c r="L58" s="361"/>
      <c r="M58" s="361"/>
      <c r="N58" s="361"/>
      <c r="O58" s="361"/>
      <c r="P58" s="361"/>
      <c r="Q58" s="361"/>
      <c r="R58" s="361"/>
      <c r="S58" s="361"/>
      <c r="T58" s="361"/>
      <c r="U58" s="361"/>
      <c r="V58" s="361"/>
      <c r="W58" s="361"/>
      <c r="X58" s="361"/>
      <c r="Y58" s="361"/>
      <c r="Z58" s="361"/>
      <c r="AA58" s="361"/>
      <c r="AB58" s="361"/>
      <c r="AC58" s="361"/>
      <c r="AD58" s="361"/>
      <c r="AE58" s="361"/>
      <c r="AF58" s="361"/>
      <c r="AG58" s="361"/>
      <c r="AH58" s="361"/>
    </row>
    <row r="59" spans="1:71" ht="15" customHeight="1" x14ac:dyDescent="0.15">
      <c r="A59" s="25"/>
      <c r="C59" s="362"/>
      <c r="D59" s="361"/>
      <c r="E59" s="361"/>
      <c r="F59" s="361"/>
      <c r="G59" s="361"/>
      <c r="H59" s="361"/>
      <c r="I59" s="361"/>
      <c r="J59" s="361"/>
      <c r="K59" s="361"/>
      <c r="L59" s="361"/>
      <c r="M59" s="361"/>
      <c r="N59" s="361"/>
      <c r="O59" s="361"/>
      <c r="P59" s="361"/>
      <c r="Q59" s="361"/>
      <c r="R59" s="361"/>
      <c r="S59" s="361"/>
      <c r="T59" s="361"/>
      <c r="U59" s="361"/>
      <c r="V59" s="361"/>
      <c r="W59" s="361"/>
      <c r="X59" s="361"/>
      <c r="Y59" s="361"/>
      <c r="Z59" s="361"/>
      <c r="AA59" s="361"/>
      <c r="AB59" s="361"/>
      <c r="AC59" s="361"/>
      <c r="AD59" s="361"/>
      <c r="AE59" s="361"/>
      <c r="AF59" s="361"/>
      <c r="AG59" s="361"/>
      <c r="AH59" s="361"/>
    </row>
    <row r="60" spans="1:71" ht="15" customHeight="1" x14ac:dyDescent="0.15">
      <c r="A60" s="25"/>
      <c r="C60" s="362"/>
      <c r="D60" s="361"/>
      <c r="E60" s="361"/>
      <c r="F60" s="361"/>
      <c r="G60" s="361"/>
      <c r="H60" s="361"/>
      <c r="I60" s="361"/>
      <c r="J60" s="361"/>
      <c r="K60" s="361"/>
      <c r="L60" s="361"/>
      <c r="M60" s="361"/>
      <c r="N60" s="361"/>
      <c r="O60" s="361"/>
      <c r="P60" s="361"/>
      <c r="Q60" s="361"/>
      <c r="R60" s="361"/>
      <c r="S60" s="361"/>
      <c r="T60" s="361"/>
      <c r="U60" s="361"/>
      <c r="V60" s="361"/>
      <c r="W60" s="361"/>
      <c r="X60" s="361"/>
      <c r="Y60" s="361"/>
      <c r="Z60" s="361"/>
      <c r="AA60" s="361"/>
      <c r="AB60" s="361"/>
      <c r="AC60" s="361"/>
      <c r="AD60" s="361"/>
      <c r="AE60" s="361"/>
      <c r="AF60" s="361"/>
      <c r="AG60" s="361"/>
      <c r="AH60" s="361"/>
    </row>
    <row r="61" spans="1:71" ht="14.85" customHeight="1" x14ac:dyDescent="0.15">
      <c r="A61" s="25"/>
    </row>
    <row r="62" spans="1:71" ht="14.85" customHeight="1" x14ac:dyDescent="0.15">
      <c r="A62" s="25"/>
    </row>
    <row r="63" spans="1:71" ht="14.85" customHeight="1" x14ac:dyDescent="0.15">
      <c r="A63" s="25"/>
    </row>
    <row r="64" spans="1:71" ht="14.85" customHeight="1" x14ac:dyDescent="0.15">
      <c r="A64" s="25"/>
    </row>
    <row r="65" spans="1:1" ht="14.85" customHeight="1" x14ac:dyDescent="0.15">
      <c r="A65" s="25"/>
    </row>
    <row r="66" spans="1:1" ht="14.85" customHeight="1" x14ac:dyDescent="0.15">
      <c r="A66" s="25"/>
    </row>
    <row r="67" spans="1:1" ht="14.85" customHeight="1" x14ac:dyDescent="0.15">
      <c r="A67" s="25"/>
    </row>
    <row r="68" spans="1:1" ht="14.85" customHeight="1" x14ac:dyDescent="0.15">
      <c r="A68" s="25"/>
    </row>
    <row r="69" spans="1:1" ht="14.85" customHeight="1" x14ac:dyDescent="0.15">
      <c r="A69" s="25"/>
    </row>
    <row r="70" spans="1:1" ht="14.85" customHeight="1" x14ac:dyDescent="0.15">
      <c r="A70" s="25"/>
    </row>
    <row r="71" spans="1:1" ht="14.85" customHeight="1" x14ac:dyDescent="0.15">
      <c r="A71" s="25"/>
    </row>
    <row r="72" spans="1:1" ht="14.85" customHeight="1" x14ac:dyDescent="0.15">
      <c r="A72" s="25"/>
    </row>
    <row r="73" spans="1:1" ht="14.85" customHeight="1" x14ac:dyDescent="0.15">
      <c r="A73" s="25"/>
    </row>
    <row r="74" spans="1:1" ht="14.85" customHeight="1" x14ac:dyDescent="0.15">
      <c r="A74" s="25"/>
    </row>
    <row r="75" spans="1:1" ht="14.85" customHeight="1" x14ac:dyDescent="0.15">
      <c r="A75" s="25"/>
    </row>
    <row r="76" spans="1:1" ht="14.85" customHeight="1" x14ac:dyDescent="0.15">
      <c r="A76" s="25"/>
    </row>
    <row r="77" spans="1:1" ht="14.85" customHeight="1" x14ac:dyDescent="0.15">
      <c r="A77" s="25"/>
    </row>
    <row r="78" spans="1:1" ht="14.85" customHeight="1" x14ac:dyDescent="0.15">
      <c r="A78" s="25"/>
    </row>
    <row r="79" spans="1:1" ht="14.85" customHeight="1" x14ac:dyDescent="0.15">
      <c r="A79" s="25"/>
    </row>
    <row r="80" spans="1:1" ht="14.85" customHeight="1" x14ac:dyDescent="0.15">
      <c r="A80" s="25"/>
    </row>
    <row r="81" spans="1:1" ht="14.85" customHeight="1" x14ac:dyDescent="0.15">
      <c r="A81" s="25"/>
    </row>
    <row r="82" spans="1:1" ht="14.85" customHeight="1" x14ac:dyDescent="0.15">
      <c r="A82" s="25"/>
    </row>
    <row r="83" spans="1:1" ht="14.85" customHeight="1" x14ac:dyDescent="0.15">
      <c r="A83" s="25"/>
    </row>
    <row r="84" spans="1:1" ht="14.85" customHeight="1" x14ac:dyDescent="0.15">
      <c r="A84" s="25"/>
    </row>
    <row r="85" spans="1:1" ht="14.85" customHeight="1" x14ac:dyDescent="0.15">
      <c r="A85" s="25"/>
    </row>
    <row r="86" spans="1:1" ht="14.85" customHeight="1" x14ac:dyDescent="0.15">
      <c r="A86" s="25"/>
    </row>
    <row r="87" spans="1:1" ht="14.85" customHeight="1" x14ac:dyDescent="0.15">
      <c r="A87" s="25"/>
    </row>
    <row r="88" spans="1:1" ht="14.85" customHeight="1" x14ac:dyDescent="0.15">
      <c r="A88" s="25"/>
    </row>
    <row r="89" spans="1:1" ht="14.85" customHeight="1" x14ac:dyDescent="0.15">
      <c r="A89" s="25"/>
    </row>
    <row r="90" spans="1:1" ht="14.85" customHeight="1" x14ac:dyDescent="0.15">
      <c r="A90" s="25"/>
    </row>
    <row r="91" spans="1:1" ht="14.85" customHeight="1" x14ac:dyDescent="0.15">
      <c r="A91" s="25"/>
    </row>
    <row r="92" spans="1:1" ht="14.85" customHeight="1" x14ac:dyDescent="0.15">
      <c r="A92" s="25"/>
    </row>
    <row r="93" spans="1:1" ht="14.85" customHeight="1" x14ac:dyDescent="0.15">
      <c r="A93" s="25"/>
    </row>
    <row r="94" spans="1:1" ht="14.85" customHeight="1" x14ac:dyDescent="0.15">
      <c r="A94" s="25"/>
    </row>
    <row r="95" spans="1:1" ht="14.85" customHeight="1" x14ac:dyDescent="0.15">
      <c r="A95" s="25"/>
    </row>
    <row r="96" spans="1:1" ht="14.85" customHeight="1" x14ac:dyDescent="0.15">
      <c r="A96" s="25"/>
    </row>
    <row r="97" spans="1:1" ht="14.85" customHeight="1" x14ac:dyDescent="0.15">
      <c r="A97" s="25"/>
    </row>
    <row r="98" spans="1:1" ht="14.85" customHeight="1" x14ac:dyDescent="0.15">
      <c r="A98" s="25"/>
    </row>
    <row r="99" spans="1:1" ht="14.85" customHeight="1" x14ac:dyDescent="0.15">
      <c r="A99" s="25"/>
    </row>
    <row r="100" spans="1:1" ht="14.85" customHeight="1" x14ac:dyDescent="0.15">
      <c r="A100" s="25"/>
    </row>
    <row r="101" spans="1:1" ht="14.85" customHeight="1" x14ac:dyDescent="0.15">
      <c r="A101" s="25"/>
    </row>
    <row r="102" spans="1:1" ht="14.85" customHeight="1" x14ac:dyDescent="0.15">
      <c r="A102" s="25"/>
    </row>
    <row r="103" spans="1:1" ht="14.85" customHeight="1" x14ac:dyDescent="0.15">
      <c r="A103" s="25"/>
    </row>
    <row r="104" spans="1:1" ht="14.85" customHeight="1" x14ac:dyDescent="0.15">
      <c r="A104" s="25"/>
    </row>
    <row r="105" spans="1:1" ht="14.85" customHeight="1" x14ac:dyDescent="0.15">
      <c r="A105" s="25"/>
    </row>
    <row r="106" spans="1:1" ht="14.85" customHeight="1" x14ac:dyDescent="0.15">
      <c r="A106" s="25"/>
    </row>
    <row r="107" spans="1:1" ht="14.85" customHeight="1" x14ac:dyDescent="0.15">
      <c r="A107" s="25"/>
    </row>
    <row r="108" spans="1:1" ht="14.85" customHeight="1" x14ac:dyDescent="0.15">
      <c r="A108" s="25"/>
    </row>
    <row r="109" spans="1:1" ht="14.85" customHeight="1" x14ac:dyDescent="0.15">
      <c r="A109" s="25"/>
    </row>
    <row r="110" spans="1:1" ht="14.85" customHeight="1" x14ac:dyDescent="0.15">
      <c r="A110" s="25"/>
    </row>
    <row r="111" spans="1:1" ht="14.85" customHeight="1" x14ac:dyDescent="0.15">
      <c r="A111" s="25"/>
    </row>
    <row r="112" spans="1:1" ht="14.85" customHeight="1" x14ac:dyDescent="0.15">
      <c r="A112" s="25"/>
    </row>
    <row r="113" spans="1:1" ht="14.85" customHeight="1" x14ac:dyDescent="0.15">
      <c r="A113" s="25"/>
    </row>
    <row r="114" spans="1:1" ht="14.85" customHeight="1" x14ac:dyDescent="0.15">
      <c r="A114" s="25"/>
    </row>
    <row r="115" spans="1:1" ht="14.85" customHeight="1" x14ac:dyDescent="0.15">
      <c r="A115" s="25"/>
    </row>
    <row r="116" spans="1:1" ht="14.85" customHeight="1" x14ac:dyDescent="0.15">
      <c r="A116" s="25"/>
    </row>
    <row r="117" spans="1:1" ht="14.85" customHeight="1" x14ac:dyDescent="0.15">
      <c r="A117" s="25"/>
    </row>
    <row r="118" spans="1:1" ht="14.85" customHeight="1" x14ac:dyDescent="0.15">
      <c r="A118" s="25"/>
    </row>
    <row r="119" spans="1:1" ht="14.85" customHeight="1" x14ac:dyDescent="0.15">
      <c r="A119" s="25"/>
    </row>
    <row r="120" spans="1:1" ht="14.85" customHeight="1" x14ac:dyDescent="0.15">
      <c r="A120" s="25"/>
    </row>
    <row r="121" spans="1:1" ht="14.85" customHeight="1" x14ac:dyDescent="0.15">
      <c r="A121" s="25"/>
    </row>
    <row r="122" spans="1:1" ht="14.85" customHeight="1" x14ac:dyDescent="0.15">
      <c r="A122" s="25"/>
    </row>
    <row r="123" spans="1:1" ht="14.85" customHeight="1" x14ac:dyDescent="0.15">
      <c r="A123" s="25"/>
    </row>
    <row r="124" spans="1:1" ht="14.85" customHeight="1" x14ac:dyDescent="0.15">
      <c r="A124" s="25"/>
    </row>
    <row r="125" spans="1:1" ht="14.85" customHeight="1" x14ac:dyDescent="0.15">
      <c r="A125" s="25"/>
    </row>
    <row r="126" spans="1:1" ht="14.85" customHeight="1" x14ac:dyDescent="0.15">
      <c r="A126" s="25"/>
    </row>
    <row r="127" spans="1:1" ht="14.85" customHeight="1" x14ac:dyDescent="0.15">
      <c r="A127" s="25"/>
    </row>
    <row r="128" spans="1:1" ht="14.85" customHeight="1" x14ac:dyDescent="0.15">
      <c r="A128" s="25"/>
    </row>
    <row r="129" spans="1:1" ht="14.85" customHeight="1" x14ac:dyDescent="0.15">
      <c r="A129" s="25"/>
    </row>
    <row r="130" spans="1:1" ht="14.85" customHeight="1" x14ac:dyDescent="0.15">
      <c r="A130" s="25"/>
    </row>
    <row r="131" spans="1:1" ht="14.85" customHeight="1" x14ac:dyDescent="0.15">
      <c r="A131" s="25"/>
    </row>
    <row r="132" spans="1:1" ht="14.85" customHeight="1" x14ac:dyDescent="0.15">
      <c r="A132" s="25"/>
    </row>
    <row r="133" spans="1:1" ht="14.85" customHeight="1" x14ac:dyDescent="0.15">
      <c r="A133" s="25"/>
    </row>
    <row r="134" spans="1:1" ht="14.85" customHeight="1" x14ac:dyDescent="0.15">
      <c r="A134" s="25"/>
    </row>
    <row r="135" spans="1:1" ht="14.85" customHeight="1" x14ac:dyDescent="0.15">
      <c r="A135" s="25"/>
    </row>
    <row r="136" spans="1:1" ht="14.85" customHeight="1" x14ac:dyDescent="0.15">
      <c r="A136" s="25"/>
    </row>
    <row r="137" spans="1:1" ht="14.85" customHeight="1" x14ac:dyDescent="0.15">
      <c r="A137" s="25"/>
    </row>
    <row r="138" spans="1:1" ht="14.85" customHeight="1" x14ac:dyDescent="0.15">
      <c r="A138" s="25"/>
    </row>
    <row r="139" spans="1:1" ht="14.85" customHeight="1" x14ac:dyDescent="0.15">
      <c r="A139" s="25"/>
    </row>
    <row r="140" spans="1:1" ht="14.85" customHeight="1" x14ac:dyDescent="0.15">
      <c r="A140" s="25"/>
    </row>
    <row r="141" spans="1:1" ht="14.85" customHeight="1" x14ac:dyDescent="0.15">
      <c r="A141" s="25"/>
    </row>
    <row r="142" spans="1:1" ht="14.85" customHeight="1" x14ac:dyDescent="0.15">
      <c r="A142" s="25"/>
    </row>
    <row r="143" spans="1:1" ht="14.85" customHeight="1" x14ac:dyDescent="0.15">
      <c r="A143" s="25"/>
    </row>
    <row r="144" spans="1:1" ht="14.85" customHeight="1" x14ac:dyDescent="0.15">
      <c r="A144" s="25"/>
    </row>
    <row r="145" spans="1:1" ht="14.85" customHeight="1" x14ac:dyDescent="0.15">
      <c r="A145" s="25"/>
    </row>
    <row r="146" spans="1:1" ht="14.85" customHeight="1" x14ac:dyDescent="0.15">
      <c r="A146" s="25"/>
    </row>
    <row r="147" spans="1:1" ht="14.85" customHeight="1" x14ac:dyDescent="0.15">
      <c r="A147" s="25"/>
    </row>
    <row r="148" spans="1:1" ht="14.85" customHeight="1" x14ac:dyDescent="0.15">
      <c r="A148" s="25"/>
    </row>
    <row r="149" spans="1:1" ht="14.85" customHeight="1" x14ac:dyDescent="0.15">
      <c r="A149" s="25"/>
    </row>
    <row r="150" spans="1:1" ht="14.85" customHeight="1" x14ac:dyDescent="0.15">
      <c r="A150" s="25"/>
    </row>
    <row r="151" spans="1:1" ht="14.85" customHeight="1" x14ac:dyDescent="0.15">
      <c r="A151" s="25"/>
    </row>
  </sheetData>
  <mergeCells count="113">
    <mergeCell ref="R18:U18"/>
    <mergeCell ref="Y8:AA8"/>
    <mergeCell ref="AC8:AD8"/>
    <mergeCell ref="AF8:AG8"/>
    <mergeCell ref="P10:R11"/>
    <mergeCell ref="T10:AH11"/>
    <mergeCell ref="P12:R13"/>
    <mergeCell ref="T12:AH13"/>
    <mergeCell ref="P14:U15"/>
    <mergeCell ref="V14:AH15"/>
    <mergeCell ref="G9:L10"/>
    <mergeCell ref="B9:F10"/>
    <mergeCell ref="N23:U24"/>
    <mergeCell ref="H32:K33"/>
    <mergeCell ref="N32:U33"/>
    <mergeCell ref="X32:AH33"/>
    <mergeCell ref="K27:AH27"/>
    <mergeCell ref="B28:G28"/>
    <mergeCell ref="H28:AH28"/>
    <mergeCell ref="AD29:AH30"/>
    <mergeCell ref="H20:AH21"/>
    <mergeCell ref="B22:G25"/>
    <mergeCell ref="H22:K22"/>
    <mergeCell ref="L22:M22"/>
    <mergeCell ref="O22:P22"/>
    <mergeCell ref="R22:AH22"/>
    <mergeCell ref="H23:K24"/>
    <mergeCell ref="R31:AH31"/>
    <mergeCell ref="B19:G19"/>
    <mergeCell ref="H19:AH19"/>
    <mergeCell ref="X23:AH24"/>
    <mergeCell ref="H25:AH25"/>
    <mergeCell ref="B26:G27"/>
    <mergeCell ref="K26:P26"/>
    <mergeCell ref="A35:Z35"/>
    <mergeCell ref="AA35:AH35"/>
    <mergeCell ref="A19:A34"/>
    <mergeCell ref="AS29:AU30"/>
    <mergeCell ref="Q30:S30"/>
    <mergeCell ref="T30:AA30"/>
    <mergeCell ref="B31:G34"/>
    <mergeCell ref="H31:K31"/>
    <mergeCell ref="L31:M31"/>
    <mergeCell ref="O31:P31"/>
    <mergeCell ref="AM31:AR33"/>
    <mergeCell ref="B29:G30"/>
    <mergeCell ref="H29:J30"/>
    <mergeCell ref="K29:P30"/>
    <mergeCell ref="Q29:S29"/>
    <mergeCell ref="T29:AA29"/>
    <mergeCell ref="AB29:AC30"/>
    <mergeCell ref="AL19:AL34"/>
    <mergeCell ref="B20:G21"/>
    <mergeCell ref="H34:AH34"/>
    <mergeCell ref="S26:U26"/>
    <mergeCell ref="Y26:AH26"/>
    <mergeCell ref="H27:J27"/>
    <mergeCell ref="A6:AH6"/>
    <mergeCell ref="AA42:AF42"/>
    <mergeCell ref="A36:A44"/>
    <mergeCell ref="B36:N38"/>
    <mergeCell ref="O36:T38"/>
    <mergeCell ref="U36:Z38"/>
    <mergeCell ref="AA36:AF38"/>
    <mergeCell ref="AG36:AH38"/>
    <mergeCell ref="O40:T40"/>
    <mergeCell ref="U40:Z40"/>
    <mergeCell ref="B39:N39"/>
    <mergeCell ref="O39:T39"/>
    <mergeCell ref="U39:Z39"/>
    <mergeCell ref="AA39:AF39"/>
    <mergeCell ref="AG39:AH41"/>
    <mergeCell ref="B42:N42"/>
    <mergeCell ref="B43:N43"/>
    <mergeCell ref="O43:T43"/>
    <mergeCell ref="U43:Z43"/>
    <mergeCell ref="AA43:AF43"/>
    <mergeCell ref="B44:N44"/>
    <mergeCell ref="O44:T44"/>
    <mergeCell ref="U44:Z44"/>
    <mergeCell ref="AA44:AF44"/>
    <mergeCell ref="BQ36:BS38"/>
    <mergeCell ref="U41:Z41"/>
    <mergeCell ref="AA41:AF41"/>
    <mergeCell ref="H45:T45"/>
    <mergeCell ref="U45:Z45"/>
    <mergeCell ref="AA45:AH49"/>
    <mergeCell ref="H46:T46"/>
    <mergeCell ref="U46:Z46"/>
    <mergeCell ref="H47:T47"/>
    <mergeCell ref="U47:Z47"/>
    <mergeCell ref="H48:T48"/>
    <mergeCell ref="U48:Z48"/>
    <mergeCell ref="AM39:AM50"/>
    <mergeCell ref="B40:N40"/>
    <mergeCell ref="AA40:AF40"/>
    <mergeCell ref="B41:N41"/>
    <mergeCell ref="O41:T41"/>
    <mergeCell ref="AL36:AL50"/>
    <mergeCell ref="AM36:BA38"/>
    <mergeCell ref="AG42:AH44"/>
    <mergeCell ref="O42:T42"/>
    <mergeCell ref="U42:Z42"/>
    <mergeCell ref="D54:AH60"/>
    <mergeCell ref="C54:C60"/>
    <mergeCell ref="AL53:AR53"/>
    <mergeCell ref="H49:T49"/>
    <mergeCell ref="U49:Z49"/>
    <mergeCell ref="AO50:BA50"/>
    <mergeCell ref="A51:G51"/>
    <mergeCell ref="H51:AH51"/>
    <mergeCell ref="AL52:AS52"/>
    <mergeCell ref="A45:G49"/>
  </mergeCells>
  <phoneticPr fontId="4"/>
  <dataValidations count="2">
    <dataValidation type="list" showInputMessage="1" showErrorMessage="1" sqref="H27:H28" xr:uid="{00000000-0002-0000-0100-000000000000}">
      <formula1>"　,営利法人,社会福祉法人,医療法人,社団法人,財団法人,NPO法人,協同組合,宗教法人"</formula1>
    </dataValidation>
    <dataValidation type="list" allowBlank="1" showInputMessage="1" showErrorMessage="1" sqref="O39:O44 Q40:Q44 U39:U49 V40:V49" xr:uid="{00000000-0002-0000-0100-000001000000}">
      <formula1>"〇"</formula1>
    </dataValidation>
  </dataValidations>
  <printOptions horizontalCentered="1"/>
  <pageMargins left="0.70866141732283472" right="0.70866141732283472" top="0.74803149606299213" bottom="0.74803149606299213" header="0.31496062992125984" footer="0.31496062992125984"/>
  <pageSetup paperSize="9" scale="7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ltText="">
                <anchor moveWithCells="1" sizeWithCells="1">
                  <from>
                    <xdr:col>29</xdr:col>
                    <xdr:colOff>123825</xdr:colOff>
                    <xdr:row>34</xdr:row>
                    <xdr:rowOff>0</xdr:rowOff>
                  </from>
                  <to>
                    <xdr:col>30</xdr:col>
                    <xdr:colOff>190500</xdr:colOff>
                    <xdr:row>34</xdr:row>
                    <xdr:rowOff>342900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pageSetUpPr fitToPage="1"/>
  </sheetPr>
  <dimension ref="A1:BV149"/>
  <sheetViews>
    <sheetView showGridLines="0" view="pageBreakPreview" zoomScaleNormal="100" zoomScaleSheetLayoutView="100" workbookViewId="0">
      <selection activeCell="B8" sqref="B8:F9"/>
    </sheetView>
  </sheetViews>
  <sheetFormatPr defaultColWidth="2.625" defaultRowHeight="14.85" customHeight="1" x14ac:dyDescent="0.15"/>
  <cols>
    <col min="1" max="1" width="2.625" style="24"/>
    <col min="2" max="7" width="2.625" style="24" customWidth="1"/>
    <col min="8" max="16384" width="2.625" style="24"/>
  </cols>
  <sheetData>
    <row r="1" spans="1:71" ht="15" customHeight="1" x14ac:dyDescent="0.15">
      <c r="A1" s="38" t="s">
        <v>185</v>
      </c>
      <c r="B1" s="38"/>
      <c r="C1" s="38"/>
      <c r="D1" s="38"/>
      <c r="E1" s="38"/>
      <c r="F1" s="38"/>
      <c r="G1" s="38"/>
      <c r="H1" s="38"/>
      <c r="I1" s="38"/>
      <c r="J1" s="38"/>
      <c r="K1" s="38"/>
      <c r="L1" s="38"/>
      <c r="M1" s="38"/>
      <c r="N1" s="66"/>
      <c r="O1" s="38"/>
      <c r="P1" s="38"/>
      <c r="Q1" s="38"/>
      <c r="R1" s="38"/>
      <c r="S1" s="38"/>
      <c r="T1" s="38"/>
      <c r="U1" s="38"/>
      <c r="V1" s="38"/>
      <c r="W1" s="26"/>
      <c r="X1" s="26"/>
      <c r="Y1" s="26"/>
      <c r="Z1" s="26"/>
      <c r="AA1" s="26"/>
      <c r="AB1" s="26"/>
      <c r="AC1" s="26"/>
      <c r="AD1" s="26"/>
      <c r="AE1" s="26"/>
      <c r="AF1" s="38"/>
      <c r="AG1" s="38"/>
      <c r="AH1" s="38"/>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row>
    <row r="2" spans="1:71" ht="15" customHeight="1" x14ac:dyDescent="0.15">
      <c r="A2" s="38"/>
      <c r="B2" s="38"/>
      <c r="C2" s="38"/>
      <c r="D2" s="38"/>
      <c r="E2" s="38"/>
      <c r="F2" s="38"/>
      <c r="G2" s="38"/>
      <c r="H2" s="38"/>
      <c r="I2" s="38"/>
      <c r="J2" s="38"/>
      <c r="K2" s="38"/>
      <c r="L2" s="38"/>
      <c r="M2" s="38"/>
      <c r="N2" s="38"/>
      <c r="O2" s="38"/>
      <c r="P2" s="38"/>
      <c r="Q2" s="38"/>
      <c r="R2" s="38"/>
      <c r="S2" s="38"/>
      <c r="T2" s="38"/>
      <c r="U2" s="38"/>
      <c r="V2" s="38"/>
      <c r="W2" s="65"/>
      <c r="X2" s="65"/>
      <c r="Y2" s="65"/>
      <c r="Z2" s="65"/>
      <c r="AA2" s="65"/>
      <c r="AB2" s="65"/>
      <c r="AC2" s="65"/>
      <c r="AD2" s="65"/>
      <c r="AE2" s="65"/>
      <c r="AF2" s="65"/>
      <c r="AG2" s="65"/>
      <c r="AH2" s="6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row>
    <row r="3" spans="1:71" ht="15" customHeight="1" x14ac:dyDescent="0.15">
      <c r="A3" s="38"/>
      <c r="B3" s="38"/>
      <c r="C3" s="38"/>
      <c r="D3" s="38"/>
      <c r="E3" s="84"/>
      <c r="F3" s="38"/>
      <c r="G3" s="38"/>
      <c r="H3" s="38"/>
      <c r="I3" s="38"/>
      <c r="J3" s="38"/>
      <c r="K3" s="38"/>
      <c r="L3" s="38"/>
      <c r="M3" s="38"/>
      <c r="N3" s="38"/>
      <c r="O3" s="38"/>
      <c r="P3" s="38"/>
      <c r="Q3" s="38"/>
      <c r="R3" s="38"/>
      <c r="S3" s="38"/>
      <c r="T3" s="38"/>
      <c r="U3" s="38"/>
      <c r="V3" s="65"/>
      <c r="W3" s="65"/>
      <c r="X3" s="65"/>
      <c r="Y3" s="65"/>
      <c r="Z3" s="65"/>
      <c r="AA3" s="65"/>
      <c r="AB3" s="65"/>
      <c r="AC3" s="65"/>
      <c r="AD3" s="65"/>
      <c r="AE3" s="65"/>
      <c r="AF3" s="65"/>
      <c r="AG3" s="65"/>
      <c r="AH3" s="65"/>
      <c r="AI3" s="50"/>
      <c r="AL3" s="25"/>
      <c r="AM3" s="25"/>
      <c r="AN3" s="25"/>
      <c r="AO3" s="25"/>
      <c r="AP3" s="25"/>
      <c r="AQ3" s="25"/>
      <c r="AR3" s="25"/>
      <c r="AS3" s="25"/>
      <c r="AT3" s="25"/>
      <c r="AU3" s="25"/>
      <c r="AV3" s="25"/>
      <c r="AW3" s="25"/>
      <c r="AX3" s="25"/>
      <c r="AY3" s="25"/>
      <c r="AZ3" s="25"/>
      <c r="BA3" s="25"/>
      <c r="BB3" s="25"/>
      <c r="BC3" s="25"/>
      <c r="BD3" s="25"/>
      <c r="BE3" s="25"/>
      <c r="BF3" s="25"/>
      <c r="BG3" s="50"/>
      <c r="BH3" s="50"/>
      <c r="BI3" s="50"/>
      <c r="BK3" s="50"/>
      <c r="BL3" s="50"/>
      <c r="BM3" s="50"/>
      <c r="BN3" s="50"/>
      <c r="BO3" s="50"/>
      <c r="BP3" s="50"/>
      <c r="BQ3" s="50"/>
      <c r="BR3" s="50"/>
      <c r="BS3" s="50"/>
    </row>
    <row r="4" spans="1:71" ht="15" customHeight="1" x14ac:dyDescent="0.15">
      <c r="A4" s="38"/>
      <c r="B4" s="38"/>
      <c r="C4" s="38"/>
      <c r="D4" s="38"/>
      <c r="E4" s="84"/>
      <c r="F4" s="38"/>
      <c r="G4" s="38"/>
      <c r="H4" s="38"/>
      <c r="I4" s="38"/>
      <c r="J4" s="38"/>
      <c r="K4" s="38"/>
      <c r="L4" s="38"/>
      <c r="M4" s="38"/>
      <c r="N4" s="38"/>
      <c r="O4" s="38"/>
      <c r="P4" s="38"/>
      <c r="Q4" s="38"/>
      <c r="R4" s="38"/>
      <c r="S4" s="38"/>
      <c r="T4" s="38"/>
      <c r="U4" s="38"/>
      <c r="V4" s="65"/>
      <c r="W4" s="65"/>
      <c r="X4" s="65"/>
      <c r="Y4" s="65"/>
      <c r="Z4" s="65"/>
      <c r="AA4" s="65"/>
      <c r="AB4" s="65"/>
      <c r="AC4" s="65"/>
      <c r="AD4" s="65"/>
      <c r="AE4" s="65"/>
      <c r="AF4" s="65"/>
      <c r="AG4" s="65"/>
      <c r="AH4" s="65"/>
      <c r="AI4" s="50"/>
      <c r="AL4" s="25"/>
      <c r="AM4" s="25"/>
      <c r="AN4" s="25"/>
      <c r="AO4" s="25"/>
      <c r="AP4" s="25"/>
      <c r="AQ4" s="25"/>
      <c r="AR4" s="25"/>
      <c r="AS4" s="25"/>
      <c r="AT4" s="25"/>
      <c r="AU4" s="25"/>
      <c r="AV4" s="25"/>
      <c r="AW4" s="25"/>
      <c r="AX4" s="25"/>
      <c r="AY4" s="25"/>
      <c r="AZ4" s="25"/>
      <c r="BA4" s="25"/>
      <c r="BB4" s="25"/>
      <c r="BC4" s="25"/>
      <c r="BD4" s="25"/>
      <c r="BE4" s="25"/>
      <c r="BF4" s="25"/>
      <c r="BG4" s="50"/>
      <c r="BH4" s="50"/>
      <c r="BI4" s="50"/>
      <c r="BK4" s="50"/>
      <c r="BL4" s="50"/>
      <c r="BM4" s="50"/>
      <c r="BN4" s="50"/>
      <c r="BO4" s="50"/>
      <c r="BP4" s="50"/>
      <c r="BQ4" s="50"/>
      <c r="BR4" s="50"/>
      <c r="BS4" s="50"/>
    </row>
    <row r="5" spans="1:71" ht="15" customHeight="1" x14ac:dyDescent="0.15">
      <c r="A5" s="407" t="s">
        <v>184</v>
      </c>
      <c r="B5" s="407"/>
      <c r="C5" s="407"/>
      <c r="D5" s="407"/>
      <c r="E5" s="407"/>
      <c r="F5" s="407"/>
      <c r="G5" s="407"/>
      <c r="H5" s="407"/>
      <c r="I5" s="407"/>
      <c r="J5" s="407"/>
      <c r="K5" s="407"/>
      <c r="L5" s="407"/>
      <c r="M5" s="407"/>
      <c r="N5" s="407"/>
      <c r="O5" s="407"/>
      <c r="P5" s="407"/>
      <c r="Q5" s="407"/>
      <c r="R5" s="407"/>
      <c r="S5" s="407"/>
      <c r="T5" s="407"/>
      <c r="U5" s="407"/>
      <c r="V5" s="407"/>
      <c r="W5" s="407"/>
      <c r="X5" s="407"/>
      <c r="Y5" s="407"/>
      <c r="Z5" s="407"/>
      <c r="AA5" s="407"/>
      <c r="AB5" s="407"/>
      <c r="AC5" s="407"/>
      <c r="AD5" s="407"/>
      <c r="AE5" s="407"/>
      <c r="AF5" s="407"/>
      <c r="AG5" s="407"/>
      <c r="AH5" s="407"/>
      <c r="AL5" s="25"/>
      <c r="AM5" s="25"/>
      <c r="AN5" s="25"/>
      <c r="AO5" s="25"/>
      <c r="AP5" s="25"/>
      <c r="AQ5" s="25"/>
      <c r="AR5" s="25"/>
      <c r="AS5" s="25"/>
      <c r="AT5" s="25"/>
      <c r="AU5" s="25"/>
      <c r="AV5" s="25"/>
      <c r="AW5" s="25"/>
      <c r="AX5" s="25"/>
      <c r="AY5" s="25"/>
      <c r="AZ5" s="25"/>
      <c r="BA5" s="25"/>
      <c r="BB5" s="25"/>
      <c r="BC5" s="25"/>
      <c r="BD5" s="25"/>
      <c r="BE5" s="25"/>
      <c r="BF5" s="25"/>
      <c r="BG5" s="25"/>
      <c r="BH5" s="25"/>
      <c r="BI5" s="25"/>
      <c r="BJ5" s="25"/>
      <c r="BK5" s="25"/>
      <c r="BL5" s="25"/>
      <c r="BM5" s="25"/>
      <c r="BN5" s="25"/>
      <c r="BO5" s="25"/>
      <c r="BP5" s="25"/>
      <c r="BQ5" s="25"/>
      <c r="BR5" s="25"/>
      <c r="BS5" s="25"/>
    </row>
    <row r="6" spans="1:71" ht="15" customHeight="1" x14ac:dyDescent="0.15">
      <c r="A6" s="38"/>
      <c r="B6" s="38"/>
      <c r="C6" s="38"/>
      <c r="D6" s="38"/>
      <c r="E6" s="38"/>
      <c r="F6" s="38"/>
      <c r="G6" s="26"/>
      <c r="H6" s="26"/>
      <c r="I6" s="26"/>
      <c r="J6" s="26"/>
      <c r="K6" s="26"/>
      <c r="L6" s="26"/>
      <c r="M6" s="26"/>
      <c r="N6" s="26"/>
      <c r="O6" s="26"/>
      <c r="P6" s="26"/>
      <c r="Q6" s="26"/>
      <c r="R6" s="26"/>
      <c r="S6" s="38"/>
      <c r="T6" s="38"/>
      <c r="U6" s="38"/>
      <c r="V6" s="38"/>
      <c r="W6" s="38"/>
      <c r="X6" s="38"/>
      <c r="Y6" s="38"/>
      <c r="Z6" s="38"/>
      <c r="AA6" s="38"/>
      <c r="AB6" s="38"/>
      <c r="AC6" s="38"/>
      <c r="AD6" s="38"/>
      <c r="AE6" s="38"/>
      <c r="AF6" s="38"/>
      <c r="AG6" s="38"/>
      <c r="AH6" s="38"/>
      <c r="AL6" s="25"/>
      <c r="AM6" s="25"/>
      <c r="AN6" s="25"/>
      <c r="AO6" s="25"/>
      <c r="AP6" s="25"/>
      <c r="AQ6" s="25"/>
      <c r="AR6" s="25"/>
      <c r="AS6" s="25"/>
      <c r="AT6" s="25"/>
      <c r="AU6" s="25"/>
      <c r="AV6" s="25"/>
      <c r="AW6" s="25"/>
      <c r="AX6" s="25"/>
      <c r="AY6" s="25"/>
      <c r="AZ6" s="25"/>
      <c r="BA6" s="25"/>
      <c r="BB6" s="25"/>
      <c r="BC6" s="25"/>
      <c r="BD6" s="25"/>
      <c r="BE6" s="25"/>
      <c r="BF6" s="25"/>
      <c r="BG6" s="25"/>
      <c r="BH6" s="25"/>
      <c r="BI6" s="25"/>
      <c r="BJ6" s="25"/>
      <c r="BK6" s="25"/>
      <c r="BL6" s="25"/>
      <c r="BM6" s="25"/>
      <c r="BN6" s="25"/>
      <c r="BO6" s="25"/>
      <c r="BP6" s="25"/>
      <c r="BQ6" s="25"/>
      <c r="BR6" s="25"/>
      <c r="BS6" s="25"/>
    </row>
    <row r="7" spans="1:71" ht="15" customHeight="1" x14ac:dyDescent="0.15">
      <c r="A7" s="38"/>
      <c r="B7" s="38"/>
      <c r="C7" s="26"/>
      <c r="D7" s="26"/>
      <c r="E7" s="38"/>
      <c r="F7" s="26"/>
      <c r="G7" s="26"/>
      <c r="H7" s="26"/>
      <c r="I7" s="26"/>
      <c r="J7" s="26"/>
      <c r="K7" s="26"/>
      <c r="L7" s="38"/>
      <c r="M7" s="38"/>
      <c r="N7" s="38"/>
      <c r="O7" s="38"/>
      <c r="P7" s="38"/>
      <c r="Q7" s="38"/>
      <c r="R7" s="38"/>
      <c r="S7" s="38"/>
      <c r="T7" s="38"/>
      <c r="U7" s="38"/>
      <c r="V7" s="38"/>
      <c r="W7" s="583"/>
      <c r="X7" s="583"/>
      <c r="Y7" s="583"/>
      <c r="Z7" s="583"/>
      <c r="AA7" s="583"/>
      <c r="AB7" s="38" t="s">
        <v>163</v>
      </c>
      <c r="AC7" s="407"/>
      <c r="AD7" s="407"/>
      <c r="AE7" s="38" t="s">
        <v>162</v>
      </c>
      <c r="AF7" s="407"/>
      <c r="AG7" s="407"/>
      <c r="AH7" s="38" t="s">
        <v>161</v>
      </c>
      <c r="AL7" s="25"/>
      <c r="AM7" s="25"/>
      <c r="AN7" s="25"/>
      <c r="AO7" s="25"/>
      <c r="AP7" s="25"/>
      <c r="AQ7" s="25"/>
      <c r="AR7" s="25"/>
      <c r="AS7" s="25"/>
      <c r="AT7" s="25"/>
      <c r="AU7" s="25"/>
      <c r="AV7" s="25"/>
      <c r="AW7" s="25"/>
      <c r="AX7" s="25"/>
      <c r="AY7" s="25"/>
      <c r="AZ7" s="25"/>
      <c r="BA7" s="25"/>
      <c r="BB7" s="25"/>
      <c r="BC7" s="25"/>
      <c r="BD7" s="25"/>
      <c r="BE7" s="25"/>
      <c r="BF7" s="25"/>
      <c r="BG7" s="25"/>
      <c r="BH7" s="25"/>
      <c r="BI7" s="25"/>
      <c r="BJ7" s="25"/>
      <c r="BK7" s="25"/>
      <c r="BL7" s="25"/>
      <c r="BM7" s="25"/>
      <c r="BN7" s="25"/>
      <c r="BO7" s="25"/>
      <c r="BP7" s="25"/>
      <c r="BQ7" s="25"/>
      <c r="BR7" s="25"/>
      <c r="BS7" s="25"/>
    </row>
    <row r="8" spans="1:71" ht="15" customHeight="1" x14ac:dyDescent="0.15">
      <c r="A8" s="38"/>
      <c r="B8" s="582" t="s">
        <v>455</v>
      </c>
      <c r="C8" s="582"/>
      <c r="D8" s="582"/>
      <c r="E8" s="582"/>
      <c r="F8" s="582"/>
      <c r="G8" s="491" t="s">
        <v>160</v>
      </c>
      <c r="H8" s="491"/>
      <c r="I8" s="491"/>
      <c r="J8" s="491"/>
      <c r="K8" s="491"/>
      <c r="L8" s="491"/>
      <c r="M8" s="83"/>
      <c r="N8" s="83"/>
      <c r="O8" s="38"/>
      <c r="P8" s="38"/>
      <c r="Q8" s="38"/>
      <c r="R8" s="38"/>
      <c r="S8" s="38"/>
      <c r="T8" s="38"/>
      <c r="U8" s="38"/>
      <c r="V8" s="38"/>
      <c r="W8" s="38"/>
      <c r="X8" s="38"/>
      <c r="Y8" s="38"/>
      <c r="Z8" s="38"/>
      <c r="AA8" s="38"/>
      <c r="AB8" s="38"/>
      <c r="AC8" s="38"/>
      <c r="AD8" s="38"/>
      <c r="AE8" s="38"/>
      <c r="AF8" s="38"/>
      <c r="AG8" s="38"/>
      <c r="AH8" s="38"/>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c r="BR8" s="25"/>
      <c r="BS8" s="25"/>
    </row>
    <row r="9" spans="1:71" ht="15" customHeight="1" x14ac:dyDescent="0.15">
      <c r="A9" s="38"/>
      <c r="B9" s="582"/>
      <c r="C9" s="582"/>
      <c r="D9" s="582"/>
      <c r="E9" s="582"/>
      <c r="F9" s="582"/>
      <c r="G9" s="491"/>
      <c r="H9" s="491"/>
      <c r="I9" s="491"/>
      <c r="J9" s="491"/>
      <c r="K9" s="491"/>
      <c r="L9" s="491"/>
      <c r="M9" s="83"/>
      <c r="N9" s="83"/>
      <c r="O9" s="38"/>
      <c r="P9" s="517" t="s">
        <v>183</v>
      </c>
      <c r="Q9" s="517"/>
      <c r="R9" s="517"/>
      <c r="S9" s="517"/>
      <c r="T9" s="518"/>
      <c r="U9" s="518"/>
      <c r="V9" s="518"/>
      <c r="W9" s="518"/>
      <c r="X9" s="518"/>
      <c r="Y9" s="518"/>
      <c r="Z9" s="518"/>
      <c r="AA9" s="518"/>
      <c r="AB9" s="518"/>
      <c r="AC9" s="518"/>
      <c r="AD9" s="518"/>
      <c r="AE9" s="518"/>
      <c r="AF9" s="518"/>
      <c r="AG9" s="518"/>
      <c r="AH9" s="518"/>
      <c r="AI9" s="80"/>
      <c r="AJ9" s="80"/>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c r="BQ9" s="25"/>
      <c r="BR9" s="25"/>
      <c r="BS9" s="25"/>
    </row>
    <row r="10" spans="1:71" ht="15" customHeight="1" x14ac:dyDescent="0.15">
      <c r="A10" s="38"/>
      <c r="B10" s="38"/>
      <c r="C10" s="26"/>
      <c r="D10" s="26"/>
      <c r="E10" s="26"/>
      <c r="F10" s="26"/>
      <c r="G10" s="26"/>
      <c r="H10" s="26"/>
      <c r="I10" s="26"/>
      <c r="J10" s="26"/>
      <c r="K10" s="26"/>
      <c r="M10" s="38"/>
      <c r="N10" s="38"/>
      <c r="O10" s="38"/>
      <c r="P10" s="517"/>
      <c r="Q10" s="517"/>
      <c r="R10" s="517"/>
      <c r="S10" s="517"/>
      <c r="T10" s="518"/>
      <c r="U10" s="518"/>
      <c r="V10" s="518"/>
      <c r="W10" s="518"/>
      <c r="X10" s="518"/>
      <c r="Y10" s="518"/>
      <c r="Z10" s="518"/>
      <c r="AA10" s="518"/>
      <c r="AB10" s="518"/>
      <c r="AC10" s="518"/>
      <c r="AD10" s="518"/>
      <c r="AE10" s="518"/>
      <c r="AF10" s="518"/>
      <c r="AG10" s="518"/>
      <c r="AH10" s="518"/>
      <c r="AI10" s="80"/>
      <c r="AJ10" s="80"/>
      <c r="AL10" s="25"/>
      <c r="AM10" s="25"/>
      <c r="AN10" s="25"/>
      <c r="AO10" s="25"/>
      <c r="AP10" s="25"/>
      <c r="AQ10" s="25"/>
      <c r="AR10" s="25"/>
      <c r="AS10" s="25"/>
      <c r="AT10" s="25"/>
      <c r="AU10" s="25"/>
      <c r="AV10" s="25"/>
      <c r="AW10" s="25"/>
      <c r="AX10" s="25"/>
      <c r="AY10" s="25"/>
      <c r="AZ10" s="25"/>
      <c r="BA10" s="25"/>
      <c r="BB10" s="25"/>
      <c r="BC10" s="25"/>
      <c r="BD10" s="25"/>
      <c r="BE10" s="25"/>
      <c r="BF10" s="25"/>
      <c r="BG10" s="25"/>
      <c r="BH10" s="25"/>
      <c r="BI10" s="25"/>
      <c r="BJ10" s="25"/>
      <c r="BK10" s="25"/>
      <c r="BL10" s="25"/>
      <c r="BM10" s="25"/>
      <c r="BN10" s="25"/>
      <c r="BO10" s="25"/>
      <c r="BP10" s="25"/>
      <c r="BQ10" s="25"/>
      <c r="BR10" s="25"/>
      <c r="BS10" s="25"/>
    </row>
    <row r="11" spans="1:71" ht="15" customHeight="1" x14ac:dyDescent="0.15">
      <c r="A11" s="38"/>
      <c r="B11" s="38"/>
      <c r="C11" s="26"/>
      <c r="D11" s="26"/>
      <c r="E11" s="26"/>
      <c r="F11" s="26"/>
      <c r="G11" s="26"/>
      <c r="H11" s="26"/>
      <c r="I11" s="26"/>
      <c r="J11" s="26"/>
      <c r="K11" s="26"/>
      <c r="M11" s="63" t="s">
        <v>158</v>
      </c>
      <c r="O11" s="38"/>
      <c r="P11" s="517" t="s">
        <v>182</v>
      </c>
      <c r="Q11" s="517"/>
      <c r="R11" s="517"/>
      <c r="S11" s="517"/>
      <c r="T11" s="518"/>
      <c r="U11" s="518"/>
      <c r="V11" s="518"/>
      <c r="W11" s="518"/>
      <c r="X11" s="518"/>
      <c r="Y11" s="518"/>
      <c r="Z11" s="518"/>
      <c r="AA11" s="518"/>
      <c r="AB11" s="518"/>
      <c r="AC11" s="518"/>
      <c r="AD11" s="518"/>
      <c r="AE11" s="518"/>
      <c r="AF11" s="518"/>
      <c r="AG11" s="518"/>
      <c r="AH11" s="518"/>
      <c r="AI11" s="80"/>
      <c r="AJ11" s="80"/>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row>
    <row r="12" spans="1:71" ht="15" customHeight="1" x14ac:dyDescent="0.15">
      <c r="A12" s="38"/>
      <c r="B12" s="38"/>
      <c r="C12" s="26"/>
      <c r="D12" s="26"/>
      <c r="E12" s="26"/>
      <c r="F12" s="26"/>
      <c r="G12" s="26"/>
      <c r="H12" s="26"/>
      <c r="I12" s="26"/>
      <c r="J12" s="26"/>
      <c r="K12" s="26"/>
      <c r="M12" s="38"/>
      <c r="N12" s="38"/>
      <c r="O12" s="38"/>
      <c r="P12" s="517"/>
      <c r="Q12" s="517"/>
      <c r="R12" s="517"/>
      <c r="S12" s="517"/>
      <c r="T12" s="518"/>
      <c r="U12" s="518"/>
      <c r="V12" s="518"/>
      <c r="W12" s="518"/>
      <c r="X12" s="518"/>
      <c r="Y12" s="518"/>
      <c r="Z12" s="518"/>
      <c r="AA12" s="518"/>
      <c r="AB12" s="518"/>
      <c r="AC12" s="518"/>
      <c r="AD12" s="518"/>
      <c r="AE12" s="518"/>
      <c r="AF12" s="518"/>
      <c r="AG12" s="518"/>
      <c r="AH12" s="518"/>
      <c r="AI12" s="80"/>
      <c r="AJ12" s="80"/>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row>
    <row r="13" spans="1:71" ht="15" customHeight="1" x14ac:dyDescent="0.15">
      <c r="B13" s="38"/>
      <c r="C13" s="38"/>
      <c r="E13" s="38"/>
      <c r="F13" s="38"/>
      <c r="G13" s="38"/>
      <c r="H13" s="38"/>
      <c r="I13" s="38"/>
      <c r="J13" s="38"/>
      <c r="K13" s="38"/>
      <c r="M13" s="38"/>
      <c r="N13" s="38"/>
      <c r="O13" s="38"/>
      <c r="P13" s="517" t="s">
        <v>181</v>
      </c>
      <c r="Q13" s="517"/>
      <c r="R13" s="517"/>
      <c r="S13" s="517"/>
      <c r="T13" s="517"/>
      <c r="U13" s="517"/>
      <c r="V13" s="518"/>
      <c r="W13" s="518"/>
      <c r="X13" s="518"/>
      <c r="Y13" s="518"/>
      <c r="Z13" s="518"/>
      <c r="AA13" s="518"/>
      <c r="AB13" s="518"/>
      <c r="AC13" s="518"/>
      <c r="AD13" s="518"/>
      <c r="AE13" s="518"/>
      <c r="AF13" s="518"/>
      <c r="AG13" s="518"/>
      <c r="AH13" s="518"/>
      <c r="AI13" s="80"/>
      <c r="AJ13" s="80"/>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row>
    <row r="14" spans="1:71" ht="15" customHeight="1" x14ac:dyDescent="0.15">
      <c r="B14" s="38"/>
      <c r="C14" s="38"/>
      <c r="D14" s="38"/>
      <c r="E14" s="38"/>
      <c r="F14" s="38"/>
      <c r="G14" s="38"/>
      <c r="H14" s="38"/>
      <c r="I14" s="38"/>
      <c r="J14" s="38"/>
      <c r="K14" s="38"/>
      <c r="M14" s="38"/>
      <c r="N14" s="38"/>
      <c r="O14" s="38"/>
      <c r="P14" s="517"/>
      <c r="Q14" s="517"/>
      <c r="R14" s="517"/>
      <c r="S14" s="517"/>
      <c r="T14" s="517"/>
      <c r="U14" s="517"/>
      <c r="V14" s="518"/>
      <c r="W14" s="518"/>
      <c r="X14" s="518"/>
      <c r="Y14" s="518"/>
      <c r="Z14" s="518"/>
      <c r="AA14" s="518"/>
      <c r="AB14" s="518"/>
      <c r="AC14" s="518"/>
      <c r="AD14" s="518"/>
      <c r="AE14" s="518"/>
      <c r="AF14" s="518"/>
      <c r="AG14" s="518"/>
      <c r="AH14" s="518"/>
      <c r="AI14" s="80"/>
      <c r="AJ14" s="80"/>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row>
    <row r="15" spans="1:71" ht="15" customHeight="1" x14ac:dyDescent="0.15">
      <c r="B15" s="38"/>
      <c r="C15" s="38"/>
      <c r="D15" s="38"/>
      <c r="E15" s="38"/>
      <c r="F15" s="38"/>
      <c r="G15" s="38"/>
      <c r="H15" s="38"/>
      <c r="I15" s="38"/>
      <c r="J15" s="38"/>
      <c r="K15" s="38"/>
      <c r="M15" s="38"/>
      <c r="N15" s="38"/>
      <c r="O15" s="38"/>
      <c r="P15" s="82"/>
      <c r="Q15" s="82"/>
      <c r="R15" s="82"/>
      <c r="S15" s="82"/>
      <c r="T15" s="82"/>
      <c r="U15" s="82"/>
      <c r="V15" s="81"/>
      <c r="W15" s="81"/>
      <c r="X15" s="81"/>
      <c r="Y15" s="81"/>
      <c r="Z15" s="81"/>
      <c r="AA15" s="81"/>
      <c r="AB15" s="81"/>
      <c r="AC15" s="81"/>
      <c r="AD15" s="81"/>
      <c r="AE15" s="81"/>
      <c r="AF15" s="81"/>
      <c r="AG15" s="81"/>
      <c r="AH15" s="81"/>
      <c r="AI15" s="80"/>
      <c r="AJ15" s="80"/>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row>
    <row r="16" spans="1:71" ht="15" customHeight="1" x14ac:dyDescent="0.15">
      <c r="B16" s="38" t="s">
        <v>180</v>
      </c>
      <c r="C16" s="38"/>
      <c r="D16" s="38"/>
      <c r="E16" s="38"/>
      <c r="F16" s="38"/>
      <c r="G16" s="38"/>
      <c r="H16" s="38"/>
      <c r="I16" s="38"/>
      <c r="J16" s="38"/>
      <c r="K16" s="38"/>
      <c r="L16" s="38"/>
      <c r="M16" s="38"/>
      <c r="N16" s="38"/>
      <c r="O16" s="79"/>
      <c r="P16" s="79"/>
      <c r="Q16" s="79"/>
      <c r="R16" s="79"/>
      <c r="S16" s="78"/>
      <c r="T16" s="78"/>
      <c r="U16" s="78"/>
      <c r="V16" s="78"/>
      <c r="W16" s="78"/>
      <c r="X16" s="78"/>
      <c r="Y16" s="78"/>
      <c r="Z16" s="77"/>
      <c r="AA16" s="77"/>
      <c r="AB16" s="77"/>
      <c r="AC16" s="77"/>
      <c r="AD16" s="77"/>
      <c r="AE16" s="77"/>
      <c r="AF16" s="77"/>
      <c r="AG16" s="77"/>
      <c r="AH16" s="77"/>
      <c r="AI16" s="77"/>
      <c r="AJ16" s="77"/>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row>
    <row r="17" spans="1:74" ht="15" customHeight="1" x14ac:dyDescent="0.15">
      <c r="A17" s="38"/>
      <c r="B17" s="38"/>
      <c r="C17" s="38"/>
      <c r="D17" s="38"/>
      <c r="E17" s="38"/>
      <c r="F17" s="38"/>
      <c r="G17" s="38"/>
      <c r="H17" s="38"/>
      <c r="I17" s="38"/>
      <c r="J17" s="38"/>
      <c r="K17" s="38"/>
      <c r="L17" s="38"/>
      <c r="M17" s="38"/>
      <c r="N17" s="38"/>
      <c r="O17" s="38"/>
      <c r="P17" s="38"/>
      <c r="Q17" s="38"/>
      <c r="R17" s="38"/>
      <c r="S17" s="38"/>
      <c r="T17" s="38"/>
      <c r="U17" s="38"/>
      <c r="V17" s="38"/>
      <c r="W17" s="38"/>
      <c r="X17" s="38"/>
      <c r="Y17" s="38"/>
      <c r="Z17" s="38"/>
      <c r="AA17" s="38"/>
      <c r="AB17" s="38"/>
      <c r="AC17" s="38"/>
      <c r="AD17" s="38"/>
      <c r="AE17" s="38"/>
      <c r="AF17" s="38"/>
      <c r="AG17" s="38"/>
      <c r="AH17" s="38"/>
      <c r="AI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row>
    <row r="18" spans="1:74" ht="18" customHeight="1" thickBot="1" x14ac:dyDescent="0.2">
      <c r="A18" s="38"/>
      <c r="B18" s="38"/>
      <c r="C18" s="38"/>
      <c r="D18" s="38"/>
      <c r="E18" s="38"/>
      <c r="F18" s="38"/>
      <c r="G18" s="38"/>
      <c r="H18" s="38"/>
      <c r="I18" s="38"/>
      <c r="J18" s="38"/>
      <c r="K18" s="38"/>
      <c r="L18" s="38"/>
      <c r="M18" s="38"/>
      <c r="N18" s="38"/>
      <c r="O18" s="38"/>
      <c r="P18" s="38"/>
      <c r="Q18" s="38"/>
      <c r="R18" s="76" t="s">
        <v>154</v>
      </c>
      <c r="S18" s="75"/>
      <c r="T18" s="75"/>
      <c r="U18" s="74"/>
      <c r="V18" s="62"/>
      <c r="W18" s="61"/>
      <c r="X18" s="61"/>
      <c r="Y18" s="61"/>
      <c r="Z18" s="61"/>
      <c r="AA18" s="61"/>
      <c r="AB18" s="61"/>
      <c r="AC18" s="61"/>
      <c r="AD18" s="61"/>
      <c r="AE18" s="61"/>
      <c r="AF18" s="60"/>
      <c r="AG18" s="60"/>
      <c r="AH18" s="59"/>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row>
    <row r="19" spans="1:74" ht="15" customHeight="1" x14ac:dyDescent="0.15">
      <c r="A19" s="530" t="s">
        <v>153</v>
      </c>
      <c r="B19" s="533" t="s">
        <v>142</v>
      </c>
      <c r="C19" s="534"/>
      <c r="D19" s="534"/>
      <c r="E19" s="534"/>
      <c r="F19" s="534"/>
      <c r="G19" s="535"/>
      <c r="H19" s="536"/>
      <c r="I19" s="537"/>
      <c r="J19" s="537"/>
      <c r="K19" s="537"/>
      <c r="L19" s="537"/>
      <c r="M19" s="537"/>
      <c r="N19" s="537"/>
      <c r="O19" s="537"/>
      <c r="P19" s="537"/>
      <c r="Q19" s="537"/>
      <c r="R19" s="537"/>
      <c r="S19" s="537"/>
      <c r="T19" s="537"/>
      <c r="U19" s="537"/>
      <c r="V19" s="537"/>
      <c r="W19" s="537"/>
      <c r="X19" s="537"/>
      <c r="Y19" s="537"/>
      <c r="Z19" s="537"/>
      <c r="AA19" s="537"/>
      <c r="AB19" s="537"/>
      <c r="AC19" s="537"/>
      <c r="AD19" s="537"/>
      <c r="AE19" s="537"/>
      <c r="AF19" s="537"/>
      <c r="AG19" s="537"/>
      <c r="AH19" s="580"/>
      <c r="AI19" s="25"/>
      <c r="AL19" s="399"/>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row>
    <row r="20" spans="1:74" ht="30" customHeight="1" x14ac:dyDescent="0.15">
      <c r="A20" s="531"/>
      <c r="B20" s="465" t="s">
        <v>152</v>
      </c>
      <c r="C20" s="466"/>
      <c r="D20" s="466"/>
      <c r="E20" s="466"/>
      <c r="F20" s="466"/>
      <c r="G20" s="467"/>
      <c r="H20" s="564"/>
      <c r="I20" s="565"/>
      <c r="J20" s="565"/>
      <c r="K20" s="565"/>
      <c r="L20" s="565"/>
      <c r="M20" s="565"/>
      <c r="N20" s="565"/>
      <c r="O20" s="565"/>
      <c r="P20" s="565"/>
      <c r="Q20" s="565"/>
      <c r="R20" s="565"/>
      <c r="S20" s="565"/>
      <c r="T20" s="565"/>
      <c r="U20" s="565"/>
      <c r="V20" s="565"/>
      <c r="W20" s="565"/>
      <c r="X20" s="565"/>
      <c r="Y20" s="565"/>
      <c r="Z20" s="565"/>
      <c r="AA20" s="565"/>
      <c r="AB20" s="565"/>
      <c r="AC20" s="565"/>
      <c r="AD20" s="565"/>
      <c r="AE20" s="565"/>
      <c r="AF20" s="565"/>
      <c r="AG20" s="565"/>
      <c r="AH20" s="566"/>
      <c r="AI20" s="25"/>
      <c r="AL20" s="47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row>
    <row r="21" spans="1:74" ht="15" customHeight="1" x14ac:dyDescent="0.15">
      <c r="A21" s="531"/>
      <c r="B21" s="459" t="s">
        <v>151</v>
      </c>
      <c r="C21" s="451"/>
      <c r="D21" s="451"/>
      <c r="E21" s="451"/>
      <c r="F21" s="451"/>
      <c r="G21" s="452"/>
      <c r="H21" s="456" t="s">
        <v>139</v>
      </c>
      <c r="I21" s="457"/>
      <c r="J21" s="457"/>
      <c r="K21" s="457"/>
      <c r="L21" s="458"/>
      <c r="M21" s="458"/>
      <c r="N21" s="54" t="s">
        <v>138</v>
      </c>
      <c r="O21" s="458"/>
      <c r="P21" s="458"/>
      <c r="Q21" s="53" t="s">
        <v>137</v>
      </c>
      <c r="R21" s="457"/>
      <c r="S21" s="457"/>
      <c r="T21" s="457"/>
      <c r="U21" s="457"/>
      <c r="V21" s="457"/>
      <c r="W21" s="457"/>
      <c r="X21" s="457"/>
      <c r="Y21" s="457"/>
      <c r="Z21" s="457"/>
      <c r="AA21" s="457"/>
      <c r="AB21" s="457"/>
      <c r="AC21" s="457"/>
      <c r="AD21" s="457"/>
      <c r="AE21" s="457"/>
      <c r="AF21" s="457"/>
      <c r="AG21" s="457"/>
      <c r="AH21" s="527"/>
      <c r="AI21" s="50"/>
      <c r="AJ21" s="25"/>
      <c r="AK21" s="25"/>
      <c r="AL21" s="475"/>
      <c r="AM21" s="25"/>
      <c r="AN21" s="25"/>
      <c r="AO21" s="25"/>
      <c r="AP21" s="25"/>
      <c r="AQ21" s="25"/>
      <c r="AR21" s="25"/>
      <c r="AS21" s="50"/>
      <c r="AT21" s="50"/>
      <c r="AU21" s="50"/>
      <c r="AV21" s="50"/>
      <c r="AW21" s="50"/>
      <c r="AX21" s="50"/>
      <c r="AY21" s="50"/>
      <c r="AZ21" s="50"/>
      <c r="BA21" s="50"/>
      <c r="BB21" s="50"/>
      <c r="BC21" s="50"/>
      <c r="BD21" s="50"/>
      <c r="BE21" s="50"/>
      <c r="BF21" s="50"/>
      <c r="BG21" s="50"/>
      <c r="BH21" s="50"/>
      <c r="BI21" s="50"/>
      <c r="BJ21" s="50"/>
      <c r="BK21" s="50"/>
      <c r="BL21" s="50"/>
      <c r="BM21" s="50"/>
      <c r="BN21" s="50"/>
      <c r="BO21" s="50"/>
      <c r="BP21" s="50"/>
      <c r="BQ21" s="50"/>
      <c r="BR21" s="50"/>
      <c r="BS21" s="50"/>
      <c r="BT21" s="25"/>
      <c r="BU21" s="25"/>
      <c r="BV21" s="25"/>
    </row>
    <row r="22" spans="1:74" ht="15" customHeight="1" x14ac:dyDescent="0.15">
      <c r="A22" s="531"/>
      <c r="B22" s="509"/>
      <c r="C22" s="454"/>
      <c r="D22" s="454"/>
      <c r="E22" s="454"/>
      <c r="F22" s="454"/>
      <c r="G22" s="455"/>
      <c r="H22" s="494"/>
      <c r="I22" s="493"/>
      <c r="J22" s="493"/>
      <c r="K22" s="493"/>
      <c r="L22" s="52" t="s">
        <v>136</v>
      </c>
      <c r="M22" s="52" t="s">
        <v>135</v>
      </c>
      <c r="N22" s="493"/>
      <c r="O22" s="493"/>
      <c r="P22" s="493"/>
      <c r="Q22" s="493"/>
      <c r="R22" s="493"/>
      <c r="S22" s="493"/>
      <c r="T22" s="493"/>
      <c r="U22" s="493"/>
      <c r="V22" s="52" t="s">
        <v>134</v>
      </c>
      <c r="W22" s="52" t="s">
        <v>133</v>
      </c>
      <c r="X22" s="493"/>
      <c r="Y22" s="493"/>
      <c r="Z22" s="493"/>
      <c r="AA22" s="493"/>
      <c r="AB22" s="493"/>
      <c r="AC22" s="493"/>
      <c r="AD22" s="493"/>
      <c r="AE22" s="493"/>
      <c r="AF22" s="493"/>
      <c r="AG22" s="493"/>
      <c r="AH22" s="551"/>
      <c r="AI22" s="50"/>
      <c r="AJ22" s="25"/>
      <c r="AK22" s="25"/>
      <c r="AL22" s="475"/>
      <c r="AM22" s="25"/>
      <c r="AN22" s="25"/>
      <c r="AO22" s="25"/>
      <c r="AP22" s="25"/>
      <c r="AQ22" s="25"/>
      <c r="AR22" s="25"/>
      <c r="AS22" s="50"/>
      <c r="AT22" s="50"/>
      <c r="AU22" s="50"/>
      <c r="AV22" s="50"/>
      <c r="AW22" s="51"/>
      <c r="AX22" s="51"/>
      <c r="AY22" s="50"/>
      <c r="AZ22" s="50"/>
      <c r="BA22" s="50"/>
      <c r="BB22" s="50"/>
      <c r="BC22" s="28"/>
      <c r="BD22" s="51"/>
      <c r="BE22" s="50"/>
      <c r="BF22" s="25"/>
      <c r="BG22" s="50"/>
      <c r="BH22" s="25"/>
      <c r="BI22" s="50"/>
      <c r="BJ22" s="50"/>
      <c r="BK22" s="50"/>
      <c r="BL22" s="50"/>
      <c r="BM22" s="25"/>
      <c r="BN22" s="50"/>
      <c r="BO22" s="50"/>
      <c r="BP22" s="50"/>
      <c r="BQ22" s="50"/>
      <c r="BR22" s="50"/>
      <c r="BS22" s="50"/>
      <c r="BT22" s="25"/>
      <c r="BU22" s="25"/>
      <c r="BV22" s="25"/>
    </row>
    <row r="23" spans="1:74" ht="15" customHeight="1" x14ac:dyDescent="0.15">
      <c r="A23" s="531"/>
      <c r="B23" s="453"/>
      <c r="C23" s="454"/>
      <c r="D23" s="454"/>
      <c r="E23" s="454"/>
      <c r="F23" s="454"/>
      <c r="G23" s="455"/>
      <c r="H23" s="494"/>
      <c r="I23" s="493"/>
      <c r="J23" s="493"/>
      <c r="K23" s="493"/>
      <c r="L23" s="52" t="s">
        <v>132</v>
      </c>
      <c r="M23" s="52" t="s">
        <v>131</v>
      </c>
      <c r="N23" s="493"/>
      <c r="O23" s="493"/>
      <c r="P23" s="493"/>
      <c r="Q23" s="493"/>
      <c r="R23" s="493"/>
      <c r="S23" s="493"/>
      <c r="T23" s="493"/>
      <c r="U23" s="493"/>
      <c r="V23" s="52" t="s">
        <v>130</v>
      </c>
      <c r="W23" s="52" t="s">
        <v>129</v>
      </c>
      <c r="X23" s="493"/>
      <c r="Y23" s="493"/>
      <c r="Z23" s="493"/>
      <c r="AA23" s="493"/>
      <c r="AB23" s="493"/>
      <c r="AC23" s="493"/>
      <c r="AD23" s="493"/>
      <c r="AE23" s="493"/>
      <c r="AF23" s="493"/>
      <c r="AG23" s="493"/>
      <c r="AH23" s="551"/>
      <c r="AI23" s="50"/>
      <c r="AJ23" s="25"/>
      <c r="AK23" s="25"/>
      <c r="AL23" s="475"/>
      <c r="AM23" s="25"/>
      <c r="AN23" s="25"/>
      <c r="AO23" s="25"/>
      <c r="AP23" s="25"/>
      <c r="AQ23" s="25"/>
      <c r="AR23" s="25"/>
      <c r="AS23" s="50"/>
      <c r="AT23" s="50"/>
      <c r="AU23" s="50"/>
      <c r="AV23" s="50"/>
      <c r="AW23" s="51"/>
      <c r="AX23" s="51"/>
      <c r="AY23" s="50"/>
      <c r="AZ23" s="50"/>
      <c r="BA23" s="50"/>
      <c r="BB23" s="50"/>
      <c r="BC23" s="28"/>
      <c r="BD23" s="51"/>
      <c r="BE23" s="50"/>
      <c r="BF23" s="25"/>
      <c r="BG23" s="50"/>
      <c r="BH23" s="25"/>
      <c r="BI23" s="50"/>
      <c r="BJ23" s="50"/>
      <c r="BK23" s="50"/>
      <c r="BL23" s="50"/>
      <c r="BM23" s="25"/>
      <c r="BN23" s="50"/>
      <c r="BO23" s="50"/>
      <c r="BP23" s="50"/>
      <c r="BQ23" s="50"/>
      <c r="BR23" s="50"/>
      <c r="BS23" s="50"/>
      <c r="BT23" s="25"/>
      <c r="BU23" s="25"/>
      <c r="BV23" s="25"/>
    </row>
    <row r="24" spans="1:74" ht="18.95" customHeight="1" x14ac:dyDescent="0.15">
      <c r="A24" s="531"/>
      <c r="B24" s="453"/>
      <c r="C24" s="454"/>
      <c r="D24" s="454"/>
      <c r="E24" s="454"/>
      <c r="F24" s="454"/>
      <c r="G24" s="455"/>
      <c r="H24" s="521"/>
      <c r="I24" s="522"/>
      <c r="J24" s="522"/>
      <c r="K24" s="522"/>
      <c r="L24" s="522"/>
      <c r="M24" s="522"/>
      <c r="N24" s="522"/>
      <c r="O24" s="522"/>
      <c r="P24" s="522"/>
      <c r="Q24" s="522"/>
      <c r="R24" s="522"/>
      <c r="S24" s="522"/>
      <c r="T24" s="522"/>
      <c r="U24" s="522"/>
      <c r="V24" s="522"/>
      <c r="W24" s="522"/>
      <c r="X24" s="522"/>
      <c r="Y24" s="522"/>
      <c r="Z24" s="522"/>
      <c r="AA24" s="522"/>
      <c r="AB24" s="522"/>
      <c r="AC24" s="522"/>
      <c r="AD24" s="522"/>
      <c r="AE24" s="522"/>
      <c r="AF24" s="522"/>
      <c r="AG24" s="522"/>
      <c r="AH24" s="523"/>
      <c r="AI24" s="50"/>
      <c r="AL24" s="475"/>
      <c r="AM24" s="25"/>
      <c r="AN24" s="25"/>
      <c r="AO24" s="25"/>
      <c r="AP24" s="25"/>
      <c r="AQ24" s="25"/>
      <c r="AR24" s="25"/>
      <c r="AS24" s="50"/>
      <c r="AT24" s="50"/>
      <c r="AU24" s="50"/>
      <c r="AV24" s="50"/>
      <c r="AW24" s="51"/>
      <c r="AX24" s="51"/>
      <c r="AY24" s="50"/>
      <c r="AZ24" s="50"/>
      <c r="BA24" s="50"/>
      <c r="BB24" s="50"/>
      <c r="BC24" s="51"/>
      <c r="BD24" s="51"/>
      <c r="BE24" s="50"/>
      <c r="BF24" s="25"/>
      <c r="BG24" s="50"/>
      <c r="BH24" s="25"/>
      <c r="BI24" s="50"/>
      <c r="BJ24" s="50"/>
      <c r="BK24" s="50"/>
      <c r="BL24" s="50"/>
      <c r="BM24" s="50"/>
      <c r="BN24" s="50"/>
      <c r="BO24" s="50"/>
      <c r="BP24" s="50"/>
      <c r="BQ24" s="50"/>
      <c r="BR24" s="50"/>
      <c r="BS24" s="50"/>
    </row>
    <row r="25" spans="1:74" ht="15" customHeight="1" x14ac:dyDescent="0.15">
      <c r="A25" s="531"/>
      <c r="B25" s="450" t="s">
        <v>150</v>
      </c>
      <c r="C25" s="451"/>
      <c r="D25" s="451"/>
      <c r="E25" s="451"/>
      <c r="F25" s="451"/>
      <c r="G25" s="452"/>
      <c r="H25" s="365" t="s">
        <v>149</v>
      </c>
      <c r="I25" s="366"/>
      <c r="J25" s="367"/>
      <c r="K25" s="487"/>
      <c r="L25" s="488"/>
      <c r="M25" s="488"/>
      <c r="N25" s="488"/>
      <c r="O25" s="488"/>
      <c r="P25" s="488"/>
      <c r="Q25" s="58" t="s">
        <v>148</v>
      </c>
      <c r="R25" s="57"/>
      <c r="S25" s="485"/>
      <c r="T25" s="485"/>
      <c r="U25" s="486"/>
      <c r="V25" s="365" t="s">
        <v>147</v>
      </c>
      <c r="W25" s="366"/>
      <c r="X25" s="367"/>
      <c r="Y25" s="487"/>
      <c r="Z25" s="488"/>
      <c r="AA25" s="488"/>
      <c r="AB25" s="488"/>
      <c r="AC25" s="488"/>
      <c r="AD25" s="488"/>
      <c r="AE25" s="488"/>
      <c r="AF25" s="488"/>
      <c r="AG25" s="488"/>
      <c r="AH25" s="581"/>
      <c r="AI25" s="25"/>
      <c r="AL25" s="47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row>
    <row r="26" spans="1:74" ht="15" customHeight="1" x14ac:dyDescent="0.15">
      <c r="A26" s="531"/>
      <c r="B26" s="465"/>
      <c r="C26" s="466"/>
      <c r="D26" s="466"/>
      <c r="E26" s="466"/>
      <c r="F26" s="466"/>
      <c r="G26" s="467"/>
      <c r="H26" s="490" t="s">
        <v>146</v>
      </c>
      <c r="I26" s="490"/>
      <c r="J26" s="490"/>
      <c r="K26" s="487"/>
      <c r="L26" s="488"/>
      <c r="M26" s="488"/>
      <c r="N26" s="488"/>
      <c r="O26" s="488"/>
      <c r="P26" s="488"/>
      <c r="Q26" s="488"/>
      <c r="R26" s="488"/>
      <c r="S26" s="488"/>
      <c r="T26" s="488"/>
      <c r="U26" s="488"/>
      <c r="V26" s="488"/>
      <c r="W26" s="488"/>
      <c r="X26" s="488"/>
      <c r="Y26" s="488"/>
      <c r="Z26" s="488"/>
      <c r="AA26" s="488"/>
      <c r="AB26" s="488"/>
      <c r="AC26" s="488"/>
      <c r="AD26" s="488"/>
      <c r="AE26" s="488"/>
      <c r="AF26" s="488"/>
      <c r="AG26" s="488"/>
      <c r="AH26" s="581"/>
      <c r="AI26" s="25"/>
      <c r="AL26" s="47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row>
    <row r="27" spans="1:74" ht="15" customHeight="1" x14ac:dyDescent="0.15">
      <c r="A27" s="531"/>
      <c r="B27" s="571" t="s">
        <v>144</v>
      </c>
      <c r="C27" s="572"/>
      <c r="D27" s="572"/>
      <c r="E27" s="572"/>
      <c r="F27" s="572"/>
      <c r="G27" s="573"/>
      <c r="H27" s="450" t="s">
        <v>143</v>
      </c>
      <c r="I27" s="451"/>
      <c r="J27" s="452"/>
      <c r="K27" s="459"/>
      <c r="L27" s="460"/>
      <c r="M27" s="460"/>
      <c r="N27" s="460"/>
      <c r="O27" s="460"/>
      <c r="P27" s="461"/>
      <c r="Q27" s="468" t="s">
        <v>142</v>
      </c>
      <c r="R27" s="469"/>
      <c r="S27" s="469"/>
      <c r="T27" s="469"/>
      <c r="U27" s="469"/>
      <c r="V27" s="469"/>
      <c r="W27" s="469"/>
      <c r="X27" s="469"/>
      <c r="Y27" s="469"/>
      <c r="Z27" s="469"/>
      <c r="AA27" s="470"/>
      <c r="AB27" s="577" t="s">
        <v>179</v>
      </c>
      <c r="AC27" s="578"/>
      <c r="AD27" s="578"/>
      <c r="AE27" s="578"/>
      <c r="AF27" s="578"/>
      <c r="AG27" s="578"/>
      <c r="AH27" s="579"/>
      <c r="AI27" s="25"/>
      <c r="AL27" s="475"/>
      <c r="AM27" s="25"/>
      <c r="AN27" s="25"/>
      <c r="AO27" s="25"/>
      <c r="AP27" s="25"/>
      <c r="AQ27" s="25"/>
      <c r="AR27" s="25"/>
      <c r="AS27" s="386"/>
      <c r="AT27" s="386"/>
      <c r="AU27" s="386"/>
      <c r="AV27" s="25"/>
      <c r="AW27" s="25"/>
      <c r="AX27" s="25"/>
      <c r="AY27" s="25"/>
      <c r="AZ27" s="25"/>
      <c r="BA27" s="25"/>
      <c r="BB27" s="25"/>
      <c r="BC27" s="25"/>
      <c r="BD27" s="25"/>
      <c r="BE27" s="48"/>
      <c r="BF27" s="48"/>
      <c r="BG27" s="25"/>
      <c r="BH27" s="25"/>
      <c r="BI27" s="25"/>
      <c r="BJ27" s="25"/>
      <c r="BK27" s="25"/>
      <c r="BL27" s="25"/>
      <c r="BM27" s="25"/>
      <c r="BN27" s="25"/>
      <c r="BO27" s="25"/>
      <c r="BP27" s="25"/>
      <c r="BQ27" s="25"/>
      <c r="BR27" s="25"/>
      <c r="BS27" s="25"/>
    </row>
    <row r="28" spans="1:74" ht="30" customHeight="1" x14ac:dyDescent="0.15">
      <c r="A28" s="531"/>
      <c r="B28" s="574"/>
      <c r="C28" s="575"/>
      <c r="D28" s="575"/>
      <c r="E28" s="575"/>
      <c r="F28" s="575"/>
      <c r="G28" s="576"/>
      <c r="H28" s="465"/>
      <c r="I28" s="466"/>
      <c r="J28" s="467"/>
      <c r="K28" s="462"/>
      <c r="L28" s="463"/>
      <c r="M28" s="463"/>
      <c r="N28" s="463"/>
      <c r="O28" s="463"/>
      <c r="P28" s="464"/>
      <c r="Q28" s="447" t="s">
        <v>36</v>
      </c>
      <c r="R28" s="448"/>
      <c r="S28" s="448"/>
      <c r="T28" s="448"/>
      <c r="U28" s="448"/>
      <c r="V28" s="448"/>
      <c r="W28" s="448"/>
      <c r="X28" s="448"/>
      <c r="Y28" s="448"/>
      <c r="Z28" s="448"/>
      <c r="AA28" s="449"/>
      <c r="AB28" s="567"/>
      <c r="AC28" s="568"/>
      <c r="AD28" s="568"/>
      <c r="AE28" s="568"/>
      <c r="AF28" s="568"/>
      <c r="AG28" s="568"/>
      <c r="AH28" s="569"/>
      <c r="AI28" s="25"/>
      <c r="AL28" s="475"/>
      <c r="AM28" s="25"/>
      <c r="AN28" s="25"/>
      <c r="AO28" s="25"/>
      <c r="AP28" s="25"/>
      <c r="AQ28" s="25"/>
      <c r="AR28" s="25"/>
      <c r="AS28" s="386"/>
      <c r="AT28" s="386"/>
      <c r="AU28" s="386"/>
      <c r="AV28" s="25"/>
      <c r="AW28" s="25"/>
      <c r="AX28" s="25"/>
      <c r="AY28" s="25"/>
      <c r="AZ28" s="25"/>
      <c r="BA28" s="25"/>
      <c r="BB28" s="25"/>
      <c r="BC28" s="25"/>
      <c r="BD28" s="25"/>
      <c r="BE28" s="48"/>
      <c r="BF28" s="48"/>
      <c r="BG28" s="25"/>
      <c r="BH28" s="25"/>
      <c r="BI28" s="25"/>
      <c r="BJ28" s="25"/>
      <c r="BK28" s="25"/>
      <c r="BL28" s="25"/>
      <c r="BM28" s="25"/>
      <c r="BN28" s="25"/>
      <c r="BO28" s="25"/>
      <c r="BP28" s="25"/>
      <c r="BQ28" s="25"/>
      <c r="BR28" s="25"/>
      <c r="BS28" s="25"/>
    </row>
    <row r="29" spans="1:74" ht="15" customHeight="1" x14ac:dyDescent="0.15">
      <c r="A29" s="531"/>
      <c r="B29" s="450" t="s">
        <v>140</v>
      </c>
      <c r="C29" s="451"/>
      <c r="D29" s="451"/>
      <c r="E29" s="451"/>
      <c r="F29" s="451"/>
      <c r="G29" s="452"/>
      <c r="H29" s="456" t="s">
        <v>139</v>
      </c>
      <c r="I29" s="457"/>
      <c r="J29" s="457"/>
      <c r="K29" s="457"/>
      <c r="L29" s="458"/>
      <c r="M29" s="458"/>
      <c r="N29" s="54" t="s">
        <v>138</v>
      </c>
      <c r="O29" s="458"/>
      <c r="P29" s="458"/>
      <c r="Q29" s="53" t="s">
        <v>137</v>
      </c>
      <c r="R29" s="457"/>
      <c r="S29" s="457"/>
      <c r="T29" s="457"/>
      <c r="U29" s="457"/>
      <c r="V29" s="457"/>
      <c r="W29" s="457"/>
      <c r="X29" s="457"/>
      <c r="Y29" s="457"/>
      <c r="Z29" s="457"/>
      <c r="AA29" s="457"/>
      <c r="AB29" s="457"/>
      <c r="AC29" s="457"/>
      <c r="AD29" s="457"/>
      <c r="AE29" s="457"/>
      <c r="AF29" s="457"/>
      <c r="AG29" s="457"/>
      <c r="AH29" s="527"/>
      <c r="AI29" s="50"/>
      <c r="AL29" s="475"/>
      <c r="AM29" s="371"/>
      <c r="AN29" s="371"/>
      <c r="AO29" s="371"/>
      <c r="AP29" s="371"/>
      <c r="AQ29" s="371"/>
      <c r="AR29" s="371"/>
      <c r="AS29" s="50"/>
      <c r="AT29" s="50"/>
      <c r="AU29" s="50"/>
      <c r="AV29" s="50"/>
      <c r="AW29" s="50"/>
      <c r="AX29" s="50"/>
      <c r="AY29" s="50"/>
      <c r="AZ29" s="50"/>
      <c r="BA29" s="50"/>
      <c r="BB29" s="50"/>
      <c r="BC29" s="50"/>
      <c r="BD29" s="50"/>
      <c r="BE29" s="50"/>
      <c r="BF29" s="50"/>
      <c r="BG29" s="50"/>
      <c r="BH29" s="50"/>
      <c r="BI29" s="50"/>
      <c r="BJ29" s="50"/>
      <c r="BK29" s="50"/>
      <c r="BL29" s="50"/>
      <c r="BM29" s="50"/>
      <c r="BN29" s="50"/>
      <c r="BO29" s="50"/>
      <c r="BP29" s="50"/>
      <c r="BQ29" s="50"/>
      <c r="BR29" s="50"/>
      <c r="BS29" s="50"/>
    </row>
    <row r="30" spans="1:74" ht="15" customHeight="1" x14ac:dyDescent="0.15">
      <c r="A30" s="531"/>
      <c r="B30" s="453"/>
      <c r="C30" s="454"/>
      <c r="D30" s="454"/>
      <c r="E30" s="454"/>
      <c r="F30" s="454"/>
      <c r="G30" s="455"/>
      <c r="H30" s="494"/>
      <c r="I30" s="493"/>
      <c r="J30" s="493"/>
      <c r="K30" s="493"/>
      <c r="L30" s="52" t="s">
        <v>136</v>
      </c>
      <c r="M30" s="52" t="s">
        <v>135</v>
      </c>
      <c r="N30" s="493"/>
      <c r="O30" s="493"/>
      <c r="P30" s="493"/>
      <c r="Q30" s="493"/>
      <c r="R30" s="493"/>
      <c r="S30" s="493"/>
      <c r="T30" s="493"/>
      <c r="U30" s="493"/>
      <c r="V30" s="52" t="s">
        <v>134</v>
      </c>
      <c r="W30" s="52" t="s">
        <v>133</v>
      </c>
      <c r="X30" s="493"/>
      <c r="Y30" s="493"/>
      <c r="Z30" s="493"/>
      <c r="AA30" s="493"/>
      <c r="AB30" s="493"/>
      <c r="AC30" s="493"/>
      <c r="AD30" s="493"/>
      <c r="AE30" s="493"/>
      <c r="AF30" s="493"/>
      <c r="AG30" s="493"/>
      <c r="AH30" s="551"/>
      <c r="AI30" s="50"/>
      <c r="AL30" s="475"/>
      <c r="AM30" s="371"/>
      <c r="AN30" s="371"/>
      <c r="AO30" s="371"/>
      <c r="AP30" s="371"/>
      <c r="AQ30" s="371"/>
      <c r="AR30" s="371"/>
      <c r="AS30" s="50"/>
      <c r="AT30" s="50"/>
      <c r="AU30" s="50"/>
      <c r="AV30" s="50"/>
      <c r="AW30" s="51"/>
      <c r="AX30" s="51"/>
      <c r="AY30" s="50"/>
      <c r="AZ30" s="50"/>
      <c r="BA30" s="50"/>
      <c r="BB30" s="50"/>
      <c r="BC30" s="28"/>
      <c r="BD30" s="51"/>
      <c r="BE30" s="50"/>
      <c r="BF30" s="25"/>
      <c r="BG30" s="50"/>
      <c r="BH30" s="25"/>
      <c r="BI30" s="50"/>
      <c r="BJ30" s="50"/>
      <c r="BK30" s="50"/>
      <c r="BL30" s="50"/>
      <c r="BM30" s="25"/>
      <c r="BN30" s="50"/>
      <c r="BO30" s="50"/>
      <c r="BP30" s="50"/>
      <c r="BQ30" s="50"/>
      <c r="BR30" s="50"/>
      <c r="BS30" s="50"/>
    </row>
    <row r="31" spans="1:74" ht="15" customHeight="1" x14ac:dyDescent="0.15">
      <c r="A31" s="531"/>
      <c r="B31" s="453"/>
      <c r="C31" s="454"/>
      <c r="D31" s="454"/>
      <c r="E31" s="454"/>
      <c r="F31" s="454"/>
      <c r="G31" s="455"/>
      <c r="H31" s="494"/>
      <c r="I31" s="493"/>
      <c r="J31" s="493"/>
      <c r="K31" s="493"/>
      <c r="L31" s="52" t="s">
        <v>132</v>
      </c>
      <c r="M31" s="52" t="s">
        <v>131</v>
      </c>
      <c r="N31" s="493"/>
      <c r="O31" s="493"/>
      <c r="P31" s="493"/>
      <c r="Q31" s="493"/>
      <c r="R31" s="493"/>
      <c r="S31" s="493"/>
      <c r="T31" s="493"/>
      <c r="U31" s="493"/>
      <c r="V31" s="52" t="s">
        <v>130</v>
      </c>
      <c r="W31" s="52" t="s">
        <v>129</v>
      </c>
      <c r="X31" s="493"/>
      <c r="Y31" s="493"/>
      <c r="Z31" s="493"/>
      <c r="AA31" s="493"/>
      <c r="AB31" s="493"/>
      <c r="AC31" s="493"/>
      <c r="AD31" s="493"/>
      <c r="AE31" s="493"/>
      <c r="AF31" s="493"/>
      <c r="AG31" s="493"/>
      <c r="AH31" s="551"/>
      <c r="AI31" s="50"/>
      <c r="AL31" s="475"/>
      <c r="AM31" s="371"/>
      <c r="AN31" s="371"/>
      <c r="AO31" s="371"/>
      <c r="AP31" s="371"/>
      <c r="AQ31" s="371"/>
      <c r="AR31" s="371"/>
      <c r="AS31" s="50"/>
      <c r="AT31" s="50"/>
      <c r="AU31" s="50"/>
      <c r="AV31" s="50"/>
      <c r="AW31" s="51"/>
      <c r="AX31" s="51"/>
      <c r="AY31" s="50"/>
      <c r="AZ31" s="50"/>
      <c r="BA31" s="50"/>
      <c r="BB31" s="50"/>
      <c r="BC31" s="28"/>
      <c r="BD31" s="51"/>
      <c r="BE31" s="50"/>
      <c r="BF31" s="25"/>
      <c r="BG31" s="50"/>
      <c r="BH31" s="25"/>
      <c r="BI31" s="50"/>
      <c r="BJ31" s="50"/>
      <c r="BK31" s="50"/>
      <c r="BL31" s="50"/>
      <c r="BM31" s="25"/>
      <c r="BN31" s="50"/>
      <c r="BO31" s="50"/>
      <c r="BP31" s="50"/>
      <c r="BQ31" s="50"/>
      <c r="BR31" s="50"/>
      <c r="BS31" s="50"/>
    </row>
    <row r="32" spans="1:74" ht="18.95" customHeight="1" thickBot="1" x14ac:dyDescent="0.2">
      <c r="A32" s="532"/>
      <c r="B32" s="524"/>
      <c r="C32" s="525"/>
      <c r="D32" s="525"/>
      <c r="E32" s="525"/>
      <c r="F32" s="525"/>
      <c r="G32" s="526"/>
      <c r="H32" s="521"/>
      <c r="I32" s="522"/>
      <c r="J32" s="522"/>
      <c r="K32" s="522"/>
      <c r="L32" s="522"/>
      <c r="M32" s="522"/>
      <c r="N32" s="522"/>
      <c r="O32" s="522"/>
      <c r="P32" s="522"/>
      <c r="Q32" s="522"/>
      <c r="R32" s="522"/>
      <c r="S32" s="522"/>
      <c r="T32" s="522"/>
      <c r="U32" s="522"/>
      <c r="V32" s="522"/>
      <c r="W32" s="522"/>
      <c r="X32" s="522"/>
      <c r="Y32" s="522"/>
      <c r="Z32" s="522"/>
      <c r="AA32" s="522"/>
      <c r="AB32" s="522"/>
      <c r="AC32" s="522"/>
      <c r="AD32" s="522"/>
      <c r="AE32" s="522"/>
      <c r="AF32" s="522"/>
      <c r="AG32" s="522"/>
      <c r="AH32" s="523"/>
      <c r="AI32" s="50"/>
      <c r="AL32" s="475"/>
      <c r="AM32" s="25"/>
      <c r="AN32" s="25"/>
      <c r="AO32" s="25"/>
      <c r="AP32" s="25"/>
      <c r="AQ32" s="25"/>
      <c r="AR32" s="25"/>
      <c r="AS32" s="50"/>
      <c r="AT32" s="50"/>
      <c r="AU32" s="50"/>
      <c r="AV32" s="50"/>
      <c r="AW32" s="51"/>
      <c r="AX32" s="51"/>
      <c r="AY32" s="50"/>
      <c r="AZ32" s="50"/>
      <c r="BA32" s="50"/>
      <c r="BB32" s="50"/>
      <c r="BC32" s="51"/>
      <c r="BD32" s="51"/>
      <c r="BE32" s="50"/>
      <c r="BF32" s="25"/>
      <c r="BG32" s="50"/>
      <c r="BH32" s="25"/>
      <c r="BI32" s="50"/>
      <c r="BJ32" s="50"/>
      <c r="BK32" s="50"/>
      <c r="BL32" s="50"/>
      <c r="BM32" s="50"/>
      <c r="BN32" s="50"/>
      <c r="BO32" s="50"/>
      <c r="BP32" s="50"/>
      <c r="BQ32" s="50"/>
      <c r="BR32" s="50"/>
      <c r="BS32" s="50"/>
    </row>
    <row r="33" spans="1:74" ht="15" customHeight="1" x14ac:dyDescent="0.15">
      <c r="A33" s="530" t="s">
        <v>178</v>
      </c>
      <c r="B33" s="554" t="s">
        <v>177</v>
      </c>
      <c r="C33" s="555"/>
      <c r="D33" s="555"/>
      <c r="E33" s="555"/>
      <c r="F33" s="555"/>
      <c r="G33" s="556"/>
      <c r="H33" s="557"/>
      <c r="I33" s="558"/>
      <c r="J33" s="558"/>
      <c r="K33" s="558"/>
      <c r="L33" s="558"/>
      <c r="M33" s="558"/>
      <c r="N33" s="558"/>
      <c r="O33" s="558"/>
      <c r="P33" s="558"/>
      <c r="Q33" s="559"/>
      <c r="R33" s="554" t="s">
        <v>176</v>
      </c>
      <c r="S33" s="555"/>
      <c r="T33" s="555"/>
      <c r="U33" s="555"/>
      <c r="V33" s="555"/>
      <c r="W33" s="555"/>
      <c r="X33" s="555"/>
      <c r="Y33" s="73"/>
      <c r="Z33" s="72"/>
      <c r="AA33" s="70"/>
      <c r="AB33" s="71"/>
      <c r="AC33" s="71"/>
      <c r="AD33" s="71"/>
      <c r="AE33" s="71"/>
      <c r="AF33" s="71"/>
      <c r="AG33" s="70"/>
      <c r="AH33" s="69"/>
      <c r="AI33" s="50"/>
      <c r="AL33" s="68"/>
      <c r="AM33" s="25"/>
      <c r="AN33" s="25"/>
      <c r="AO33" s="25"/>
      <c r="AP33" s="25"/>
      <c r="AQ33" s="25"/>
      <c r="AR33" s="25"/>
      <c r="AS33" s="50"/>
      <c r="AT33" s="50"/>
      <c r="AU33" s="50"/>
      <c r="AV33" s="50"/>
      <c r="AW33" s="51"/>
      <c r="AX33" s="51"/>
      <c r="AY33" s="50"/>
      <c r="AZ33" s="50"/>
      <c r="BA33" s="50"/>
      <c r="BB33" s="50"/>
      <c r="BC33" s="51"/>
      <c r="BD33" s="51"/>
      <c r="BE33" s="50"/>
      <c r="BF33" s="25"/>
      <c r="BG33" s="50"/>
      <c r="BH33" s="25"/>
      <c r="BI33" s="50"/>
      <c r="BJ33" s="50"/>
      <c r="BK33" s="50"/>
      <c r="BL33" s="50"/>
      <c r="BM33" s="50"/>
      <c r="BN33" s="50"/>
      <c r="BO33" s="50"/>
      <c r="BP33" s="50"/>
      <c r="BQ33" s="50"/>
      <c r="BR33" s="50"/>
      <c r="BS33" s="50"/>
    </row>
    <row r="34" spans="1:74" ht="15" customHeight="1" x14ac:dyDescent="0.15">
      <c r="A34" s="552"/>
      <c r="B34" s="365" t="s">
        <v>175</v>
      </c>
      <c r="C34" s="366"/>
      <c r="D34" s="366"/>
      <c r="E34" s="366"/>
      <c r="F34" s="366"/>
      <c r="G34" s="367"/>
      <c r="H34" s="560"/>
      <c r="I34" s="561"/>
      <c r="J34" s="561"/>
      <c r="K34" s="561"/>
      <c r="L34" s="561"/>
      <c r="M34" s="561"/>
      <c r="N34" s="561"/>
      <c r="O34" s="561"/>
      <c r="P34" s="561"/>
      <c r="Q34" s="561"/>
      <c r="R34" s="561"/>
      <c r="S34" s="561"/>
      <c r="T34" s="561"/>
      <c r="U34" s="561"/>
      <c r="V34" s="561"/>
      <c r="W34" s="561"/>
      <c r="X34" s="561"/>
      <c r="Y34" s="561"/>
      <c r="Z34" s="561"/>
      <c r="AA34" s="561"/>
      <c r="AB34" s="561"/>
      <c r="AC34" s="561"/>
      <c r="AD34" s="561"/>
      <c r="AE34" s="561"/>
      <c r="AF34" s="561"/>
      <c r="AG34" s="561"/>
      <c r="AH34" s="562"/>
      <c r="AI34" s="50"/>
      <c r="AL34" s="68"/>
      <c r="AM34" s="25"/>
      <c r="AN34" s="25"/>
      <c r="AO34" s="25"/>
      <c r="AP34" s="25"/>
      <c r="AQ34" s="25"/>
      <c r="AR34" s="25"/>
      <c r="AS34" s="50"/>
      <c r="AT34" s="50"/>
      <c r="AU34" s="50"/>
      <c r="AV34" s="50"/>
      <c r="AW34" s="51"/>
      <c r="AX34" s="51"/>
      <c r="AY34" s="50"/>
      <c r="AZ34" s="50"/>
      <c r="BA34" s="50"/>
      <c r="BB34" s="50"/>
      <c r="BC34" s="51"/>
      <c r="BD34" s="51"/>
      <c r="BE34" s="50"/>
      <c r="BF34" s="25"/>
      <c r="BG34" s="50"/>
      <c r="BH34" s="25"/>
      <c r="BI34" s="50"/>
      <c r="BJ34" s="50"/>
      <c r="BK34" s="50"/>
      <c r="BL34" s="50"/>
      <c r="BM34" s="50"/>
      <c r="BN34" s="50"/>
      <c r="BO34" s="50"/>
      <c r="BP34" s="50"/>
      <c r="BQ34" s="50"/>
      <c r="BR34" s="50"/>
      <c r="BS34" s="50"/>
    </row>
    <row r="35" spans="1:74" ht="15" customHeight="1" x14ac:dyDescent="0.15">
      <c r="A35" s="552"/>
      <c r="B35" s="450" t="s">
        <v>142</v>
      </c>
      <c r="C35" s="451"/>
      <c r="D35" s="451"/>
      <c r="E35" s="451"/>
      <c r="F35" s="451"/>
      <c r="G35" s="452"/>
      <c r="H35" s="468"/>
      <c r="I35" s="469"/>
      <c r="J35" s="469"/>
      <c r="K35" s="469"/>
      <c r="L35" s="469"/>
      <c r="M35" s="469"/>
      <c r="N35" s="469"/>
      <c r="O35" s="469"/>
      <c r="P35" s="469"/>
      <c r="Q35" s="469"/>
      <c r="R35" s="469"/>
      <c r="S35" s="469"/>
      <c r="T35" s="469"/>
      <c r="U35" s="469"/>
      <c r="V35" s="469"/>
      <c r="W35" s="469"/>
      <c r="X35" s="469"/>
      <c r="Y35" s="469"/>
      <c r="Z35" s="469"/>
      <c r="AA35" s="469"/>
      <c r="AB35" s="469"/>
      <c r="AC35" s="469"/>
      <c r="AD35" s="469"/>
      <c r="AE35" s="469"/>
      <c r="AF35" s="469"/>
      <c r="AG35" s="469"/>
      <c r="AH35" s="570"/>
      <c r="AI35" s="25"/>
      <c r="AL35" s="68"/>
      <c r="AM35" s="25"/>
      <c r="AN35" s="25"/>
      <c r="AO35" s="25"/>
      <c r="AP35" s="25"/>
      <c r="AQ35" s="25"/>
      <c r="AR35" s="25"/>
      <c r="AS35" s="25"/>
      <c r="AT35" s="25"/>
      <c r="AU35" s="25"/>
      <c r="AV35" s="25"/>
      <c r="AW35" s="25"/>
      <c r="AX35" s="25"/>
      <c r="AY35" s="25"/>
      <c r="AZ35" s="25"/>
      <c r="BA35" s="25"/>
      <c r="BB35" s="25"/>
      <c r="BC35" s="25"/>
      <c r="BD35" s="25"/>
      <c r="BE35" s="25"/>
      <c r="BF35" s="25"/>
      <c r="BG35" s="25"/>
      <c r="BH35" s="25"/>
      <c r="BI35" s="25"/>
      <c r="BJ35" s="25"/>
      <c r="BK35" s="25"/>
      <c r="BL35" s="25"/>
      <c r="BM35" s="25"/>
      <c r="BN35" s="25"/>
      <c r="BO35" s="25"/>
      <c r="BP35" s="25"/>
      <c r="BQ35" s="25"/>
      <c r="BR35" s="25"/>
      <c r="BS35" s="25"/>
    </row>
    <row r="36" spans="1:74" ht="30" customHeight="1" x14ac:dyDescent="0.15">
      <c r="A36" s="552"/>
      <c r="B36" s="465" t="s">
        <v>152</v>
      </c>
      <c r="C36" s="466"/>
      <c r="D36" s="466"/>
      <c r="E36" s="466"/>
      <c r="F36" s="466"/>
      <c r="G36" s="467"/>
      <c r="H36" s="564"/>
      <c r="I36" s="565"/>
      <c r="J36" s="565"/>
      <c r="K36" s="565"/>
      <c r="L36" s="565"/>
      <c r="M36" s="565"/>
      <c r="N36" s="565"/>
      <c r="O36" s="565"/>
      <c r="P36" s="565"/>
      <c r="Q36" s="565"/>
      <c r="R36" s="565"/>
      <c r="S36" s="565"/>
      <c r="T36" s="565"/>
      <c r="U36" s="565"/>
      <c r="V36" s="565"/>
      <c r="W36" s="565"/>
      <c r="X36" s="565"/>
      <c r="Y36" s="565"/>
      <c r="Z36" s="565"/>
      <c r="AA36" s="565"/>
      <c r="AB36" s="565"/>
      <c r="AC36" s="565"/>
      <c r="AD36" s="565"/>
      <c r="AE36" s="565"/>
      <c r="AF36" s="565"/>
      <c r="AG36" s="565"/>
      <c r="AH36" s="566"/>
      <c r="AI36" s="25"/>
      <c r="AL36" s="68"/>
      <c r="AM36" s="25"/>
      <c r="AN36" s="25"/>
      <c r="AO36" s="25"/>
      <c r="AP36" s="25"/>
      <c r="AQ36" s="25"/>
      <c r="AR36" s="25"/>
      <c r="AS36" s="25"/>
      <c r="AT36" s="25"/>
      <c r="AU36" s="25"/>
      <c r="AV36" s="25"/>
      <c r="AW36" s="25"/>
      <c r="AX36" s="25"/>
      <c r="AY36" s="25"/>
      <c r="AZ36" s="25"/>
      <c r="BA36" s="25"/>
      <c r="BB36" s="25"/>
      <c r="BC36" s="25"/>
      <c r="BD36" s="25"/>
      <c r="BE36" s="25"/>
      <c r="BF36" s="25"/>
      <c r="BG36" s="25"/>
      <c r="BH36" s="25"/>
      <c r="BI36" s="25"/>
      <c r="BJ36" s="25"/>
      <c r="BK36" s="25"/>
      <c r="BL36" s="25"/>
      <c r="BM36" s="25"/>
      <c r="BN36" s="25"/>
      <c r="BO36" s="25"/>
      <c r="BP36" s="25"/>
      <c r="BQ36" s="25"/>
      <c r="BR36" s="25"/>
      <c r="BS36" s="25"/>
    </row>
    <row r="37" spans="1:74" ht="15" customHeight="1" x14ac:dyDescent="0.15">
      <c r="A37" s="552"/>
      <c r="B37" s="459" t="s">
        <v>159</v>
      </c>
      <c r="C37" s="451"/>
      <c r="D37" s="451"/>
      <c r="E37" s="451"/>
      <c r="F37" s="451"/>
      <c r="G37" s="452"/>
      <c r="H37" s="456" t="s">
        <v>139</v>
      </c>
      <c r="I37" s="457"/>
      <c r="J37" s="457"/>
      <c r="K37" s="457"/>
      <c r="L37" s="458"/>
      <c r="M37" s="458"/>
      <c r="N37" s="54" t="s">
        <v>138</v>
      </c>
      <c r="O37" s="458"/>
      <c r="P37" s="458"/>
      <c r="Q37" s="53" t="s">
        <v>137</v>
      </c>
      <c r="R37" s="457"/>
      <c r="S37" s="457"/>
      <c r="T37" s="457"/>
      <c r="U37" s="457"/>
      <c r="V37" s="457"/>
      <c r="W37" s="457"/>
      <c r="X37" s="457"/>
      <c r="Y37" s="457"/>
      <c r="Z37" s="457"/>
      <c r="AA37" s="457"/>
      <c r="AB37" s="457"/>
      <c r="AC37" s="457"/>
      <c r="AD37" s="457"/>
      <c r="AE37" s="457"/>
      <c r="AF37" s="457"/>
      <c r="AG37" s="457"/>
      <c r="AH37" s="527"/>
      <c r="AI37" s="50"/>
      <c r="AJ37" s="25"/>
      <c r="AK37" s="25"/>
      <c r="AL37" s="68"/>
      <c r="AM37" s="25"/>
      <c r="AN37" s="25"/>
      <c r="AO37" s="25"/>
      <c r="AP37" s="25"/>
      <c r="AQ37" s="25"/>
      <c r="AR37" s="25"/>
      <c r="AS37" s="50"/>
      <c r="AT37" s="50"/>
      <c r="AU37" s="50"/>
      <c r="AV37" s="50"/>
      <c r="AW37" s="50"/>
      <c r="AX37" s="50"/>
      <c r="AY37" s="50"/>
      <c r="AZ37" s="50"/>
      <c r="BA37" s="50"/>
      <c r="BB37" s="50"/>
      <c r="BC37" s="50"/>
      <c r="BD37" s="50"/>
      <c r="BE37" s="50"/>
      <c r="BF37" s="50"/>
      <c r="BG37" s="50"/>
      <c r="BH37" s="50"/>
      <c r="BI37" s="50"/>
      <c r="BJ37" s="50"/>
      <c r="BK37" s="50"/>
      <c r="BL37" s="50"/>
      <c r="BM37" s="50"/>
      <c r="BN37" s="50"/>
      <c r="BO37" s="50"/>
      <c r="BP37" s="50"/>
      <c r="BQ37" s="50"/>
      <c r="BR37" s="50"/>
      <c r="BS37" s="50"/>
      <c r="BT37" s="25"/>
      <c r="BU37" s="25"/>
      <c r="BV37" s="25"/>
    </row>
    <row r="38" spans="1:74" ht="15" customHeight="1" x14ac:dyDescent="0.15">
      <c r="A38" s="552"/>
      <c r="B38" s="509"/>
      <c r="C38" s="454"/>
      <c r="D38" s="454"/>
      <c r="E38" s="454"/>
      <c r="F38" s="454"/>
      <c r="G38" s="455"/>
      <c r="H38" s="494"/>
      <c r="I38" s="493"/>
      <c r="J38" s="493"/>
      <c r="K38" s="493"/>
      <c r="L38" s="52" t="s">
        <v>136</v>
      </c>
      <c r="M38" s="52" t="s">
        <v>135</v>
      </c>
      <c r="N38" s="493"/>
      <c r="O38" s="493"/>
      <c r="P38" s="493"/>
      <c r="Q38" s="493"/>
      <c r="R38" s="493"/>
      <c r="S38" s="493"/>
      <c r="T38" s="493"/>
      <c r="U38" s="493"/>
      <c r="V38" s="52" t="s">
        <v>134</v>
      </c>
      <c r="W38" s="52" t="s">
        <v>133</v>
      </c>
      <c r="X38" s="493"/>
      <c r="Y38" s="493"/>
      <c r="Z38" s="493"/>
      <c r="AA38" s="493"/>
      <c r="AB38" s="493"/>
      <c r="AC38" s="493"/>
      <c r="AD38" s="493"/>
      <c r="AE38" s="493"/>
      <c r="AF38" s="493"/>
      <c r="AG38" s="493"/>
      <c r="AH38" s="551"/>
      <c r="AI38" s="50"/>
      <c r="AJ38" s="25"/>
      <c r="AK38" s="25"/>
      <c r="AL38" s="68"/>
      <c r="AM38" s="25"/>
      <c r="AN38" s="25"/>
      <c r="AO38" s="25"/>
      <c r="AP38" s="25"/>
      <c r="AQ38" s="25"/>
      <c r="AR38" s="25"/>
      <c r="AS38" s="50"/>
      <c r="AT38" s="50"/>
      <c r="AU38" s="50"/>
      <c r="AV38" s="50"/>
      <c r="AW38" s="51"/>
      <c r="AX38" s="51"/>
      <c r="AY38" s="50"/>
      <c r="AZ38" s="50"/>
      <c r="BA38" s="50"/>
      <c r="BB38" s="50"/>
      <c r="BC38" s="28"/>
      <c r="BD38" s="51"/>
      <c r="BE38" s="50"/>
      <c r="BF38" s="25"/>
      <c r="BG38" s="50"/>
      <c r="BH38" s="25"/>
      <c r="BI38" s="50"/>
      <c r="BJ38" s="50"/>
      <c r="BK38" s="50"/>
      <c r="BL38" s="50"/>
      <c r="BM38" s="25"/>
      <c r="BN38" s="50"/>
      <c r="BO38" s="50"/>
      <c r="BP38" s="50"/>
      <c r="BQ38" s="50"/>
      <c r="BR38" s="50"/>
      <c r="BS38" s="50"/>
      <c r="BT38" s="25"/>
      <c r="BU38" s="25"/>
      <c r="BV38" s="25"/>
    </row>
    <row r="39" spans="1:74" ht="15" customHeight="1" x14ac:dyDescent="0.15">
      <c r="A39" s="552"/>
      <c r="B39" s="453"/>
      <c r="C39" s="454"/>
      <c r="D39" s="454"/>
      <c r="E39" s="454"/>
      <c r="F39" s="454"/>
      <c r="G39" s="455"/>
      <c r="H39" s="494"/>
      <c r="I39" s="493"/>
      <c r="J39" s="493"/>
      <c r="K39" s="493"/>
      <c r="L39" s="52" t="s">
        <v>132</v>
      </c>
      <c r="M39" s="52" t="s">
        <v>131</v>
      </c>
      <c r="N39" s="493"/>
      <c r="O39" s="493"/>
      <c r="P39" s="493"/>
      <c r="Q39" s="493"/>
      <c r="R39" s="493"/>
      <c r="S39" s="493"/>
      <c r="T39" s="493"/>
      <c r="U39" s="493"/>
      <c r="V39" s="52" t="s">
        <v>130</v>
      </c>
      <c r="W39" s="52" t="s">
        <v>129</v>
      </c>
      <c r="X39" s="493"/>
      <c r="Y39" s="493"/>
      <c r="Z39" s="493"/>
      <c r="AA39" s="493"/>
      <c r="AB39" s="493"/>
      <c r="AC39" s="493"/>
      <c r="AD39" s="493"/>
      <c r="AE39" s="493"/>
      <c r="AF39" s="493"/>
      <c r="AG39" s="493"/>
      <c r="AH39" s="551"/>
      <c r="AI39" s="50"/>
      <c r="AJ39" s="25"/>
      <c r="AK39" s="25"/>
      <c r="AL39" s="68"/>
      <c r="AM39" s="25"/>
      <c r="AN39" s="25"/>
      <c r="AO39" s="25"/>
      <c r="AP39" s="25"/>
      <c r="AQ39" s="25"/>
      <c r="AR39" s="25"/>
      <c r="AS39" s="50"/>
      <c r="AT39" s="50"/>
      <c r="AU39" s="50"/>
      <c r="AV39" s="50"/>
      <c r="AW39" s="51"/>
      <c r="AX39" s="51"/>
      <c r="AY39" s="50"/>
      <c r="AZ39" s="50"/>
      <c r="BA39" s="50"/>
      <c r="BB39" s="50"/>
      <c r="BC39" s="28"/>
      <c r="BD39" s="51"/>
      <c r="BE39" s="50"/>
      <c r="BF39" s="25"/>
      <c r="BG39" s="50"/>
      <c r="BH39" s="25"/>
      <c r="BI39" s="50"/>
      <c r="BJ39" s="50"/>
      <c r="BK39" s="50"/>
      <c r="BL39" s="50"/>
      <c r="BM39" s="25"/>
      <c r="BN39" s="50"/>
      <c r="BO39" s="50"/>
      <c r="BP39" s="50"/>
      <c r="BQ39" s="50"/>
      <c r="BR39" s="50"/>
      <c r="BS39" s="50"/>
      <c r="BT39" s="25"/>
      <c r="BU39" s="25"/>
      <c r="BV39" s="25"/>
    </row>
    <row r="40" spans="1:74" ht="18.95" customHeight="1" x14ac:dyDescent="0.15">
      <c r="A40" s="552"/>
      <c r="B40" s="465"/>
      <c r="C40" s="466"/>
      <c r="D40" s="466"/>
      <c r="E40" s="466"/>
      <c r="F40" s="466"/>
      <c r="G40" s="467"/>
      <c r="H40" s="521"/>
      <c r="I40" s="522"/>
      <c r="J40" s="522"/>
      <c r="K40" s="522"/>
      <c r="L40" s="522"/>
      <c r="M40" s="522"/>
      <c r="N40" s="522"/>
      <c r="O40" s="522"/>
      <c r="P40" s="522"/>
      <c r="Q40" s="522"/>
      <c r="R40" s="522"/>
      <c r="S40" s="522"/>
      <c r="T40" s="522"/>
      <c r="U40" s="522"/>
      <c r="V40" s="522"/>
      <c r="W40" s="522"/>
      <c r="X40" s="522"/>
      <c r="Y40" s="522"/>
      <c r="Z40" s="522"/>
      <c r="AA40" s="522"/>
      <c r="AB40" s="522"/>
      <c r="AC40" s="522"/>
      <c r="AD40" s="522"/>
      <c r="AE40" s="522"/>
      <c r="AF40" s="522"/>
      <c r="AG40" s="522"/>
      <c r="AH40" s="523"/>
      <c r="AI40" s="50"/>
      <c r="AL40" s="68"/>
      <c r="AM40" s="25"/>
      <c r="AN40" s="25"/>
      <c r="AO40" s="25"/>
      <c r="AP40" s="25"/>
      <c r="AQ40" s="25"/>
      <c r="AR40" s="25"/>
      <c r="AS40" s="50"/>
      <c r="AT40" s="50"/>
      <c r="AU40" s="50"/>
      <c r="AV40" s="50"/>
      <c r="AW40" s="51"/>
      <c r="AX40" s="51"/>
      <c r="AY40" s="50"/>
      <c r="AZ40" s="50"/>
      <c r="BA40" s="50"/>
      <c r="BB40" s="50"/>
      <c r="BC40" s="51"/>
      <c r="BD40" s="51"/>
      <c r="BE40" s="50"/>
      <c r="BF40" s="25"/>
      <c r="BG40" s="50"/>
      <c r="BH40" s="25"/>
      <c r="BI40" s="50"/>
      <c r="BJ40" s="50"/>
      <c r="BK40" s="50"/>
      <c r="BL40" s="50"/>
      <c r="BM40" s="50"/>
      <c r="BN40" s="50"/>
      <c r="BO40" s="50"/>
      <c r="BP40" s="50"/>
      <c r="BQ40" s="50"/>
      <c r="BR40" s="50"/>
      <c r="BS40" s="50"/>
    </row>
    <row r="41" spans="1:74" ht="15" customHeight="1" x14ac:dyDescent="0.15">
      <c r="A41" s="552"/>
      <c r="B41" s="418" t="s">
        <v>174</v>
      </c>
      <c r="C41" s="419"/>
      <c r="D41" s="419"/>
      <c r="E41" s="419"/>
      <c r="F41" s="419"/>
      <c r="G41" s="419"/>
      <c r="H41" s="419"/>
      <c r="I41" s="419"/>
      <c r="J41" s="419"/>
      <c r="K41" s="419"/>
      <c r="L41" s="419"/>
      <c r="M41" s="419"/>
      <c r="N41" s="419"/>
      <c r="O41" s="419"/>
      <c r="P41" s="419"/>
      <c r="Q41" s="419"/>
      <c r="R41" s="419"/>
      <c r="S41" s="419"/>
      <c r="T41" s="419"/>
      <c r="U41" s="419"/>
      <c r="V41" s="419"/>
      <c r="W41" s="419"/>
      <c r="X41" s="419"/>
      <c r="Y41" s="419"/>
      <c r="Z41" s="419"/>
      <c r="AA41" s="419"/>
      <c r="AB41" s="419"/>
      <c r="AC41" s="419"/>
      <c r="AD41" s="419"/>
      <c r="AE41" s="419"/>
      <c r="AF41" s="419"/>
      <c r="AG41" s="419"/>
      <c r="AH41" s="563"/>
      <c r="AI41" s="50"/>
      <c r="AL41" s="68"/>
      <c r="AM41" s="25"/>
      <c r="AN41" s="25"/>
      <c r="AO41" s="25"/>
      <c r="AP41" s="25"/>
      <c r="AQ41" s="25"/>
      <c r="AR41" s="25"/>
      <c r="AS41" s="50"/>
      <c r="AT41" s="50"/>
      <c r="AU41" s="50"/>
      <c r="AV41" s="50"/>
      <c r="AW41" s="51"/>
      <c r="AX41" s="51"/>
      <c r="AY41" s="50"/>
      <c r="AZ41" s="50"/>
      <c r="BA41" s="50"/>
      <c r="BB41" s="50"/>
      <c r="BC41" s="51"/>
      <c r="BD41" s="51"/>
      <c r="BE41" s="50"/>
      <c r="BF41" s="25"/>
      <c r="BG41" s="50"/>
      <c r="BH41" s="25"/>
      <c r="BI41" s="50"/>
      <c r="BJ41" s="50"/>
      <c r="BK41" s="50"/>
      <c r="BL41" s="50"/>
      <c r="BM41" s="50"/>
      <c r="BN41" s="50"/>
      <c r="BO41" s="50"/>
      <c r="BP41" s="50"/>
      <c r="BQ41" s="50"/>
      <c r="BR41" s="50"/>
      <c r="BS41" s="50"/>
    </row>
    <row r="42" spans="1:74" ht="15" customHeight="1" x14ac:dyDescent="0.15">
      <c r="A42" s="552"/>
      <c r="B42" s="450" t="s">
        <v>142</v>
      </c>
      <c r="C42" s="451"/>
      <c r="D42" s="451"/>
      <c r="E42" s="451"/>
      <c r="F42" s="451"/>
      <c r="G42" s="452"/>
      <c r="H42" s="468"/>
      <c r="I42" s="469"/>
      <c r="J42" s="469"/>
      <c r="K42" s="469"/>
      <c r="L42" s="469"/>
      <c r="M42" s="469"/>
      <c r="N42" s="469"/>
      <c r="O42" s="469"/>
      <c r="P42" s="469"/>
      <c r="Q42" s="469"/>
      <c r="R42" s="469"/>
      <c r="S42" s="469"/>
      <c r="T42" s="469"/>
      <c r="U42" s="469"/>
      <c r="V42" s="469"/>
      <c r="W42" s="469"/>
      <c r="X42" s="469"/>
      <c r="Y42" s="469"/>
      <c r="Z42" s="469"/>
      <c r="AA42" s="469"/>
      <c r="AB42" s="469"/>
      <c r="AC42" s="469"/>
      <c r="AD42" s="469"/>
      <c r="AE42" s="469"/>
      <c r="AF42" s="469"/>
      <c r="AG42" s="469"/>
      <c r="AH42" s="570"/>
      <c r="AI42" s="25"/>
      <c r="AL42" s="68"/>
      <c r="AM42" s="25"/>
      <c r="AN42" s="25"/>
      <c r="AO42" s="25"/>
      <c r="AP42" s="25"/>
      <c r="AQ42" s="25"/>
      <c r="AR42" s="25"/>
      <c r="AS42" s="25"/>
      <c r="AT42" s="25"/>
      <c r="AU42" s="25"/>
      <c r="AV42" s="25"/>
      <c r="AW42" s="25"/>
      <c r="AX42" s="25"/>
      <c r="AY42" s="25"/>
      <c r="AZ42" s="25"/>
      <c r="BA42" s="25"/>
      <c r="BB42" s="25"/>
      <c r="BC42" s="25"/>
      <c r="BD42" s="25"/>
      <c r="BE42" s="25"/>
      <c r="BF42" s="25"/>
      <c r="BG42" s="25"/>
      <c r="BH42" s="25"/>
      <c r="BI42" s="25"/>
      <c r="BJ42" s="25"/>
      <c r="BK42" s="25"/>
      <c r="BL42" s="25"/>
      <c r="BM42" s="25"/>
      <c r="BN42" s="25"/>
      <c r="BO42" s="25"/>
      <c r="BP42" s="25"/>
      <c r="BQ42" s="25"/>
      <c r="BR42" s="25"/>
      <c r="BS42" s="25"/>
    </row>
    <row r="43" spans="1:74" ht="30" customHeight="1" x14ac:dyDescent="0.15">
      <c r="A43" s="552"/>
      <c r="B43" s="465" t="s">
        <v>152</v>
      </c>
      <c r="C43" s="466"/>
      <c r="D43" s="466"/>
      <c r="E43" s="466"/>
      <c r="F43" s="466"/>
      <c r="G43" s="467"/>
      <c r="H43" s="564"/>
      <c r="I43" s="565"/>
      <c r="J43" s="565"/>
      <c r="K43" s="565"/>
      <c r="L43" s="565"/>
      <c r="M43" s="565"/>
      <c r="N43" s="565"/>
      <c r="O43" s="565"/>
      <c r="P43" s="565"/>
      <c r="Q43" s="565"/>
      <c r="R43" s="565"/>
      <c r="S43" s="565"/>
      <c r="T43" s="565"/>
      <c r="U43" s="565"/>
      <c r="V43" s="565"/>
      <c r="W43" s="565"/>
      <c r="X43" s="565"/>
      <c r="Y43" s="565"/>
      <c r="Z43" s="565"/>
      <c r="AA43" s="565"/>
      <c r="AB43" s="565"/>
      <c r="AC43" s="565"/>
      <c r="AD43" s="565"/>
      <c r="AE43" s="565"/>
      <c r="AF43" s="565"/>
      <c r="AG43" s="565"/>
      <c r="AH43" s="566"/>
      <c r="AI43" s="25"/>
      <c r="AL43" s="68"/>
      <c r="AM43" s="25"/>
      <c r="AN43" s="25"/>
      <c r="AO43" s="25"/>
      <c r="AP43" s="25"/>
      <c r="AQ43" s="25"/>
      <c r="AR43" s="25"/>
      <c r="AS43" s="25"/>
      <c r="AT43" s="25"/>
      <c r="AU43" s="25"/>
      <c r="AV43" s="25"/>
      <c r="AW43" s="25"/>
      <c r="AX43" s="25"/>
      <c r="AY43" s="25"/>
      <c r="AZ43" s="25"/>
      <c r="BA43" s="25"/>
      <c r="BB43" s="25"/>
      <c r="BC43" s="25"/>
      <c r="BD43" s="25"/>
      <c r="BE43" s="25"/>
      <c r="BF43" s="25"/>
      <c r="BG43" s="25"/>
      <c r="BH43" s="25"/>
      <c r="BI43" s="25"/>
      <c r="BJ43" s="25"/>
      <c r="BK43" s="25"/>
      <c r="BL43" s="25"/>
      <c r="BM43" s="25"/>
      <c r="BN43" s="25"/>
      <c r="BO43" s="25"/>
      <c r="BP43" s="25"/>
      <c r="BQ43" s="25"/>
      <c r="BR43" s="25"/>
      <c r="BS43" s="25"/>
    </row>
    <row r="44" spans="1:74" ht="15" customHeight="1" x14ac:dyDescent="0.15">
      <c r="A44" s="552"/>
      <c r="B44" s="459" t="s">
        <v>151</v>
      </c>
      <c r="C44" s="451"/>
      <c r="D44" s="451"/>
      <c r="E44" s="451"/>
      <c r="F44" s="451"/>
      <c r="G44" s="452"/>
      <c r="H44" s="456" t="s">
        <v>139</v>
      </c>
      <c r="I44" s="457"/>
      <c r="J44" s="457"/>
      <c r="K44" s="457"/>
      <c r="L44" s="458"/>
      <c r="M44" s="458"/>
      <c r="N44" s="54" t="s">
        <v>138</v>
      </c>
      <c r="O44" s="458"/>
      <c r="P44" s="458"/>
      <c r="Q44" s="53" t="s">
        <v>137</v>
      </c>
      <c r="R44" s="457"/>
      <c r="S44" s="457"/>
      <c r="T44" s="457"/>
      <c r="U44" s="457"/>
      <c r="V44" s="457"/>
      <c r="W44" s="457"/>
      <c r="X44" s="457"/>
      <c r="Y44" s="457"/>
      <c r="Z44" s="457"/>
      <c r="AA44" s="457"/>
      <c r="AB44" s="457"/>
      <c r="AC44" s="457"/>
      <c r="AD44" s="457"/>
      <c r="AE44" s="457"/>
      <c r="AF44" s="457"/>
      <c r="AG44" s="457"/>
      <c r="AH44" s="527"/>
      <c r="AI44" s="50"/>
      <c r="AJ44" s="25"/>
      <c r="AK44" s="25"/>
      <c r="AL44" s="68"/>
      <c r="AM44" s="25"/>
      <c r="AN44" s="25"/>
      <c r="AO44" s="25"/>
      <c r="AP44" s="25"/>
      <c r="AQ44" s="25"/>
      <c r="AR44" s="25"/>
      <c r="AS44" s="50"/>
      <c r="AT44" s="50"/>
      <c r="AU44" s="50"/>
      <c r="AV44" s="50"/>
      <c r="AW44" s="50"/>
      <c r="AX44" s="50"/>
      <c r="AY44" s="50"/>
      <c r="AZ44" s="50"/>
      <c r="BA44" s="50"/>
      <c r="BB44" s="50"/>
      <c r="BC44" s="50"/>
      <c r="BD44" s="50"/>
      <c r="BE44" s="50"/>
      <c r="BF44" s="50"/>
      <c r="BG44" s="50"/>
      <c r="BH44" s="50"/>
      <c r="BI44" s="50"/>
      <c r="BJ44" s="50"/>
      <c r="BK44" s="50"/>
      <c r="BL44" s="50"/>
      <c r="BM44" s="50"/>
      <c r="BN44" s="50"/>
      <c r="BO44" s="50"/>
      <c r="BP44" s="50"/>
      <c r="BQ44" s="50"/>
      <c r="BR44" s="50"/>
      <c r="BS44" s="50"/>
      <c r="BT44" s="25"/>
      <c r="BU44" s="25"/>
      <c r="BV44" s="25"/>
    </row>
    <row r="45" spans="1:74" ht="15" customHeight="1" x14ac:dyDescent="0.15">
      <c r="A45" s="552"/>
      <c r="B45" s="509"/>
      <c r="C45" s="454"/>
      <c r="D45" s="454"/>
      <c r="E45" s="454"/>
      <c r="F45" s="454"/>
      <c r="G45" s="455"/>
      <c r="H45" s="494"/>
      <c r="I45" s="493"/>
      <c r="J45" s="493"/>
      <c r="K45" s="493"/>
      <c r="L45" s="52" t="s">
        <v>136</v>
      </c>
      <c r="M45" s="52" t="s">
        <v>135</v>
      </c>
      <c r="N45" s="493"/>
      <c r="O45" s="493"/>
      <c r="P45" s="493"/>
      <c r="Q45" s="493"/>
      <c r="R45" s="493"/>
      <c r="S45" s="493"/>
      <c r="T45" s="493"/>
      <c r="U45" s="493"/>
      <c r="V45" s="52" t="s">
        <v>134</v>
      </c>
      <c r="W45" s="52" t="s">
        <v>133</v>
      </c>
      <c r="X45" s="493"/>
      <c r="Y45" s="493"/>
      <c r="Z45" s="493"/>
      <c r="AA45" s="493"/>
      <c r="AB45" s="493"/>
      <c r="AC45" s="493"/>
      <c r="AD45" s="493"/>
      <c r="AE45" s="493"/>
      <c r="AF45" s="493"/>
      <c r="AG45" s="493"/>
      <c r="AH45" s="551"/>
      <c r="AI45" s="50"/>
      <c r="AJ45" s="25"/>
      <c r="AK45" s="25"/>
      <c r="AL45" s="68"/>
      <c r="AM45" s="25"/>
      <c r="AN45" s="25"/>
      <c r="AO45" s="25"/>
      <c r="AP45" s="25"/>
      <c r="AQ45" s="25"/>
      <c r="AR45" s="25"/>
      <c r="AS45" s="50"/>
      <c r="AT45" s="50"/>
      <c r="AU45" s="50"/>
      <c r="AV45" s="50"/>
      <c r="AW45" s="51"/>
      <c r="AX45" s="51"/>
      <c r="AY45" s="50"/>
      <c r="AZ45" s="50"/>
      <c r="BA45" s="50"/>
      <c r="BB45" s="50"/>
      <c r="BC45" s="28"/>
      <c r="BD45" s="51"/>
      <c r="BE45" s="50"/>
      <c r="BF45" s="25"/>
      <c r="BG45" s="50"/>
      <c r="BH45" s="25"/>
      <c r="BI45" s="50"/>
      <c r="BJ45" s="50"/>
      <c r="BK45" s="50"/>
      <c r="BL45" s="50"/>
      <c r="BM45" s="25"/>
      <c r="BN45" s="50"/>
      <c r="BO45" s="50"/>
      <c r="BP45" s="50"/>
      <c r="BQ45" s="50"/>
      <c r="BR45" s="50"/>
      <c r="BS45" s="50"/>
      <c r="BT45" s="25"/>
      <c r="BU45" s="25"/>
      <c r="BV45" s="25"/>
    </row>
    <row r="46" spans="1:74" ht="15" customHeight="1" x14ac:dyDescent="0.15">
      <c r="A46" s="552"/>
      <c r="B46" s="453"/>
      <c r="C46" s="454"/>
      <c r="D46" s="454"/>
      <c r="E46" s="454"/>
      <c r="F46" s="454"/>
      <c r="G46" s="455"/>
      <c r="H46" s="494"/>
      <c r="I46" s="493"/>
      <c r="J46" s="493"/>
      <c r="K46" s="493"/>
      <c r="L46" s="52" t="s">
        <v>132</v>
      </c>
      <c r="M46" s="52" t="s">
        <v>131</v>
      </c>
      <c r="N46" s="493"/>
      <c r="O46" s="493"/>
      <c r="P46" s="493"/>
      <c r="Q46" s="493"/>
      <c r="R46" s="493"/>
      <c r="S46" s="493"/>
      <c r="T46" s="493"/>
      <c r="U46" s="493"/>
      <c r="V46" s="52" t="s">
        <v>130</v>
      </c>
      <c r="W46" s="52" t="s">
        <v>129</v>
      </c>
      <c r="X46" s="493"/>
      <c r="Y46" s="493"/>
      <c r="Z46" s="493"/>
      <c r="AA46" s="493"/>
      <c r="AB46" s="493"/>
      <c r="AC46" s="493"/>
      <c r="AD46" s="493"/>
      <c r="AE46" s="493"/>
      <c r="AF46" s="493"/>
      <c r="AG46" s="493"/>
      <c r="AH46" s="551"/>
      <c r="AI46" s="50"/>
      <c r="AJ46" s="25"/>
      <c r="AK46" s="25"/>
      <c r="AL46" s="68"/>
      <c r="AM46" s="25"/>
      <c r="AN46" s="25"/>
      <c r="AO46" s="25"/>
      <c r="AP46" s="25"/>
      <c r="AQ46" s="25"/>
      <c r="AR46" s="25"/>
      <c r="AS46" s="50"/>
      <c r="AT46" s="50"/>
      <c r="AU46" s="50"/>
      <c r="AV46" s="50"/>
      <c r="AW46" s="51"/>
      <c r="AX46" s="51"/>
      <c r="AY46" s="50"/>
      <c r="AZ46" s="50"/>
      <c r="BA46" s="50"/>
      <c r="BB46" s="50"/>
      <c r="BC46" s="28"/>
      <c r="BD46" s="51"/>
      <c r="BE46" s="50"/>
      <c r="BF46" s="25"/>
      <c r="BG46" s="50"/>
      <c r="BH46" s="25"/>
      <c r="BI46" s="50"/>
      <c r="BJ46" s="50"/>
      <c r="BK46" s="50"/>
      <c r="BL46" s="50"/>
      <c r="BM46" s="25"/>
      <c r="BN46" s="50"/>
      <c r="BO46" s="50"/>
      <c r="BP46" s="50"/>
      <c r="BQ46" s="50"/>
      <c r="BR46" s="50"/>
      <c r="BS46" s="50"/>
      <c r="BT46" s="25"/>
      <c r="BU46" s="25"/>
      <c r="BV46" s="25"/>
    </row>
    <row r="47" spans="1:74" ht="18.95" customHeight="1" thickBot="1" x14ac:dyDescent="0.2">
      <c r="A47" s="553"/>
      <c r="B47" s="524"/>
      <c r="C47" s="525"/>
      <c r="D47" s="525"/>
      <c r="E47" s="525"/>
      <c r="F47" s="525"/>
      <c r="G47" s="526"/>
      <c r="H47" s="521"/>
      <c r="I47" s="522"/>
      <c r="J47" s="522"/>
      <c r="K47" s="522"/>
      <c r="L47" s="522"/>
      <c r="M47" s="522"/>
      <c r="N47" s="522"/>
      <c r="O47" s="522"/>
      <c r="P47" s="522"/>
      <c r="Q47" s="522"/>
      <c r="R47" s="522"/>
      <c r="S47" s="522"/>
      <c r="T47" s="522"/>
      <c r="U47" s="522"/>
      <c r="V47" s="522"/>
      <c r="W47" s="522"/>
      <c r="X47" s="522"/>
      <c r="Y47" s="522"/>
      <c r="Z47" s="522"/>
      <c r="AA47" s="522"/>
      <c r="AB47" s="522"/>
      <c r="AC47" s="522"/>
      <c r="AD47" s="522"/>
      <c r="AE47" s="522"/>
      <c r="AF47" s="522"/>
      <c r="AG47" s="522"/>
      <c r="AH47" s="523"/>
      <c r="AI47" s="50"/>
      <c r="AL47" s="68"/>
      <c r="AM47" s="25"/>
      <c r="AN47" s="25"/>
      <c r="AO47" s="25"/>
      <c r="AP47" s="25"/>
      <c r="AQ47" s="25"/>
      <c r="AR47" s="25"/>
      <c r="AS47" s="50"/>
      <c r="AT47" s="50"/>
      <c r="AU47" s="50"/>
      <c r="AV47" s="50"/>
      <c r="AW47" s="51"/>
      <c r="AX47" s="51"/>
      <c r="AY47" s="50"/>
      <c r="AZ47" s="50"/>
      <c r="BA47" s="50"/>
      <c r="BB47" s="50"/>
      <c r="BC47" s="51"/>
      <c r="BD47" s="51"/>
      <c r="BE47" s="50"/>
      <c r="BF47" s="25"/>
      <c r="BG47" s="50"/>
      <c r="BH47" s="25"/>
      <c r="BI47" s="50"/>
      <c r="BJ47" s="50"/>
      <c r="BK47" s="50"/>
      <c r="BL47" s="50"/>
      <c r="BM47" s="50"/>
      <c r="BN47" s="50"/>
      <c r="BO47" s="50"/>
      <c r="BP47" s="50"/>
      <c r="BQ47" s="50"/>
      <c r="BR47" s="50"/>
      <c r="BS47" s="50"/>
    </row>
    <row r="48" spans="1:74" ht="15" customHeight="1" x14ac:dyDescent="0.15">
      <c r="A48" s="530" t="s">
        <v>173</v>
      </c>
      <c r="B48" s="533" t="s">
        <v>142</v>
      </c>
      <c r="C48" s="534"/>
      <c r="D48" s="534"/>
      <c r="E48" s="534"/>
      <c r="F48" s="534"/>
      <c r="G48" s="535"/>
      <c r="H48" s="536"/>
      <c r="I48" s="537"/>
      <c r="J48" s="537"/>
      <c r="K48" s="537"/>
      <c r="L48" s="537"/>
      <c r="M48" s="537"/>
      <c r="N48" s="537"/>
      <c r="O48" s="537"/>
      <c r="P48" s="537"/>
      <c r="Q48" s="537"/>
      <c r="R48" s="537"/>
      <c r="S48" s="537"/>
      <c r="T48" s="537"/>
      <c r="U48" s="538"/>
      <c r="V48" s="539" t="s">
        <v>172</v>
      </c>
      <c r="W48" s="540"/>
      <c r="X48" s="540"/>
      <c r="Y48" s="541"/>
      <c r="Z48" s="542"/>
      <c r="AA48" s="543"/>
      <c r="AB48" s="543"/>
      <c r="AC48" s="543"/>
      <c r="AD48" s="543"/>
      <c r="AE48" s="543"/>
      <c r="AF48" s="543"/>
      <c r="AG48" s="543"/>
      <c r="AH48" s="544"/>
      <c r="AI48" s="25"/>
      <c r="AL48" s="68"/>
      <c r="AM48" s="25"/>
      <c r="AN48" s="25"/>
      <c r="AO48" s="25"/>
      <c r="AP48" s="25"/>
      <c r="AQ48" s="25"/>
      <c r="AR48" s="25"/>
      <c r="AS48" s="25"/>
      <c r="AT48" s="25"/>
      <c r="AU48" s="25"/>
      <c r="AV48" s="25"/>
      <c r="AW48" s="25"/>
      <c r="AX48" s="25"/>
      <c r="AY48" s="25"/>
      <c r="AZ48" s="25"/>
      <c r="BA48" s="25"/>
      <c r="BB48" s="25"/>
      <c r="BC48" s="25"/>
      <c r="BD48" s="25"/>
      <c r="BE48" s="25"/>
      <c r="BF48" s="25"/>
      <c r="BG48" s="25"/>
      <c r="BH48" s="25"/>
      <c r="BI48" s="25"/>
      <c r="BJ48" s="25"/>
      <c r="BK48" s="25"/>
      <c r="BL48" s="25"/>
      <c r="BM48" s="25"/>
      <c r="BN48" s="25"/>
      <c r="BO48" s="25"/>
      <c r="BP48" s="25"/>
      <c r="BQ48" s="25"/>
      <c r="BR48" s="25"/>
      <c r="BS48" s="25"/>
    </row>
    <row r="49" spans="1:74" ht="30" customHeight="1" x14ac:dyDescent="0.15">
      <c r="A49" s="531"/>
      <c r="B49" s="465" t="s">
        <v>171</v>
      </c>
      <c r="C49" s="466"/>
      <c r="D49" s="466"/>
      <c r="E49" s="466"/>
      <c r="F49" s="466"/>
      <c r="G49" s="467"/>
      <c r="H49" s="447"/>
      <c r="I49" s="448"/>
      <c r="J49" s="448"/>
      <c r="K49" s="448"/>
      <c r="L49" s="448"/>
      <c r="M49" s="448"/>
      <c r="N49" s="448"/>
      <c r="O49" s="448"/>
      <c r="P49" s="448"/>
      <c r="Q49" s="448"/>
      <c r="R49" s="448"/>
      <c r="S49" s="448"/>
      <c r="T49" s="448"/>
      <c r="U49" s="449"/>
      <c r="V49" s="418"/>
      <c r="W49" s="419"/>
      <c r="X49" s="419"/>
      <c r="Y49" s="420"/>
      <c r="Z49" s="545"/>
      <c r="AA49" s="546"/>
      <c r="AB49" s="546"/>
      <c r="AC49" s="546"/>
      <c r="AD49" s="546"/>
      <c r="AE49" s="546"/>
      <c r="AF49" s="546"/>
      <c r="AG49" s="546"/>
      <c r="AH49" s="547"/>
      <c r="AI49" s="25"/>
      <c r="AL49" s="68"/>
      <c r="AM49" s="25"/>
      <c r="AN49" s="25"/>
      <c r="AO49" s="25"/>
      <c r="AP49" s="25"/>
      <c r="AQ49" s="25"/>
      <c r="AR49" s="25"/>
      <c r="AS49" s="25"/>
      <c r="AT49" s="25"/>
      <c r="AU49" s="25"/>
      <c r="AV49" s="25"/>
      <c r="AW49" s="25"/>
      <c r="AX49" s="25"/>
      <c r="AY49" s="25"/>
      <c r="AZ49" s="25"/>
      <c r="BA49" s="25"/>
      <c r="BB49" s="25"/>
      <c r="BC49" s="25"/>
      <c r="BD49" s="25"/>
      <c r="BE49" s="25"/>
      <c r="BF49" s="25"/>
      <c r="BG49" s="25"/>
      <c r="BH49" s="25"/>
      <c r="BI49" s="25"/>
      <c r="BJ49" s="25"/>
      <c r="BK49" s="25"/>
      <c r="BL49" s="25"/>
      <c r="BM49" s="25"/>
      <c r="BN49" s="25"/>
      <c r="BO49" s="25"/>
      <c r="BP49" s="25"/>
      <c r="BQ49" s="25"/>
      <c r="BR49" s="25"/>
      <c r="BS49" s="25"/>
    </row>
    <row r="50" spans="1:74" ht="15" customHeight="1" x14ac:dyDescent="0.15">
      <c r="A50" s="531"/>
      <c r="B50" s="459" t="s">
        <v>170</v>
      </c>
      <c r="C50" s="451"/>
      <c r="D50" s="451"/>
      <c r="E50" s="451"/>
      <c r="F50" s="451"/>
      <c r="G50" s="452"/>
      <c r="H50" s="456" t="s">
        <v>139</v>
      </c>
      <c r="I50" s="457"/>
      <c r="J50" s="457"/>
      <c r="K50" s="457"/>
      <c r="L50" s="458"/>
      <c r="M50" s="458"/>
      <c r="N50" s="54" t="s">
        <v>138</v>
      </c>
      <c r="O50" s="458"/>
      <c r="P50" s="458"/>
      <c r="Q50" s="53" t="s">
        <v>137</v>
      </c>
      <c r="R50" s="457"/>
      <c r="S50" s="457"/>
      <c r="T50" s="457"/>
      <c r="U50" s="457"/>
      <c r="V50" s="457"/>
      <c r="W50" s="457"/>
      <c r="X50" s="457"/>
      <c r="Y50" s="457"/>
      <c r="Z50" s="457"/>
      <c r="AA50" s="457"/>
      <c r="AB50" s="457"/>
      <c r="AC50" s="457"/>
      <c r="AD50" s="457"/>
      <c r="AE50" s="457"/>
      <c r="AF50" s="457"/>
      <c r="AG50" s="457"/>
      <c r="AH50" s="527"/>
      <c r="AI50" s="50"/>
      <c r="AJ50" s="25"/>
      <c r="AK50" s="25"/>
      <c r="AL50" s="68"/>
      <c r="AM50" s="25"/>
      <c r="AN50" s="25"/>
      <c r="AO50" s="25"/>
      <c r="AP50" s="25"/>
      <c r="AQ50" s="25"/>
      <c r="AR50" s="25"/>
      <c r="AS50" s="50"/>
      <c r="AT50" s="50"/>
      <c r="AU50" s="50"/>
      <c r="AV50" s="50"/>
      <c r="AW50" s="50"/>
      <c r="AX50" s="50"/>
      <c r="AY50" s="50"/>
      <c r="AZ50" s="50"/>
      <c r="BA50" s="50"/>
      <c r="BB50" s="50"/>
      <c r="BC50" s="50"/>
      <c r="BD50" s="50"/>
      <c r="BE50" s="50"/>
      <c r="BF50" s="50"/>
      <c r="BG50" s="50"/>
      <c r="BH50" s="50"/>
      <c r="BI50" s="50"/>
      <c r="BJ50" s="50"/>
      <c r="BK50" s="50"/>
      <c r="BL50" s="50"/>
      <c r="BM50" s="50"/>
      <c r="BN50" s="50"/>
      <c r="BO50" s="50"/>
      <c r="BP50" s="50"/>
      <c r="BQ50" s="50"/>
      <c r="BR50" s="50"/>
      <c r="BS50" s="50"/>
      <c r="BT50" s="25"/>
      <c r="BU50" s="25"/>
      <c r="BV50" s="25"/>
    </row>
    <row r="51" spans="1:74" ht="15" customHeight="1" x14ac:dyDescent="0.15">
      <c r="A51" s="531"/>
      <c r="B51" s="509"/>
      <c r="C51" s="454"/>
      <c r="D51" s="454"/>
      <c r="E51" s="454"/>
      <c r="F51" s="454"/>
      <c r="G51" s="455"/>
      <c r="H51" s="494"/>
      <c r="I51" s="493"/>
      <c r="J51" s="493"/>
      <c r="K51" s="493"/>
      <c r="L51" s="52" t="s">
        <v>136</v>
      </c>
      <c r="M51" s="52" t="s">
        <v>135</v>
      </c>
      <c r="N51" s="493"/>
      <c r="O51" s="493"/>
      <c r="P51" s="493"/>
      <c r="Q51" s="493"/>
      <c r="R51" s="493"/>
      <c r="S51" s="493"/>
      <c r="T51" s="493"/>
      <c r="U51" s="493"/>
      <c r="V51" s="52" t="s">
        <v>134</v>
      </c>
      <c r="W51" s="52" t="s">
        <v>133</v>
      </c>
      <c r="X51" s="493"/>
      <c r="Y51" s="493"/>
      <c r="Z51" s="493"/>
      <c r="AA51" s="493"/>
      <c r="AB51" s="493"/>
      <c r="AC51" s="493"/>
      <c r="AD51" s="493"/>
      <c r="AE51" s="493"/>
      <c r="AF51" s="493"/>
      <c r="AG51" s="493"/>
      <c r="AH51" s="551"/>
      <c r="AI51" s="50"/>
      <c r="AJ51" s="25"/>
      <c r="AK51" s="25"/>
      <c r="AL51" s="68"/>
      <c r="AM51" s="25"/>
      <c r="AN51" s="25"/>
      <c r="AO51" s="25"/>
      <c r="AP51" s="25"/>
      <c r="AQ51" s="25"/>
      <c r="AR51" s="25"/>
      <c r="AS51" s="50"/>
      <c r="AT51" s="50"/>
      <c r="AU51" s="50"/>
      <c r="AV51" s="50"/>
      <c r="AW51" s="51"/>
      <c r="AX51" s="51"/>
      <c r="AY51" s="50"/>
      <c r="AZ51" s="50"/>
      <c r="BA51" s="50"/>
      <c r="BB51" s="50"/>
      <c r="BC51" s="28"/>
      <c r="BD51" s="51"/>
      <c r="BE51" s="50"/>
      <c r="BF51" s="25"/>
      <c r="BG51" s="50"/>
      <c r="BH51" s="25"/>
      <c r="BI51" s="50"/>
      <c r="BJ51" s="50"/>
      <c r="BK51" s="50"/>
      <c r="BL51" s="50"/>
      <c r="BM51" s="25"/>
      <c r="BN51" s="50"/>
      <c r="BO51" s="50"/>
      <c r="BP51" s="50"/>
      <c r="BQ51" s="50"/>
      <c r="BR51" s="50"/>
      <c r="BS51" s="50"/>
      <c r="BT51" s="25"/>
      <c r="BU51" s="25"/>
      <c r="BV51" s="25"/>
    </row>
    <row r="52" spans="1:74" ht="15" customHeight="1" x14ac:dyDescent="0.15">
      <c r="A52" s="531"/>
      <c r="B52" s="453"/>
      <c r="C52" s="454"/>
      <c r="D52" s="454"/>
      <c r="E52" s="454"/>
      <c r="F52" s="454"/>
      <c r="G52" s="455"/>
      <c r="H52" s="494"/>
      <c r="I52" s="493"/>
      <c r="J52" s="493"/>
      <c r="K52" s="493"/>
      <c r="L52" s="52" t="s">
        <v>132</v>
      </c>
      <c r="M52" s="52" t="s">
        <v>131</v>
      </c>
      <c r="N52" s="493"/>
      <c r="O52" s="493"/>
      <c r="P52" s="493"/>
      <c r="Q52" s="493"/>
      <c r="R52" s="493"/>
      <c r="S52" s="493"/>
      <c r="T52" s="493"/>
      <c r="U52" s="493"/>
      <c r="V52" s="52" t="s">
        <v>130</v>
      </c>
      <c r="W52" s="52" t="s">
        <v>129</v>
      </c>
      <c r="X52" s="493"/>
      <c r="Y52" s="493"/>
      <c r="Z52" s="493"/>
      <c r="AA52" s="493"/>
      <c r="AB52" s="493"/>
      <c r="AC52" s="493"/>
      <c r="AD52" s="493"/>
      <c r="AE52" s="493"/>
      <c r="AF52" s="493"/>
      <c r="AG52" s="493"/>
      <c r="AH52" s="551"/>
      <c r="AI52" s="50"/>
      <c r="AJ52" s="25"/>
      <c r="AK52" s="25"/>
      <c r="AL52" s="68"/>
      <c r="AM52" s="25"/>
      <c r="AN52" s="25"/>
      <c r="AO52" s="25"/>
      <c r="AP52" s="25"/>
      <c r="AQ52" s="25"/>
      <c r="AR52" s="25"/>
      <c r="AS52" s="50"/>
      <c r="AT52" s="50"/>
      <c r="AU52" s="50"/>
      <c r="AV52" s="50"/>
      <c r="AW52" s="51"/>
      <c r="AX52" s="51"/>
      <c r="AY52" s="50"/>
      <c r="AZ52" s="50"/>
      <c r="BA52" s="50"/>
      <c r="BB52" s="50"/>
      <c r="BC52" s="28"/>
      <c r="BD52" s="51"/>
      <c r="BE52" s="50"/>
      <c r="BF52" s="25"/>
      <c r="BG52" s="50"/>
      <c r="BH52" s="25"/>
      <c r="BI52" s="50"/>
      <c r="BJ52" s="50"/>
      <c r="BK52" s="50"/>
      <c r="BL52" s="50"/>
      <c r="BM52" s="25"/>
      <c r="BN52" s="50"/>
      <c r="BO52" s="50"/>
      <c r="BP52" s="50"/>
      <c r="BQ52" s="50"/>
      <c r="BR52" s="50"/>
      <c r="BS52" s="50"/>
      <c r="BT52" s="25"/>
      <c r="BU52" s="25"/>
      <c r="BV52" s="25"/>
    </row>
    <row r="53" spans="1:74" ht="18.95" customHeight="1" thickBot="1" x14ac:dyDescent="0.2">
      <c r="A53" s="532"/>
      <c r="B53" s="524"/>
      <c r="C53" s="525"/>
      <c r="D53" s="525"/>
      <c r="E53" s="525"/>
      <c r="F53" s="525"/>
      <c r="G53" s="526"/>
      <c r="H53" s="548"/>
      <c r="I53" s="549"/>
      <c r="J53" s="549"/>
      <c r="K53" s="549"/>
      <c r="L53" s="549"/>
      <c r="M53" s="549"/>
      <c r="N53" s="549"/>
      <c r="O53" s="549"/>
      <c r="P53" s="549"/>
      <c r="Q53" s="549"/>
      <c r="R53" s="549"/>
      <c r="S53" s="549"/>
      <c r="T53" s="549"/>
      <c r="U53" s="549"/>
      <c r="V53" s="549"/>
      <c r="W53" s="549"/>
      <c r="X53" s="549"/>
      <c r="Y53" s="549"/>
      <c r="Z53" s="549"/>
      <c r="AA53" s="549"/>
      <c r="AB53" s="549"/>
      <c r="AC53" s="549"/>
      <c r="AD53" s="549"/>
      <c r="AE53" s="549"/>
      <c r="AF53" s="549"/>
      <c r="AG53" s="549"/>
      <c r="AH53" s="550"/>
      <c r="AI53" s="50"/>
      <c r="AL53" s="68"/>
      <c r="AM53" s="25"/>
      <c r="AN53" s="25"/>
      <c r="AO53" s="25"/>
      <c r="AP53" s="25"/>
      <c r="AQ53" s="25"/>
      <c r="AR53" s="25"/>
      <c r="AS53" s="50"/>
      <c r="AT53" s="50"/>
      <c r="AU53" s="50"/>
      <c r="AV53" s="50"/>
      <c r="AW53" s="51"/>
      <c r="AX53" s="51"/>
      <c r="AY53" s="50"/>
      <c r="AZ53" s="50"/>
      <c r="BA53" s="50"/>
      <c r="BB53" s="50"/>
      <c r="BC53" s="51"/>
      <c r="BD53" s="51"/>
      <c r="BE53" s="50"/>
      <c r="BF53" s="25"/>
      <c r="BG53" s="50"/>
      <c r="BH53" s="25"/>
      <c r="BI53" s="50"/>
      <c r="BJ53" s="50"/>
      <c r="BK53" s="50"/>
      <c r="BL53" s="50"/>
      <c r="BM53" s="50"/>
      <c r="BN53" s="50"/>
      <c r="BO53" s="50"/>
      <c r="BP53" s="50"/>
      <c r="BQ53" s="50"/>
      <c r="BR53" s="50"/>
      <c r="BS53" s="50"/>
    </row>
    <row r="54" spans="1:74" ht="15" customHeight="1" x14ac:dyDescent="0.15">
      <c r="A54" s="67" t="s">
        <v>169</v>
      </c>
      <c r="C54" s="519" t="s">
        <v>168</v>
      </c>
      <c r="D54" s="528" t="s">
        <v>167</v>
      </c>
      <c r="E54" s="528"/>
      <c r="F54" s="528"/>
      <c r="G54" s="528"/>
      <c r="H54" s="528"/>
      <c r="I54" s="528"/>
      <c r="J54" s="528"/>
      <c r="K54" s="528"/>
      <c r="L54" s="528"/>
      <c r="M54" s="528"/>
      <c r="N54" s="528"/>
      <c r="O54" s="528"/>
      <c r="P54" s="528"/>
      <c r="Q54" s="528"/>
      <c r="R54" s="528"/>
      <c r="S54" s="528"/>
      <c r="T54" s="528"/>
      <c r="U54" s="528"/>
      <c r="V54" s="528"/>
      <c r="W54" s="528"/>
      <c r="X54" s="528"/>
      <c r="Y54" s="528"/>
      <c r="Z54" s="528"/>
      <c r="AA54" s="528"/>
      <c r="AB54" s="528"/>
      <c r="AC54" s="528"/>
      <c r="AD54" s="528"/>
      <c r="AE54" s="528"/>
      <c r="AF54" s="528"/>
      <c r="AG54" s="528"/>
      <c r="AH54" s="528"/>
    </row>
    <row r="55" spans="1:74" ht="15" customHeight="1" x14ac:dyDescent="0.15">
      <c r="C55" s="520"/>
      <c r="D55" s="529"/>
      <c r="E55" s="529"/>
      <c r="F55" s="529"/>
      <c r="G55" s="529"/>
      <c r="H55" s="529"/>
      <c r="I55" s="529"/>
      <c r="J55" s="529"/>
      <c r="K55" s="529"/>
      <c r="L55" s="529"/>
      <c r="M55" s="529"/>
      <c r="N55" s="529"/>
      <c r="O55" s="529"/>
      <c r="P55" s="529"/>
      <c r="Q55" s="529"/>
      <c r="R55" s="529"/>
      <c r="S55" s="529"/>
      <c r="T55" s="529"/>
      <c r="U55" s="529"/>
      <c r="V55" s="529"/>
      <c r="W55" s="529"/>
      <c r="X55" s="529"/>
      <c r="Y55" s="529"/>
      <c r="Z55" s="529"/>
      <c r="AA55" s="529"/>
      <c r="AB55" s="529"/>
      <c r="AC55" s="529"/>
      <c r="AD55" s="529"/>
      <c r="AE55" s="529"/>
      <c r="AF55" s="529"/>
      <c r="AG55" s="529"/>
      <c r="AH55" s="529"/>
    </row>
    <row r="56" spans="1:74" ht="15" customHeight="1" x14ac:dyDescent="0.15">
      <c r="C56" s="520"/>
      <c r="D56" s="529"/>
      <c r="E56" s="529"/>
      <c r="F56" s="529"/>
      <c r="G56" s="529"/>
      <c r="H56" s="529"/>
      <c r="I56" s="529"/>
      <c r="J56" s="529"/>
      <c r="K56" s="529"/>
      <c r="L56" s="529"/>
      <c r="M56" s="529"/>
      <c r="N56" s="529"/>
      <c r="O56" s="529"/>
      <c r="P56" s="529"/>
      <c r="Q56" s="529"/>
      <c r="R56" s="529"/>
      <c r="S56" s="529"/>
      <c r="T56" s="529"/>
      <c r="U56" s="529"/>
      <c r="V56" s="529"/>
      <c r="W56" s="529"/>
      <c r="X56" s="529"/>
      <c r="Y56" s="529"/>
      <c r="Z56" s="529"/>
      <c r="AA56" s="529"/>
      <c r="AB56" s="529"/>
      <c r="AC56" s="529"/>
      <c r="AD56" s="529"/>
      <c r="AE56" s="529"/>
      <c r="AF56" s="529"/>
      <c r="AG56" s="529"/>
      <c r="AH56" s="529"/>
    </row>
    <row r="57" spans="1:74" ht="15" customHeight="1" x14ac:dyDescent="0.15">
      <c r="C57" s="520"/>
      <c r="D57" s="529"/>
      <c r="E57" s="529"/>
      <c r="F57" s="529"/>
      <c r="G57" s="529"/>
      <c r="H57" s="529"/>
      <c r="I57" s="529"/>
      <c r="J57" s="529"/>
      <c r="K57" s="529"/>
      <c r="L57" s="529"/>
      <c r="M57" s="529"/>
      <c r="N57" s="529"/>
      <c r="O57" s="529"/>
      <c r="P57" s="529"/>
      <c r="Q57" s="529"/>
      <c r="R57" s="529"/>
      <c r="S57" s="529"/>
      <c r="T57" s="529"/>
      <c r="U57" s="529"/>
      <c r="V57" s="529"/>
      <c r="W57" s="529"/>
      <c r="X57" s="529"/>
      <c r="Y57" s="529"/>
      <c r="Z57" s="529"/>
      <c r="AA57" s="529"/>
      <c r="AB57" s="529"/>
      <c r="AC57" s="529"/>
      <c r="AD57" s="529"/>
      <c r="AE57" s="529"/>
      <c r="AF57" s="529"/>
      <c r="AG57" s="529"/>
      <c r="AH57" s="529"/>
    </row>
    <row r="58" spans="1:74" ht="15" customHeight="1" x14ac:dyDescent="0.15">
      <c r="C58" s="520"/>
      <c r="D58" s="529"/>
      <c r="E58" s="529"/>
      <c r="F58" s="529"/>
      <c r="G58" s="529"/>
      <c r="H58" s="529"/>
      <c r="I58" s="529"/>
      <c r="J58" s="529"/>
      <c r="K58" s="529"/>
      <c r="L58" s="529"/>
      <c r="M58" s="529"/>
      <c r="N58" s="529"/>
      <c r="O58" s="529"/>
      <c r="P58" s="529"/>
      <c r="Q58" s="529"/>
      <c r="R58" s="529"/>
      <c r="S58" s="529"/>
      <c r="T58" s="529"/>
      <c r="U58" s="529"/>
      <c r="V58" s="529"/>
      <c r="W58" s="529"/>
      <c r="X58" s="529"/>
      <c r="Y58" s="529"/>
      <c r="Z58" s="529"/>
      <c r="AA58" s="529"/>
      <c r="AB58" s="529"/>
      <c r="AC58" s="529"/>
      <c r="AD58" s="529"/>
      <c r="AE58" s="529"/>
      <c r="AF58" s="529"/>
      <c r="AG58" s="529"/>
      <c r="AH58" s="529"/>
    </row>
    <row r="59" spans="1:74" ht="14.85" customHeight="1" x14ac:dyDescent="0.15">
      <c r="A59" s="25"/>
      <c r="C59" s="520"/>
      <c r="D59" s="529"/>
      <c r="E59" s="529"/>
      <c r="F59" s="529"/>
      <c r="G59" s="529"/>
      <c r="H59" s="529"/>
      <c r="I59" s="529"/>
      <c r="J59" s="529"/>
      <c r="K59" s="529"/>
      <c r="L59" s="529"/>
      <c r="M59" s="529"/>
      <c r="N59" s="529"/>
      <c r="O59" s="529"/>
      <c r="P59" s="529"/>
      <c r="Q59" s="529"/>
      <c r="R59" s="529"/>
      <c r="S59" s="529"/>
      <c r="T59" s="529"/>
      <c r="U59" s="529"/>
      <c r="V59" s="529"/>
      <c r="W59" s="529"/>
      <c r="X59" s="529"/>
      <c r="Y59" s="529"/>
      <c r="Z59" s="529"/>
      <c r="AA59" s="529"/>
      <c r="AB59" s="529"/>
      <c r="AC59" s="529"/>
      <c r="AD59" s="529"/>
      <c r="AE59" s="529"/>
      <c r="AF59" s="529"/>
      <c r="AG59" s="529"/>
      <c r="AH59" s="529"/>
    </row>
    <row r="60" spans="1:74" ht="14.85" customHeight="1" x14ac:dyDescent="0.15">
      <c r="A60" s="25"/>
      <c r="D60" s="529"/>
      <c r="E60" s="529"/>
      <c r="F60" s="529"/>
      <c r="G60" s="529"/>
      <c r="H60" s="529"/>
      <c r="I60" s="529"/>
      <c r="J60" s="529"/>
      <c r="K60" s="529"/>
      <c r="L60" s="529"/>
      <c r="M60" s="529"/>
      <c r="N60" s="529"/>
      <c r="O60" s="529"/>
      <c r="P60" s="529"/>
      <c r="Q60" s="529"/>
      <c r="R60" s="529"/>
      <c r="S60" s="529"/>
      <c r="T60" s="529"/>
      <c r="U60" s="529"/>
      <c r="V60" s="529"/>
      <c r="W60" s="529"/>
      <c r="X60" s="529"/>
      <c r="Y60" s="529"/>
      <c r="Z60" s="529"/>
      <c r="AA60" s="529"/>
      <c r="AB60" s="529"/>
      <c r="AC60" s="529"/>
      <c r="AD60" s="529"/>
      <c r="AE60" s="529"/>
      <c r="AF60" s="529"/>
      <c r="AG60" s="529"/>
      <c r="AH60" s="529"/>
    </row>
    <row r="61" spans="1:74" ht="14.85" customHeight="1" x14ac:dyDescent="0.15">
      <c r="A61" s="25"/>
    </row>
    <row r="62" spans="1:74" ht="14.85" customHeight="1" x14ac:dyDescent="0.15">
      <c r="A62" s="25"/>
    </row>
    <row r="63" spans="1:74" ht="14.85" customHeight="1" x14ac:dyDescent="0.15">
      <c r="A63" s="25"/>
    </row>
    <row r="64" spans="1:74" ht="14.85" customHeight="1" x14ac:dyDescent="0.15">
      <c r="A64" s="25"/>
    </row>
    <row r="65" spans="1:1" ht="14.85" customHeight="1" x14ac:dyDescent="0.15">
      <c r="A65" s="25"/>
    </row>
    <row r="66" spans="1:1" ht="14.85" customHeight="1" x14ac:dyDescent="0.15">
      <c r="A66" s="25"/>
    </row>
    <row r="67" spans="1:1" ht="14.85" customHeight="1" x14ac:dyDescent="0.15">
      <c r="A67" s="25"/>
    </row>
    <row r="68" spans="1:1" ht="14.85" customHeight="1" x14ac:dyDescent="0.15">
      <c r="A68" s="25"/>
    </row>
    <row r="69" spans="1:1" ht="14.85" customHeight="1" x14ac:dyDescent="0.15">
      <c r="A69" s="25"/>
    </row>
    <row r="70" spans="1:1" ht="14.85" customHeight="1" x14ac:dyDescent="0.15">
      <c r="A70" s="25"/>
    </row>
    <row r="71" spans="1:1" ht="14.85" customHeight="1" x14ac:dyDescent="0.15">
      <c r="A71" s="25"/>
    </row>
    <row r="72" spans="1:1" ht="14.85" customHeight="1" x14ac:dyDescent="0.15">
      <c r="A72" s="25"/>
    </row>
    <row r="73" spans="1:1" ht="14.85" customHeight="1" x14ac:dyDescent="0.15">
      <c r="A73" s="25"/>
    </row>
    <row r="74" spans="1:1" ht="14.85" customHeight="1" x14ac:dyDescent="0.15">
      <c r="A74" s="25"/>
    </row>
    <row r="75" spans="1:1" ht="14.85" customHeight="1" x14ac:dyDescent="0.15">
      <c r="A75" s="25"/>
    </row>
    <row r="76" spans="1:1" ht="14.85" customHeight="1" x14ac:dyDescent="0.15">
      <c r="A76" s="25"/>
    </row>
    <row r="77" spans="1:1" ht="14.85" customHeight="1" x14ac:dyDescent="0.15">
      <c r="A77" s="25"/>
    </row>
    <row r="78" spans="1:1" ht="14.85" customHeight="1" x14ac:dyDescent="0.15">
      <c r="A78" s="25"/>
    </row>
    <row r="79" spans="1:1" ht="14.85" customHeight="1" x14ac:dyDescent="0.15">
      <c r="A79" s="25"/>
    </row>
    <row r="80" spans="1:1" ht="14.85" customHeight="1" x14ac:dyDescent="0.15">
      <c r="A80" s="25"/>
    </row>
    <row r="81" spans="1:1" ht="14.85" customHeight="1" x14ac:dyDescent="0.15">
      <c r="A81" s="25"/>
    </row>
    <row r="82" spans="1:1" ht="14.85" customHeight="1" x14ac:dyDescent="0.15">
      <c r="A82" s="25"/>
    </row>
    <row r="83" spans="1:1" ht="14.85" customHeight="1" x14ac:dyDescent="0.15">
      <c r="A83" s="25"/>
    </row>
    <row r="84" spans="1:1" ht="14.85" customHeight="1" x14ac:dyDescent="0.15">
      <c r="A84" s="25"/>
    </row>
    <row r="85" spans="1:1" ht="14.85" customHeight="1" x14ac:dyDescent="0.15">
      <c r="A85" s="25"/>
    </row>
    <row r="86" spans="1:1" ht="14.85" customHeight="1" x14ac:dyDescent="0.15">
      <c r="A86" s="25"/>
    </row>
    <row r="87" spans="1:1" ht="14.85" customHeight="1" x14ac:dyDescent="0.15">
      <c r="A87" s="25"/>
    </row>
    <row r="88" spans="1:1" ht="14.85" customHeight="1" x14ac:dyDescent="0.15">
      <c r="A88" s="25"/>
    </row>
    <row r="89" spans="1:1" ht="14.85" customHeight="1" x14ac:dyDescent="0.15">
      <c r="A89" s="25"/>
    </row>
    <row r="90" spans="1:1" ht="14.85" customHeight="1" x14ac:dyDescent="0.15">
      <c r="A90" s="25"/>
    </row>
    <row r="91" spans="1:1" ht="14.85" customHeight="1" x14ac:dyDescent="0.15">
      <c r="A91" s="25"/>
    </row>
    <row r="92" spans="1:1" ht="14.85" customHeight="1" x14ac:dyDescent="0.15">
      <c r="A92" s="25"/>
    </row>
    <row r="93" spans="1:1" ht="14.85" customHeight="1" x14ac:dyDescent="0.15">
      <c r="A93" s="25"/>
    </row>
    <row r="94" spans="1:1" ht="14.85" customHeight="1" x14ac:dyDescent="0.15">
      <c r="A94" s="25"/>
    </row>
    <row r="95" spans="1:1" ht="14.85" customHeight="1" x14ac:dyDescent="0.15">
      <c r="A95" s="25"/>
    </row>
    <row r="96" spans="1:1" ht="14.85" customHeight="1" x14ac:dyDescent="0.15">
      <c r="A96" s="25"/>
    </row>
    <row r="97" spans="1:1" ht="14.85" customHeight="1" x14ac:dyDescent="0.15">
      <c r="A97" s="25"/>
    </row>
    <row r="98" spans="1:1" ht="14.85" customHeight="1" x14ac:dyDescent="0.15">
      <c r="A98" s="25"/>
    </row>
    <row r="99" spans="1:1" ht="14.85" customHeight="1" x14ac:dyDescent="0.15">
      <c r="A99" s="25"/>
    </row>
    <row r="100" spans="1:1" ht="14.85" customHeight="1" x14ac:dyDescent="0.15">
      <c r="A100" s="25"/>
    </row>
    <row r="101" spans="1:1" ht="14.85" customHeight="1" x14ac:dyDescent="0.15">
      <c r="A101" s="25"/>
    </row>
    <row r="102" spans="1:1" ht="14.85" customHeight="1" x14ac:dyDescent="0.15">
      <c r="A102" s="25"/>
    </row>
    <row r="103" spans="1:1" ht="14.85" customHeight="1" x14ac:dyDescent="0.15">
      <c r="A103" s="25"/>
    </row>
    <row r="104" spans="1:1" ht="14.85" customHeight="1" x14ac:dyDescent="0.15">
      <c r="A104" s="25"/>
    </row>
    <row r="105" spans="1:1" ht="14.85" customHeight="1" x14ac:dyDescent="0.15">
      <c r="A105" s="25"/>
    </row>
    <row r="106" spans="1:1" ht="14.85" customHeight="1" x14ac:dyDescent="0.15">
      <c r="A106" s="25"/>
    </row>
    <row r="107" spans="1:1" ht="14.85" customHeight="1" x14ac:dyDescent="0.15">
      <c r="A107" s="25"/>
    </row>
    <row r="108" spans="1:1" ht="14.85" customHeight="1" x14ac:dyDescent="0.15">
      <c r="A108" s="25"/>
    </row>
    <row r="109" spans="1:1" ht="14.85" customHeight="1" x14ac:dyDescent="0.15">
      <c r="A109" s="25"/>
    </row>
    <row r="110" spans="1:1" ht="14.85" customHeight="1" x14ac:dyDescent="0.15">
      <c r="A110" s="25"/>
    </row>
    <row r="111" spans="1:1" ht="14.85" customHeight="1" x14ac:dyDescent="0.15">
      <c r="A111" s="25"/>
    </row>
    <row r="112" spans="1:1" ht="14.85" customHeight="1" x14ac:dyDescent="0.15">
      <c r="A112" s="25"/>
    </row>
    <row r="113" spans="1:1" ht="14.85" customHeight="1" x14ac:dyDescent="0.15">
      <c r="A113" s="25"/>
    </row>
    <row r="114" spans="1:1" ht="14.85" customHeight="1" x14ac:dyDescent="0.15">
      <c r="A114" s="25"/>
    </row>
    <row r="115" spans="1:1" ht="14.85" customHeight="1" x14ac:dyDescent="0.15">
      <c r="A115" s="25"/>
    </row>
    <row r="116" spans="1:1" ht="14.85" customHeight="1" x14ac:dyDescent="0.15">
      <c r="A116" s="25"/>
    </row>
    <row r="117" spans="1:1" ht="14.85" customHeight="1" x14ac:dyDescent="0.15">
      <c r="A117" s="25"/>
    </row>
    <row r="118" spans="1:1" ht="14.85" customHeight="1" x14ac:dyDescent="0.15">
      <c r="A118" s="25"/>
    </row>
    <row r="119" spans="1:1" ht="14.85" customHeight="1" x14ac:dyDescent="0.15">
      <c r="A119" s="25"/>
    </row>
    <row r="120" spans="1:1" ht="14.85" customHeight="1" x14ac:dyDescent="0.15">
      <c r="A120" s="25"/>
    </row>
    <row r="121" spans="1:1" ht="14.85" customHeight="1" x14ac:dyDescent="0.15">
      <c r="A121" s="25"/>
    </row>
    <row r="122" spans="1:1" ht="14.85" customHeight="1" x14ac:dyDescent="0.15">
      <c r="A122" s="25"/>
    </row>
    <row r="123" spans="1:1" ht="14.85" customHeight="1" x14ac:dyDescent="0.15">
      <c r="A123" s="25"/>
    </row>
    <row r="124" spans="1:1" ht="14.85" customHeight="1" x14ac:dyDescent="0.15">
      <c r="A124" s="25"/>
    </row>
    <row r="125" spans="1:1" ht="14.85" customHeight="1" x14ac:dyDescent="0.15">
      <c r="A125" s="25"/>
    </row>
    <row r="126" spans="1:1" ht="14.85" customHeight="1" x14ac:dyDescent="0.15">
      <c r="A126" s="25"/>
    </row>
    <row r="127" spans="1:1" ht="14.85" customHeight="1" x14ac:dyDescent="0.15">
      <c r="A127" s="25"/>
    </row>
    <row r="128" spans="1:1" ht="14.85" customHeight="1" x14ac:dyDescent="0.15">
      <c r="A128" s="25"/>
    </row>
    <row r="129" spans="1:1" ht="14.85" customHeight="1" x14ac:dyDescent="0.15">
      <c r="A129" s="25"/>
    </row>
    <row r="130" spans="1:1" ht="14.85" customHeight="1" x14ac:dyDescent="0.15">
      <c r="A130" s="25"/>
    </row>
    <row r="131" spans="1:1" ht="14.85" customHeight="1" x14ac:dyDescent="0.15">
      <c r="A131" s="25"/>
    </row>
    <row r="132" spans="1:1" ht="14.85" customHeight="1" x14ac:dyDescent="0.15">
      <c r="A132" s="25"/>
    </row>
    <row r="133" spans="1:1" ht="14.85" customHeight="1" x14ac:dyDescent="0.15">
      <c r="A133" s="25"/>
    </row>
    <row r="134" spans="1:1" ht="14.85" customHeight="1" x14ac:dyDescent="0.15">
      <c r="A134" s="25"/>
    </row>
    <row r="135" spans="1:1" ht="14.85" customHeight="1" x14ac:dyDescent="0.15">
      <c r="A135" s="25"/>
    </row>
    <row r="136" spans="1:1" ht="14.85" customHeight="1" x14ac:dyDescent="0.15">
      <c r="A136" s="25"/>
    </row>
    <row r="137" spans="1:1" ht="14.85" customHeight="1" x14ac:dyDescent="0.15">
      <c r="A137" s="25"/>
    </row>
    <row r="138" spans="1:1" ht="14.85" customHeight="1" x14ac:dyDescent="0.15">
      <c r="A138" s="25"/>
    </row>
    <row r="139" spans="1:1" ht="14.85" customHeight="1" x14ac:dyDescent="0.15">
      <c r="A139" s="25"/>
    </row>
    <row r="140" spans="1:1" ht="14.85" customHeight="1" x14ac:dyDescent="0.15">
      <c r="A140" s="25"/>
    </row>
    <row r="141" spans="1:1" ht="14.85" customHeight="1" x14ac:dyDescent="0.15">
      <c r="A141" s="25"/>
    </row>
    <row r="142" spans="1:1" ht="14.85" customHeight="1" x14ac:dyDescent="0.15">
      <c r="A142" s="25"/>
    </row>
    <row r="143" spans="1:1" ht="14.85" customHeight="1" x14ac:dyDescent="0.15">
      <c r="A143" s="25"/>
    </row>
    <row r="144" spans="1:1" ht="14.85" customHeight="1" x14ac:dyDescent="0.15">
      <c r="A144" s="25"/>
    </row>
    <row r="145" spans="1:1" ht="14.85" customHeight="1" x14ac:dyDescent="0.15">
      <c r="A145" s="25"/>
    </row>
    <row r="146" spans="1:1" ht="14.85" customHeight="1" x14ac:dyDescent="0.15">
      <c r="A146" s="25"/>
    </row>
    <row r="147" spans="1:1" ht="14.85" customHeight="1" x14ac:dyDescent="0.15">
      <c r="A147" s="25"/>
    </row>
    <row r="148" spans="1:1" ht="14.85" customHeight="1" x14ac:dyDescent="0.15">
      <c r="A148" s="25"/>
    </row>
    <row r="149" spans="1:1" ht="14.85" customHeight="1" x14ac:dyDescent="0.15">
      <c r="A149" s="25"/>
    </row>
  </sheetData>
  <mergeCells count="106">
    <mergeCell ref="T11:AH12"/>
    <mergeCell ref="P13:U14"/>
    <mergeCell ref="V13:AH14"/>
    <mergeCell ref="B8:F9"/>
    <mergeCell ref="G8:L9"/>
    <mergeCell ref="W7:AA7"/>
    <mergeCell ref="AC7:AD7"/>
    <mergeCell ref="AF7:AG7"/>
    <mergeCell ref="P9:S10"/>
    <mergeCell ref="T9:AH10"/>
    <mergeCell ref="P11:S12"/>
    <mergeCell ref="A19:A32"/>
    <mergeCell ref="B19:G19"/>
    <mergeCell ref="H19:AH19"/>
    <mergeCell ref="X22:AH23"/>
    <mergeCell ref="H24:AH24"/>
    <mergeCell ref="B25:G26"/>
    <mergeCell ref="H30:K31"/>
    <mergeCell ref="N30:U31"/>
    <mergeCell ref="X30:AH31"/>
    <mergeCell ref="H32:AH32"/>
    <mergeCell ref="H25:J25"/>
    <mergeCell ref="K25:P25"/>
    <mergeCell ref="S25:U25"/>
    <mergeCell ref="V25:X25"/>
    <mergeCell ref="Y25:AH25"/>
    <mergeCell ref="H26:J26"/>
    <mergeCell ref="K26:AH26"/>
    <mergeCell ref="O21:P21"/>
    <mergeCell ref="R21:AH21"/>
    <mergeCell ref="H22:K23"/>
    <mergeCell ref="N22:U23"/>
    <mergeCell ref="AL19:AL32"/>
    <mergeCell ref="B20:G20"/>
    <mergeCell ref="H20:AH20"/>
    <mergeCell ref="B21:G24"/>
    <mergeCell ref="H21:K21"/>
    <mergeCell ref="L21:M21"/>
    <mergeCell ref="L29:M29"/>
    <mergeCell ref="O29:P29"/>
    <mergeCell ref="R29:AH29"/>
    <mergeCell ref="AS27:AU28"/>
    <mergeCell ref="Q28:S28"/>
    <mergeCell ref="T28:AA28"/>
    <mergeCell ref="AB28:AH28"/>
    <mergeCell ref="B29:G32"/>
    <mergeCell ref="H29:K29"/>
    <mergeCell ref="B42:G42"/>
    <mergeCell ref="H42:AH42"/>
    <mergeCell ref="B35:G35"/>
    <mergeCell ref="H35:AH35"/>
    <mergeCell ref="B36:G36"/>
    <mergeCell ref="H36:AH36"/>
    <mergeCell ref="B37:G40"/>
    <mergeCell ref="H37:K37"/>
    <mergeCell ref="L37:M37"/>
    <mergeCell ref="O37:P37"/>
    <mergeCell ref="AM29:AR31"/>
    <mergeCell ref="B27:G28"/>
    <mergeCell ref="H27:J28"/>
    <mergeCell ref="K27:P28"/>
    <mergeCell ref="Q27:S27"/>
    <mergeCell ref="T27:AA27"/>
    <mergeCell ref="AB27:AH27"/>
    <mergeCell ref="R37:AH37"/>
    <mergeCell ref="H51:K52"/>
    <mergeCell ref="N51:U52"/>
    <mergeCell ref="X51:AH52"/>
    <mergeCell ref="X45:AH46"/>
    <mergeCell ref="A33:A47"/>
    <mergeCell ref="B33:G33"/>
    <mergeCell ref="H33:Q33"/>
    <mergeCell ref="R33:X33"/>
    <mergeCell ref="B34:G34"/>
    <mergeCell ref="H34:AH34"/>
    <mergeCell ref="N38:U39"/>
    <mergeCell ref="X38:AH39"/>
    <mergeCell ref="H40:AH40"/>
    <mergeCell ref="B41:AH41"/>
    <mergeCell ref="B43:G43"/>
    <mergeCell ref="H43:AH43"/>
    <mergeCell ref="H38:K39"/>
    <mergeCell ref="A5:AH5"/>
    <mergeCell ref="C54:C59"/>
    <mergeCell ref="H47:AH47"/>
    <mergeCell ref="B44:G47"/>
    <mergeCell ref="H44:K44"/>
    <mergeCell ref="L44:M44"/>
    <mergeCell ref="O44:P44"/>
    <mergeCell ref="R44:AH44"/>
    <mergeCell ref="H45:K46"/>
    <mergeCell ref="N45:U46"/>
    <mergeCell ref="D54:AH60"/>
    <mergeCell ref="A48:A53"/>
    <mergeCell ref="B48:G48"/>
    <mergeCell ref="H48:U48"/>
    <mergeCell ref="V48:Y49"/>
    <mergeCell ref="Z48:AH49"/>
    <mergeCell ref="B49:G49"/>
    <mergeCell ref="H49:U49"/>
    <mergeCell ref="B50:G53"/>
    <mergeCell ref="H50:K50"/>
    <mergeCell ref="H53:AH53"/>
    <mergeCell ref="L50:M50"/>
    <mergeCell ref="O50:P50"/>
    <mergeCell ref="R50:AH50"/>
  </mergeCells>
  <phoneticPr fontId="4"/>
  <printOptions horizontalCentered="1"/>
  <pageMargins left="0.70866141732283472" right="0.70866141732283472" top="0.74803149606299213" bottom="0.74803149606299213" header="0.31496062992125984" footer="0.31496062992125984"/>
  <pageSetup paperSize="9" scale="79" orientation="portrait"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AH43"/>
  <sheetViews>
    <sheetView view="pageBreakPreview" zoomScaleNormal="100" zoomScaleSheetLayoutView="100" workbookViewId="0">
      <selection activeCell="S22" sqref="S22:AH23"/>
    </sheetView>
  </sheetViews>
  <sheetFormatPr defaultColWidth="7.875" defaultRowHeight="16.5" x14ac:dyDescent="0.15"/>
  <cols>
    <col min="1" max="34" width="2.75" style="86" customWidth="1"/>
    <col min="35" max="16384" width="7.875" style="86"/>
  </cols>
  <sheetData>
    <row r="1" spans="1:34" ht="36" customHeight="1" thickBot="1" x14ac:dyDescent="0.2">
      <c r="A1" s="85" t="s">
        <v>186</v>
      </c>
      <c r="AC1" s="86" t="s">
        <v>187</v>
      </c>
    </row>
    <row r="2" spans="1:34" ht="18" customHeight="1" x14ac:dyDescent="0.15">
      <c r="A2" s="584" t="s">
        <v>188</v>
      </c>
      <c r="B2" s="585"/>
      <c r="C2" s="585"/>
      <c r="D2" s="585"/>
      <c r="E2" s="585"/>
      <c r="F2" s="585"/>
      <c r="G2" s="585"/>
      <c r="H2" s="588" t="s">
        <v>189</v>
      </c>
      <c r="I2" s="589"/>
      <c r="J2" s="589"/>
      <c r="K2" s="589"/>
      <c r="L2" s="589"/>
      <c r="M2" s="589"/>
      <c r="N2" s="589"/>
      <c r="O2" s="589"/>
      <c r="P2" s="590"/>
      <c r="Q2" s="588"/>
      <c r="R2" s="590"/>
      <c r="S2" s="588" t="s">
        <v>190</v>
      </c>
      <c r="T2" s="589"/>
      <c r="U2" s="589"/>
      <c r="V2" s="589"/>
      <c r="W2" s="589"/>
      <c r="X2" s="589"/>
      <c r="Y2" s="589"/>
      <c r="Z2" s="589"/>
      <c r="AA2" s="589"/>
      <c r="AB2" s="589"/>
      <c r="AC2" s="590"/>
      <c r="AD2" s="588" t="s">
        <v>191</v>
      </c>
      <c r="AE2" s="589"/>
      <c r="AF2" s="590"/>
      <c r="AG2" s="588"/>
      <c r="AH2" s="594"/>
    </row>
    <row r="3" spans="1:34" ht="18" customHeight="1" thickBot="1" x14ac:dyDescent="0.2">
      <c r="A3" s="586"/>
      <c r="B3" s="587"/>
      <c r="C3" s="587"/>
      <c r="D3" s="587"/>
      <c r="E3" s="587"/>
      <c r="F3" s="587"/>
      <c r="G3" s="587"/>
      <c r="H3" s="591"/>
      <c r="I3" s="592"/>
      <c r="J3" s="592"/>
      <c r="K3" s="592"/>
      <c r="L3" s="592"/>
      <c r="M3" s="592"/>
      <c r="N3" s="592"/>
      <c r="O3" s="592"/>
      <c r="P3" s="593"/>
      <c r="Q3" s="591"/>
      <c r="R3" s="593"/>
      <c r="S3" s="591"/>
      <c r="T3" s="592"/>
      <c r="U3" s="592"/>
      <c r="V3" s="592"/>
      <c r="W3" s="592"/>
      <c r="X3" s="592"/>
      <c r="Y3" s="592"/>
      <c r="Z3" s="592"/>
      <c r="AA3" s="592"/>
      <c r="AB3" s="592"/>
      <c r="AC3" s="593"/>
      <c r="AD3" s="595" t="s">
        <v>192</v>
      </c>
      <c r="AE3" s="596"/>
      <c r="AF3" s="597"/>
      <c r="AG3" s="595"/>
      <c r="AH3" s="598"/>
    </row>
    <row r="4" spans="1:34" s="87" customFormat="1" ht="14.45" customHeight="1" x14ac:dyDescent="0.15">
      <c r="A4" s="599" t="s">
        <v>193</v>
      </c>
      <c r="B4" s="600"/>
      <c r="C4" s="605" t="s">
        <v>154</v>
      </c>
      <c r="D4" s="605"/>
      <c r="E4" s="605"/>
      <c r="F4" s="605"/>
      <c r="G4" s="605"/>
      <c r="H4" s="606"/>
      <c r="I4" s="606"/>
      <c r="J4" s="606"/>
      <c r="K4" s="606"/>
      <c r="L4" s="606"/>
      <c r="M4" s="606"/>
      <c r="N4" s="606"/>
      <c r="O4" s="606"/>
      <c r="P4" s="606"/>
      <c r="Q4" s="606"/>
      <c r="R4" s="606"/>
      <c r="S4" s="606"/>
      <c r="T4" s="606"/>
      <c r="U4" s="606"/>
      <c r="V4" s="606"/>
      <c r="W4" s="606"/>
      <c r="X4" s="606"/>
      <c r="Y4" s="606"/>
      <c r="Z4" s="606"/>
      <c r="AA4" s="606"/>
      <c r="AB4" s="606"/>
      <c r="AC4" s="606"/>
      <c r="AD4" s="606"/>
      <c r="AE4" s="606"/>
      <c r="AF4" s="606"/>
      <c r="AG4" s="606"/>
      <c r="AH4" s="607"/>
    </row>
    <row r="5" spans="1:34" ht="16.350000000000001" customHeight="1" x14ac:dyDescent="0.15">
      <c r="A5" s="601"/>
      <c r="B5" s="602"/>
      <c r="C5" s="608" t="s">
        <v>142</v>
      </c>
      <c r="D5" s="608"/>
      <c r="E5" s="608"/>
      <c r="F5" s="608"/>
      <c r="G5" s="608"/>
      <c r="H5" s="609"/>
      <c r="I5" s="609"/>
      <c r="J5" s="609"/>
      <c r="K5" s="609"/>
      <c r="L5" s="609"/>
      <c r="M5" s="609"/>
      <c r="N5" s="609"/>
      <c r="O5" s="609"/>
      <c r="P5" s="609"/>
      <c r="Q5" s="609"/>
      <c r="R5" s="609"/>
      <c r="S5" s="609"/>
      <c r="T5" s="609"/>
      <c r="U5" s="609"/>
      <c r="V5" s="609"/>
      <c r="W5" s="609"/>
      <c r="X5" s="609"/>
      <c r="Y5" s="609"/>
      <c r="Z5" s="609"/>
      <c r="AA5" s="609"/>
      <c r="AB5" s="609"/>
      <c r="AC5" s="609"/>
      <c r="AD5" s="609"/>
      <c r="AE5" s="609"/>
      <c r="AF5" s="609"/>
      <c r="AG5" s="609"/>
      <c r="AH5" s="610"/>
    </row>
    <row r="6" spans="1:34" ht="27.95" customHeight="1" x14ac:dyDescent="0.15">
      <c r="A6" s="601"/>
      <c r="B6" s="602"/>
      <c r="C6" s="608" t="s">
        <v>194</v>
      </c>
      <c r="D6" s="608"/>
      <c r="E6" s="608"/>
      <c r="F6" s="608"/>
      <c r="G6" s="608"/>
      <c r="H6" s="611"/>
      <c r="I6" s="611"/>
      <c r="J6" s="611"/>
      <c r="K6" s="611"/>
      <c r="L6" s="611"/>
      <c r="M6" s="611"/>
      <c r="N6" s="611"/>
      <c r="O6" s="611"/>
      <c r="P6" s="611"/>
      <c r="Q6" s="611"/>
      <c r="R6" s="611"/>
      <c r="S6" s="611"/>
      <c r="T6" s="611"/>
      <c r="U6" s="611"/>
      <c r="V6" s="611"/>
      <c r="W6" s="611"/>
      <c r="X6" s="611"/>
      <c r="Y6" s="611"/>
      <c r="Z6" s="611"/>
      <c r="AA6" s="611"/>
      <c r="AB6" s="611"/>
      <c r="AC6" s="611"/>
      <c r="AD6" s="611"/>
      <c r="AE6" s="611"/>
      <c r="AF6" s="611"/>
      <c r="AG6" s="611"/>
      <c r="AH6" s="612"/>
    </row>
    <row r="7" spans="1:34" ht="15.75" customHeight="1" x14ac:dyDescent="0.15">
      <c r="A7" s="601"/>
      <c r="B7" s="602"/>
      <c r="C7" s="608" t="s">
        <v>159</v>
      </c>
      <c r="D7" s="608"/>
      <c r="E7" s="608"/>
      <c r="F7" s="608"/>
      <c r="G7" s="608"/>
      <c r="H7" s="456" t="s">
        <v>139</v>
      </c>
      <c r="I7" s="457"/>
      <c r="J7" s="457"/>
      <c r="K7" s="457"/>
      <c r="L7" s="458"/>
      <c r="M7" s="458"/>
      <c r="N7" s="54" t="s">
        <v>138</v>
      </c>
      <c r="O7" s="458"/>
      <c r="P7" s="458"/>
      <c r="Q7" s="53" t="s">
        <v>137</v>
      </c>
      <c r="R7" s="457"/>
      <c r="S7" s="457"/>
      <c r="T7" s="457"/>
      <c r="U7" s="457"/>
      <c r="V7" s="457"/>
      <c r="W7" s="457"/>
      <c r="X7" s="457"/>
      <c r="Y7" s="457"/>
      <c r="Z7" s="457"/>
      <c r="AA7" s="457"/>
      <c r="AB7" s="457"/>
      <c r="AC7" s="457"/>
      <c r="AD7" s="457"/>
      <c r="AE7" s="457"/>
      <c r="AF7" s="457"/>
      <c r="AG7" s="457"/>
      <c r="AH7" s="527"/>
    </row>
    <row r="8" spans="1:34" ht="15.75" customHeight="1" x14ac:dyDescent="0.15">
      <c r="A8" s="601"/>
      <c r="B8" s="602"/>
      <c r="C8" s="608"/>
      <c r="D8" s="608"/>
      <c r="E8" s="608"/>
      <c r="F8" s="608"/>
      <c r="G8" s="608"/>
      <c r="H8" s="494"/>
      <c r="I8" s="616"/>
      <c r="J8" s="616"/>
      <c r="K8" s="616"/>
      <c r="L8" s="88" t="s">
        <v>136</v>
      </c>
      <c r="M8" s="88" t="s">
        <v>135</v>
      </c>
      <c r="N8" s="616"/>
      <c r="O8" s="616"/>
      <c r="P8" s="616"/>
      <c r="Q8" s="616"/>
      <c r="R8" s="616"/>
      <c r="S8" s="616"/>
      <c r="T8" s="616"/>
      <c r="U8" s="616"/>
      <c r="V8" s="88" t="s">
        <v>134</v>
      </c>
      <c r="W8" s="88" t="s">
        <v>133</v>
      </c>
      <c r="X8" s="616"/>
      <c r="Y8" s="616"/>
      <c r="Z8" s="616"/>
      <c r="AA8" s="616"/>
      <c r="AB8" s="616"/>
      <c r="AC8" s="616"/>
      <c r="AD8" s="616"/>
      <c r="AE8" s="616"/>
      <c r="AF8" s="616"/>
      <c r="AG8" s="616"/>
      <c r="AH8" s="551"/>
    </row>
    <row r="9" spans="1:34" ht="15.75" customHeight="1" x14ac:dyDescent="0.15">
      <c r="A9" s="601"/>
      <c r="B9" s="602"/>
      <c r="C9" s="608"/>
      <c r="D9" s="608"/>
      <c r="E9" s="608"/>
      <c r="F9" s="608"/>
      <c r="G9" s="608"/>
      <c r="H9" s="494"/>
      <c r="I9" s="616"/>
      <c r="J9" s="616"/>
      <c r="K9" s="616"/>
      <c r="L9" s="88" t="s">
        <v>132</v>
      </c>
      <c r="M9" s="88" t="s">
        <v>131</v>
      </c>
      <c r="N9" s="616"/>
      <c r="O9" s="616"/>
      <c r="P9" s="616"/>
      <c r="Q9" s="616"/>
      <c r="R9" s="616"/>
      <c r="S9" s="616"/>
      <c r="T9" s="616"/>
      <c r="U9" s="616"/>
      <c r="V9" s="88" t="s">
        <v>130</v>
      </c>
      <c r="W9" s="88" t="s">
        <v>129</v>
      </c>
      <c r="X9" s="616"/>
      <c r="Y9" s="616"/>
      <c r="Z9" s="616"/>
      <c r="AA9" s="616"/>
      <c r="AB9" s="616"/>
      <c r="AC9" s="616"/>
      <c r="AD9" s="616"/>
      <c r="AE9" s="616"/>
      <c r="AF9" s="616"/>
      <c r="AG9" s="616"/>
      <c r="AH9" s="551"/>
    </row>
    <row r="10" spans="1:34" ht="18.95" customHeight="1" x14ac:dyDescent="0.15">
      <c r="A10" s="601"/>
      <c r="B10" s="602"/>
      <c r="C10" s="608"/>
      <c r="D10" s="608"/>
      <c r="E10" s="608"/>
      <c r="F10" s="608"/>
      <c r="G10" s="608"/>
      <c r="H10" s="521"/>
      <c r="I10" s="522"/>
      <c r="J10" s="522"/>
      <c r="K10" s="522"/>
      <c r="L10" s="522"/>
      <c r="M10" s="522"/>
      <c r="N10" s="522"/>
      <c r="O10" s="522"/>
      <c r="P10" s="522"/>
      <c r="Q10" s="522"/>
      <c r="R10" s="522"/>
      <c r="S10" s="522"/>
      <c r="T10" s="522"/>
      <c r="U10" s="522"/>
      <c r="V10" s="522"/>
      <c r="W10" s="522"/>
      <c r="X10" s="522"/>
      <c r="Y10" s="522"/>
      <c r="Z10" s="522"/>
      <c r="AA10" s="522"/>
      <c r="AB10" s="522"/>
      <c r="AC10" s="522"/>
      <c r="AD10" s="522"/>
      <c r="AE10" s="522"/>
      <c r="AF10" s="522"/>
      <c r="AG10" s="522"/>
      <c r="AH10" s="523"/>
    </row>
    <row r="11" spans="1:34" ht="16.350000000000001" customHeight="1" x14ac:dyDescent="0.15">
      <c r="A11" s="601"/>
      <c r="B11" s="602"/>
      <c r="C11" s="608" t="s">
        <v>195</v>
      </c>
      <c r="D11" s="608"/>
      <c r="E11" s="608"/>
      <c r="F11" s="608"/>
      <c r="G11" s="608"/>
      <c r="H11" s="613" t="s">
        <v>149</v>
      </c>
      <c r="I11" s="614"/>
      <c r="J11" s="615"/>
      <c r="K11" s="487"/>
      <c r="L11" s="488"/>
      <c r="M11" s="488"/>
      <c r="N11" s="488"/>
      <c r="O11" s="488"/>
      <c r="P11" s="488"/>
      <c r="Q11" s="57" t="s">
        <v>196</v>
      </c>
      <c r="R11" s="57"/>
      <c r="S11" s="488"/>
      <c r="T11" s="488"/>
      <c r="U11" s="489"/>
      <c r="V11" s="613" t="s">
        <v>147</v>
      </c>
      <c r="W11" s="614"/>
      <c r="X11" s="615"/>
      <c r="Y11" s="487"/>
      <c r="Z11" s="488"/>
      <c r="AA11" s="488"/>
      <c r="AB11" s="488"/>
      <c r="AC11" s="488"/>
      <c r="AD11" s="488"/>
      <c r="AE11" s="488"/>
      <c r="AF11" s="488"/>
      <c r="AG11" s="488"/>
      <c r="AH11" s="581"/>
    </row>
    <row r="12" spans="1:34" ht="16.350000000000001" customHeight="1" x14ac:dyDescent="0.15">
      <c r="A12" s="603"/>
      <c r="B12" s="604"/>
      <c r="C12" s="608"/>
      <c r="D12" s="608"/>
      <c r="E12" s="608"/>
      <c r="F12" s="608"/>
      <c r="G12" s="608"/>
      <c r="H12" s="490" t="s">
        <v>146</v>
      </c>
      <c r="I12" s="490"/>
      <c r="J12" s="490"/>
      <c r="K12" s="487"/>
      <c r="L12" s="488"/>
      <c r="M12" s="488"/>
      <c r="N12" s="488"/>
      <c r="O12" s="488"/>
      <c r="P12" s="488"/>
      <c r="Q12" s="488"/>
      <c r="R12" s="488"/>
      <c r="S12" s="488"/>
      <c r="T12" s="488"/>
      <c r="U12" s="488"/>
      <c r="V12" s="488"/>
      <c r="W12" s="488"/>
      <c r="X12" s="488"/>
      <c r="Y12" s="488"/>
      <c r="Z12" s="488"/>
      <c r="AA12" s="488"/>
      <c r="AB12" s="488"/>
      <c r="AC12" s="488"/>
      <c r="AD12" s="488"/>
      <c r="AE12" s="488"/>
      <c r="AF12" s="488"/>
      <c r="AG12" s="488"/>
      <c r="AH12" s="581"/>
    </row>
    <row r="13" spans="1:34" ht="16.350000000000001" customHeight="1" x14ac:dyDescent="0.15">
      <c r="A13" s="626" t="s">
        <v>197</v>
      </c>
      <c r="B13" s="627"/>
      <c r="C13" s="608" t="s">
        <v>142</v>
      </c>
      <c r="D13" s="608"/>
      <c r="E13" s="608"/>
      <c r="F13" s="608"/>
      <c r="G13" s="608"/>
      <c r="H13" s="609"/>
      <c r="I13" s="609"/>
      <c r="J13" s="609"/>
      <c r="K13" s="609"/>
      <c r="L13" s="609"/>
      <c r="M13" s="609"/>
      <c r="N13" s="609"/>
      <c r="O13" s="609"/>
      <c r="P13" s="608" t="s">
        <v>170</v>
      </c>
      <c r="Q13" s="608"/>
      <c r="R13" s="608"/>
      <c r="S13" s="456" t="s">
        <v>139</v>
      </c>
      <c r="T13" s="457"/>
      <c r="U13" s="457"/>
      <c r="V13" s="457"/>
      <c r="W13" s="458"/>
      <c r="X13" s="458"/>
      <c r="Y13" s="54" t="s">
        <v>138</v>
      </c>
      <c r="Z13" s="458"/>
      <c r="AA13" s="458"/>
      <c r="AB13" s="53" t="s">
        <v>137</v>
      </c>
      <c r="AC13" s="617"/>
      <c r="AD13" s="617"/>
      <c r="AE13" s="617"/>
      <c r="AF13" s="617"/>
      <c r="AG13" s="617"/>
      <c r="AH13" s="618"/>
    </row>
    <row r="14" spans="1:34" ht="16.350000000000001" customHeight="1" x14ac:dyDescent="0.15">
      <c r="A14" s="626"/>
      <c r="B14" s="627"/>
      <c r="C14" s="608" t="s">
        <v>198</v>
      </c>
      <c r="D14" s="608"/>
      <c r="E14" s="608"/>
      <c r="F14" s="608"/>
      <c r="G14" s="608"/>
      <c r="H14" s="609"/>
      <c r="I14" s="609"/>
      <c r="J14" s="609"/>
      <c r="K14" s="609"/>
      <c r="L14" s="609"/>
      <c r="M14" s="609"/>
      <c r="N14" s="609"/>
      <c r="O14" s="609"/>
      <c r="P14" s="608"/>
      <c r="Q14" s="608"/>
      <c r="R14" s="608"/>
      <c r="S14" s="619"/>
      <c r="T14" s="620"/>
      <c r="U14" s="620"/>
      <c r="V14" s="620"/>
      <c r="W14" s="620"/>
      <c r="X14" s="620"/>
      <c r="Y14" s="620"/>
      <c r="Z14" s="620"/>
      <c r="AA14" s="620"/>
      <c r="AB14" s="620"/>
      <c r="AC14" s="620"/>
      <c r="AD14" s="620"/>
      <c r="AE14" s="620"/>
      <c r="AF14" s="620"/>
      <c r="AG14" s="620"/>
      <c r="AH14" s="621"/>
    </row>
    <row r="15" spans="1:34" ht="16.350000000000001" customHeight="1" x14ac:dyDescent="0.15">
      <c r="A15" s="626"/>
      <c r="B15" s="627"/>
      <c r="C15" s="608" t="s">
        <v>199</v>
      </c>
      <c r="D15" s="608"/>
      <c r="E15" s="608"/>
      <c r="F15" s="608"/>
      <c r="G15" s="608"/>
      <c r="H15" s="625"/>
      <c r="I15" s="625"/>
      <c r="J15" s="625"/>
      <c r="K15" s="625"/>
      <c r="L15" s="625"/>
      <c r="M15" s="625"/>
      <c r="N15" s="625"/>
      <c r="O15" s="625"/>
      <c r="P15" s="608"/>
      <c r="Q15" s="608"/>
      <c r="R15" s="608"/>
      <c r="S15" s="622"/>
      <c r="T15" s="623"/>
      <c r="U15" s="623"/>
      <c r="V15" s="623"/>
      <c r="W15" s="623"/>
      <c r="X15" s="623"/>
      <c r="Y15" s="623"/>
      <c r="Z15" s="623"/>
      <c r="AA15" s="623"/>
      <c r="AB15" s="623"/>
      <c r="AC15" s="623"/>
      <c r="AD15" s="623"/>
      <c r="AE15" s="623"/>
      <c r="AF15" s="623"/>
      <c r="AG15" s="623"/>
      <c r="AH15" s="624"/>
    </row>
    <row r="16" spans="1:34" ht="16.350000000000001" customHeight="1" x14ac:dyDescent="0.15">
      <c r="A16" s="626"/>
      <c r="B16" s="627"/>
      <c r="C16" s="628" t="s">
        <v>200</v>
      </c>
      <c r="D16" s="629"/>
      <c r="E16" s="629"/>
      <c r="F16" s="629"/>
      <c r="G16" s="629"/>
      <c r="H16" s="629"/>
      <c r="I16" s="629"/>
      <c r="J16" s="629"/>
      <c r="K16" s="629"/>
      <c r="L16" s="629"/>
      <c r="M16" s="629"/>
      <c r="N16" s="629"/>
      <c r="O16" s="629"/>
      <c r="P16" s="629"/>
      <c r="Q16" s="629"/>
      <c r="R16" s="630"/>
      <c r="S16" s="631"/>
      <c r="T16" s="632"/>
      <c r="U16" s="632"/>
      <c r="V16" s="632"/>
      <c r="W16" s="632"/>
      <c r="X16" s="632"/>
      <c r="Y16" s="632"/>
      <c r="Z16" s="632"/>
      <c r="AA16" s="632"/>
      <c r="AB16" s="632"/>
      <c r="AC16" s="632"/>
      <c r="AD16" s="632"/>
      <c r="AE16" s="632"/>
      <c r="AF16" s="632"/>
      <c r="AG16" s="632"/>
      <c r="AH16" s="633"/>
    </row>
    <row r="17" spans="1:34" ht="15.6" customHeight="1" x14ac:dyDescent="0.15">
      <c r="A17" s="626"/>
      <c r="B17" s="627"/>
      <c r="C17" s="634" t="s">
        <v>201</v>
      </c>
      <c r="D17" s="635"/>
      <c r="E17" s="635"/>
      <c r="F17" s="635"/>
      <c r="G17" s="635"/>
      <c r="H17" s="635"/>
      <c r="I17" s="635"/>
      <c r="J17" s="636"/>
      <c r="K17" s="631" t="s">
        <v>157</v>
      </c>
      <c r="L17" s="632"/>
      <c r="M17" s="632"/>
      <c r="N17" s="632"/>
      <c r="O17" s="632"/>
      <c r="P17" s="632"/>
      <c r="Q17" s="632"/>
      <c r="R17" s="643"/>
      <c r="S17" s="644"/>
      <c r="T17" s="611"/>
      <c r="U17" s="611"/>
      <c r="V17" s="611"/>
      <c r="W17" s="611"/>
      <c r="X17" s="611"/>
      <c r="Y17" s="611"/>
      <c r="Z17" s="611"/>
      <c r="AA17" s="611"/>
      <c r="AB17" s="611"/>
      <c r="AC17" s="611"/>
      <c r="AD17" s="611"/>
      <c r="AE17" s="611"/>
      <c r="AF17" s="611"/>
      <c r="AG17" s="611"/>
      <c r="AH17" s="612"/>
    </row>
    <row r="18" spans="1:34" ht="14.45" customHeight="1" x14ac:dyDescent="0.15">
      <c r="A18" s="626"/>
      <c r="B18" s="627"/>
      <c r="C18" s="637"/>
      <c r="D18" s="638"/>
      <c r="E18" s="638"/>
      <c r="F18" s="638"/>
      <c r="G18" s="638"/>
      <c r="H18" s="638"/>
      <c r="I18" s="638"/>
      <c r="J18" s="639"/>
      <c r="K18" s="645" t="s">
        <v>202</v>
      </c>
      <c r="L18" s="646"/>
      <c r="M18" s="646"/>
      <c r="N18" s="646"/>
      <c r="O18" s="646"/>
      <c r="P18" s="646"/>
      <c r="Q18" s="646"/>
      <c r="R18" s="647"/>
      <c r="S18" s="651"/>
      <c r="T18" s="651"/>
      <c r="U18" s="651"/>
      <c r="V18" s="651"/>
      <c r="W18" s="651"/>
      <c r="X18" s="651"/>
      <c r="Y18" s="651"/>
      <c r="Z18" s="651"/>
      <c r="AA18" s="651"/>
      <c r="AB18" s="651"/>
      <c r="AC18" s="651"/>
      <c r="AD18" s="651"/>
      <c r="AE18" s="651"/>
      <c r="AF18" s="651"/>
      <c r="AG18" s="651"/>
      <c r="AH18" s="652"/>
    </row>
    <row r="19" spans="1:34" ht="14.25" customHeight="1" x14ac:dyDescent="0.15">
      <c r="A19" s="626"/>
      <c r="B19" s="627"/>
      <c r="C19" s="640"/>
      <c r="D19" s="641"/>
      <c r="E19" s="641"/>
      <c r="F19" s="641"/>
      <c r="G19" s="641"/>
      <c r="H19" s="641"/>
      <c r="I19" s="641"/>
      <c r="J19" s="642"/>
      <c r="K19" s="648"/>
      <c r="L19" s="649"/>
      <c r="M19" s="649"/>
      <c r="N19" s="649"/>
      <c r="O19" s="649"/>
      <c r="P19" s="649"/>
      <c r="Q19" s="649"/>
      <c r="R19" s="650"/>
      <c r="S19" s="653"/>
      <c r="T19" s="653"/>
      <c r="U19" s="653"/>
      <c r="V19" s="653"/>
      <c r="W19" s="653"/>
      <c r="X19" s="653"/>
      <c r="Y19" s="653"/>
      <c r="Z19" s="653"/>
      <c r="AA19" s="653"/>
      <c r="AB19" s="653"/>
      <c r="AC19" s="653"/>
      <c r="AD19" s="653"/>
      <c r="AE19" s="653"/>
      <c r="AF19" s="653"/>
      <c r="AG19" s="653"/>
      <c r="AH19" s="654"/>
    </row>
    <row r="20" spans="1:34" ht="15.6" customHeight="1" x14ac:dyDescent="0.15">
      <c r="A20" s="655" t="s">
        <v>203</v>
      </c>
      <c r="B20" s="656"/>
      <c r="C20" s="656"/>
      <c r="D20" s="656"/>
      <c r="E20" s="656"/>
      <c r="F20" s="656"/>
      <c r="G20" s="656"/>
      <c r="H20" s="656"/>
      <c r="I20" s="656"/>
      <c r="J20" s="656"/>
      <c r="K20" s="656"/>
      <c r="L20" s="656"/>
      <c r="M20" s="656"/>
      <c r="N20" s="656"/>
      <c r="O20" s="656"/>
      <c r="P20" s="656"/>
      <c r="Q20" s="656"/>
      <c r="R20" s="656"/>
      <c r="S20" s="656"/>
      <c r="T20" s="656"/>
      <c r="U20" s="656"/>
      <c r="V20" s="656"/>
      <c r="W20" s="656"/>
      <c r="X20" s="656"/>
      <c r="Y20" s="656"/>
      <c r="Z20" s="656"/>
      <c r="AA20" s="656"/>
      <c r="AB20" s="656"/>
      <c r="AC20" s="656"/>
      <c r="AD20" s="656"/>
      <c r="AE20" s="656"/>
      <c r="AF20" s="656"/>
      <c r="AG20" s="656"/>
      <c r="AH20" s="657"/>
    </row>
    <row r="21" spans="1:34" ht="16.350000000000001" customHeight="1" x14ac:dyDescent="0.15">
      <c r="A21" s="658" t="s">
        <v>204</v>
      </c>
      <c r="B21" s="617"/>
      <c r="C21" s="617"/>
      <c r="D21" s="617"/>
      <c r="E21" s="617"/>
      <c r="F21" s="617"/>
      <c r="G21" s="617"/>
      <c r="H21" s="617"/>
      <c r="I21" s="617"/>
      <c r="J21" s="659"/>
      <c r="K21" s="631" t="s">
        <v>205</v>
      </c>
      <c r="L21" s="632"/>
      <c r="M21" s="632"/>
      <c r="N21" s="632"/>
      <c r="O21" s="632"/>
      <c r="P21" s="632"/>
      <c r="Q21" s="632"/>
      <c r="R21" s="632"/>
      <c r="S21" s="632"/>
      <c r="T21" s="632"/>
      <c r="U21" s="632"/>
      <c r="V21" s="632"/>
      <c r="W21" s="632"/>
      <c r="X21" s="632"/>
      <c r="Y21" s="632"/>
      <c r="Z21" s="643"/>
      <c r="AA21" s="89"/>
      <c r="AB21" s="89"/>
      <c r="AC21" s="89"/>
      <c r="AD21" s="89"/>
      <c r="AE21" s="89"/>
      <c r="AF21" s="89"/>
      <c r="AG21" s="89"/>
      <c r="AH21" s="90"/>
    </row>
    <row r="22" spans="1:34" ht="16.350000000000001" customHeight="1" x14ac:dyDescent="0.15">
      <c r="A22" s="660"/>
      <c r="B22" s="661"/>
      <c r="C22" s="661"/>
      <c r="D22" s="661"/>
      <c r="E22" s="661"/>
      <c r="F22" s="661"/>
      <c r="G22" s="661"/>
      <c r="H22" s="661"/>
      <c r="I22" s="661"/>
      <c r="J22" s="662"/>
      <c r="K22" s="631" t="s">
        <v>206</v>
      </c>
      <c r="L22" s="632"/>
      <c r="M22" s="632"/>
      <c r="N22" s="632"/>
      <c r="O22" s="632"/>
      <c r="P22" s="632"/>
      <c r="Q22" s="632"/>
      <c r="R22" s="643"/>
      <c r="S22" s="608" t="s">
        <v>207</v>
      </c>
      <c r="T22" s="608"/>
      <c r="U22" s="608"/>
      <c r="V22" s="608"/>
      <c r="W22" s="608"/>
      <c r="X22" s="608"/>
      <c r="Y22" s="608"/>
      <c r="Z22" s="608"/>
      <c r="AA22" s="91"/>
      <c r="AB22" s="91"/>
      <c r="AC22" s="91"/>
      <c r="AD22" s="91"/>
      <c r="AE22" s="89"/>
      <c r="AF22" s="89"/>
      <c r="AG22" s="89"/>
      <c r="AH22" s="92"/>
    </row>
    <row r="23" spans="1:34" ht="16.350000000000001" customHeight="1" x14ac:dyDescent="0.15">
      <c r="A23" s="660"/>
      <c r="B23" s="661"/>
      <c r="C23" s="631" t="s">
        <v>208</v>
      </c>
      <c r="D23" s="632"/>
      <c r="E23" s="632"/>
      <c r="F23" s="632"/>
      <c r="G23" s="632"/>
      <c r="H23" s="632"/>
      <c r="I23" s="632"/>
      <c r="J23" s="643"/>
      <c r="K23" s="631"/>
      <c r="L23" s="632"/>
      <c r="M23" s="632"/>
      <c r="N23" s="632"/>
      <c r="O23" s="632"/>
      <c r="P23" s="632"/>
      <c r="Q23" s="632"/>
      <c r="R23" s="643"/>
      <c r="S23" s="631"/>
      <c r="T23" s="632"/>
      <c r="U23" s="632"/>
      <c r="V23" s="632"/>
      <c r="W23" s="632"/>
      <c r="X23" s="632"/>
      <c r="Y23" s="632"/>
      <c r="Z23" s="643"/>
      <c r="AA23" s="89"/>
      <c r="AB23" s="89"/>
      <c r="AC23" s="89"/>
      <c r="AD23" s="89"/>
      <c r="AE23" s="89"/>
      <c r="AF23" s="89"/>
      <c r="AG23" s="89"/>
      <c r="AH23" s="92"/>
    </row>
    <row r="24" spans="1:34" ht="16.350000000000001" customHeight="1" x14ac:dyDescent="0.15">
      <c r="A24" s="660"/>
      <c r="B24" s="661"/>
      <c r="C24" s="665" t="s">
        <v>209</v>
      </c>
      <c r="D24" s="617"/>
      <c r="E24" s="617"/>
      <c r="F24" s="617"/>
      <c r="G24" s="617"/>
      <c r="H24" s="617"/>
      <c r="I24" s="617"/>
      <c r="J24" s="659"/>
      <c r="K24" s="665"/>
      <c r="L24" s="617"/>
      <c r="M24" s="617"/>
      <c r="N24" s="617"/>
      <c r="O24" s="617"/>
      <c r="P24" s="617"/>
      <c r="Q24" s="617"/>
      <c r="R24" s="659"/>
      <c r="S24" s="665"/>
      <c r="T24" s="617"/>
      <c r="U24" s="617"/>
      <c r="V24" s="617"/>
      <c r="W24" s="617"/>
      <c r="X24" s="617"/>
      <c r="Y24" s="617"/>
      <c r="Z24" s="659"/>
      <c r="AA24" s="89"/>
      <c r="AB24" s="89"/>
      <c r="AC24" s="89"/>
      <c r="AD24" s="89"/>
      <c r="AE24" s="89"/>
      <c r="AF24" s="89"/>
      <c r="AG24" s="89"/>
      <c r="AH24" s="92"/>
    </row>
    <row r="25" spans="1:34" ht="16.350000000000001" customHeight="1" x14ac:dyDescent="0.15">
      <c r="A25" s="663"/>
      <c r="B25" s="664"/>
      <c r="C25" s="631" t="s">
        <v>210</v>
      </c>
      <c r="D25" s="632"/>
      <c r="E25" s="632"/>
      <c r="F25" s="632"/>
      <c r="G25" s="632"/>
      <c r="H25" s="632"/>
      <c r="I25" s="632"/>
      <c r="J25" s="643"/>
      <c r="K25" s="631"/>
      <c r="L25" s="632"/>
      <c r="M25" s="632"/>
      <c r="N25" s="632"/>
      <c r="O25" s="632"/>
      <c r="P25" s="632"/>
      <c r="Q25" s="632"/>
      <c r="R25" s="632"/>
      <c r="S25" s="632"/>
      <c r="T25" s="632"/>
      <c r="U25" s="632"/>
      <c r="V25" s="632"/>
      <c r="W25" s="632"/>
      <c r="X25" s="632"/>
      <c r="Y25" s="632"/>
      <c r="Z25" s="643"/>
      <c r="AA25" s="89"/>
      <c r="AB25" s="89"/>
      <c r="AC25" s="89"/>
      <c r="AD25" s="89"/>
      <c r="AE25" s="89"/>
      <c r="AF25" s="89"/>
      <c r="AG25" s="89"/>
      <c r="AH25" s="92"/>
    </row>
    <row r="26" spans="1:34" ht="16.350000000000001" customHeight="1" x14ac:dyDescent="0.15">
      <c r="A26" s="663" t="s">
        <v>211</v>
      </c>
      <c r="B26" s="664"/>
      <c r="C26" s="664"/>
      <c r="D26" s="664"/>
      <c r="E26" s="664"/>
      <c r="F26" s="664"/>
      <c r="G26" s="664"/>
      <c r="H26" s="664"/>
      <c r="I26" s="664"/>
      <c r="J26" s="666"/>
      <c r="K26" s="667"/>
      <c r="L26" s="667"/>
      <c r="M26" s="667"/>
      <c r="N26" s="667"/>
      <c r="O26" s="667"/>
      <c r="P26" s="667"/>
      <c r="Q26" s="667"/>
      <c r="R26" s="667"/>
      <c r="S26" s="89"/>
      <c r="T26" s="89"/>
      <c r="U26" s="89"/>
      <c r="V26" s="89"/>
      <c r="W26" s="89"/>
      <c r="X26" s="89"/>
      <c r="Y26" s="89"/>
      <c r="Z26" s="89"/>
      <c r="AA26" s="89"/>
      <c r="AB26" s="89"/>
      <c r="AC26" s="89"/>
      <c r="AD26" s="89"/>
      <c r="AE26" s="89"/>
      <c r="AF26" s="89"/>
      <c r="AG26" s="93"/>
      <c r="AH26" s="94"/>
    </row>
    <row r="27" spans="1:34" ht="15.6" customHeight="1" x14ac:dyDescent="0.15">
      <c r="A27" s="668" t="s">
        <v>212</v>
      </c>
      <c r="B27" s="646"/>
      <c r="C27" s="646"/>
      <c r="D27" s="646"/>
      <c r="E27" s="646"/>
      <c r="F27" s="646"/>
      <c r="G27" s="647"/>
      <c r="H27" s="631" t="s">
        <v>142</v>
      </c>
      <c r="I27" s="632"/>
      <c r="J27" s="643"/>
      <c r="K27" s="673"/>
      <c r="L27" s="674"/>
      <c r="M27" s="674"/>
      <c r="N27" s="674"/>
      <c r="O27" s="674"/>
      <c r="P27" s="674"/>
      <c r="Q27" s="674"/>
      <c r="R27" s="675"/>
      <c r="S27" s="676" t="s">
        <v>170</v>
      </c>
      <c r="T27" s="676"/>
      <c r="U27" s="456" t="s">
        <v>139</v>
      </c>
      <c r="V27" s="457"/>
      <c r="W27" s="457"/>
      <c r="X27" s="457"/>
      <c r="Y27" s="458"/>
      <c r="Z27" s="458"/>
      <c r="AA27" s="54" t="s">
        <v>138</v>
      </c>
      <c r="AB27" s="458"/>
      <c r="AC27" s="458"/>
      <c r="AD27" s="53" t="s">
        <v>137</v>
      </c>
      <c r="AE27" s="457"/>
      <c r="AF27" s="457"/>
      <c r="AG27" s="457"/>
      <c r="AH27" s="527"/>
    </row>
    <row r="28" spans="1:34" ht="15.6" customHeight="1" x14ac:dyDescent="0.15">
      <c r="A28" s="669"/>
      <c r="B28" s="670"/>
      <c r="C28" s="670"/>
      <c r="D28" s="670"/>
      <c r="E28" s="670"/>
      <c r="F28" s="670"/>
      <c r="G28" s="671"/>
      <c r="H28" s="631" t="s">
        <v>213</v>
      </c>
      <c r="I28" s="632"/>
      <c r="J28" s="643"/>
      <c r="K28" s="673"/>
      <c r="L28" s="674"/>
      <c r="M28" s="674"/>
      <c r="N28" s="674"/>
      <c r="O28" s="674"/>
      <c r="P28" s="674"/>
      <c r="Q28" s="674"/>
      <c r="R28" s="675"/>
      <c r="S28" s="676"/>
      <c r="T28" s="676"/>
      <c r="U28" s="677"/>
      <c r="V28" s="678"/>
      <c r="W28" s="678"/>
      <c r="X28" s="678"/>
      <c r="Y28" s="678"/>
      <c r="Z28" s="678"/>
      <c r="AA28" s="678"/>
      <c r="AB28" s="678"/>
      <c r="AC28" s="678"/>
      <c r="AD28" s="678"/>
      <c r="AE28" s="678"/>
      <c r="AF28" s="678"/>
      <c r="AG28" s="678"/>
      <c r="AH28" s="679"/>
    </row>
    <row r="29" spans="1:34" ht="15.6" customHeight="1" x14ac:dyDescent="0.15">
      <c r="A29" s="669"/>
      <c r="B29" s="670"/>
      <c r="C29" s="670"/>
      <c r="D29" s="670"/>
      <c r="E29" s="670"/>
      <c r="F29" s="670"/>
      <c r="G29" s="671"/>
      <c r="H29" s="631" t="s">
        <v>142</v>
      </c>
      <c r="I29" s="632"/>
      <c r="J29" s="643"/>
      <c r="K29" s="673"/>
      <c r="L29" s="674"/>
      <c r="M29" s="674"/>
      <c r="N29" s="674"/>
      <c r="O29" s="674"/>
      <c r="P29" s="674"/>
      <c r="Q29" s="674"/>
      <c r="R29" s="675"/>
      <c r="S29" s="676" t="s">
        <v>170</v>
      </c>
      <c r="T29" s="676"/>
      <c r="U29" s="456" t="s">
        <v>139</v>
      </c>
      <c r="V29" s="457"/>
      <c r="W29" s="457"/>
      <c r="X29" s="457"/>
      <c r="Y29" s="458"/>
      <c r="Z29" s="458"/>
      <c r="AA29" s="54" t="s">
        <v>138</v>
      </c>
      <c r="AB29" s="458"/>
      <c r="AC29" s="458"/>
      <c r="AD29" s="53" t="s">
        <v>137</v>
      </c>
      <c r="AE29" s="457"/>
      <c r="AF29" s="457"/>
      <c r="AG29" s="457"/>
      <c r="AH29" s="527"/>
    </row>
    <row r="30" spans="1:34" ht="15.6" customHeight="1" x14ac:dyDescent="0.15">
      <c r="A30" s="672"/>
      <c r="B30" s="649"/>
      <c r="C30" s="649"/>
      <c r="D30" s="649"/>
      <c r="E30" s="649"/>
      <c r="F30" s="649"/>
      <c r="G30" s="650"/>
      <c r="H30" s="631" t="s">
        <v>213</v>
      </c>
      <c r="I30" s="632"/>
      <c r="J30" s="643"/>
      <c r="K30" s="673"/>
      <c r="L30" s="674"/>
      <c r="M30" s="674"/>
      <c r="N30" s="674"/>
      <c r="O30" s="674"/>
      <c r="P30" s="674"/>
      <c r="Q30" s="674"/>
      <c r="R30" s="675"/>
      <c r="S30" s="676"/>
      <c r="T30" s="676"/>
      <c r="U30" s="677"/>
      <c r="V30" s="678"/>
      <c r="W30" s="678"/>
      <c r="X30" s="678"/>
      <c r="Y30" s="678"/>
      <c r="Z30" s="678"/>
      <c r="AA30" s="678"/>
      <c r="AB30" s="678"/>
      <c r="AC30" s="678"/>
      <c r="AD30" s="678"/>
      <c r="AE30" s="678"/>
      <c r="AF30" s="678"/>
      <c r="AG30" s="678"/>
      <c r="AH30" s="679"/>
    </row>
    <row r="31" spans="1:34" ht="16.350000000000001" customHeight="1" thickBot="1" x14ac:dyDescent="0.2">
      <c r="A31" s="680" t="s">
        <v>214</v>
      </c>
      <c r="B31" s="596"/>
      <c r="C31" s="596"/>
      <c r="D31" s="596"/>
      <c r="E31" s="596"/>
      <c r="F31" s="596"/>
      <c r="G31" s="597"/>
      <c r="H31" s="681" t="s">
        <v>215</v>
      </c>
      <c r="I31" s="682"/>
      <c r="J31" s="682"/>
      <c r="K31" s="682"/>
      <c r="L31" s="682"/>
      <c r="M31" s="682"/>
      <c r="N31" s="682"/>
      <c r="O31" s="682"/>
      <c r="P31" s="682"/>
      <c r="Q31" s="682"/>
      <c r="R31" s="682"/>
      <c r="S31" s="682"/>
      <c r="T31" s="682"/>
      <c r="U31" s="682"/>
      <c r="V31" s="682"/>
      <c r="W31" s="682"/>
      <c r="X31" s="682"/>
      <c r="Y31" s="682"/>
      <c r="Z31" s="682"/>
      <c r="AA31" s="682"/>
      <c r="AB31" s="682"/>
      <c r="AC31" s="682"/>
      <c r="AD31" s="682"/>
      <c r="AE31" s="682"/>
      <c r="AF31" s="682"/>
      <c r="AG31" s="682"/>
      <c r="AH31" s="683"/>
    </row>
    <row r="32" spans="1:34" ht="26.1" customHeight="1" x14ac:dyDescent="0.15">
      <c r="A32" s="89"/>
      <c r="B32" s="89"/>
      <c r="C32" s="89"/>
      <c r="D32" s="89"/>
      <c r="E32" s="89"/>
      <c r="F32" s="89"/>
      <c r="G32" s="89"/>
      <c r="H32" s="89"/>
      <c r="I32" s="89"/>
      <c r="J32" s="89"/>
      <c r="K32" s="89"/>
      <c r="L32" s="89"/>
      <c r="M32" s="89"/>
      <c r="N32" s="89"/>
      <c r="O32" s="89"/>
      <c r="P32" s="89"/>
      <c r="Q32" s="89"/>
      <c r="R32" s="89"/>
      <c r="S32" s="89"/>
      <c r="T32" s="89"/>
      <c r="U32" s="89"/>
      <c r="V32" s="89"/>
      <c r="W32" s="89"/>
      <c r="X32" s="89"/>
      <c r="Y32" s="89"/>
      <c r="Z32" s="89"/>
      <c r="AA32" s="89"/>
      <c r="AB32" s="89"/>
      <c r="AC32" s="89"/>
      <c r="AD32" s="89"/>
      <c r="AE32" s="89"/>
      <c r="AF32" s="89"/>
      <c r="AG32" s="89"/>
      <c r="AH32" s="89"/>
    </row>
    <row r="33" spans="1:34" s="96" customFormat="1" ht="20.25" thickBot="1" x14ac:dyDescent="0.2">
      <c r="A33" s="95" t="s">
        <v>216</v>
      </c>
      <c r="B33" s="95"/>
      <c r="C33" s="95"/>
      <c r="D33" s="95"/>
      <c r="E33" s="95"/>
      <c r="F33" s="95"/>
      <c r="G33" s="95"/>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row>
    <row r="34" spans="1:34" ht="16.350000000000001" customHeight="1" x14ac:dyDescent="0.15">
      <c r="A34" s="684" t="s">
        <v>217</v>
      </c>
      <c r="B34" s="685"/>
      <c r="C34" s="688" t="s">
        <v>142</v>
      </c>
      <c r="D34" s="689"/>
      <c r="E34" s="689"/>
      <c r="F34" s="689"/>
      <c r="G34" s="690"/>
      <c r="H34" s="691"/>
      <c r="I34" s="692"/>
      <c r="J34" s="692"/>
      <c r="K34" s="692"/>
      <c r="L34" s="692"/>
      <c r="M34" s="692"/>
      <c r="N34" s="692"/>
      <c r="O34" s="692"/>
      <c r="P34" s="692"/>
      <c r="Q34" s="692"/>
      <c r="R34" s="692"/>
      <c r="S34" s="692"/>
      <c r="T34" s="692"/>
      <c r="U34" s="692"/>
      <c r="V34" s="692"/>
      <c r="W34" s="692"/>
      <c r="X34" s="692"/>
      <c r="Y34" s="692"/>
      <c r="Z34" s="692"/>
      <c r="AA34" s="692"/>
      <c r="AB34" s="692"/>
      <c r="AC34" s="692"/>
      <c r="AD34" s="692"/>
      <c r="AE34" s="692"/>
      <c r="AF34" s="692"/>
      <c r="AG34" s="692"/>
      <c r="AH34" s="693"/>
    </row>
    <row r="35" spans="1:34" ht="27.95" customHeight="1" x14ac:dyDescent="0.15">
      <c r="A35" s="626"/>
      <c r="B35" s="627"/>
      <c r="C35" s="608" t="s">
        <v>194</v>
      </c>
      <c r="D35" s="608"/>
      <c r="E35" s="608"/>
      <c r="F35" s="608"/>
      <c r="G35" s="608"/>
      <c r="H35" s="644"/>
      <c r="I35" s="611"/>
      <c r="J35" s="611"/>
      <c r="K35" s="611"/>
      <c r="L35" s="611"/>
      <c r="M35" s="611"/>
      <c r="N35" s="611"/>
      <c r="O35" s="611"/>
      <c r="P35" s="611"/>
      <c r="Q35" s="611"/>
      <c r="R35" s="611"/>
      <c r="S35" s="611"/>
      <c r="T35" s="611"/>
      <c r="U35" s="611"/>
      <c r="V35" s="611"/>
      <c r="W35" s="611"/>
      <c r="X35" s="611"/>
      <c r="Y35" s="611"/>
      <c r="Z35" s="611"/>
      <c r="AA35" s="611"/>
      <c r="AB35" s="611"/>
      <c r="AC35" s="611"/>
      <c r="AD35" s="611"/>
      <c r="AE35" s="611"/>
      <c r="AF35" s="611"/>
      <c r="AG35" s="611"/>
      <c r="AH35" s="612"/>
    </row>
    <row r="36" spans="1:34" ht="15.75" customHeight="1" x14ac:dyDescent="0.15">
      <c r="A36" s="626"/>
      <c r="B36" s="627"/>
      <c r="C36" s="608" t="s">
        <v>159</v>
      </c>
      <c r="D36" s="608"/>
      <c r="E36" s="608"/>
      <c r="F36" s="608"/>
      <c r="G36" s="608"/>
      <c r="H36" s="456" t="s">
        <v>139</v>
      </c>
      <c r="I36" s="457"/>
      <c r="J36" s="457"/>
      <c r="K36" s="457"/>
      <c r="L36" s="458"/>
      <c r="M36" s="458"/>
      <c r="N36" s="54" t="s">
        <v>138</v>
      </c>
      <c r="O36" s="458"/>
      <c r="P36" s="458"/>
      <c r="Q36" s="53" t="s">
        <v>137</v>
      </c>
      <c r="R36" s="457"/>
      <c r="S36" s="457"/>
      <c r="T36" s="457"/>
      <c r="U36" s="457"/>
      <c r="V36" s="457"/>
      <c r="W36" s="457"/>
      <c r="X36" s="457"/>
      <c r="Y36" s="457"/>
      <c r="Z36" s="457"/>
      <c r="AA36" s="457"/>
      <c r="AB36" s="457"/>
      <c r="AC36" s="457"/>
      <c r="AD36" s="457"/>
      <c r="AE36" s="457"/>
      <c r="AF36" s="457"/>
      <c r="AG36" s="457"/>
      <c r="AH36" s="527"/>
    </row>
    <row r="37" spans="1:34" ht="15.75" customHeight="1" x14ac:dyDescent="0.15">
      <c r="A37" s="626"/>
      <c r="B37" s="627"/>
      <c r="C37" s="608"/>
      <c r="D37" s="608"/>
      <c r="E37" s="608"/>
      <c r="F37" s="608"/>
      <c r="G37" s="608"/>
      <c r="H37" s="494"/>
      <c r="I37" s="493"/>
      <c r="J37" s="493"/>
      <c r="K37" s="493"/>
      <c r="L37" s="52" t="s">
        <v>136</v>
      </c>
      <c r="M37" s="52" t="s">
        <v>135</v>
      </c>
      <c r="N37" s="493"/>
      <c r="O37" s="493"/>
      <c r="P37" s="493"/>
      <c r="Q37" s="493"/>
      <c r="R37" s="493"/>
      <c r="S37" s="493"/>
      <c r="T37" s="493"/>
      <c r="U37" s="493"/>
      <c r="V37" s="52" t="s">
        <v>134</v>
      </c>
      <c r="W37" s="52" t="s">
        <v>133</v>
      </c>
      <c r="X37" s="493"/>
      <c r="Y37" s="493"/>
      <c r="Z37" s="493"/>
      <c r="AA37" s="493"/>
      <c r="AB37" s="493"/>
      <c r="AC37" s="493"/>
      <c r="AD37" s="493"/>
      <c r="AE37" s="493"/>
      <c r="AF37" s="493"/>
      <c r="AG37" s="493"/>
      <c r="AH37" s="551"/>
    </row>
    <row r="38" spans="1:34" ht="15.75" customHeight="1" x14ac:dyDescent="0.15">
      <c r="A38" s="626"/>
      <c r="B38" s="627"/>
      <c r="C38" s="608"/>
      <c r="D38" s="608"/>
      <c r="E38" s="608"/>
      <c r="F38" s="608"/>
      <c r="G38" s="608"/>
      <c r="H38" s="494"/>
      <c r="I38" s="493"/>
      <c r="J38" s="493"/>
      <c r="K38" s="493"/>
      <c r="L38" s="52" t="s">
        <v>132</v>
      </c>
      <c r="M38" s="52" t="s">
        <v>131</v>
      </c>
      <c r="N38" s="493"/>
      <c r="O38" s="493"/>
      <c r="P38" s="493"/>
      <c r="Q38" s="493"/>
      <c r="R38" s="493"/>
      <c r="S38" s="493"/>
      <c r="T38" s="493"/>
      <c r="U38" s="493"/>
      <c r="V38" s="52" t="s">
        <v>130</v>
      </c>
      <c r="W38" s="52" t="s">
        <v>129</v>
      </c>
      <c r="X38" s="493"/>
      <c r="Y38" s="493"/>
      <c r="Z38" s="493"/>
      <c r="AA38" s="493"/>
      <c r="AB38" s="493"/>
      <c r="AC38" s="493"/>
      <c r="AD38" s="493"/>
      <c r="AE38" s="493"/>
      <c r="AF38" s="493"/>
      <c r="AG38" s="493"/>
      <c r="AH38" s="551"/>
    </row>
    <row r="39" spans="1:34" ht="18.95" customHeight="1" x14ac:dyDescent="0.15">
      <c r="A39" s="626"/>
      <c r="B39" s="627"/>
      <c r="C39" s="608"/>
      <c r="D39" s="608"/>
      <c r="E39" s="608"/>
      <c r="F39" s="608"/>
      <c r="G39" s="608"/>
      <c r="H39" s="521"/>
      <c r="I39" s="522"/>
      <c r="J39" s="522"/>
      <c r="K39" s="522"/>
      <c r="L39" s="522"/>
      <c r="M39" s="522"/>
      <c r="N39" s="522"/>
      <c r="O39" s="522"/>
      <c r="P39" s="522"/>
      <c r="Q39" s="522"/>
      <c r="R39" s="522"/>
      <c r="S39" s="522"/>
      <c r="T39" s="522"/>
      <c r="U39" s="522"/>
      <c r="V39" s="522"/>
      <c r="W39" s="522"/>
      <c r="X39" s="522"/>
      <c r="Y39" s="522"/>
      <c r="Z39" s="522"/>
      <c r="AA39" s="522"/>
      <c r="AB39" s="522"/>
      <c r="AC39" s="522"/>
      <c r="AD39" s="522"/>
      <c r="AE39" s="522"/>
      <c r="AF39" s="522"/>
      <c r="AG39" s="522"/>
      <c r="AH39" s="523"/>
    </row>
    <row r="40" spans="1:34" ht="16.350000000000001" customHeight="1" x14ac:dyDescent="0.15">
      <c r="A40" s="626"/>
      <c r="B40" s="627"/>
      <c r="C40" s="608" t="s">
        <v>195</v>
      </c>
      <c r="D40" s="608"/>
      <c r="E40" s="608"/>
      <c r="F40" s="608"/>
      <c r="G40" s="608"/>
      <c r="H40" s="613" t="s">
        <v>149</v>
      </c>
      <c r="I40" s="614"/>
      <c r="J40" s="615"/>
      <c r="K40" s="487"/>
      <c r="L40" s="488"/>
      <c r="M40" s="488"/>
      <c r="N40" s="488"/>
      <c r="O40" s="488"/>
      <c r="P40" s="488"/>
      <c r="Q40" s="57" t="s">
        <v>196</v>
      </c>
      <c r="R40" s="57"/>
      <c r="S40" s="488"/>
      <c r="T40" s="488"/>
      <c r="U40" s="489"/>
      <c r="V40" s="613" t="s">
        <v>147</v>
      </c>
      <c r="W40" s="614"/>
      <c r="X40" s="615"/>
      <c r="Y40" s="487"/>
      <c r="Z40" s="488"/>
      <c r="AA40" s="488"/>
      <c r="AB40" s="488"/>
      <c r="AC40" s="488"/>
      <c r="AD40" s="488"/>
      <c r="AE40" s="488"/>
      <c r="AF40" s="488"/>
      <c r="AG40" s="488"/>
      <c r="AH40" s="581"/>
    </row>
    <row r="41" spans="1:34" ht="16.350000000000001" customHeight="1" thickBot="1" x14ac:dyDescent="0.2">
      <c r="A41" s="686"/>
      <c r="B41" s="687"/>
      <c r="C41" s="696"/>
      <c r="D41" s="696"/>
      <c r="E41" s="696"/>
      <c r="F41" s="696"/>
      <c r="G41" s="696"/>
      <c r="H41" s="697" t="s">
        <v>146</v>
      </c>
      <c r="I41" s="697"/>
      <c r="J41" s="697"/>
      <c r="K41" s="698"/>
      <c r="L41" s="699"/>
      <c r="M41" s="699"/>
      <c r="N41" s="699"/>
      <c r="O41" s="699"/>
      <c r="P41" s="699"/>
      <c r="Q41" s="699"/>
      <c r="R41" s="699"/>
      <c r="S41" s="699"/>
      <c r="T41" s="699"/>
      <c r="U41" s="699"/>
      <c r="V41" s="699"/>
      <c r="W41" s="699"/>
      <c r="X41" s="699"/>
      <c r="Y41" s="699"/>
      <c r="Z41" s="699"/>
      <c r="AA41" s="699"/>
      <c r="AB41" s="699"/>
      <c r="AC41" s="699"/>
      <c r="AD41" s="699"/>
      <c r="AE41" s="699"/>
      <c r="AF41" s="699"/>
      <c r="AG41" s="699"/>
      <c r="AH41" s="700"/>
    </row>
    <row r="42" spans="1:34" ht="14.45" customHeight="1" x14ac:dyDescent="0.15"/>
    <row r="43" spans="1:34" ht="82.5" customHeight="1" x14ac:dyDescent="0.15">
      <c r="A43" s="694" t="s">
        <v>102</v>
      </c>
      <c r="B43" s="694"/>
      <c r="C43" s="97" t="s">
        <v>218</v>
      </c>
      <c r="D43" s="695" t="s">
        <v>219</v>
      </c>
      <c r="E43" s="695"/>
      <c r="F43" s="695"/>
      <c r="G43" s="695"/>
      <c r="H43" s="695"/>
      <c r="I43" s="695"/>
      <c r="J43" s="695"/>
      <c r="K43" s="695"/>
      <c r="L43" s="695"/>
      <c r="M43" s="695"/>
      <c r="N43" s="695"/>
      <c r="O43" s="695"/>
      <c r="P43" s="695"/>
      <c r="Q43" s="695"/>
      <c r="R43" s="695"/>
      <c r="S43" s="695"/>
      <c r="T43" s="695"/>
      <c r="U43" s="695"/>
      <c r="V43" s="695"/>
      <c r="W43" s="695"/>
      <c r="X43" s="695"/>
      <c r="Y43" s="695"/>
      <c r="Z43" s="695"/>
      <c r="AA43" s="695"/>
      <c r="AB43" s="695"/>
      <c r="AC43" s="695"/>
      <c r="AD43" s="695"/>
      <c r="AE43" s="695"/>
      <c r="AF43" s="695"/>
      <c r="AG43" s="695"/>
      <c r="AH43" s="695"/>
    </row>
  </sheetData>
  <mergeCells count="116">
    <mergeCell ref="A43:B43"/>
    <mergeCell ref="D43:AH43"/>
    <mergeCell ref="C40:G41"/>
    <mergeCell ref="H40:J40"/>
    <mergeCell ref="K40:P40"/>
    <mergeCell ref="S40:U40"/>
    <mergeCell ref="V40:X40"/>
    <mergeCell ref="Y40:AH40"/>
    <mergeCell ref="H41:J41"/>
    <mergeCell ref="K41:AH41"/>
    <mergeCell ref="O36:P36"/>
    <mergeCell ref="R36:AH36"/>
    <mergeCell ref="H37:K38"/>
    <mergeCell ref="N37:U38"/>
    <mergeCell ref="X37:AH38"/>
    <mergeCell ref="H39:AH39"/>
    <mergeCell ref="A31:G31"/>
    <mergeCell ref="H31:AH31"/>
    <mergeCell ref="A34:B41"/>
    <mergeCell ref="C34:G34"/>
    <mergeCell ref="H34:AH34"/>
    <mergeCell ref="C35:G35"/>
    <mergeCell ref="H35:AH35"/>
    <mergeCell ref="C36:G39"/>
    <mergeCell ref="H36:K36"/>
    <mergeCell ref="L36:M36"/>
    <mergeCell ref="U29:X29"/>
    <mergeCell ref="Y29:Z29"/>
    <mergeCell ref="AB29:AC29"/>
    <mergeCell ref="AE29:AH29"/>
    <mergeCell ref="H30:J30"/>
    <mergeCell ref="K30:R30"/>
    <mergeCell ref="U30:AH30"/>
    <mergeCell ref="U27:X27"/>
    <mergeCell ref="Y27:Z27"/>
    <mergeCell ref="AB27:AC27"/>
    <mergeCell ref="AE27:AH27"/>
    <mergeCell ref="H28:J28"/>
    <mergeCell ref="K28:R28"/>
    <mergeCell ref="U28:AH28"/>
    <mergeCell ref="A26:J26"/>
    <mergeCell ref="K26:R26"/>
    <mergeCell ref="A27:G30"/>
    <mergeCell ref="H27:J27"/>
    <mergeCell ref="K27:R27"/>
    <mergeCell ref="S27:T28"/>
    <mergeCell ref="H29:J29"/>
    <mergeCell ref="K29:R29"/>
    <mergeCell ref="S29:T30"/>
    <mergeCell ref="A20:AH20"/>
    <mergeCell ref="A21:J22"/>
    <mergeCell ref="K21:Z21"/>
    <mergeCell ref="K22:R22"/>
    <mergeCell ref="S22:Z22"/>
    <mergeCell ref="A23:B25"/>
    <mergeCell ref="C23:J23"/>
    <mergeCell ref="K23:R23"/>
    <mergeCell ref="S23:Z23"/>
    <mergeCell ref="C24:J24"/>
    <mergeCell ref="K24:R24"/>
    <mergeCell ref="S24:Z24"/>
    <mergeCell ref="C25:J25"/>
    <mergeCell ref="K25:Z25"/>
    <mergeCell ref="C14:G14"/>
    <mergeCell ref="H14:O14"/>
    <mergeCell ref="S14:AH15"/>
    <mergeCell ref="C15:G15"/>
    <mergeCell ref="H15:O15"/>
    <mergeCell ref="A13:B19"/>
    <mergeCell ref="C13:G13"/>
    <mergeCell ref="H13:O13"/>
    <mergeCell ref="P13:R15"/>
    <mergeCell ref="S13:V13"/>
    <mergeCell ref="W13:X13"/>
    <mergeCell ref="C16:R16"/>
    <mergeCell ref="S16:AH16"/>
    <mergeCell ref="C17:J19"/>
    <mergeCell ref="K17:R17"/>
    <mergeCell ref="S17:AH17"/>
    <mergeCell ref="K18:R19"/>
    <mergeCell ref="S18:AH18"/>
    <mergeCell ref="S19:AH19"/>
    <mergeCell ref="H12:J12"/>
    <mergeCell ref="K12:AH12"/>
    <mergeCell ref="O7:P7"/>
    <mergeCell ref="R7:AH7"/>
    <mergeCell ref="H8:K9"/>
    <mergeCell ref="N8:U9"/>
    <mergeCell ref="X8:AH9"/>
    <mergeCell ref="H10:AH10"/>
    <mergeCell ref="Z13:AA13"/>
    <mergeCell ref="AC13:AH13"/>
    <mergeCell ref="A2:G3"/>
    <mergeCell ref="H2:P3"/>
    <mergeCell ref="Q2:R3"/>
    <mergeCell ref="S2:AC3"/>
    <mergeCell ref="AD2:AF2"/>
    <mergeCell ref="AG2:AH2"/>
    <mergeCell ref="AD3:AF3"/>
    <mergeCell ref="AG3:AH3"/>
    <mergeCell ref="A4:B12"/>
    <mergeCell ref="C4:G4"/>
    <mergeCell ref="H4:AH4"/>
    <mergeCell ref="C5:G5"/>
    <mergeCell ref="H5:AH5"/>
    <mergeCell ref="C6:G6"/>
    <mergeCell ref="H6:AH6"/>
    <mergeCell ref="C7:G10"/>
    <mergeCell ref="H7:K7"/>
    <mergeCell ref="L7:M7"/>
    <mergeCell ref="C11:G12"/>
    <mergeCell ref="H11:J11"/>
    <mergeCell ref="K11:P11"/>
    <mergeCell ref="S11:U11"/>
    <mergeCell ref="V11:X11"/>
    <mergeCell ref="Y11:AH11"/>
  </mergeCells>
  <phoneticPr fontId="4"/>
  <dataValidations count="1">
    <dataValidation type="list" allowBlank="1" showInputMessage="1" showErrorMessage="1" sqref="AG2:AH3 Q2:R3" xr:uid="{00000000-0002-0000-0300-000000000000}">
      <formula1>"〇"</formula1>
    </dataValidation>
  </dataValidations>
  <printOptions horizontalCentered="1"/>
  <pageMargins left="0.70866141732283472" right="0.70866141732283472" top="0.74803149606299213" bottom="0.74803149606299213" header="0.31496062992125984" footer="0.31496062992125984"/>
  <pageSetup paperSize="9" scale="8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21</xdr:col>
                    <xdr:colOff>200025</xdr:colOff>
                    <xdr:row>14</xdr:row>
                    <xdr:rowOff>238125</xdr:rowOff>
                  </from>
                  <to>
                    <xdr:col>24</xdr:col>
                    <xdr:colOff>133350</xdr:colOff>
                    <xdr:row>16</xdr:row>
                    <xdr:rowOff>38100</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27</xdr:col>
                    <xdr:colOff>219075</xdr:colOff>
                    <xdr:row>14</xdr:row>
                    <xdr:rowOff>238125</xdr:rowOff>
                  </from>
                  <to>
                    <xdr:col>31</xdr:col>
                    <xdr:colOff>38100</xdr:colOff>
                    <xdr:row>16</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H21"/>
  <sheetViews>
    <sheetView view="pageBreakPreview" zoomScaleNormal="70" zoomScaleSheetLayoutView="100" workbookViewId="0"/>
  </sheetViews>
  <sheetFormatPr defaultColWidth="7.875" defaultRowHeight="16.5" x14ac:dyDescent="0.15"/>
  <cols>
    <col min="1" max="34" width="2.75" style="99" customWidth="1"/>
    <col min="35" max="16384" width="7.875" style="99"/>
  </cols>
  <sheetData>
    <row r="1" spans="1:34" ht="36" customHeight="1" x14ac:dyDescent="0.15">
      <c r="A1" s="98" t="s">
        <v>220</v>
      </c>
    </row>
    <row r="2" spans="1:34" ht="15" customHeight="1" thickBot="1" x14ac:dyDescent="0.2">
      <c r="A2" s="100" t="s">
        <v>221</v>
      </c>
    </row>
    <row r="3" spans="1:34" ht="15.6" customHeight="1" x14ac:dyDescent="0.15">
      <c r="A3" s="701" t="s">
        <v>222</v>
      </c>
      <c r="B3" s="702"/>
      <c r="C3" s="702"/>
      <c r="D3" s="702"/>
      <c r="E3" s="702"/>
      <c r="F3" s="702"/>
      <c r="G3" s="703"/>
      <c r="H3" s="710" t="s">
        <v>142</v>
      </c>
      <c r="I3" s="711"/>
      <c r="J3" s="712"/>
      <c r="K3" s="713"/>
      <c r="L3" s="714"/>
      <c r="M3" s="714"/>
      <c r="N3" s="714"/>
      <c r="O3" s="714"/>
      <c r="P3" s="714"/>
      <c r="Q3" s="714"/>
      <c r="R3" s="715"/>
      <c r="S3" s="716" t="s">
        <v>170</v>
      </c>
      <c r="T3" s="716"/>
      <c r="U3" s="718" t="s">
        <v>139</v>
      </c>
      <c r="V3" s="719"/>
      <c r="W3" s="719"/>
      <c r="X3" s="719"/>
      <c r="Y3" s="720"/>
      <c r="Z3" s="720"/>
      <c r="AA3" s="101" t="s">
        <v>138</v>
      </c>
      <c r="AB3" s="720"/>
      <c r="AC3" s="720"/>
      <c r="AD3" s="102" t="s">
        <v>137</v>
      </c>
      <c r="AE3" s="719"/>
      <c r="AF3" s="719"/>
      <c r="AG3" s="719"/>
      <c r="AH3" s="721"/>
    </row>
    <row r="4" spans="1:34" ht="15.6" customHeight="1" x14ac:dyDescent="0.15">
      <c r="A4" s="704"/>
      <c r="B4" s="705"/>
      <c r="C4" s="705"/>
      <c r="D4" s="705"/>
      <c r="E4" s="705"/>
      <c r="F4" s="705"/>
      <c r="G4" s="706"/>
      <c r="H4" s="722" t="s">
        <v>213</v>
      </c>
      <c r="I4" s="723"/>
      <c r="J4" s="724"/>
      <c r="K4" s="725"/>
      <c r="L4" s="726"/>
      <c r="M4" s="726"/>
      <c r="N4" s="726"/>
      <c r="O4" s="726"/>
      <c r="P4" s="726"/>
      <c r="Q4" s="726"/>
      <c r="R4" s="727"/>
      <c r="S4" s="717"/>
      <c r="T4" s="717"/>
      <c r="U4" s="728"/>
      <c r="V4" s="729"/>
      <c r="W4" s="729"/>
      <c r="X4" s="729"/>
      <c r="Y4" s="729"/>
      <c r="Z4" s="729"/>
      <c r="AA4" s="729"/>
      <c r="AB4" s="729"/>
      <c r="AC4" s="729"/>
      <c r="AD4" s="729"/>
      <c r="AE4" s="729"/>
      <c r="AF4" s="729"/>
      <c r="AG4" s="729"/>
      <c r="AH4" s="730"/>
    </row>
    <row r="5" spans="1:34" ht="15.6" customHeight="1" x14ac:dyDescent="0.15">
      <c r="A5" s="704"/>
      <c r="B5" s="705"/>
      <c r="C5" s="705"/>
      <c r="D5" s="705"/>
      <c r="E5" s="705"/>
      <c r="F5" s="705"/>
      <c r="G5" s="706"/>
      <c r="H5" s="722" t="s">
        <v>142</v>
      </c>
      <c r="I5" s="723"/>
      <c r="J5" s="724"/>
      <c r="K5" s="725"/>
      <c r="L5" s="726"/>
      <c r="M5" s="726"/>
      <c r="N5" s="726"/>
      <c r="O5" s="726"/>
      <c r="P5" s="726"/>
      <c r="Q5" s="726"/>
      <c r="R5" s="727"/>
      <c r="S5" s="717" t="s">
        <v>170</v>
      </c>
      <c r="T5" s="717"/>
      <c r="U5" s="734" t="s">
        <v>139</v>
      </c>
      <c r="V5" s="732"/>
      <c r="W5" s="732"/>
      <c r="X5" s="732"/>
      <c r="Y5" s="731"/>
      <c r="Z5" s="731"/>
      <c r="AA5" s="103" t="s">
        <v>138</v>
      </c>
      <c r="AB5" s="731"/>
      <c r="AC5" s="731"/>
      <c r="AD5" s="104" t="s">
        <v>137</v>
      </c>
      <c r="AE5" s="732"/>
      <c r="AF5" s="732"/>
      <c r="AG5" s="732"/>
      <c r="AH5" s="733"/>
    </row>
    <row r="6" spans="1:34" ht="15.6" customHeight="1" x14ac:dyDescent="0.15">
      <c r="A6" s="704"/>
      <c r="B6" s="705"/>
      <c r="C6" s="705"/>
      <c r="D6" s="705"/>
      <c r="E6" s="705"/>
      <c r="F6" s="705"/>
      <c r="G6" s="706"/>
      <c r="H6" s="722" t="s">
        <v>213</v>
      </c>
      <c r="I6" s="723"/>
      <c r="J6" s="724"/>
      <c r="K6" s="725"/>
      <c r="L6" s="726"/>
      <c r="M6" s="726"/>
      <c r="N6" s="726"/>
      <c r="O6" s="726"/>
      <c r="P6" s="726"/>
      <c r="Q6" s="726"/>
      <c r="R6" s="727"/>
      <c r="S6" s="717"/>
      <c r="T6" s="717"/>
      <c r="U6" s="728"/>
      <c r="V6" s="729"/>
      <c r="W6" s="729"/>
      <c r="X6" s="729"/>
      <c r="Y6" s="729"/>
      <c r="Z6" s="729"/>
      <c r="AA6" s="729"/>
      <c r="AB6" s="729"/>
      <c r="AC6" s="729"/>
      <c r="AD6" s="729"/>
      <c r="AE6" s="729"/>
      <c r="AF6" s="729"/>
      <c r="AG6" s="729"/>
      <c r="AH6" s="730"/>
    </row>
    <row r="7" spans="1:34" ht="15.6" customHeight="1" x14ac:dyDescent="0.15">
      <c r="A7" s="704"/>
      <c r="B7" s="705"/>
      <c r="C7" s="705"/>
      <c r="D7" s="705"/>
      <c r="E7" s="705"/>
      <c r="F7" s="705"/>
      <c r="G7" s="706"/>
      <c r="H7" s="722" t="s">
        <v>142</v>
      </c>
      <c r="I7" s="723"/>
      <c r="J7" s="724"/>
      <c r="K7" s="725"/>
      <c r="L7" s="726"/>
      <c r="M7" s="726"/>
      <c r="N7" s="726"/>
      <c r="O7" s="726"/>
      <c r="P7" s="726"/>
      <c r="Q7" s="726"/>
      <c r="R7" s="727"/>
      <c r="S7" s="717" t="s">
        <v>170</v>
      </c>
      <c r="T7" s="717"/>
      <c r="U7" s="734" t="s">
        <v>139</v>
      </c>
      <c r="V7" s="732"/>
      <c r="W7" s="732"/>
      <c r="X7" s="732"/>
      <c r="Y7" s="731"/>
      <c r="Z7" s="731"/>
      <c r="AA7" s="103" t="s">
        <v>138</v>
      </c>
      <c r="AB7" s="731"/>
      <c r="AC7" s="731"/>
      <c r="AD7" s="104" t="s">
        <v>137</v>
      </c>
      <c r="AE7" s="732"/>
      <c r="AF7" s="732"/>
      <c r="AG7" s="732"/>
      <c r="AH7" s="733"/>
    </row>
    <row r="8" spans="1:34" ht="15.6" customHeight="1" x14ac:dyDescent="0.15">
      <c r="A8" s="704"/>
      <c r="B8" s="705"/>
      <c r="C8" s="705"/>
      <c r="D8" s="705"/>
      <c r="E8" s="705"/>
      <c r="F8" s="705"/>
      <c r="G8" s="706"/>
      <c r="H8" s="722" t="s">
        <v>213</v>
      </c>
      <c r="I8" s="723"/>
      <c r="J8" s="724"/>
      <c r="K8" s="725"/>
      <c r="L8" s="726"/>
      <c r="M8" s="726"/>
      <c r="N8" s="726"/>
      <c r="O8" s="726"/>
      <c r="P8" s="726"/>
      <c r="Q8" s="726"/>
      <c r="R8" s="727"/>
      <c r="S8" s="717"/>
      <c r="T8" s="717"/>
      <c r="U8" s="728"/>
      <c r="V8" s="729"/>
      <c r="W8" s="729"/>
      <c r="X8" s="729"/>
      <c r="Y8" s="729"/>
      <c r="Z8" s="729"/>
      <c r="AA8" s="729"/>
      <c r="AB8" s="729"/>
      <c r="AC8" s="729"/>
      <c r="AD8" s="729"/>
      <c r="AE8" s="729"/>
      <c r="AF8" s="729"/>
      <c r="AG8" s="729"/>
      <c r="AH8" s="730"/>
    </row>
    <row r="9" spans="1:34" ht="15.6" customHeight="1" x14ac:dyDescent="0.15">
      <c r="A9" s="704"/>
      <c r="B9" s="705"/>
      <c r="C9" s="705"/>
      <c r="D9" s="705"/>
      <c r="E9" s="705"/>
      <c r="F9" s="705"/>
      <c r="G9" s="706"/>
      <c r="H9" s="722" t="s">
        <v>142</v>
      </c>
      <c r="I9" s="723"/>
      <c r="J9" s="724"/>
      <c r="K9" s="725"/>
      <c r="L9" s="726"/>
      <c r="M9" s="726"/>
      <c r="N9" s="726"/>
      <c r="O9" s="726"/>
      <c r="P9" s="726"/>
      <c r="Q9" s="726"/>
      <c r="R9" s="727"/>
      <c r="S9" s="717" t="s">
        <v>170</v>
      </c>
      <c r="T9" s="717"/>
      <c r="U9" s="734" t="s">
        <v>139</v>
      </c>
      <c r="V9" s="732"/>
      <c r="W9" s="732"/>
      <c r="X9" s="732"/>
      <c r="Y9" s="731"/>
      <c r="Z9" s="731"/>
      <c r="AA9" s="103" t="s">
        <v>138</v>
      </c>
      <c r="AB9" s="731"/>
      <c r="AC9" s="731"/>
      <c r="AD9" s="104" t="s">
        <v>137</v>
      </c>
      <c r="AE9" s="732"/>
      <c r="AF9" s="732"/>
      <c r="AG9" s="732"/>
      <c r="AH9" s="733"/>
    </row>
    <row r="10" spans="1:34" ht="15.6" customHeight="1" thickBot="1" x14ac:dyDescent="0.2">
      <c r="A10" s="707"/>
      <c r="B10" s="708"/>
      <c r="C10" s="708"/>
      <c r="D10" s="708"/>
      <c r="E10" s="708"/>
      <c r="F10" s="708"/>
      <c r="G10" s="709"/>
      <c r="H10" s="764" t="s">
        <v>213</v>
      </c>
      <c r="I10" s="765"/>
      <c r="J10" s="766"/>
      <c r="K10" s="767"/>
      <c r="L10" s="768"/>
      <c r="M10" s="768"/>
      <c r="N10" s="768"/>
      <c r="O10" s="768"/>
      <c r="P10" s="768"/>
      <c r="Q10" s="768"/>
      <c r="R10" s="769"/>
      <c r="S10" s="773"/>
      <c r="T10" s="773"/>
      <c r="U10" s="770"/>
      <c r="V10" s="771"/>
      <c r="W10" s="771"/>
      <c r="X10" s="771"/>
      <c r="Y10" s="771"/>
      <c r="Z10" s="771"/>
      <c r="AA10" s="771"/>
      <c r="AB10" s="771"/>
      <c r="AC10" s="771"/>
      <c r="AD10" s="771"/>
      <c r="AE10" s="771"/>
      <c r="AF10" s="771"/>
      <c r="AG10" s="771"/>
      <c r="AH10" s="772"/>
    </row>
    <row r="11" spans="1:34" ht="26.1" customHeight="1" x14ac:dyDescent="0.15">
      <c r="A11" s="105"/>
      <c r="B11" s="105"/>
      <c r="C11" s="105"/>
      <c r="D11" s="105"/>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row>
    <row r="12" spans="1:34" s="107" customFormat="1" ht="19.5" x14ac:dyDescent="0.15">
      <c r="A12" s="106" t="s">
        <v>216</v>
      </c>
      <c r="B12" s="106"/>
      <c r="C12" s="106"/>
      <c r="D12" s="106"/>
      <c r="E12" s="106"/>
      <c r="F12" s="106"/>
      <c r="G12" s="106"/>
      <c r="H12" s="106"/>
      <c r="I12" s="106"/>
      <c r="J12" s="106"/>
      <c r="K12" s="106"/>
      <c r="L12" s="106"/>
      <c r="M12" s="106"/>
      <c r="N12" s="106"/>
      <c r="O12" s="106"/>
      <c r="P12" s="106"/>
      <c r="Q12" s="106"/>
      <c r="R12" s="106"/>
      <c r="S12" s="106"/>
      <c r="T12" s="106"/>
      <c r="U12" s="106"/>
      <c r="V12" s="106"/>
      <c r="W12" s="106"/>
      <c r="X12" s="106"/>
      <c r="Y12" s="106"/>
      <c r="Z12" s="106"/>
      <c r="AA12" s="106"/>
      <c r="AB12" s="106"/>
      <c r="AC12" s="106"/>
      <c r="AD12" s="106"/>
      <c r="AE12" s="106"/>
      <c r="AF12" s="106"/>
      <c r="AG12" s="106"/>
      <c r="AH12" s="106"/>
    </row>
    <row r="13" spans="1:34" s="107" customFormat="1" ht="20.25" thickBot="1" x14ac:dyDescent="0.2">
      <c r="A13" s="108" t="s">
        <v>223</v>
      </c>
      <c r="B13" s="106"/>
      <c r="C13" s="106"/>
      <c r="D13" s="106"/>
      <c r="E13" s="106"/>
      <c r="F13" s="106"/>
      <c r="G13" s="106"/>
      <c r="H13" s="106"/>
      <c r="I13" s="106"/>
      <c r="J13" s="106"/>
      <c r="K13" s="106"/>
      <c r="L13" s="106"/>
      <c r="M13" s="106"/>
      <c r="N13" s="106"/>
      <c r="O13" s="106"/>
      <c r="P13" s="106"/>
      <c r="Q13" s="106"/>
      <c r="R13" s="106"/>
      <c r="S13" s="106"/>
      <c r="T13" s="106"/>
      <c r="U13" s="106"/>
      <c r="V13" s="106"/>
      <c r="W13" s="106"/>
      <c r="X13" s="106"/>
      <c r="Y13" s="106"/>
      <c r="Z13" s="106"/>
      <c r="AA13" s="106"/>
      <c r="AB13" s="106"/>
      <c r="AC13" s="106"/>
      <c r="AD13" s="106"/>
      <c r="AE13" s="106"/>
      <c r="AF13" s="106"/>
      <c r="AG13" s="106"/>
      <c r="AH13" s="106"/>
    </row>
    <row r="14" spans="1:34" ht="16.350000000000001" customHeight="1" x14ac:dyDescent="0.15">
      <c r="A14" s="735" t="s">
        <v>217</v>
      </c>
      <c r="B14" s="736"/>
      <c r="C14" s="710" t="s">
        <v>142</v>
      </c>
      <c r="D14" s="711"/>
      <c r="E14" s="711"/>
      <c r="F14" s="711"/>
      <c r="G14" s="712"/>
      <c r="H14" s="741"/>
      <c r="I14" s="742"/>
      <c r="J14" s="742"/>
      <c r="K14" s="742"/>
      <c r="L14" s="742"/>
      <c r="M14" s="742"/>
      <c r="N14" s="742"/>
      <c r="O14" s="742"/>
      <c r="P14" s="742"/>
      <c r="Q14" s="742"/>
      <c r="R14" s="742"/>
      <c r="S14" s="742"/>
      <c r="T14" s="742"/>
      <c r="U14" s="742"/>
      <c r="V14" s="742"/>
      <c r="W14" s="742"/>
      <c r="X14" s="742"/>
      <c r="Y14" s="742"/>
      <c r="Z14" s="742"/>
      <c r="AA14" s="742"/>
      <c r="AB14" s="742"/>
      <c r="AC14" s="742"/>
      <c r="AD14" s="742"/>
      <c r="AE14" s="742"/>
      <c r="AF14" s="742"/>
      <c r="AG14" s="742"/>
      <c r="AH14" s="743"/>
    </row>
    <row r="15" spans="1:34" ht="27.95" customHeight="1" x14ac:dyDescent="0.15">
      <c r="A15" s="737"/>
      <c r="B15" s="738"/>
      <c r="C15" s="744" t="s">
        <v>194</v>
      </c>
      <c r="D15" s="744"/>
      <c r="E15" s="744"/>
      <c r="F15" s="744"/>
      <c r="G15" s="744"/>
      <c r="H15" s="745"/>
      <c r="I15" s="745"/>
      <c r="J15" s="745"/>
      <c r="K15" s="745"/>
      <c r="L15" s="745"/>
      <c r="M15" s="745"/>
      <c r="N15" s="745"/>
      <c r="O15" s="745"/>
      <c r="P15" s="745"/>
      <c r="Q15" s="745"/>
      <c r="R15" s="745"/>
      <c r="S15" s="745"/>
      <c r="T15" s="745"/>
      <c r="U15" s="745"/>
      <c r="V15" s="745"/>
      <c r="W15" s="745"/>
      <c r="X15" s="745"/>
      <c r="Y15" s="745"/>
      <c r="Z15" s="745"/>
      <c r="AA15" s="745"/>
      <c r="AB15" s="745"/>
      <c r="AC15" s="745"/>
      <c r="AD15" s="745"/>
      <c r="AE15" s="745"/>
      <c r="AF15" s="745"/>
      <c r="AG15" s="745"/>
      <c r="AH15" s="746"/>
    </row>
    <row r="16" spans="1:34" ht="15.75" customHeight="1" x14ac:dyDescent="0.15">
      <c r="A16" s="737"/>
      <c r="B16" s="738"/>
      <c r="C16" s="744" t="s">
        <v>159</v>
      </c>
      <c r="D16" s="744"/>
      <c r="E16" s="744"/>
      <c r="F16" s="744"/>
      <c r="G16" s="744"/>
      <c r="H16" s="734" t="s">
        <v>139</v>
      </c>
      <c r="I16" s="732"/>
      <c r="J16" s="732"/>
      <c r="K16" s="732"/>
      <c r="L16" s="731"/>
      <c r="M16" s="731"/>
      <c r="N16" s="103" t="s">
        <v>138</v>
      </c>
      <c r="O16" s="731"/>
      <c r="P16" s="731"/>
      <c r="Q16" s="104" t="s">
        <v>137</v>
      </c>
      <c r="R16" s="732"/>
      <c r="S16" s="732"/>
      <c r="T16" s="732"/>
      <c r="U16" s="732"/>
      <c r="V16" s="732"/>
      <c r="W16" s="732"/>
      <c r="X16" s="732"/>
      <c r="Y16" s="732"/>
      <c r="Z16" s="732"/>
      <c r="AA16" s="732"/>
      <c r="AB16" s="732"/>
      <c r="AC16" s="732"/>
      <c r="AD16" s="732"/>
      <c r="AE16" s="732"/>
      <c r="AF16" s="732"/>
      <c r="AG16" s="732"/>
      <c r="AH16" s="733"/>
    </row>
    <row r="17" spans="1:34" ht="15.75" customHeight="1" x14ac:dyDescent="0.15">
      <c r="A17" s="737"/>
      <c r="B17" s="738"/>
      <c r="C17" s="744"/>
      <c r="D17" s="744"/>
      <c r="E17" s="744"/>
      <c r="F17" s="744"/>
      <c r="G17" s="744"/>
      <c r="H17" s="747"/>
      <c r="I17" s="748"/>
      <c r="J17" s="748"/>
      <c r="K17" s="748"/>
      <c r="L17" s="109" t="s">
        <v>136</v>
      </c>
      <c r="M17" s="109" t="s">
        <v>135</v>
      </c>
      <c r="N17" s="748"/>
      <c r="O17" s="748"/>
      <c r="P17" s="748"/>
      <c r="Q17" s="748"/>
      <c r="R17" s="748"/>
      <c r="S17" s="748"/>
      <c r="T17" s="748"/>
      <c r="U17" s="748"/>
      <c r="V17" s="109" t="s">
        <v>134</v>
      </c>
      <c r="W17" s="109" t="s">
        <v>133</v>
      </c>
      <c r="X17" s="748"/>
      <c r="Y17" s="748"/>
      <c r="Z17" s="748"/>
      <c r="AA17" s="748"/>
      <c r="AB17" s="748"/>
      <c r="AC17" s="748"/>
      <c r="AD17" s="748"/>
      <c r="AE17" s="748"/>
      <c r="AF17" s="748"/>
      <c r="AG17" s="748"/>
      <c r="AH17" s="749"/>
    </row>
    <row r="18" spans="1:34" ht="15.75" customHeight="1" x14ac:dyDescent="0.15">
      <c r="A18" s="737"/>
      <c r="B18" s="738"/>
      <c r="C18" s="744"/>
      <c r="D18" s="744"/>
      <c r="E18" s="744"/>
      <c r="F18" s="744"/>
      <c r="G18" s="744"/>
      <c r="H18" s="747"/>
      <c r="I18" s="748"/>
      <c r="J18" s="748"/>
      <c r="K18" s="748"/>
      <c r="L18" s="109" t="s">
        <v>132</v>
      </c>
      <c r="M18" s="109" t="s">
        <v>131</v>
      </c>
      <c r="N18" s="748"/>
      <c r="O18" s="748"/>
      <c r="P18" s="748"/>
      <c r="Q18" s="748"/>
      <c r="R18" s="748"/>
      <c r="S18" s="748"/>
      <c r="T18" s="748"/>
      <c r="U18" s="748"/>
      <c r="V18" s="109" t="s">
        <v>130</v>
      </c>
      <c r="W18" s="109" t="s">
        <v>129</v>
      </c>
      <c r="X18" s="748"/>
      <c r="Y18" s="748"/>
      <c r="Z18" s="748"/>
      <c r="AA18" s="748"/>
      <c r="AB18" s="748"/>
      <c r="AC18" s="748"/>
      <c r="AD18" s="748"/>
      <c r="AE18" s="748"/>
      <c r="AF18" s="748"/>
      <c r="AG18" s="748"/>
      <c r="AH18" s="749"/>
    </row>
    <row r="19" spans="1:34" ht="18.95" customHeight="1" x14ac:dyDescent="0.15">
      <c r="A19" s="737"/>
      <c r="B19" s="738"/>
      <c r="C19" s="744"/>
      <c r="D19" s="744"/>
      <c r="E19" s="744"/>
      <c r="F19" s="744"/>
      <c r="G19" s="744"/>
      <c r="H19" s="750"/>
      <c r="I19" s="751"/>
      <c r="J19" s="751"/>
      <c r="K19" s="751"/>
      <c r="L19" s="751"/>
      <c r="M19" s="751"/>
      <c r="N19" s="751"/>
      <c r="O19" s="751"/>
      <c r="P19" s="751"/>
      <c r="Q19" s="751"/>
      <c r="R19" s="751"/>
      <c r="S19" s="751"/>
      <c r="T19" s="751"/>
      <c r="U19" s="751"/>
      <c r="V19" s="751"/>
      <c r="W19" s="751"/>
      <c r="X19" s="751"/>
      <c r="Y19" s="751"/>
      <c r="Z19" s="751"/>
      <c r="AA19" s="751"/>
      <c r="AB19" s="751"/>
      <c r="AC19" s="751"/>
      <c r="AD19" s="751"/>
      <c r="AE19" s="751"/>
      <c r="AF19" s="751"/>
      <c r="AG19" s="751"/>
      <c r="AH19" s="752"/>
    </row>
    <row r="20" spans="1:34" ht="16.350000000000001" customHeight="1" x14ac:dyDescent="0.15">
      <c r="A20" s="737"/>
      <c r="B20" s="738"/>
      <c r="C20" s="744" t="s">
        <v>195</v>
      </c>
      <c r="D20" s="744"/>
      <c r="E20" s="744"/>
      <c r="F20" s="744"/>
      <c r="G20" s="744"/>
      <c r="H20" s="754" t="s">
        <v>149</v>
      </c>
      <c r="I20" s="755"/>
      <c r="J20" s="756"/>
      <c r="K20" s="110"/>
      <c r="L20" s="111"/>
      <c r="M20" s="111"/>
      <c r="N20" s="111"/>
      <c r="O20" s="111"/>
      <c r="P20" s="111"/>
      <c r="Q20" s="111" t="s">
        <v>196</v>
      </c>
      <c r="R20" s="111"/>
      <c r="S20" s="111"/>
      <c r="T20" s="111"/>
      <c r="U20" s="112"/>
      <c r="V20" s="754" t="s">
        <v>147</v>
      </c>
      <c r="W20" s="755"/>
      <c r="X20" s="756"/>
      <c r="Y20" s="757"/>
      <c r="Z20" s="758"/>
      <c r="AA20" s="758"/>
      <c r="AB20" s="758"/>
      <c r="AC20" s="758"/>
      <c r="AD20" s="758"/>
      <c r="AE20" s="758"/>
      <c r="AF20" s="758"/>
      <c r="AG20" s="758"/>
      <c r="AH20" s="759"/>
    </row>
    <row r="21" spans="1:34" ht="16.350000000000001" customHeight="1" thickBot="1" x14ac:dyDescent="0.2">
      <c r="A21" s="739"/>
      <c r="B21" s="740"/>
      <c r="C21" s="753"/>
      <c r="D21" s="753"/>
      <c r="E21" s="753"/>
      <c r="F21" s="753"/>
      <c r="G21" s="753"/>
      <c r="H21" s="760" t="s">
        <v>146</v>
      </c>
      <c r="I21" s="760"/>
      <c r="J21" s="760"/>
      <c r="K21" s="761"/>
      <c r="L21" s="762"/>
      <c r="M21" s="762"/>
      <c r="N21" s="762"/>
      <c r="O21" s="762"/>
      <c r="P21" s="762"/>
      <c r="Q21" s="762"/>
      <c r="R21" s="762"/>
      <c r="S21" s="762"/>
      <c r="T21" s="762"/>
      <c r="U21" s="762"/>
      <c r="V21" s="762"/>
      <c r="W21" s="762"/>
      <c r="X21" s="762"/>
      <c r="Y21" s="762"/>
      <c r="Z21" s="762"/>
      <c r="AA21" s="762"/>
      <c r="AB21" s="762"/>
      <c r="AC21" s="762"/>
      <c r="AD21" s="762"/>
      <c r="AE21" s="762"/>
      <c r="AF21" s="762"/>
      <c r="AG21" s="762"/>
      <c r="AH21" s="763"/>
    </row>
  </sheetData>
  <mergeCells count="61">
    <mergeCell ref="V20:X20"/>
    <mergeCell ref="Y20:AH20"/>
    <mergeCell ref="H21:J21"/>
    <mergeCell ref="K21:AH21"/>
    <mergeCell ref="AB9:AC9"/>
    <mergeCell ref="AE9:AH9"/>
    <mergeCell ref="H10:J10"/>
    <mergeCell ref="K10:R10"/>
    <mergeCell ref="U10:AH10"/>
    <mergeCell ref="H9:J9"/>
    <mergeCell ref="K9:R9"/>
    <mergeCell ref="S9:T10"/>
    <mergeCell ref="U9:X9"/>
    <mergeCell ref="Y9:Z9"/>
    <mergeCell ref="A14:B21"/>
    <mergeCell ref="C14:G14"/>
    <mergeCell ref="H14:AH14"/>
    <mergeCell ref="C15:G15"/>
    <mergeCell ref="H15:AH15"/>
    <mergeCell ref="C16:G19"/>
    <mergeCell ref="H16:K16"/>
    <mergeCell ref="L16:M16"/>
    <mergeCell ref="O16:P16"/>
    <mergeCell ref="R16:AH16"/>
    <mergeCell ref="H17:K18"/>
    <mergeCell ref="N17:U18"/>
    <mergeCell ref="X17:AH18"/>
    <mergeCell ref="H19:AH19"/>
    <mergeCell ref="C20:G21"/>
    <mergeCell ref="H20:J20"/>
    <mergeCell ref="AB7:AC7"/>
    <mergeCell ref="AE7:AH7"/>
    <mergeCell ref="H8:J8"/>
    <mergeCell ref="K8:R8"/>
    <mergeCell ref="U8:AH8"/>
    <mergeCell ref="H7:J7"/>
    <mergeCell ref="K7:R7"/>
    <mergeCell ref="S7:T8"/>
    <mergeCell ref="U7:X7"/>
    <mergeCell ref="Y7:Z7"/>
    <mergeCell ref="AB5:AC5"/>
    <mergeCell ref="AE5:AH5"/>
    <mergeCell ref="H6:J6"/>
    <mergeCell ref="K6:R6"/>
    <mergeCell ref="U6:AH6"/>
    <mergeCell ref="H5:J5"/>
    <mergeCell ref="K5:R5"/>
    <mergeCell ref="S5:T6"/>
    <mergeCell ref="U5:X5"/>
    <mergeCell ref="Y5:Z5"/>
    <mergeCell ref="AB3:AC3"/>
    <mergeCell ref="AE3:AH3"/>
    <mergeCell ref="H4:J4"/>
    <mergeCell ref="K4:R4"/>
    <mergeCell ref="U4:AH4"/>
    <mergeCell ref="Y3:Z3"/>
    <mergeCell ref="A3:G10"/>
    <mergeCell ref="H3:J3"/>
    <mergeCell ref="K3:R3"/>
    <mergeCell ref="S3:T4"/>
    <mergeCell ref="U3:X3"/>
  </mergeCells>
  <phoneticPr fontId="4"/>
  <printOptions horizontalCentered="1"/>
  <pageMargins left="0.70866141732283472" right="0.70866141732283472" top="0.74803149606299213" bottom="0.74803149606299213" header="0.31496062992125984" footer="0.31496062992125984"/>
  <pageSetup paperSize="9" scale="86"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pageSetUpPr fitToPage="1"/>
  </sheetPr>
  <dimension ref="A1:BF57"/>
  <sheetViews>
    <sheetView showGridLines="0" view="pageBreakPreview" zoomScale="75" zoomScaleNormal="55" zoomScaleSheetLayoutView="75" workbookViewId="0">
      <selection activeCell="AJ1" sqref="AJ1"/>
    </sheetView>
  </sheetViews>
  <sheetFormatPr defaultColWidth="4.5" defaultRowHeight="20.25" customHeight="1" x14ac:dyDescent="0.15"/>
  <cols>
    <col min="1" max="1" width="1.375" style="156" customWidth="1"/>
    <col min="2" max="56" width="5.625" style="156" customWidth="1"/>
    <col min="57" max="16384" width="4.5" style="156"/>
  </cols>
  <sheetData>
    <row r="1" spans="1:57" s="118" customFormat="1" ht="20.25" customHeight="1" x14ac:dyDescent="0.15">
      <c r="A1" s="113"/>
      <c r="B1" s="113"/>
      <c r="C1" s="114" t="s">
        <v>229</v>
      </c>
      <c r="D1" s="114"/>
      <c r="E1" s="113"/>
      <c r="F1" s="113"/>
      <c r="G1" s="115" t="s">
        <v>230</v>
      </c>
      <c r="H1" s="113"/>
      <c r="I1" s="113"/>
      <c r="J1" s="114"/>
      <c r="K1" s="114"/>
      <c r="L1" s="114"/>
      <c r="M1" s="114"/>
      <c r="N1" s="113"/>
      <c r="O1" s="113"/>
      <c r="P1" s="113"/>
      <c r="Q1" s="113"/>
      <c r="R1" s="113"/>
      <c r="S1" s="113"/>
      <c r="T1" s="113"/>
      <c r="U1" s="113"/>
      <c r="V1" s="113"/>
      <c r="W1" s="113"/>
      <c r="X1" s="113"/>
      <c r="Y1" s="113"/>
      <c r="Z1" s="113"/>
      <c r="AA1" s="113"/>
      <c r="AB1" s="113"/>
      <c r="AC1" s="113"/>
      <c r="AD1" s="113"/>
      <c r="AE1" s="113"/>
      <c r="AF1" s="113"/>
      <c r="AG1" s="113"/>
      <c r="AH1" s="113"/>
      <c r="AI1" s="113"/>
      <c r="AJ1" s="113"/>
      <c r="AK1" s="116" t="s">
        <v>231</v>
      </c>
      <c r="AL1" s="116" t="s">
        <v>232</v>
      </c>
      <c r="AM1" s="791" t="s">
        <v>233</v>
      </c>
      <c r="AN1" s="791"/>
      <c r="AO1" s="791"/>
      <c r="AP1" s="791"/>
      <c r="AQ1" s="791"/>
      <c r="AR1" s="791"/>
      <c r="AS1" s="791"/>
      <c r="AT1" s="791"/>
      <c r="AU1" s="791"/>
      <c r="AV1" s="791"/>
      <c r="AW1" s="791"/>
      <c r="AX1" s="791"/>
      <c r="AY1" s="791"/>
      <c r="AZ1" s="791"/>
      <c r="BA1" s="791"/>
      <c r="BB1" s="117" t="s">
        <v>234</v>
      </c>
      <c r="BC1" s="113"/>
      <c r="BD1" s="113"/>
    </row>
    <row r="2" spans="1:57" s="121" customFormat="1" ht="20.25" customHeight="1" x14ac:dyDescent="0.15">
      <c r="A2" s="119"/>
      <c r="B2" s="119"/>
      <c r="C2" s="119"/>
      <c r="D2" s="115"/>
      <c r="E2" s="119"/>
      <c r="F2" s="119"/>
      <c r="G2" s="119"/>
      <c r="H2" s="115"/>
      <c r="I2" s="116"/>
      <c r="J2" s="116"/>
      <c r="K2" s="116"/>
      <c r="L2" s="116"/>
      <c r="M2" s="116"/>
      <c r="N2" s="119"/>
      <c r="O2" s="119"/>
      <c r="P2" s="119"/>
      <c r="Q2" s="119"/>
      <c r="R2" s="119"/>
      <c r="S2" s="119"/>
      <c r="T2" s="116" t="s">
        <v>235</v>
      </c>
      <c r="U2" s="792">
        <v>6</v>
      </c>
      <c r="V2" s="792"/>
      <c r="W2" s="116" t="s">
        <v>232</v>
      </c>
      <c r="X2" s="793">
        <f>IF(U2=0,"",YEAR(DATE(2018+U2,1,1)))</f>
        <v>2024</v>
      </c>
      <c r="Y2" s="793"/>
      <c r="Z2" s="119" t="s">
        <v>236</v>
      </c>
      <c r="AA2" s="119" t="s">
        <v>237</v>
      </c>
      <c r="AB2" s="792">
        <v>4</v>
      </c>
      <c r="AC2" s="792"/>
      <c r="AD2" s="119" t="s">
        <v>238</v>
      </c>
      <c r="AE2" s="119"/>
      <c r="AF2" s="119"/>
      <c r="AG2" s="119"/>
      <c r="AH2" s="119"/>
      <c r="AI2" s="119"/>
      <c r="AJ2" s="117"/>
      <c r="AK2" s="116" t="s">
        <v>1</v>
      </c>
      <c r="AL2" s="116" t="s">
        <v>232</v>
      </c>
      <c r="AM2" s="792"/>
      <c r="AN2" s="792"/>
      <c r="AO2" s="792"/>
      <c r="AP2" s="792"/>
      <c r="AQ2" s="792"/>
      <c r="AR2" s="792"/>
      <c r="AS2" s="792"/>
      <c r="AT2" s="792"/>
      <c r="AU2" s="792"/>
      <c r="AV2" s="792"/>
      <c r="AW2" s="792"/>
      <c r="AX2" s="792"/>
      <c r="AY2" s="792"/>
      <c r="AZ2" s="792"/>
      <c r="BA2" s="792"/>
      <c r="BB2" s="117" t="s">
        <v>234</v>
      </c>
      <c r="BC2" s="116"/>
      <c r="BD2" s="116"/>
      <c r="BE2" s="120"/>
    </row>
    <row r="3" spans="1:57" s="121" customFormat="1" ht="20.25" customHeight="1" x14ac:dyDescent="0.15">
      <c r="A3" s="119"/>
      <c r="B3" s="119"/>
      <c r="C3" s="119"/>
      <c r="D3" s="115"/>
      <c r="E3" s="119"/>
      <c r="F3" s="119"/>
      <c r="G3" s="119"/>
      <c r="H3" s="115"/>
      <c r="I3" s="116"/>
      <c r="J3" s="116"/>
      <c r="K3" s="116"/>
      <c r="L3" s="116"/>
      <c r="M3" s="116"/>
      <c r="N3" s="119"/>
      <c r="O3" s="119"/>
      <c r="P3" s="119"/>
      <c r="Q3" s="119"/>
      <c r="R3" s="119"/>
      <c r="S3" s="119"/>
      <c r="T3" s="122"/>
      <c r="U3" s="123"/>
      <c r="V3" s="123"/>
      <c r="W3" s="124"/>
      <c r="X3" s="123"/>
      <c r="Y3" s="123"/>
      <c r="Z3" s="125"/>
      <c r="AA3" s="125"/>
      <c r="AB3" s="123"/>
      <c r="AC3" s="123"/>
      <c r="AD3" s="126"/>
      <c r="AE3" s="119"/>
      <c r="AF3" s="119"/>
      <c r="AG3" s="119"/>
      <c r="AH3" s="119"/>
      <c r="AI3" s="119"/>
      <c r="AJ3" s="117"/>
      <c r="AK3" s="116"/>
      <c r="AL3" s="116"/>
      <c r="AM3" s="127"/>
      <c r="AN3" s="127"/>
      <c r="AO3" s="127"/>
      <c r="AP3" s="127"/>
      <c r="AQ3" s="127"/>
      <c r="AR3" s="127"/>
      <c r="AS3" s="127"/>
      <c r="AT3" s="127"/>
      <c r="AU3" s="127"/>
      <c r="AV3" s="127"/>
      <c r="AW3" s="127"/>
      <c r="AX3" s="127"/>
      <c r="AY3" s="128" t="s">
        <v>239</v>
      </c>
      <c r="AZ3" s="794" t="s">
        <v>240</v>
      </c>
      <c r="BA3" s="794"/>
      <c r="BB3" s="794"/>
      <c r="BC3" s="794"/>
      <c r="BD3" s="116"/>
      <c r="BE3" s="120"/>
    </row>
    <row r="4" spans="1:57" s="121" customFormat="1" ht="20.25" customHeight="1" x14ac:dyDescent="0.15">
      <c r="A4" s="119"/>
      <c r="B4" s="129"/>
      <c r="C4" s="129"/>
      <c r="D4" s="129"/>
      <c r="E4" s="129"/>
      <c r="F4" s="129"/>
      <c r="G4" s="129"/>
      <c r="H4" s="129"/>
      <c r="I4" s="129"/>
      <c r="J4" s="130"/>
      <c r="K4" s="131"/>
      <c r="L4" s="131"/>
      <c r="M4" s="131"/>
      <c r="N4" s="131"/>
      <c r="O4" s="131"/>
      <c r="P4" s="132"/>
      <c r="Q4" s="131"/>
      <c r="R4" s="131"/>
      <c r="S4" s="133"/>
      <c r="T4" s="119"/>
      <c r="U4" s="119"/>
      <c r="V4" s="119"/>
      <c r="W4" s="119"/>
      <c r="X4" s="119"/>
      <c r="Y4" s="119"/>
      <c r="Z4" s="125"/>
      <c r="AA4" s="125"/>
      <c r="AB4" s="123"/>
      <c r="AC4" s="123"/>
      <c r="AD4" s="126"/>
      <c r="AE4" s="119"/>
      <c r="AF4" s="119"/>
      <c r="AG4" s="119"/>
      <c r="AH4" s="119"/>
      <c r="AI4" s="119"/>
      <c r="AJ4" s="117"/>
      <c r="AK4" s="116"/>
      <c r="AL4" s="116"/>
      <c r="AM4" s="127"/>
      <c r="AN4" s="127"/>
      <c r="AO4" s="127"/>
      <c r="AP4" s="127"/>
      <c r="AQ4" s="127"/>
      <c r="AR4" s="127"/>
      <c r="AS4" s="127"/>
      <c r="AT4" s="127"/>
      <c r="AU4" s="127"/>
      <c r="AV4" s="127"/>
      <c r="AW4" s="127"/>
      <c r="AX4" s="127"/>
      <c r="AY4" s="128" t="s">
        <v>241</v>
      </c>
      <c r="AZ4" s="794" t="s">
        <v>242</v>
      </c>
      <c r="BA4" s="794"/>
      <c r="BB4" s="794"/>
      <c r="BC4" s="794"/>
      <c r="BD4" s="116"/>
      <c r="BE4" s="120"/>
    </row>
    <row r="5" spans="1:57" s="121" customFormat="1" ht="20.25" customHeight="1" x14ac:dyDescent="0.15">
      <c r="A5" s="119"/>
      <c r="B5" s="134"/>
      <c r="C5" s="134"/>
      <c r="D5" s="134"/>
      <c r="E5" s="134"/>
      <c r="F5" s="134"/>
      <c r="G5" s="134"/>
      <c r="H5" s="134"/>
      <c r="I5" s="134"/>
      <c r="J5" s="135"/>
      <c r="K5" s="136"/>
      <c r="L5" s="137"/>
      <c r="M5" s="137"/>
      <c r="N5" s="137"/>
      <c r="O5" s="137"/>
      <c r="P5" s="134"/>
      <c r="Q5" s="138"/>
      <c r="R5" s="138"/>
      <c r="S5" s="139"/>
      <c r="T5" s="119"/>
      <c r="U5" s="119"/>
      <c r="V5" s="119"/>
      <c r="W5" s="119"/>
      <c r="X5" s="119"/>
      <c r="Y5" s="119"/>
      <c r="Z5" s="125"/>
      <c r="AA5" s="125"/>
      <c r="AB5" s="123"/>
      <c r="AC5" s="123"/>
      <c r="AD5" s="140"/>
      <c r="AE5" s="140"/>
      <c r="AF5" s="140"/>
      <c r="AG5" s="140"/>
      <c r="AH5" s="119"/>
      <c r="AI5" s="119"/>
      <c r="AJ5" s="140" t="s">
        <v>243</v>
      </c>
      <c r="AK5" s="140"/>
      <c r="AL5" s="140"/>
      <c r="AM5" s="140"/>
      <c r="AN5" s="140"/>
      <c r="AO5" s="140"/>
      <c r="AP5" s="140"/>
      <c r="AQ5" s="140"/>
      <c r="AR5" s="129"/>
      <c r="AS5" s="129"/>
      <c r="AT5" s="141"/>
      <c r="AU5" s="140"/>
      <c r="AV5" s="808">
        <v>40</v>
      </c>
      <c r="AW5" s="809"/>
      <c r="AX5" s="141" t="s">
        <v>244</v>
      </c>
      <c r="AY5" s="140"/>
      <c r="AZ5" s="808">
        <v>160</v>
      </c>
      <c r="BA5" s="809"/>
      <c r="BB5" s="141" t="s">
        <v>245</v>
      </c>
      <c r="BC5" s="140"/>
      <c r="BD5" s="119"/>
      <c r="BE5" s="120"/>
    </row>
    <row r="6" spans="1:57" s="121" customFormat="1" ht="20.25" customHeight="1" x14ac:dyDescent="0.15">
      <c r="A6" s="119"/>
      <c r="B6" s="134"/>
      <c r="C6" s="134"/>
      <c r="D6" s="134"/>
      <c r="E6" s="134"/>
      <c r="F6" s="134"/>
      <c r="G6" s="134"/>
      <c r="H6" s="134"/>
      <c r="I6" s="134"/>
      <c r="J6" s="134"/>
      <c r="K6" s="142"/>
      <c r="L6" s="142"/>
      <c r="M6" s="142"/>
      <c r="N6" s="134"/>
      <c r="O6" s="143"/>
      <c r="P6" s="144"/>
      <c r="Q6" s="144"/>
      <c r="R6" s="145"/>
      <c r="S6" s="146"/>
      <c r="T6" s="119"/>
      <c r="U6" s="119"/>
      <c r="V6" s="119"/>
      <c r="W6" s="119"/>
      <c r="X6" s="119"/>
      <c r="Y6" s="119"/>
      <c r="Z6" s="125"/>
      <c r="AA6" s="125"/>
      <c r="AB6" s="123"/>
      <c r="AC6" s="123"/>
      <c r="AD6" s="147"/>
      <c r="AE6" s="113"/>
      <c r="AF6" s="113"/>
      <c r="AG6" s="113"/>
      <c r="AH6" s="119"/>
      <c r="AI6" s="119"/>
      <c r="AJ6" s="119"/>
      <c r="AK6" s="119"/>
      <c r="AL6" s="113"/>
      <c r="AM6" s="113"/>
      <c r="AN6" s="148"/>
      <c r="AO6" s="149"/>
      <c r="AP6" s="149"/>
      <c r="AQ6" s="150"/>
      <c r="AR6" s="150"/>
      <c r="AS6" s="150"/>
      <c r="AT6" s="150"/>
      <c r="AU6" s="150"/>
      <c r="AV6" s="150"/>
      <c r="AW6" s="140" t="s">
        <v>246</v>
      </c>
      <c r="AX6" s="140"/>
      <c r="AY6" s="140"/>
      <c r="AZ6" s="810">
        <f>DAY(EOMONTH(DATE(X2,AB2,1),0))</f>
        <v>30</v>
      </c>
      <c r="BA6" s="811"/>
      <c r="BB6" s="141" t="s">
        <v>247</v>
      </c>
      <c r="BC6" s="119"/>
      <c r="BD6" s="119"/>
      <c r="BE6" s="120"/>
    </row>
    <row r="7" spans="1:57" ht="20.25" customHeight="1" thickBot="1" x14ac:dyDescent="0.2">
      <c r="A7" s="151"/>
      <c r="B7" s="151"/>
      <c r="C7" s="152"/>
      <c r="D7" s="152"/>
      <c r="E7" s="151"/>
      <c r="F7" s="151"/>
      <c r="G7" s="153"/>
      <c r="H7" s="151"/>
      <c r="I7" s="151"/>
      <c r="J7" s="151"/>
      <c r="K7" s="151"/>
      <c r="L7" s="151"/>
      <c r="M7" s="151"/>
      <c r="N7" s="151"/>
      <c r="O7" s="151"/>
      <c r="P7" s="151"/>
      <c r="Q7" s="151"/>
      <c r="R7" s="151"/>
      <c r="S7" s="152"/>
      <c r="T7" s="151"/>
      <c r="U7" s="151"/>
      <c r="V7" s="151"/>
      <c r="W7" s="151"/>
      <c r="X7" s="151"/>
      <c r="Y7" s="151"/>
      <c r="Z7" s="151"/>
      <c r="AA7" s="151"/>
      <c r="AB7" s="151"/>
      <c r="AC7" s="151"/>
      <c r="AD7" s="151"/>
      <c r="AE7" s="151"/>
      <c r="AF7" s="151"/>
      <c r="AG7" s="151"/>
      <c r="AH7" s="151"/>
      <c r="AI7" s="151"/>
      <c r="AJ7" s="152"/>
      <c r="AK7" s="151"/>
      <c r="AL7" s="151"/>
      <c r="AM7" s="151"/>
      <c r="AN7" s="151"/>
      <c r="AO7" s="151"/>
      <c r="AP7" s="151"/>
      <c r="AQ7" s="151"/>
      <c r="AR7" s="151"/>
      <c r="AS7" s="151"/>
      <c r="AT7" s="151"/>
      <c r="AU7" s="151"/>
      <c r="AV7" s="151"/>
      <c r="AW7" s="151"/>
      <c r="AX7" s="151"/>
      <c r="AY7" s="151"/>
      <c r="AZ7" s="151"/>
      <c r="BA7" s="151"/>
      <c r="BB7" s="151"/>
      <c r="BC7" s="154"/>
      <c r="BD7" s="154"/>
      <c r="BE7" s="155"/>
    </row>
    <row r="8" spans="1:57" ht="20.25" customHeight="1" thickBot="1" x14ac:dyDescent="0.2">
      <c r="A8" s="151"/>
      <c r="B8" s="774" t="s">
        <v>248</v>
      </c>
      <c r="C8" s="777" t="s">
        <v>249</v>
      </c>
      <c r="D8" s="778"/>
      <c r="E8" s="783" t="s">
        <v>250</v>
      </c>
      <c r="F8" s="778"/>
      <c r="G8" s="783" t="s">
        <v>251</v>
      </c>
      <c r="H8" s="777"/>
      <c r="I8" s="777"/>
      <c r="J8" s="777"/>
      <c r="K8" s="778"/>
      <c r="L8" s="783" t="s">
        <v>252</v>
      </c>
      <c r="M8" s="777"/>
      <c r="N8" s="777"/>
      <c r="O8" s="786"/>
      <c r="P8" s="789" t="s">
        <v>253</v>
      </c>
      <c r="Q8" s="790"/>
      <c r="R8" s="790"/>
      <c r="S8" s="790"/>
      <c r="T8" s="790"/>
      <c r="U8" s="790"/>
      <c r="V8" s="790"/>
      <c r="W8" s="790"/>
      <c r="X8" s="790"/>
      <c r="Y8" s="790"/>
      <c r="Z8" s="790"/>
      <c r="AA8" s="790"/>
      <c r="AB8" s="790"/>
      <c r="AC8" s="790"/>
      <c r="AD8" s="790"/>
      <c r="AE8" s="790"/>
      <c r="AF8" s="790"/>
      <c r="AG8" s="790"/>
      <c r="AH8" s="790"/>
      <c r="AI8" s="790"/>
      <c r="AJ8" s="790"/>
      <c r="AK8" s="790"/>
      <c r="AL8" s="790"/>
      <c r="AM8" s="790"/>
      <c r="AN8" s="790"/>
      <c r="AO8" s="790"/>
      <c r="AP8" s="790"/>
      <c r="AQ8" s="790"/>
      <c r="AR8" s="790"/>
      <c r="AS8" s="790"/>
      <c r="AT8" s="790"/>
      <c r="AU8" s="795" t="str">
        <f>IF(AZ3="４週","(9)1～4週目の勤務時間数合計","(9)1か月の勤務時間数合計")</f>
        <v>(9)1～4週目の勤務時間数合計</v>
      </c>
      <c r="AV8" s="796"/>
      <c r="AW8" s="795" t="s">
        <v>254</v>
      </c>
      <c r="AX8" s="796"/>
      <c r="AY8" s="803" t="s">
        <v>255</v>
      </c>
      <c r="AZ8" s="803"/>
      <c r="BA8" s="803"/>
      <c r="BB8" s="803"/>
      <c r="BC8" s="803"/>
      <c r="BD8" s="803"/>
    </row>
    <row r="9" spans="1:57" ht="20.25" customHeight="1" thickBot="1" x14ac:dyDescent="0.2">
      <c r="A9" s="151"/>
      <c r="B9" s="775"/>
      <c r="C9" s="779"/>
      <c r="D9" s="780"/>
      <c r="E9" s="784"/>
      <c r="F9" s="780"/>
      <c r="G9" s="784"/>
      <c r="H9" s="779"/>
      <c r="I9" s="779"/>
      <c r="J9" s="779"/>
      <c r="K9" s="780"/>
      <c r="L9" s="784"/>
      <c r="M9" s="779"/>
      <c r="N9" s="779"/>
      <c r="O9" s="787"/>
      <c r="P9" s="805" t="s">
        <v>256</v>
      </c>
      <c r="Q9" s="806"/>
      <c r="R9" s="806"/>
      <c r="S9" s="806"/>
      <c r="T9" s="806"/>
      <c r="U9" s="806"/>
      <c r="V9" s="807"/>
      <c r="W9" s="805" t="s">
        <v>257</v>
      </c>
      <c r="X9" s="806"/>
      <c r="Y9" s="806"/>
      <c r="Z9" s="806"/>
      <c r="AA9" s="806"/>
      <c r="AB9" s="806"/>
      <c r="AC9" s="807"/>
      <c r="AD9" s="805" t="s">
        <v>258</v>
      </c>
      <c r="AE9" s="806"/>
      <c r="AF9" s="806"/>
      <c r="AG9" s="806"/>
      <c r="AH9" s="806"/>
      <c r="AI9" s="806"/>
      <c r="AJ9" s="807"/>
      <c r="AK9" s="805" t="s">
        <v>259</v>
      </c>
      <c r="AL9" s="806"/>
      <c r="AM9" s="806"/>
      <c r="AN9" s="806"/>
      <c r="AO9" s="806"/>
      <c r="AP9" s="806"/>
      <c r="AQ9" s="807"/>
      <c r="AR9" s="805" t="s">
        <v>260</v>
      </c>
      <c r="AS9" s="806"/>
      <c r="AT9" s="807"/>
      <c r="AU9" s="797"/>
      <c r="AV9" s="798"/>
      <c r="AW9" s="797"/>
      <c r="AX9" s="798"/>
      <c r="AY9" s="803"/>
      <c r="AZ9" s="803"/>
      <c r="BA9" s="803"/>
      <c r="BB9" s="803"/>
      <c r="BC9" s="803"/>
      <c r="BD9" s="803"/>
    </row>
    <row r="10" spans="1:57" ht="20.25" customHeight="1" thickBot="1" x14ac:dyDescent="0.2">
      <c r="A10" s="151"/>
      <c r="B10" s="775"/>
      <c r="C10" s="779"/>
      <c r="D10" s="780"/>
      <c r="E10" s="784"/>
      <c r="F10" s="780"/>
      <c r="G10" s="784"/>
      <c r="H10" s="779"/>
      <c r="I10" s="779"/>
      <c r="J10" s="779"/>
      <c r="K10" s="780"/>
      <c r="L10" s="784"/>
      <c r="M10" s="779"/>
      <c r="N10" s="779"/>
      <c r="O10" s="787"/>
      <c r="P10" s="157">
        <f>DAY(DATE($X$2,$AB$2,1))</f>
        <v>1</v>
      </c>
      <c r="Q10" s="158">
        <f>DAY(DATE($X$2,$AB$2,2))</f>
        <v>2</v>
      </c>
      <c r="R10" s="158">
        <f>DAY(DATE($X$2,$AB$2,3))</f>
        <v>3</v>
      </c>
      <c r="S10" s="158">
        <f>DAY(DATE($X$2,$AB$2,4))</f>
        <v>4</v>
      </c>
      <c r="T10" s="158">
        <f>DAY(DATE($X$2,$AB$2,5))</f>
        <v>5</v>
      </c>
      <c r="U10" s="158">
        <f>DAY(DATE($X$2,$AB$2,6))</f>
        <v>6</v>
      </c>
      <c r="V10" s="159">
        <f>DAY(DATE($X$2,$AB$2,7))</f>
        <v>7</v>
      </c>
      <c r="W10" s="157">
        <f>DAY(DATE($X$2,$AB$2,8))</f>
        <v>8</v>
      </c>
      <c r="X10" s="158">
        <f>DAY(DATE($X$2,$AB$2,9))</f>
        <v>9</v>
      </c>
      <c r="Y10" s="158">
        <f>DAY(DATE($X$2,$AB$2,10))</f>
        <v>10</v>
      </c>
      <c r="Z10" s="158">
        <f>DAY(DATE($X$2,$AB$2,11))</f>
        <v>11</v>
      </c>
      <c r="AA10" s="158">
        <f>DAY(DATE($X$2,$AB$2,12))</f>
        <v>12</v>
      </c>
      <c r="AB10" s="158">
        <f>DAY(DATE($X$2,$AB$2,13))</f>
        <v>13</v>
      </c>
      <c r="AC10" s="159">
        <f>DAY(DATE($X$2,$AB$2,14))</f>
        <v>14</v>
      </c>
      <c r="AD10" s="157">
        <f>DAY(DATE($X$2,$AB$2,15))</f>
        <v>15</v>
      </c>
      <c r="AE10" s="158">
        <f>DAY(DATE($X$2,$AB$2,16))</f>
        <v>16</v>
      </c>
      <c r="AF10" s="158">
        <f>DAY(DATE($X$2,$AB$2,17))</f>
        <v>17</v>
      </c>
      <c r="AG10" s="158">
        <f>DAY(DATE($X$2,$AB$2,18))</f>
        <v>18</v>
      </c>
      <c r="AH10" s="158">
        <f>DAY(DATE($X$2,$AB$2,19))</f>
        <v>19</v>
      </c>
      <c r="AI10" s="158">
        <f>DAY(DATE($X$2,$AB$2,20))</f>
        <v>20</v>
      </c>
      <c r="AJ10" s="159">
        <f>DAY(DATE($X$2,$AB$2,21))</f>
        <v>21</v>
      </c>
      <c r="AK10" s="157">
        <f>DAY(DATE($X$2,$AB$2,22))</f>
        <v>22</v>
      </c>
      <c r="AL10" s="158">
        <f>DAY(DATE($X$2,$AB$2,23))</f>
        <v>23</v>
      </c>
      <c r="AM10" s="158">
        <f>DAY(DATE($X$2,$AB$2,24))</f>
        <v>24</v>
      </c>
      <c r="AN10" s="158">
        <f>DAY(DATE($X$2,$AB$2,25))</f>
        <v>25</v>
      </c>
      <c r="AO10" s="158">
        <f>DAY(DATE($X$2,$AB$2,26))</f>
        <v>26</v>
      </c>
      <c r="AP10" s="158">
        <f>DAY(DATE($X$2,$AB$2,27))</f>
        <v>27</v>
      </c>
      <c r="AQ10" s="159">
        <f>DAY(DATE($X$2,$AB$2,28))</f>
        <v>28</v>
      </c>
      <c r="AR10" s="157" t="str">
        <f>IF(AZ3="暦月",IF(DAY(DATE($X$2,$AB$2,29))=29,29,""),"")</f>
        <v/>
      </c>
      <c r="AS10" s="158" t="str">
        <f>IF(AZ3="暦月",IF(DAY(DATE($X$2,$AB$2,30))=30,30,""),"")</f>
        <v/>
      </c>
      <c r="AT10" s="160" t="str">
        <f>IF(AZ3="暦月",IF(DAY(DATE($X$2,$AB$2,31))=31,31,""),"")</f>
        <v/>
      </c>
      <c r="AU10" s="797"/>
      <c r="AV10" s="798"/>
      <c r="AW10" s="797"/>
      <c r="AX10" s="798"/>
      <c r="AY10" s="803"/>
      <c r="AZ10" s="803"/>
      <c r="BA10" s="803"/>
      <c r="BB10" s="803"/>
      <c r="BC10" s="803"/>
      <c r="BD10" s="803"/>
    </row>
    <row r="11" spans="1:57" ht="20.25" hidden="1" customHeight="1" thickBot="1" x14ac:dyDescent="0.2">
      <c r="A11" s="151"/>
      <c r="B11" s="775"/>
      <c r="C11" s="779"/>
      <c r="D11" s="780"/>
      <c r="E11" s="784"/>
      <c r="F11" s="780"/>
      <c r="G11" s="784"/>
      <c r="H11" s="779"/>
      <c r="I11" s="779"/>
      <c r="J11" s="779"/>
      <c r="K11" s="780"/>
      <c r="L11" s="784"/>
      <c r="M11" s="779"/>
      <c r="N11" s="779"/>
      <c r="O11" s="787"/>
      <c r="P11" s="157">
        <f>WEEKDAY(DATE($X$2,$AB$2,1))</f>
        <v>2</v>
      </c>
      <c r="Q11" s="158">
        <f>WEEKDAY(DATE($X$2,$AB$2,2))</f>
        <v>3</v>
      </c>
      <c r="R11" s="158">
        <f>WEEKDAY(DATE($X$2,$AB$2,3))</f>
        <v>4</v>
      </c>
      <c r="S11" s="158">
        <f>WEEKDAY(DATE($X$2,$AB$2,4))</f>
        <v>5</v>
      </c>
      <c r="T11" s="158">
        <f>WEEKDAY(DATE($X$2,$AB$2,5))</f>
        <v>6</v>
      </c>
      <c r="U11" s="158">
        <f>WEEKDAY(DATE($X$2,$AB$2,6))</f>
        <v>7</v>
      </c>
      <c r="V11" s="159">
        <f>WEEKDAY(DATE($X$2,$AB$2,7))</f>
        <v>1</v>
      </c>
      <c r="W11" s="157">
        <f>WEEKDAY(DATE($X$2,$AB$2,8))</f>
        <v>2</v>
      </c>
      <c r="X11" s="158">
        <f>WEEKDAY(DATE($X$2,$AB$2,9))</f>
        <v>3</v>
      </c>
      <c r="Y11" s="158">
        <f>WEEKDAY(DATE($X$2,$AB$2,10))</f>
        <v>4</v>
      </c>
      <c r="Z11" s="158">
        <f>WEEKDAY(DATE($X$2,$AB$2,11))</f>
        <v>5</v>
      </c>
      <c r="AA11" s="158">
        <f>WEEKDAY(DATE($X$2,$AB$2,12))</f>
        <v>6</v>
      </c>
      <c r="AB11" s="158">
        <f>WEEKDAY(DATE($X$2,$AB$2,13))</f>
        <v>7</v>
      </c>
      <c r="AC11" s="159">
        <f>WEEKDAY(DATE($X$2,$AB$2,14))</f>
        <v>1</v>
      </c>
      <c r="AD11" s="157">
        <f>WEEKDAY(DATE($X$2,$AB$2,15))</f>
        <v>2</v>
      </c>
      <c r="AE11" s="158">
        <f>WEEKDAY(DATE($X$2,$AB$2,16))</f>
        <v>3</v>
      </c>
      <c r="AF11" s="158">
        <f>WEEKDAY(DATE($X$2,$AB$2,17))</f>
        <v>4</v>
      </c>
      <c r="AG11" s="158">
        <f>WEEKDAY(DATE($X$2,$AB$2,18))</f>
        <v>5</v>
      </c>
      <c r="AH11" s="158">
        <f>WEEKDAY(DATE($X$2,$AB$2,19))</f>
        <v>6</v>
      </c>
      <c r="AI11" s="158">
        <f>WEEKDAY(DATE($X$2,$AB$2,20))</f>
        <v>7</v>
      </c>
      <c r="AJ11" s="159">
        <f>WEEKDAY(DATE($X$2,$AB$2,21))</f>
        <v>1</v>
      </c>
      <c r="AK11" s="157">
        <f>WEEKDAY(DATE($X$2,$AB$2,22))</f>
        <v>2</v>
      </c>
      <c r="AL11" s="158">
        <f>WEEKDAY(DATE($X$2,$AB$2,23))</f>
        <v>3</v>
      </c>
      <c r="AM11" s="158">
        <f>WEEKDAY(DATE($X$2,$AB$2,24))</f>
        <v>4</v>
      </c>
      <c r="AN11" s="158">
        <f>WEEKDAY(DATE($X$2,$AB$2,25))</f>
        <v>5</v>
      </c>
      <c r="AO11" s="158">
        <f>WEEKDAY(DATE($X$2,$AB$2,26))</f>
        <v>6</v>
      </c>
      <c r="AP11" s="158">
        <f>WEEKDAY(DATE($X$2,$AB$2,27))</f>
        <v>7</v>
      </c>
      <c r="AQ11" s="159">
        <f>WEEKDAY(DATE($X$2,$AB$2,28))</f>
        <v>1</v>
      </c>
      <c r="AR11" s="157">
        <f>IF(AR10=29,WEEKDAY(DATE($X$2,$AB$2,29)),0)</f>
        <v>0</v>
      </c>
      <c r="AS11" s="158">
        <f>IF(AS10=30,WEEKDAY(DATE($X$2,$AB$2,30)),0)</f>
        <v>0</v>
      </c>
      <c r="AT11" s="160">
        <f>IF(AT10=31,WEEKDAY(DATE($X$2,$AB$2,31)),0)</f>
        <v>0</v>
      </c>
      <c r="AU11" s="799"/>
      <c r="AV11" s="800"/>
      <c r="AW11" s="799"/>
      <c r="AX11" s="800"/>
      <c r="AY11" s="804"/>
      <c r="AZ11" s="804"/>
      <c r="BA11" s="804"/>
      <c r="BB11" s="804"/>
      <c r="BC11" s="804"/>
      <c r="BD11" s="804"/>
    </row>
    <row r="12" spans="1:57" ht="20.25" customHeight="1" thickBot="1" x14ac:dyDescent="0.2">
      <c r="A12" s="151"/>
      <c r="B12" s="776"/>
      <c r="C12" s="781"/>
      <c r="D12" s="782"/>
      <c r="E12" s="785"/>
      <c r="F12" s="782"/>
      <c r="G12" s="785"/>
      <c r="H12" s="781"/>
      <c r="I12" s="781"/>
      <c r="J12" s="781"/>
      <c r="K12" s="782"/>
      <c r="L12" s="785"/>
      <c r="M12" s="781"/>
      <c r="N12" s="781"/>
      <c r="O12" s="788"/>
      <c r="P12" s="161" t="str">
        <f>IF(P11=1,"日",IF(P11=2,"月",IF(P11=3,"火",IF(P11=4,"水",IF(P11=5,"木",IF(P11=6,"金","土"))))))</f>
        <v>月</v>
      </c>
      <c r="Q12" s="162" t="str">
        <f t="shared" ref="Q12:AQ12" si="0">IF(Q11=1,"日",IF(Q11=2,"月",IF(Q11=3,"火",IF(Q11=4,"水",IF(Q11=5,"木",IF(Q11=6,"金","土"))))))</f>
        <v>火</v>
      </c>
      <c r="R12" s="162" t="str">
        <f t="shared" si="0"/>
        <v>水</v>
      </c>
      <c r="S12" s="162" t="str">
        <f t="shared" si="0"/>
        <v>木</v>
      </c>
      <c r="T12" s="162" t="str">
        <f t="shared" si="0"/>
        <v>金</v>
      </c>
      <c r="U12" s="162" t="str">
        <f t="shared" si="0"/>
        <v>土</v>
      </c>
      <c r="V12" s="163" t="str">
        <f t="shared" si="0"/>
        <v>日</v>
      </c>
      <c r="W12" s="161" t="str">
        <f t="shared" si="0"/>
        <v>月</v>
      </c>
      <c r="X12" s="162" t="str">
        <f t="shared" si="0"/>
        <v>火</v>
      </c>
      <c r="Y12" s="162" t="str">
        <f t="shared" si="0"/>
        <v>水</v>
      </c>
      <c r="Z12" s="162" t="str">
        <f t="shared" si="0"/>
        <v>木</v>
      </c>
      <c r="AA12" s="162" t="str">
        <f t="shared" si="0"/>
        <v>金</v>
      </c>
      <c r="AB12" s="162" t="str">
        <f t="shared" si="0"/>
        <v>土</v>
      </c>
      <c r="AC12" s="163" t="str">
        <f t="shared" si="0"/>
        <v>日</v>
      </c>
      <c r="AD12" s="161" t="str">
        <f t="shared" si="0"/>
        <v>月</v>
      </c>
      <c r="AE12" s="162" t="str">
        <f t="shared" si="0"/>
        <v>火</v>
      </c>
      <c r="AF12" s="162" t="str">
        <f t="shared" si="0"/>
        <v>水</v>
      </c>
      <c r="AG12" s="162" t="str">
        <f t="shared" si="0"/>
        <v>木</v>
      </c>
      <c r="AH12" s="162" t="str">
        <f t="shared" si="0"/>
        <v>金</v>
      </c>
      <c r="AI12" s="162" t="str">
        <f t="shared" si="0"/>
        <v>土</v>
      </c>
      <c r="AJ12" s="163" t="str">
        <f t="shared" si="0"/>
        <v>日</v>
      </c>
      <c r="AK12" s="161" t="str">
        <f t="shared" si="0"/>
        <v>月</v>
      </c>
      <c r="AL12" s="162" t="str">
        <f t="shared" si="0"/>
        <v>火</v>
      </c>
      <c r="AM12" s="162" t="str">
        <f t="shared" si="0"/>
        <v>水</v>
      </c>
      <c r="AN12" s="162" t="str">
        <f t="shared" si="0"/>
        <v>木</v>
      </c>
      <c r="AO12" s="162" t="str">
        <f t="shared" si="0"/>
        <v>金</v>
      </c>
      <c r="AP12" s="162" t="str">
        <f t="shared" si="0"/>
        <v>土</v>
      </c>
      <c r="AQ12" s="163" t="str">
        <f t="shared" si="0"/>
        <v>日</v>
      </c>
      <c r="AR12" s="162" t="str">
        <f>IF(AR11=1,"日",IF(AR11=2,"月",IF(AR11=3,"火",IF(AR11=4,"水",IF(AR11=5,"木",IF(AR11=6,"金",IF(AR11=0,"","土")))))))</f>
        <v/>
      </c>
      <c r="AS12" s="162" t="str">
        <f>IF(AS11=1,"日",IF(AS11=2,"月",IF(AS11=3,"火",IF(AS11=4,"水",IF(AS11=5,"木",IF(AS11=6,"金",IF(AS11=0,"","土")))))))</f>
        <v/>
      </c>
      <c r="AT12" s="164" t="str">
        <f>IF(AT11=1,"日",IF(AT11=2,"月",IF(AT11=3,"火",IF(AT11=4,"水",IF(AT11=5,"木",IF(AT11=6,"金",IF(AT11=0,"","土")))))))</f>
        <v/>
      </c>
      <c r="AU12" s="801"/>
      <c r="AV12" s="802"/>
      <c r="AW12" s="801"/>
      <c r="AX12" s="802"/>
      <c r="AY12" s="804"/>
      <c r="AZ12" s="804"/>
      <c r="BA12" s="804"/>
      <c r="BB12" s="804"/>
      <c r="BC12" s="804"/>
      <c r="BD12" s="804"/>
    </row>
    <row r="13" spans="1:57" ht="39.950000000000003" customHeight="1" x14ac:dyDescent="0.15">
      <c r="A13" s="151"/>
      <c r="B13" s="165">
        <v>1</v>
      </c>
      <c r="C13" s="832"/>
      <c r="D13" s="833"/>
      <c r="E13" s="834"/>
      <c r="F13" s="835"/>
      <c r="G13" s="836"/>
      <c r="H13" s="837"/>
      <c r="I13" s="837"/>
      <c r="J13" s="837"/>
      <c r="K13" s="838"/>
      <c r="L13" s="839"/>
      <c r="M13" s="840"/>
      <c r="N13" s="840"/>
      <c r="O13" s="841"/>
      <c r="P13" s="166"/>
      <c r="Q13" s="167"/>
      <c r="R13" s="167"/>
      <c r="S13" s="167"/>
      <c r="T13" s="167"/>
      <c r="U13" s="167"/>
      <c r="V13" s="168"/>
      <c r="W13" s="166"/>
      <c r="X13" s="167"/>
      <c r="Y13" s="167"/>
      <c r="Z13" s="167"/>
      <c r="AA13" s="167"/>
      <c r="AB13" s="167"/>
      <c r="AC13" s="168"/>
      <c r="AD13" s="166"/>
      <c r="AE13" s="167"/>
      <c r="AF13" s="167"/>
      <c r="AG13" s="167"/>
      <c r="AH13" s="167"/>
      <c r="AI13" s="167"/>
      <c r="AJ13" s="168"/>
      <c r="AK13" s="166"/>
      <c r="AL13" s="167"/>
      <c r="AM13" s="167"/>
      <c r="AN13" s="167"/>
      <c r="AO13" s="167"/>
      <c r="AP13" s="167"/>
      <c r="AQ13" s="168"/>
      <c r="AR13" s="166"/>
      <c r="AS13" s="167"/>
      <c r="AT13" s="168"/>
      <c r="AU13" s="842">
        <f>IF($AZ$3="４週",SUM(P13:AQ13),IF($AZ$3="暦月",SUM(P13:AT13),""))</f>
        <v>0</v>
      </c>
      <c r="AV13" s="843"/>
      <c r="AW13" s="844">
        <f t="shared" ref="AW13:AW30" si="1">IF($AZ$3="４週",AU13/4,IF($AZ$3="暦月",AU13/($AZ$6/7),""))</f>
        <v>0</v>
      </c>
      <c r="AX13" s="845"/>
      <c r="AY13" s="812"/>
      <c r="AZ13" s="813"/>
      <c r="BA13" s="813"/>
      <c r="BB13" s="813"/>
      <c r="BC13" s="813"/>
      <c r="BD13" s="814"/>
    </row>
    <row r="14" spans="1:57" ht="39.950000000000003" customHeight="1" x14ac:dyDescent="0.15">
      <c r="A14" s="151"/>
      <c r="B14" s="169">
        <f t="shared" ref="B14:B30" si="2">B13+1</f>
        <v>2</v>
      </c>
      <c r="C14" s="815"/>
      <c r="D14" s="816"/>
      <c r="E14" s="817"/>
      <c r="F14" s="818"/>
      <c r="G14" s="819"/>
      <c r="H14" s="820"/>
      <c r="I14" s="820"/>
      <c r="J14" s="820"/>
      <c r="K14" s="821"/>
      <c r="L14" s="822"/>
      <c r="M14" s="823"/>
      <c r="N14" s="823"/>
      <c r="O14" s="824"/>
      <c r="P14" s="170"/>
      <c r="Q14" s="171"/>
      <c r="R14" s="171"/>
      <c r="S14" s="171"/>
      <c r="T14" s="171"/>
      <c r="U14" s="171"/>
      <c r="V14" s="172"/>
      <c r="W14" s="170"/>
      <c r="X14" s="171"/>
      <c r="Y14" s="171"/>
      <c r="Z14" s="171"/>
      <c r="AA14" s="171"/>
      <c r="AB14" s="171"/>
      <c r="AC14" s="172"/>
      <c r="AD14" s="170"/>
      <c r="AE14" s="171"/>
      <c r="AF14" s="171"/>
      <c r="AG14" s="171"/>
      <c r="AH14" s="171"/>
      <c r="AI14" s="171"/>
      <c r="AJ14" s="172"/>
      <c r="AK14" s="170"/>
      <c r="AL14" s="171"/>
      <c r="AM14" s="171"/>
      <c r="AN14" s="171"/>
      <c r="AO14" s="171"/>
      <c r="AP14" s="171"/>
      <c r="AQ14" s="172"/>
      <c r="AR14" s="170"/>
      <c r="AS14" s="171"/>
      <c r="AT14" s="172"/>
      <c r="AU14" s="825">
        <f>IF($AZ$3="４週",SUM(P14:AQ14),IF($AZ$3="暦月",SUM(P14:AT14),""))</f>
        <v>0</v>
      </c>
      <c r="AV14" s="826"/>
      <c r="AW14" s="827">
        <f t="shared" si="1"/>
        <v>0</v>
      </c>
      <c r="AX14" s="828"/>
      <c r="AY14" s="829"/>
      <c r="AZ14" s="830"/>
      <c r="BA14" s="830"/>
      <c r="BB14" s="830"/>
      <c r="BC14" s="830"/>
      <c r="BD14" s="831"/>
    </row>
    <row r="15" spans="1:57" ht="39.950000000000003" customHeight="1" x14ac:dyDescent="0.15">
      <c r="A15" s="151"/>
      <c r="B15" s="169">
        <f t="shared" si="2"/>
        <v>3</v>
      </c>
      <c r="C15" s="815"/>
      <c r="D15" s="816"/>
      <c r="E15" s="817"/>
      <c r="F15" s="818"/>
      <c r="G15" s="819"/>
      <c r="H15" s="820"/>
      <c r="I15" s="820"/>
      <c r="J15" s="820"/>
      <c r="K15" s="821"/>
      <c r="L15" s="822"/>
      <c r="M15" s="823"/>
      <c r="N15" s="823"/>
      <c r="O15" s="824"/>
      <c r="P15" s="170"/>
      <c r="Q15" s="171"/>
      <c r="R15" s="171"/>
      <c r="S15" s="171"/>
      <c r="T15" s="171"/>
      <c r="U15" s="171"/>
      <c r="V15" s="172"/>
      <c r="W15" s="170"/>
      <c r="X15" s="171"/>
      <c r="Y15" s="171"/>
      <c r="Z15" s="171"/>
      <c r="AA15" s="171"/>
      <c r="AB15" s="171"/>
      <c r="AC15" s="172"/>
      <c r="AD15" s="170"/>
      <c r="AE15" s="171"/>
      <c r="AF15" s="171"/>
      <c r="AG15" s="171"/>
      <c r="AH15" s="171"/>
      <c r="AI15" s="171"/>
      <c r="AJ15" s="172"/>
      <c r="AK15" s="170"/>
      <c r="AL15" s="171"/>
      <c r="AM15" s="171"/>
      <c r="AN15" s="171"/>
      <c r="AO15" s="171"/>
      <c r="AP15" s="171"/>
      <c r="AQ15" s="172"/>
      <c r="AR15" s="170"/>
      <c r="AS15" s="171"/>
      <c r="AT15" s="172"/>
      <c r="AU15" s="825">
        <f>IF($AZ$3="４週",SUM(P15:AQ15),IF($AZ$3="暦月",SUM(P15:AT15),""))</f>
        <v>0</v>
      </c>
      <c r="AV15" s="826"/>
      <c r="AW15" s="827">
        <f t="shared" si="1"/>
        <v>0</v>
      </c>
      <c r="AX15" s="828"/>
      <c r="AY15" s="829"/>
      <c r="AZ15" s="830"/>
      <c r="BA15" s="830"/>
      <c r="BB15" s="830"/>
      <c r="BC15" s="830"/>
      <c r="BD15" s="831"/>
    </row>
    <row r="16" spans="1:57" ht="39.950000000000003" customHeight="1" x14ac:dyDescent="0.15">
      <c r="A16" s="151"/>
      <c r="B16" s="169">
        <f t="shared" si="2"/>
        <v>4</v>
      </c>
      <c r="C16" s="815"/>
      <c r="D16" s="816"/>
      <c r="E16" s="817"/>
      <c r="F16" s="818"/>
      <c r="G16" s="819"/>
      <c r="H16" s="820"/>
      <c r="I16" s="820"/>
      <c r="J16" s="820"/>
      <c r="K16" s="821"/>
      <c r="L16" s="822"/>
      <c r="M16" s="823"/>
      <c r="N16" s="823"/>
      <c r="O16" s="824"/>
      <c r="P16" s="170"/>
      <c r="Q16" s="171"/>
      <c r="R16" s="171"/>
      <c r="S16" s="171"/>
      <c r="T16" s="171"/>
      <c r="U16" s="171"/>
      <c r="V16" s="172"/>
      <c r="W16" s="170"/>
      <c r="X16" s="171"/>
      <c r="Y16" s="171"/>
      <c r="Z16" s="171"/>
      <c r="AA16" s="171"/>
      <c r="AB16" s="171"/>
      <c r="AC16" s="172"/>
      <c r="AD16" s="170"/>
      <c r="AE16" s="171"/>
      <c r="AF16" s="171"/>
      <c r="AG16" s="171"/>
      <c r="AH16" s="171"/>
      <c r="AI16" s="171"/>
      <c r="AJ16" s="172"/>
      <c r="AK16" s="170"/>
      <c r="AL16" s="171"/>
      <c r="AM16" s="171"/>
      <c r="AN16" s="171"/>
      <c r="AO16" s="171"/>
      <c r="AP16" s="171"/>
      <c r="AQ16" s="172"/>
      <c r="AR16" s="170"/>
      <c r="AS16" s="171"/>
      <c r="AT16" s="172"/>
      <c r="AU16" s="825">
        <f>IF($AZ$3="４週",SUM(P16:AQ16),IF($AZ$3="暦月",SUM(P16:AT16),""))</f>
        <v>0</v>
      </c>
      <c r="AV16" s="826"/>
      <c r="AW16" s="827">
        <f t="shared" si="1"/>
        <v>0</v>
      </c>
      <c r="AX16" s="828"/>
      <c r="AY16" s="829"/>
      <c r="AZ16" s="830"/>
      <c r="BA16" s="830"/>
      <c r="BB16" s="830"/>
      <c r="BC16" s="830"/>
      <c r="BD16" s="831"/>
    </row>
    <row r="17" spans="1:56" ht="39.950000000000003" customHeight="1" x14ac:dyDescent="0.15">
      <c r="A17" s="151"/>
      <c r="B17" s="169">
        <f t="shared" si="2"/>
        <v>5</v>
      </c>
      <c r="C17" s="815"/>
      <c r="D17" s="816"/>
      <c r="E17" s="817"/>
      <c r="F17" s="818"/>
      <c r="G17" s="819"/>
      <c r="H17" s="820"/>
      <c r="I17" s="820"/>
      <c r="J17" s="820"/>
      <c r="K17" s="821"/>
      <c r="L17" s="822"/>
      <c r="M17" s="823"/>
      <c r="N17" s="823"/>
      <c r="O17" s="824"/>
      <c r="P17" s="170"/>
      <c r="Q17" s="171"/>
      <c r="R17" s="171"/>
      <c r="S17" s="171"/>
      <c r="T17" s="171"/>
      <c r="U17" s="171"/>
      <c r="V17" s="172"/>
      <c r="W17" s="170"/>
      <c r="X17" s="171"/>
      <c r="Y17" s="171"/>
      <c r="Z17" s="171"/>
      <c r="AA17" s="171"/>
      <c r="AB17" s="171"/>
      <c r="AC17" s="172"/>
      <c r="AD17" s="170"/>
      <c r="AE17" s="171"/>
      <c r="AF17" s="171"/>
      <c r="AG17" s="171"/>
      <c r="AH17" s="171"/>
      <c r="AI17" s="171"/>
      <c r="AJ17" s="172"/>
      <c r="AK17" s="170"/>
      <c r="AL17" s="171"/>
      <c r="AM17" s="171"/>
      <c r="AN17" s="171"/>
      <c r="AO17" s="171"/>
      <c r="AP17" s="171"/>
      <c r="AQ17" s="172"/>
      <c r="AR17" s="170"/>
      <c r="AS17" s="171"/>
      <c r="AT17" s="172"/>
      <c r="AU17" s="825">
        <f t="shared" ref="AU17:AU30" si="3">IF($AZ$3="４週",SUM(P17:AQ17),IF($AZ$3="暦月",SUM(P17:AT17),""))</f>
        <v>0</v>
      </c>
      <c r="AV17" s="826"/>
      <c r="AW17" s="827">
        <f t="shared" si="1"/>
        <v>0</v>
      </c>
      <c r="AX17" s="828"/>
      <c r="AY17" s="829"/>
      <c r="AZ17" s="830"/>
      <c r="BA17" s="830"/>
      <c r="BB17" s="830"/>
      <c r="BC17" s="830"/>
      <c r="BD17" s="831"/>
    </row>
    <row r="18" spans="1:56" ht="39.950000000000003" customHeight="1" x14ac:dyDescent="0.15">
      <c r="A18" s="151"/>
      <c r="B18" s="169">
        <f t="shared" si="2"/>
        <v>6</v>
      </c>
      <c r="C18" s="815"/>
      <c r="D18" s="816"/>
      <c r="E18" s="817"/>
      <c r="F18" s="818"/>
      <c r="G18" s="819"/>
      <c r="H18" s="820"/>
      <c r="I18" s="820"/>
      <c r="J18" s="820"/>
      <c r="K18" s="821"/>
      <c r="L18" s="822"/>
      <c r="M18" s="823"/>
      <c r="N18" s="823"/>
      <c r="O18" s="824"/>
      <c r="P18" s="170"/>
      <c r="Q18" s="171"/>
      <c r="R18" s="171"/>
      <c r="S18" s="171"/>
      <c r="T18" s="171"/>
      <c r="U18" s="171"/>
      <c r="V18" s="172"/>
      <c r="W18" s="170"/>
      <c r="X18" s="171"/>
      <c r="Y18" s="171"/>
      <c r="Z18" s="171"/>
      <c r="AA18" s="171"/>
      <c r="AB18" s="171"/>
      <c r="AC18" s="172"/>
      <c r="AD18" s="170"/>
      <c r="AE18" s="171"/>
      <c r="AF18" s="171"/>
      <c r="AG18" s="171"/>
      <c r="AH18" s="171"/>
      <c r="AI18" s="171"/>
      <c r="AJ18" s="172"/>
      <c r="AK18" s="170"/>
      <c r="AL18" s="171"/>
      <c r="AM18" s="171"/>
      <c r="AN18" s="171"/>
      <c r="AO18" s="171"/>
      <c r="AP18" s="171"/>
      <c r="AQ18" s="172"/>
      <c r="AR18" s="170"/>
      <c r="AS18" s="171"/>
      <c r="AT18" s="172"/>
      <c r="AU18" s="825">
        <f t="shared" si="3"/>
        <v>0</v>
      </c>
      <c r="AV18" s="826"/>
      <c r="AW18" s="827">
        <f t="shared" si="1"/>
        <v>0</v>
      </c>
      <c r="AX18" s="828"/>
      <c r="AY18" s="829"/>
      <c r="AZ18" s="830"/>
      <c r="BA18" s="830"/>
      <c r="BB18" s="830"/>
      <c r="BC18" s="830"/>
      <c r="BD18" s="831"/>
    </row>
    <row r="19" spans="1:56" ht="39.950000000000003" customHeight="1" x14ac:dyDescent="0.15">
      <c r="A19" s="151"/>
      <c r="B19" s="169">
        <f t="shared" si="2"/>
        <v>7</v>
      </c>
      <c r="C19" s="815"/>
      <c r="D19" s="816"/>
      <c r="E19" s="817"/>
      <c r="F19" s="818"/>
      <c r="G19" s="819"/>
      <c r="H19" s="820"/>
      <c r="I19" s="820"/>
      <c r="J19" s="820"/>
      <c r="K19" s="821"/>
      <c r="L19" s="822"/>
      <c r="M19" s="823"/>
      <c r="N19" s="823"/>
      <c r="O19" s="824"/>
      <c r="P19" s="170"/>
      <c r="Q19" s="171"/>
      <c r="R19" s="171"/>
      <c r="S19" s="171"/>
      <c r="T19" s="171"/>
      <c r="U19" s="171"/>
      <c r="V19" s="172"/>
      <c r="W19" s="170"/>
      <c r="X19" s="171"/>
      <c r="Y19" s="171"/>
      <c r="Z19" s="171"/>
      <c r="AA19" s="171"/>
      <c r="AB19" s="171"/>
      <c r="AC19" s="172"/>
      <c r="AD19" s="170"/>
      <c r="AE19" s="171"/>
      <c r="AF19" s="171"/>
      <c r="AG19" s="171"/>
      <c r="AH19" s="171"/>
      <c r="AI19" s="171"/>
      <c r="AJ19" s="172"/>
      <c r="AK19" s="170"/>
      <c r="AL19" s="171"/>
      <c r="AM19" s="171"/>
      <c r="AN19" s="171"/>
      <c r="AO19" s="171"/>
      <c r="AP19" s="171"/>
      <c r="AQ19" s="172"/>
      <c r="AR19" s="170"/>
      <c r="AS19" s="171"/>
      <c r="AT19" s="172"/>
      <c r="AU19" s="825">
        <f>IF($AZ$3="４週",SUM(P19:AQ19),IF($AZ$3="暦月",SUM(P19:AT19),""))</f>
        <v>0</v>
      </c>
      <c r="AV19" s="826"/>
      <c r="AW19" s="827">
        <f t="shared" si="1"/>
        <v>0</v>
      </c>
      <c r="AX19" s="828"/>
      <c r="AY19" s="829"/>
      <c r="AZ19" s="830"/>
      <c r="BA19" s="830"/>
      <c r="BB19" s="830"/>
      <c r="BC19" s="830"/>
      <c r="BD19" s="831"/>
    </row>
    <row r="20" spans="1:56" ht="39.950000000000003" customHeight="1" x14ac:dyDescent="0.15">
      <c r="A20" s="151"/>
      <c r="B20" s="169">
        <f t="shared" si="2"/>
        <v>8</v>
      </c>
      <c r="C20" s="815"/>
      <c r="D20" s="816"/>
      <c r="E20" s="817"/>
      <c r="F20" s="818"/>
      <c r="G20" s="819"/>
      <c r="H20" s="820"/>
      <c r="I20" s="820"/>
      <c r="J20" s="820"/>
      <c r="K20" s="821"/>
      <c r="L20" s="822"/>
      <c r="M20" s="823"/>
      <c r="N20" s="823"/>
      <c r="O20" s="824"/>
      <c r="P20" s="170"/>
      <c r="Q20" s="171"/>
      <c r="R20" s="171"/>
      <c r="S20" s="171"/>
      <c r="T20" s="171"/>
      <c r="U20" s="171"/>
      <c r="V20" s="172"/>
      <c r="W20" s="170"/>
      <c r="X20" s="171"/>
      <c r="Y20" s="171"/>
      <c r="Z20" s="171"/>
      <c r="AA20" s="171"/>
      <c r="AB20" s="171"/>
      <c r="AC20" s="172"/>
      <c r="AD20" s="170"/>
      <c r="AE20" s="171"/>
      <c r="AF20" s="171"/>
      <c r="AG20" s="171"/>
      <c r="AH20" s="171"/>
      <c r="AI20" s="171"/>
      <c r="AJ20" s="172"/>
      <c r="AK20" s="170"/>
      <c r="AL20" s="171"/>
      <c r="AM20" s="171"/>
      <c r="AN20" s="171"/>
      <c r="AO20" s="171"/>
      <c r="AP20" s="171"/>
      <c r="AQ20" s="172"/>
      <c r="AR20" s="170"/>
      <c r="AS20" s="171"/>
      <c r="AT20" s="172"/>
      <c r="AU20" s="825">
        <f t="shared" si="3"/>
        <v>0</v>
      </c>
      <c r="AV20" s="826"/>
      <c r="AW20" s="827">
        <f t="shared" si="1"/>
        <v>0</v>
      </c>
      <c r="AX20" s="828"/>
      <c r="AY20" s="829"/>
      <c r="AZ20" s="830"/>
      <c r="BA20" s="830"/>
      <c r="BB20" s="830"/>
      <c r="BC20" s="830"/>
      <c r="BD20" s="831"/>
    </row>
    <row r="21" spans="1:56" ht="39.950000000000003" customHeight="1" x14ac:dyDescent="0.15">
      <c r="A21" s="151"/>
      <c r="B21" s="169">
        <f t="shared" si="2"/>
        <v>9</v>
      </c>
      <c r="C21" s="815"/>
      <c r="D21" s="816"/>
      <c r="E21" s="817"/>
      <c r="F21" s="818"/>
      <c r="G21" s="819"/>
      <c r="H21" s="820"/>
      <c r="I21" s="820"/>
      <c r="J21" s="820"/>
      <c r="K21" s="821"/>
      <c r="L21" s="822"/>
      <c r="M21" s="823"/>
      <c r="N21" s="823"/>
      <c r="O21" s="824"/>
      <c r="P21" s="170"/>
      <c r="Q21" s="171"/>
      <c r="R21" s="171"/>
      <c r="S21" s="171"/>
      <c r="T21" s="171"/>
      <c r="U21" s="171"/>
      <c r="V21" s="172"/>
      <c r="W21" s="170"/>
      <c r="X21" s="171"/>
      <c r="Y21" s="171"/>
      <c r="Z21" s="171"/>
      <c r="AA21" s="171"/>
      <c r="AB21" s="171"/>
      <c r="AC21" s="172"/>
      <c r="AD21" s="170"/>
      <c r="AE21" s="171"/>
      <c r="AF21" s="171"/>
      <c r="AG21" s="171"/>
      <c r="AH21" s="171"/>
      <c r="AI21" s="171"/>
      <c r="AJ21" s="172"/>
      <c r="AK21" s="170"/>
      <c r="AL21" s="171"/>
      <c r="AM21" s="171"/>
      <c r="AN21" s="171"/>
      <c r="AO21" s="171"/>
      <c r="AP21" s="171"/>
      <c r="AQ21" s="172"/>
      <c r="AR21" s="170"/>
      <c r="AS21" s="171"/>
      <c r="AT21" s="172"/>
      <c r="AU21" s="825">
        <f t="shared" si="3"/>
        <v>0</v>
      </c>
      <c r="AV21" s="826"/>
      <c r="AW21" s="827">
        <f t="shared" si="1"/>
        <v>0</v>
      </c>
      <c r="AX21" s="828"/>
      <c r="AY21" s="829"/>
      <c r="AZ21" s="830"/>
      <c r="BA21" s="830"/>
      <c r="BB21" s="830"/>
      <c r="BC21" s="830"/>
      <c r="BD21" s="831"/>
    </row>
    <row r="22" spans="1:56" ht="39.950000000000003" customHeight="1" x14ac:dyDescent="0.15">
      <c r="A22" s="151"/>
      <c r="B22" s="169">
        <f t="shared" si="2"/>
        <v>10</v>
      </c>
      <c r="C22" s="815"/>
      <c r="D22" s="816"/>
      <c r="E22" s="817"/>
      <c r="F22" s="818"/>
      <c r="G22" s="819"/>
      <c r="H22" s="820"/>
      <c r="I22" s="820"/>
      <c r="J22" s="820"/>
      <c r="K22" s="821"/>
      <c r="L22" s="822"/>
      <c r="M22" s="823"/>
      <c r="N22" s="823"/>
      <c r="O22" s="824"/>
      <c r="P22" s="170"/>
      <c r="Q22" s="171"/>
      <c r="R22" s="171"/>
      <c r="S22" s="171"/>
      <c r="T22" s="171"/>
      <c r="U22" s="171"/>
      <c r="V22" s="172"/>
      <c r="W22" s="170"/>
      <c r="X22" s="171"/>
      <c r="Y22" s="171"/>
      <c r="Z22" s="171"/>
      <c r="AA22" s="171"/>
      <c r="AB22" s="171"/>
      <c r="AC22" s="172"/>
      <c r="AD22" s="170"/>
      <c r="AE22" s="171"/>
      <c r="AF22" s="171"/>
      <c r="AG22" s="171"/>
      <c r="AH22" s="171"/>
      <c r="AI22" s="171"/>
      <c r="AJ22" s="172"/>
      <c r="AK22" s="170"/>
      <c r="AL22" s="171"/>
      <c r="AM22" s="171"/>
      <c r="AN22" s="171"/>
      <c r="AO22" s="171"/>
      <c r="AP22" s="171"/>
      <c r="AQ22" s="172"/>
      <c r="AR22" s="170"/>
      <c r="AS22" s="171"/>
      <c r="AT22" s="172"/>
      <c r="AU22" s="825">
        <f t="shared" si="3"/>
        <v>0</v>
      </c>
      <c r="AV22" s="826"/>
      <c r="AW22" s="827">
        <f t="shared" si="1"/>
        <v>0</v>
      </c>
      <c r="AX22" s="828"/>
      <c r="AY22" s="829"/>
      <c r="AZ22" s="830"/>
      <c r="BA22" s="830"/>
      <c r="BB22" s="830"/>
      <c r="BC22" s="830"/>
      <c r="BD22" s="831"/>
    </row>
    <row r="23" spans="1:56" ht="39.950000000000003" customHeight="1" x14ac:dyDescent="0.15">
      <c r="A23" s="151"/>
      <c r="B23" s="169">
        <f t="shared" si="2"/>
        <v>11</v>
      </c>
      <c r="C23" s="815"/>
      <c r="D23" s="816"/>
      <c r="E23" s="817"/>
      <c r="F23" s="818"/>
      <c r="G23" s="819"/>
      <c r="H23" s="820"/>
      <c r="I23" s="820"/>
      <c r="J23" s="820"/>
      <c r="K23" s="821"/>
      <c r="L23" s="822"/>
      <c r="M23" s="823"/>
      <c r="N23" s="823"/>
      <c r="O23" s="824"/>
      <c r="P23" s="170"/>
      <c r="Q23" s="171"/>
      <c r="R23" s="171"/>
      <c r="S23" s="171"/>
      <c r="T23" s="171"/>
      <c r="U23" s="171"/>
      <c r="V23" s="172"/>
      <c r="W23" s="170"/>
      <c r="X23" s="171"/>
      <c r="Y23" s="171"/>
      <c r="Z23" s="171"/>
      <c r="AA23" s="171"/>
      <c r="AB23" s="171"/>
      <c r="AC23" s="172"/>
      <c r="AD23" s="170"/>
      <c r="AE23" s="171"/>
      <c r="AF23" s="171"/>
      <c r="AG23" s="171"/>
      <c r="AH23" s="171"/>
      <c r="AI23" s="171"/>
      <c r="AJ23" s="172"/>
      <c r="AK23" s="170"/>
      <c r="AL23" s="171"/>
      <c r="AM23" s="171"/>
      <c r="AN23" s="171"/>
      <c r="AO23" s="171"/>
      <c r="AP23" s="171"/>
      <c r="AQ23" s="172"/>
      <c r="AR23" s="170"/>
      <c r="AS23" s="171"/>
      <c r="AT23" s="172"/>
      <c r="AU23" s="825">
        <f t="shared" si="3"/>
        <v>0</v>
      </c>
      <c r="AV23" s="826"/>
      <c r="AW23" s="827">
        <f t="shared" si="1"/>
        <v>0</v>
      </c>
      <c r="AX23" s="828"/>
      <c r="AY23" s="829"/>
      <c r="AZ23" s="830"/>
      <c r="BA23" s="830"/>
      <c r="BB23" s="830"/>
      <c r="BC23" s="830"/>
      <c r="BD23" s="831"/>
    </row>
    <row r="24" spans="1:56" ht="39.950000000000003" customHeight="1" x14ac:dyDescent="0.15">
      <c r="A24" s="151"/>
      <c r="B24" s="169">
        <f t="shared" si="2"/>
        <v>12</v>
      </c>
      <c r="C24" s="815"/>
      <c r="D24" s="816"/>
      <c r="E24" s="817"/>
      <c r="F24" s="818"/>
      <c r="G24" s="819"/>
      <c r="H24" s="820"/>
      <c r="I24" s="820"/>
      <c r="J24" s="820"/>
      <c r="K24" s="821"/>
      <c r="L24" s="822"/>
      <c r="M24" s="823"/>
      <c r="N24" s="823"/>
      <c r="O24" s="824"/>
      <c r="P24" s="170"/>
      <c r="Q24" s="171"/>
      <c r="R24" s="171"/>
      <c r="S24" s="171"/>
      <c r="T24" s="171"/>
      <c r="U24" s="171"/>
      <c r="V24" s="172"/>
      <c r="W24" s="170"/>
      <c r="X24" s="171"/>
      <c r="Y24" s="171"/>
      <c r="Z24" s="171"/>
      <c r="AA24" s="171"/>
      <c r="AB24" s="171"/>
      <c r="AC24" s="172"/>
      <c r="AD24" s="170"/>
      <c r="AE24" s="171"/>
      <c r="AF24" s="171"/>
      <c r="AG24" s="171"/>
      <c r="AH24" s="171"/>
      <c r="AI24" s="171"/>
      <c r="AJ24" s="172"/>
      <c r="AK24" s="170"/>
      <c r="AL24" s="171"/>
      <c r="AM24" s="171"/>
      <c r="AN24" s="171"/>
      <c r="AO24" s="171"/>
      <c r="AP24" s="171"/>
      <c r="AQ24" s="172"/>
      <c r="AR24" s="170"/>
      <c r="AS24" s="171"/>
      <c r="AT24" s="172"/>
      <c r="AU24" s="825">
        <f t="shared" si="3"/>
        <v>0</v>
      </c>
      <c r="AV24" s="826"/>
      <c r="AW24" s="827">
        <f t="shared" si="1"/>
        <v>0</v>
      </c>
      <c r="AX24" s="828"/>
      <c r="AY24" s="829"/>
      <c r="AZ24" s="830"/>
      <c r="BA24" s="830"/>
      <c r="BB24" s="830"/>
      <c r="BC24" s="830"/>
      <c r="BD24" s="831"/>
    </row>
    <row r="25" spans="1:56" ht="39.950000000000003" customHeight="1" x14ac:dyDescent="0.15">
      <c r="A25" s="151"/>
      <c r="B25" s="169">
        <f t="shared" si="2"/>
        <v>13</v>
      </c>
      <c r="C25" s="815"/>
      <c r="D25" s="816"/>
      <c r="E25" s="817"/>
      <c r="F25" s="818"/>
      <c r="G25" s="819"/>
      <c r="H25" s="820"/>
      <c r="I25" s="820"/>
      <c r="J25" s="820"/>
      <c r="K25" s="821"/>
      <c r="L25" s="822"/>
      <c r="M25" s="823"/>
      <c r="N25" s="823"/>
      <c r="O25" s="824"/>
      <c r="P25" s="170"/>
      <c r="Q25" s="171"/>
      <c r="R25" s="171"/>
      <c r="S25" s="171"/>
      <c r="T25" s="171"/>
      <c r="U25" s="171"/>
      <c r="V25" s="172"/>
      <c r="W25" s="170"/>
      <c r="X25" s="171"/>
      <c r="Y25" s="171"/>
      <c r="Z25" s="171"/>
      <c r="AA25" s="171"/>
      <c r="AB25" s="171"/>
      <c r="AC25" s="172"/>
      <c r="AD25" s="170"/>
      <c r="AE25" s="171"/>
      <c r="AF25" s="171"/>
      <c r="AG25" s="171"/>
      <c r="AH25" s="171"/>
      <c r="AI25" s="171"/>
      <c r="AJ25" s="172"/>
      <c r="AK25" s="170"/>
      <c r="AL25" s="171"/>
      <c r="AM25" s="171"/>
      <c r="AN25" s="171"/>
      <c r="AO25" s="171"/>
      <c r="AP25" s="171"/>
      <c r="AQ25" s="172"/>
      <c r="AR25" s="170"/>
      <c r="AS25" s="171"/>
      <c r="AT25" s="172"/>
      <c r="AU25" s="825">
        <f t="shared" si="3"/>
        <v>0</v>
      </c>
      <c r="AV25" s="826"/>
      <c r="AW25" s="827">
        <f t="shared" si="1"/>
        <v>0</v>
      </c>
      <c r="AX25" s="828"/>
      <c r="AY25" s="829"/>
      <c r="AZ25" s="830"/>
      <c r="BA25" s="830"/>
      <c r="BB25" s="830"/>
      <c r="BC25" s="830"/>
      <c r="BD25" s="831"/>
    </row>
    <row r="26" spans="1:56" ht="39.950000000000003" customHeight="1" x14ac:dyDescent="0.15">
      <c r="A26" s="151"/>
      <c r="B26" s="169">
        <f t="shared" si="2"/>
        <v>14</v>
      </c>
      <c r="C26" s="815"/>
      <c r="D26" s="816"/>
      <c r="E26" s="817"/>
      <c r="F26" s="818"/>
      <c r="G26" s="819"/>
      <c r="H26" s="820"/>
      <c r="I26" s="820"/>
      <c r="J26" s="820"/>
      <c r="K26" s="821"/>
      <c r="L26" s="822"/>
      <c r="M26" s="823"/>
      <c r="N26" s="823"/>
      <c r="O26" s="824"/>
      <c r="P26" s="170"/>
      <c r="Q26" s="171"/>
      <c r="R26" s="171"/>
      <c r="S26" s="171"/>
      <c r="T26" s="171"/>
      <c r="U26" s="171"/>
      <c r="V26" s="172"/>
      <c r="W26" s="170"/>
      <c r="X26" s="171"/>
      <c r="Y26" s="171"/>
      <c r="Z26" s="171"/>
      <c r="AA26" s="171"/>
      <c r="AB26" s="171"/>
      <c r="AC26" s="172"/>
      <c r="AD26" s="170"/>
      <c r="AE26" s="171"/>
      <c r="AF26" s="171"/>
      <c r="AG26" s="171"/>
      <c r="AH26" s="171"/>
      <c r="AI26" s="171"/>
      <c r="AJ26" s="172"/>
      <c r="AK26" s="170"/>
      <c r="AL26" s="171"/>
      <c r="AM26" s="171"/>
      <c r="AN26" s="171"/>
      <c r="AO26" s="171"/>
      <c r="AP26" s="171"/>
      <c r="AQ26" s="172"/>
      <c r="AR26" s="170"/>
      <c r="AS26" s="171"/>
      <c r="AT26" s="172"/>
      <c r="AU26" s="825">
        <f t="shared" si="3"/>
        <v>0</v>
      </c>
      <c r="AV26" s="826"/>
      <c r="AW26" s="827">
        <f t="shared" si="1"/>
        <v>0</v>
      </c>
      <c r="AX26" s="828"/>
      <c r="AY26" s="829"/>
      <c r="AZ26" s="830"/>
      <c r="BA26" s="830"/>
      <c r="BB26" s="830"/>
      <c r="BC26" s="830"/>
      <c r="BD26" s="831"/>
    </row>
    <row r="27" spans="1:56" ht="39.950000000000003" customHeight="1" x14ac:dyDescent="0.15">
      <c r="A27" s="151"/>
      <c r="B27" s="169">
        <f t="shared" si="2"/>
        <v>15</v>
      </c>
      <c r="C27" s="815"/>
      <c r="D27" s="816"/>
      <c r="E27" s="817"/>
      <c r="F27" s="818"/>
      <c r="G27" s="819"/>
      <c r="H27" s="820"/>
      <c r="I27" s="820"/>
      <c r="J27" s="820"/>
      <c r="K27" s="821"/>
      <c r="L27" s="822"/>
      <c r="M27" s="823"/>
      <c r="N27" s="823"/>
      <c r="O27" s="824"/>
      <c r="P27" s="170"/>
      <c r="Q27" s="171"/>
      <c r="R27" s="171"/>
      <c r="S27" s="171"/>
      <c r="T27" s="171"/>
      <c r="U27" s="171"/>
      <c r="V27" s="172"/>
      <c r="W27" s="170"/>
      <c r="X27" s="171"/>
      <c r="Y27" s="171"/>
      <c r="Z27" s="171"/>
      <c r="AA27" s="171"/>
      <c r="AB27" s="171"/>
      <c r="AC27" s="172"/>
      <c r="AD27" s="170"/>
      <c r="AE27" s="171"/>
      <c r="AF27" s="171"/>
      <c r="AG27" s="171"/>
      <c r="AH27" s="171"/>
      <c r="AI27" s="171"/>
      <c r="AJ27" s="172"/>
      <c r="AK27" s="170"/>
      <c r="AL27" s="171"/>
      <c r="AM27" s="171"/>
      <c r="AN27" s="171"/>
      <c r="AO27" s="171"/>
      <c r="AP27" s="171"/>
      <c r="AQ27" s="172"/>
      <c r="AR27" s="170"/>
      <c r="AS27" s="171"/>
      <c r="AT27" s="172"/>
      <c r="AU27" s="825">
        <f t="shared" si="3"/>
        <v>0</v>
      </c>
      <c r="AV27" s="826"/>
      <c r="AW27" s="827">
        <f t="shared" si="1"/>
        <v>0</v>
      </c>
      <c r="AX27" s="828"/>
      <c r="AY27" s="829"/>
      <c r="AZ27" s="830"/>
      <c r="BA27" s="830"/>
      <c r="BB27" s="830"/>
      <c r="BC27" s="830"/>
      <c r="BD27" s="831"/>
    </row>
    <row r="28" spans="1:56" ht="39.950000000000003" customHeight="1" x14ac:dyDescent="0.15">
      <c r="A28" s="151"/>
      <c r="B28" s="169">
        <f t="shared" si="2"/>
        <v>16</v>
      </c>
      <c r="C28" s="815"/>
      <c r="D28" s="816"/>
      <c r="E28" s="817"/>
      <c r="F28" s="818"/>
      <c r="G28" s="819"/>
      <c r="H28" s="820"/>
      <c r="I28" s="820"/>
      <c r="J28" s="820"/>
      <c r="K28" s="821"/>
      <c r="L28" s="822"/>
      <c r="M28" s="823"/>
      <c r="N28" s="823"/>
      <c r="O28" s="824"/>
      <c r="P28" s="170"/>
      <c r="Q28" s="171"/>
      <c r="R28" s="171"/>
      <c r="S28" s="171"/>
      <c r="T28" s="171"/>
      <c r="U28" s="171"/>
      <c r="V28" s="172"/>
      <c r="W28" s="170"/>
      <c r="X28" s="171"/>
      <c r="Y28" s="171"/>
      <c r="Z28" s="171"/>
      <c r="AA28" s="171"/>
      <c r="AB28" s="171"/>
      <c r="AC28" s="172"/>
      <c r="AD28" s="170"/>
      <c r="AE28" s="171"/>
      <c r="AF28" s="171"/>
      <c r="AG28" s="171"/>
      <c r="AH28" s="171"/>
      <c r="AI28" s="171"/>
      <c r="AJ28" s="172"/>
      <c r="AK28" s="170"/>
      <c r="AL28" s="171"/>
      <c r="AM28" s="171"/>
      <c r="AN28" s="171"/>
      <c r="AO28" s="171"/>
      <c r="AP28" s="171"/>
      <c r="AQ28" s="172"/>
      <c r="AR28" s="170"/>
      <c r="AS28" s="171"/>
      <c r="AT28" s="172"/>
      <c r="AU28" s="825">
        <f t="shared" si="3"/>
        <v>0</v>
      </c>
      <c r="AV28" s="826"/>
      <c r="AW28" s="827">
        <f t="shared" si="1"/>
        <v>0</v>
      </c>
      <c r="AX28" s="828"/>
      <c r="AY28" s="829"/>
      <c r="AZ28" s="830"/>
      <c r="BA28" s="830"/>
      <c r="BB28" s="830"/>
      <c r="BC28" s="830"/>
      <c r="BD28" s="831"/>
    </row>
    <row r="29" spans="1:56" ht="39.950000000000003" customHeight="1" x14ac:dyDescent="0.15">
      <c r="A29" s="151"/>
      <c r="B29" s="169">
        <f t="shared" si="2"/>
        <v>17</v>
      </c>
      <c r="C29" s="815"/>
      <c r="D29" s="816"/>
      <c r="E29" s="817"/>
      <c r="F29" s="818"/>
      <c r="G29" s="819"/>
      <c r="H29" s="820"/>
      <c r="I29" s="820"/>
      <c r="J29" s="820"/>
      <c r="K29" s="821"/>
      <c r="L29" s="822"/>
      <c r="M29" s="823"/>
      <c r="N29" s="823"/>
      <c r="O29" s="824"/>
      <c r="P29" s="170"/>
      <c r="Q29" s="171"/>
      <c r="R29" s="171"/>
      <c r="S29" s="171"/>
      <c r="T29" s="171"/>
      <c r="U29" s="171"/>
      <c r="V29" s="172"/>
      <c r="W29" s="170"/>
      <c r="X29" s="171"/>
      <c r="Y29" s="171"/>
      <c r="Z29" s="171"/>
      <c r="AA29" s="171"/>
      <c r="AB29" s="171"/>
      <c r="AC29" s="172"/>
      <c r="AD29" s="170"/>
      <c r="AE29" s="171"/>
      <c r="AF29" s="171"/>
      <c r="AG29" s="171"/>
      <c r="AH29" s="171"/>
      <c r="AI29" s="171"/>
      <c r="AJ29" s="172"/>
      <c r="AK29" s="170"/>
      <c r="AL29" s="171"/>
      <c r="AM29" s="171"/>
      <c r="AN29" s="171"/>
      <c r="AO29" s="171"/>
      <c r="AP29" s="171"/>
      <c r="AQ29" s="172"/>
      <c r="AR29" s="170"/>
      <c r="AS29" s="171"/>
      <c r="AT29" s="172"/>
      <c r="AU29" s="825">
        <f t="shared" si="3"/>
        <v>0</v>
      </c>
      <c r="AV29" s="826"/>
      <c r="AW29" s="827">
        <f t="shared" si="1"/>
        <v>0</v>
      </c>
      <c r="AX29" s="828"/>
      <c r="AY29" s="829"/>
      <c r="AZ29" s="830"/>
      <c r="BA29" s="830"/>
      <c r="BB29" s="830"/>
      <c r="BC29" s="830"/>
      <c r="BD29" s="831"/>
    </row>
    <row r="30" spans="1:56" ht="39.950000000000003" customHeight="1" thickBot="1" x14ac:dyDescent="0.2">
      <c r="A30" s="151"/>
      <c r="B30" s="173">
        <f t="shared" si="2"/>
        <v>18</v>
      </c>
      <c r="C30" s="850"/>
      <c r="D30" s="851"/>
      <c r="E30" s="852"/>
      <c r="F30" s="853"/>
      <c r="G30" s="854"/>
      <c r="H30" s="855"/>
      <c r="I30" s="855"/>
      <c r="J30" s="855"/>
      <c r="K30" s="856"/>
      <c r="L30" s="857"/>
      <c r="M30" s="858"/>
      <c r="N30" s="858"/>
      <c r="O30" s="859"/>
      <c r="P30" s="174"/>
      <c r="Q30" s="175"/>
      <c r="R30" s="175"/>
      <c r="S30" s="175"/>
      <c r="T30" s="175"/>
      <c r="U30" s="175"/>
      <c r="V30" s="176"/>
      <c r="W30" s="174"/>
      <c r="X30" s="175"/>
      <c r="Y30" s="175"/>
      <c r="Z30" s="175"/>
      <c r="AA30" s="175"/>
      <c r="AB30" s="175"/>
      <c r="AC30" s="176"/>
      <c r="AD30" s="174"/>
      <c r="AE30" s="175"/>
      <c r="AF30" s="175"/>
      <c r="AG30" s="175"/>
      <c r="AH30" s="175"/>
      <c r="AI30" s="175"/>
      <c r="AJ30" s="176"/>
      <c r="AK30" s="174"/>
      <c r="AL30" s="175"/>
      <c r="AM30" s="175"/>
      <c r="AN30" s="175"/>
      <c r="AO30" s="175"/>
      <c r="AP30" s="175"/>
      <c r="AQ30" s="176"/>
      <c r="AR30" s="174"/>
      <c r="AS30" s="175"/>
      <c r="AT30" s="176"/>
      <c r="AU30" s="860">
        <f t="shared" si="3"/>
        <v>0</v>
      </c>
      <c r="AV30" s="861"/>
      <c r="AW30" s="862">
        <f t="shared" si="1"/>
        <v>0</v>
      </c>
      <c r="AX30" s="863"/>
      <c r="AY30" s="864"/>
      <c r="AZ30" s="865"/>
      <c r="BA30" s="865"/>
      <c r="BB30" s="865"/>
      <c r="BC30" s="865"/>
      <c r="BD30" s="866"/>
    </row>
    <row r="31" spans="1:56" ht="20.25" customHeight="1" x14ac:dyDescent="0.15">
      <c r="A31" s="151"/>
      <c r="B31" s="151"/>
      <c r="C31" s="177"/>
      <c r="D31" s="178"/>
      <c r="E31" s="179"/>
      <c r="F31" s="153"/>
      <c r="G31" s="153"/>
      <c r="H31" s="153"/>
      <c r="I31" s="153"/>
      <c r="J31" s="153"/>
      <c r="K31" s="153"/>
      <c r="L31" s="153"/>
      <c r="M31" s="153"/>
      <c r="N31" s="153"/>
      <c r="O31" s="153"/>
      <c r="P31" s="153"/>
      <c r="Q31" s="153"/>
      <c r="R31" s="153"/>
      <c r="S31" s="153"/>
      <c r="T31" s="153"/>
      <c r="U31" s="153"/>
      <c r="V31" s="153"/>
      <c r="W31" s="153"/>
      <c r="X31" s="153"/>
      <c r="Y31" s="153"/>
      <c r="Z31" s="153"/>
      <c r="AA31" s="153"/>
      <c r="AB31" s="153"/>
      <c r="AC31" s="180"/>
      <c r="AD31" s="153"/>
      <c r="AE31" s="153"/>
      <c r="AF31" s="153"/>
      <c r="AG31" s="153"/>
      <c r="AH31" s="153"/>
      <c r="AI31" s="153"/>
      <c r="AJ31" s="153"/>
      <c r="AK31" s="153"/>
      <c r="AL31" s="153"/>
      <c r="AM31" s="153"/>
      <c r="AN31" s="153"/>
      <c r="AO31" s="153"/>
      <c r="AP31" s="153"/>
      <c r="AQ31" s="153"/>
      <c r="AR31" s="153"/>
      <c r="AS31" s="153"/>
      <c r="AT31" s="153"/>
      <c r="AU31" s="153"/>
      <c r="AV31" s="151"/>
      <c r="AW31" s="151"/>
      <c r="AX31" s="151"/>
      <c r="AY31" s="151"/>
      <c r="AZ31" s="151"/>
      <c r="BA31" s="151"/>
      <c r="BB31" s="151"/>
      <c r="BC31" s="151"/>
      <c r="BD31" s="151"/>
    </row>
    <row r="32" spans="1:56" ht="20.25" customHeight="1" x14ac:dyDescent="0.15">
      <c r="A32" s="151"/>
      <c r="B32" s="151"/>
      <c r="C32" s="147" t="s">
        <v>261</v>
      </c>
      <c r="D32" s="178"/>
      <c r="E32" s="179"/>
      <c r="F32" s="153"/>
      <c r="G32" s="153"/>
      <c r="H32" s="153"/>
      <c r="I32" s="153"/>
      <c r="J32" s="153"/>
      <c r="K32" s="153"/>
      <c r="L32" s="153"/>
      <c r="M32" s="153"/>
      <c r="N32" s="153"/>
      <c r="O32" s="153"/>
      <c r="P32" s="153"/>
      <c r="Q32" s="153"/>
      <c r="R32" s="153"/>
      <c r="S32" s="153"/>
      <c r="T32" s="153"/>
      <c r="U32" s="153"/>
      <c r="V32" s="153"/>
      <c r="W32" s="153"/>
      <c r="X32" s="153"/>
      <c r="Y32" s="153"/>
      <c r="Z32" s="153"/>
      <c r="AA32" s="153"/>
      <c r="AB32" s="153"/>
      <c r="AC32" s="180"/>
      <c r="AD32" s="153"/>
      <c r="AE32" s="153"/>
      <c r="AF32" s="153"/>
      <c r="AG32" s="153"/>
      <c r="AH32" s="153"/>
      <c r="AI32" s="153"/>
      <c r="AJ32" s="153"/>
      <c r="AK32" s="153"/>
      <c r="AL32" s="153"/>
      <c r="AM32" s="153"/>
      <c r="AN32" s="153"/>
      <c r="AO32" s="153"/>
      <c r="AP32" s="153"/>
      <c r="AQ32" s="153"/>
      <c r="AR32" s="153"/>
      <c r="AS32" s="153"/>
      <c r="AT32" s="153"/>
      <c r="AU32" s="153"/>
      <c r="AV32" s="151"/>
      <c r="AW32" s="151"/>
      <c r="AX32" s="151"/>
      <c r="AY32" s="151"/>
      <c r="AZ32" s="151"/>
      <c r="BA32" s="151"/>
      <c r="BB32" s="151"/>
      <c r="BC32" s="151"/>
      <c r="BD32" s="151"/>
    </row>
    <row r="33" spans="1:56" ht="20.25" customHeight="1" x14ac:dyDescent="0.15">
      <c r="A33" s="151"/>
      <c r="B33" s="151"/>
      <c r="C33" s="147" t="s">
        <v>262</v>
      </c>
      <c r="D33" s="181"/>
      <c r="E33" s="181"/>
      <c r="F33" s="182"/>
      <c r="G33" s="182"/>
      <c r="H33" s="182"/>
      <c r="I33" s="182"/>
      <c r="J33" s="182"/>
      <c r="K33" s="182"/>
      <c r="L33" s="182"/>
      <c r="M33" s="182"/>
      <c r="N33" s="182"/>
      <c r="O33" s="182"/>
      <c r="P33" s="182"/>
      <c r="Q33" s="182" t="s">
        <v>263</v>
      </c>
      <c r="R33" s="182"/>
      <c r="S33" s="182"/>
      <c r="T33" s="182"/>
      <c r="U33" s="182"/>
      <c r="V33" s="182"/>
      <c r="W33" s="182"/>
      <c r="X33" s="182"/>
      <c r="Y33" s="182"/>
      <c r="Z33" s="182"/>
      <c r="AA33" s="183"/>
      <c r="AB33" s="182"/>
      <c r="AC33" s="182"/>
      <c r="AD33" s="182"/>
      <c r="AE33" s="182"/>
      <c r="AF33" s="182"/>
      <c r="AG33" s="182"/>
      <c r="AH33" s="182"/>
      <c r="AI33" s="182" t="s">
        <v>264</v>
      </c>
      <c r="AJ33" s="182"/>
      <c r="AK33" s="182"/>
      <c r="AL33" s="182"/>
      <c r="AM33" s="182"/>
      <c r="AN33" s="182"/>
      <c r="AO33" s="184"/>
      <c r="AP33" s="184"/>
      <c r="AQ33" s="184"/>
      <c r="AR33" s="184"/>
      <c r="AS33" s="185"/>
      <c r="AT33" s="184"/>
      <c r="AU33" s="184"/>
      <c r="AV33" s="184"/>
      <c r="AW33" s="184"/>
      <c r="AX33" s="151"/>
      <c r="AY33" s="151"/>
      <c r="AZ33" s="151"/>
      <c r="BA33" s="151"/>
      <c r="BB33" s="151"/>
      <c r="BC33" s="151"/>
      <c r="BD33" s="151"/>
    </row>
    <row r="34" spans="1:56" ht="20.25" customHeight="1" x14ac:dyDescent="0.15">
      <c r="A34" s="151"/>
      <c r="B34" s="151"/>
      <c r="C34" s="147" t="s">
        <v>265</v>
      </c>
      <c r="D34" s="181"/>
      <c r="E34" s="181"/>
      <c r="F34" s="182"/>
      <c r="G34" s="182"/>
      <c r="H34" s="182"/>
      <c r="I34" s="182"/>
      <c r="J34" s="182"/>
      <c r="K34" s="182"/>
      <c r="L34" s="874" t="s">
        <v>266</v>
      </c>
      <c r="M34" s="874"/>
      <c r="N34" s="182"/>
      <c r="O34" s="182"/>
      <c r="P34" s="182"/>
      <c r="Q34" s="182"/>
      <c r="R34" s="875" t="s">
        <v>267</v>
      </c>
      <c r="S34" s="875"/>
      <c r="T34" s="875" t="s">
        <v>268</v>
      </c>
      <c r="U34" s="875"/>
      <c r="V34" s="875"/>
      <c r="W34" s="875"/>
      <c r="X34" s="182"/>
      <c r="Y34" s="876" t="s">
        <v>269</v>
      </c>
      <c r="Z34" s="876"/>
      <c r="AA34" s="876"/>
      <c r="AB34" s="876"/>
      <c r="AC34" s="147"/>
      <c r="AD34" s="147"/>
      <c r="AE34" s="186" t="s">
        <v>270</v>
      </c>
      <c r="AF34" s="186"/>
      <c r="AG34" s="182"/>
      <c r="AH34" s="182"/>
      <c r="AI34" s="848" t="s">
        <v>271</v>
      </c>
      <c r="AJ34" s="849"/>
      <c r="AK34" s="848" t="s">
        <v>272</v>
      </c>
      <c r="AL34" s="877"/>
      <c r="AM34" s="877"/>
      <c r="AN34" s="849"/>
      <c r="AO34" s="184"/>
      <c r="AP34" s="184"/>
      <c r="AQ34" s="184"/>
      <c r="AR34" s="184"/>
      <c r="AS34" s="867"/>
      <c r="AT34" s="867"/>
      <c r="AU34" s="184"/>
      <c r="AV34" s="184"/>
      <c r="AW34" s="184"/>
      <c r="AX34" s="151"/>
      <c r="AY34" s="151"/>
      <c r="AZ34" s="151"/>
      <c r="BA34" s="151"/>
      <c r="BB34" s="151"/>
      <c r="BC34" s="151"/>
      <c r="BD34" s="151"/>
    </row>
    <row r="35" spans="1:56" ht="20.25" customHeight="1" x14ac:dyDescent="0.15">
      <c r="A35" s="151"/>
      <c r="B35" s="151"/>
      <c r="C35" s="868"/>
      <c r="D35" s="869"/>
      <c r="E35" s="870"/>
      <c r="F35" s="871">
        <f>IF(AB2=1,10,IF(AB2=2,11,IF(AB2=3,12,AB2-3)))</f>
        <v>1</v>
      </c>
      <c r="G35" s="872"/>
      <c r="H35" s="871">
        <f>IF(AB2=1,11,IF(AB2=2,12,AB2-2))</f>
        <v>2</v>
      </c>
      <c r="I35" s="872"/>
      <c r="J35" s="871">
        <f>IF(AB2=1,12,AB2-1)</f>
        <v>3</v>
      </c>
      <c r="K35" s="872"/>
      <c r="L35" s="848" t="s">
        <v>273</v>
      </c>
      <c r="M35" s="849"/>
      <c r="N35" s="182"/>
      <c r="O35" s="182"/>
      <c r="P35" s="182"/>
      <c r="Q35" s="182"/>
      <c r="R35" s="873"/>
      <c r="S35" s="873"/>
      <c r="T35" s="873" t="s">
        <v>274</v>
      </c>
      <c r="U35" s="873"/>
      <c r="V35" s="873" t="s">
        <v>275</v>
      </c>
      <c r="W35" s="873"/>
      <c r="X35" s="182"/>
      <c r="Y35" s="873" t="s">
        <v>274</v>
      </c>
      <c r="Z35" s="873"/>
      <c r="AA35" s="873" t="s">
        <v>275</v>
      </c>
      <c r="AB35" s="873"/>
      <c r="AC35" s="147"/>
      <c r="AD35" s="147"/>
      <c r="AE35" s="186" t="s">
        <v>276</v>
      </c>
      <c r="AF35" s="186"/>
      <c r="AG35" s="182"/>
      <c r="AH35" s="182"/>
      <c r="AI35" s="848" t="s">
        <v>277</v>
      </c>
      <c r="AJ35" s="849"/>
      <c r="AK35" s="848" t="s">
        <v>278</v>
      </c>
      <c r="AL35" s="877"/>
      <c r="AM35" s="877"/>
      <c r="AN35" s="849"/>
      <c r="AO35" s="187"/>
      <c r="AP35" s="187"/>
      <c r="AQ35" s="184"/>
      <c r="AR35" s="188"/>
      <c r="AS35" s="878"/>
      <c r="AT35" s="878"/>
      <c r="AU35" s="184"/>
      <c r="AV35" s="184"/>
      <c r="AW35" s="184"/>
      <c r="AX35" s="151"/>
      <c r="AY35" s="151"/>
      <c r="AZ35" s="151"/>
      <c r="BA35" s="151"/>
      <c r="BB35" s="151"/>
      <c r="BC35" s="151"/>
      <c r="BD35" s="151"/>
    </row>
    <row r="36" spans="1:56" ht="20.25" customHeight="1" x14ac:dyDescent="0.15">
      <c r="A36" s="151"/>
      <c r="B36" s="151"/>
      <c r="C36" s="868" t="s">
        <v>279</v>
      </c>
      <c r="D36" s="869"/>
      <c r="E36" s="870"/>
      <c r="F36" s="887"/>
      <c r="G36" s="887"/>
      <c r="H36" s="887"/>
      <c r="I36" s="887"/>
      <c r="J36" s="887"/>
      <c r="K36" s="887"/>
      <c r="L36" s="888">
        <f>SUM(F36:K36)</f>
        <v>0</v>
      </c>
      <c r="M36" s="888"/>
      <c r="N36" s="182"/>
      <c r="O36" s="182"/>
      <c r="P36" s="182"/>
      <c r="Q36" s="182"/>
      <c r="R36" s="848" t="s">
        <v>277</v>
      </c>
      <c r="S36" s="849"/>
      <c r="T36" s="889">
        <f>SUMIFS($AU$13:$AV$30,$C$13:$D$30,"訪問介護員",$E$13:$F$30,"A")+SUMIFS($AU$13:$AV$30,$C$13:$D$30,"サービス提供責任者",$E$13:$F$30,"A")</f>
        <v>0</v>
      </c>
      <c r="U36" s="890"/>
      <c r="V36" s="891">
        <f>SUMIFS($AW$13:$AX$30,$C$13:$D$30,"訪問介護員",$E$13:$F$30,"A")+SUMIFS($AW$13:$AX$30,$C$13:$D$30,"サービス提供責任者",$E$13:$F$30,"A")</f>
        <v>0</v>
      </c>
      <c r="W36" s="892"/>
      <c r="X36" s="182"/>
      <c r="Y36" s="846">
        <v>0</v>
      </c>
      <c r="Z36" s="847"/>
      <c r="AA36" s="885">
        <v>0</v>
      </c>
      <c r="AB36" s="886"/>
      <c r="AC36" s="147"/>
      <c r="AD36" s="147"/>
      <c r="AE36" s="846">
        <v>0</v>
      </c>
      <c r="AF36" s="847"/>
      <c r="AG36" s="182"/>
      <c r="AH36" s="182"/>
      <c r="AI36" s="848" t="s">
        <v>280</v>
      </c>
      <c r="AJ36" s="849"/>
      <c r="AK36" s="848" t="s">
        <v>281</v>
      </c>
      <c r="AL36" s="877"/>
      <c r="AM36" s="877"/>
      <c r="AN36" s="849"/>
      <c r="AO36" s="188"/>
      <c r="AP36" s="184"/>
      <c r="AQ36" s="879"/>
      <c r="AR36" s="879"/>
      <c r="AS36" s="879"/>
      <c r="AT36" s="879"/>
      <c r="AU36" s="184"/>
      <c r="AV36" s="184"/>
      <c r="AW36" s="184"/>
      <c r="AX36" s="151"/>
      <c r="AY36" s="151"/>
      <c r="AZ36" s="151"/>
      <c r="BA36" s="151"/>
      <c r="BB36" s="151"/>
      <c r="BC36" s="151"/>
      <c r="BD36" s="151"/>
    </row>
    <row r="37" spans="1:56" ht="20.25" customHeight="1" x14ac:dyDescent="0.15">
      <c r="A37" s="151"/>
      <c r="B37" s="151"/>
      <c r="C37" s="868" t="s">
        <v>282</v>
      </c>
      <c r="D37" s="869"/>
      <c r="E37" s="870"/>
      <c r="F37" s="880"/>
      <c r="G37" s="881"/>
      <c r="H37" s="880"/>
      <c r="I37" s="881"/>
      <c r="J37" s="880"/>
      <c r="K37" s="881"/>
      <c r="L37" s="882">
        <f>SUM(F37:K37)</f>
        <v>0</v>
      </c>
      <c r="M37" s="883"/>
      <c r="N37" s="182"/>
      <c r="O37" s="182"/>
      <c r="P37" s="182"/>
      <c r="Q37" s="182"/>
      <c r="R37" s="848" t="s">
        <v>280</v>
      </c>
      <c r="S37" s="849"/>
      <c r="T37" s="889">
        <f>SUMIFS($AU$13:$AV$30,$C$13:$D$30,"訪問介護員",$E$13:$F$30,"B")+SUMIFS($AU$13:$AV$30,$C$13:$D$30,"サービス提供責任者",$E$13:$F$30,"B")</f>
        <v>0</v>
      </c>
      <c r="U37" s="890"/>
      <c r="V37" s="891">
        <f>SUMIFS($AW$13:$AX$30,$C$13:$D$30,"訪問介護員",$E$13:$F$30,"B")+SUMIFS($AW$13:$AX$30,$C$13:$D$30,"サービス提供責任者",$E$13:$F$30,"B")</f>
        <v>0</v>
      </c>
      <c r="W37" s="892"/>
      <c r="X37" s="182"/>
      <c r="Y37" s="846">
        <v>0</v>
      </c>
      <c r="Z37" s="847"/>
      <c r="AA37" s="885">
        <v>0</v>
      </c>
      <c r="AB37" s="886"/>
      <c r="AC37" s="147"/>
      <c r="AD37" s="147"/>
      <c r="AE37" s="846">
        <v>0</v>
      </c>
      <c r="AF37" s="847"/>
      <c r="AG37" s="182"/>
      <c r="AH37" s="182"/>
      <c r="AI37" s="848" t="s">
        <v>283</v>
      </c>
      <c r="AJ37" s="849"/>
      <c r="AK37" s="848" t="s">
        <v>284</v>
      </c>
      <c r="AL37" s="877"/>
      <c r="AM37" s="877"/>
      <c r="AN37" s="849"/>
      <c r="AO37" s="188"/>
      <c r="AP37" s="184"/>
      <c r="AQ37" s="884"/>
      <c r="AR37" s="884"/>
      <c r="AS37" s="884"/>
      <c r="AT37" s="884"/>
      <c r="AU37" s="184"/>
      <c r="AV37" s="184"/>
      <c r="AW37" s="184"/>
      <c r="AX37" s="151"/>
      <c r="AY37" s="151"/>
      <c r="AZ37" s="151"/>
      <c r="BA37" s="151"/>
      <c r="BB37" s="151"/>
      <c r="BC37" s="151"/>
      <c r="BD37" s="151"/>
    </row>
    <row r="38" spans="1:56" ht="20.25" customHeight="1" x14ac:dyDescent="0.15">
      <c r="A38" s="151"/>
      <c r="B38" s="151"/>
      <c r="C38" s="868" t="s">
        <v>273</v>
      </c>
      <c r="D38" s="869"/>
      <c r="E38" s="870"/>
      <c r="F38" s="888">
        <f>SUM(F36:G37)</f>
        <v>0</v>
      </c>
      <c r="G38" s="888"/>
      <c r="H38" s="888">
        <f>SUM(H36:I37)</f>
        <v>0</v>
      </c>
      <c r="I38" s="888"/>
      <c r="J38" s="888">
        <f>SUM(J36:K37)</f>
        <v>0</v>
      </c>
      <c r="K38" s="888"/>
      <c r="L38" s="888">
        <f>SUM(L36:M37)</f>
        <v>0</v>
      </c>
      <c r="M38" s="888"/>
      <c r="N38" s="182"/>
      <c r="O38" s="182"/>
      <c r="P38" s="182"/>
      <c r="Q38" s="182"/>
      <c r="R38" s="848" t="s">
        <v>283</v>
      </c>
      <c r="S38" s="849"/>
      <c r="T38" s="889">
        <f>SUMIFS($AU$13:$AV$30,$C$13:$D$30,"訪問介護員",$E$13:$F$30,"C")+SUMIFS($AU$13:$AV$30,$C$13:$D$30,"サービス提供責任者",$E$13:$F$30,"C")</f>
        <v>0</v>
      </c>
      <c r="U38" s="890"/>
      <c r="V38" s="891">
        <f>SUMIFS($AW$13:$AX$30,$C$13:$D$30,"訪問介護員",$E$13:$F$30,"C")+SUMIFS($AW$13:$AX$30,$C$13:$D$30,"サービス提供責任者",$E$13:$F$30,"C")</f>
        <v>0</v>
      </c>
      <c r="W38" s="892"/>
      <c r="X38" s="182"/>
      <c r="Y38" s="846">
        <v>0</v>
      </c>
      <c r="Z38" s="847"/>
      <c r="AA38" s="895">
        <v>0</v>
      </c>
      <c r="AB38" s="896"/>
      <c r="AC38" s="147"/>
      <c r="AD38" s="147"/>
      <c r="AE38" s="889" t="s">
        <v>285</v>
      </c>
      <c r="AF38" s="890"/>
      <c r="AG38" s="182"/>
      <c r="AH38" s="182"/>
      <c r="AI38" s="848" t="s">
        <v>286</v>
      </c>
      <c r="AJ38" s="849"/>
      <c r="AK38" s="848" t="s">
        <v>287</v>
      </c>
      <c r="AL38" s="877"/>
      <c r="AM38" s="877"/>
      <c r="AN38" s="849"/>
      <c r="AO38" s="189"/>
      <c r="AP38" s="184"/>
      <c r="AQ38" s="893"/>
      <c r="AR38" s="893"/>
      <c r="AS38" s="894"/>
      <c r="AT38" s="894"/>
      <c r="AU38" s="184"/>
      <c r="AV38" s="184"/>
      <c r="AW38" s="184"/>
      <c r="AX38" s="151"/>
      <c r="AY38" s="151"/>
      <c r="AZ38" s="151"/>
      <c r="BA38" s="151"/>
      <c r="BB38" s="151"/>
      <c r="BC38" s="151"/>
      <c r="BD38" s="151"/>
    </row>
    <row r="39" spans="1:56" ht="20.25" customHeight="1" x14ac:dyDescent="0.15">
      <c r="A39" s="151"/>
      <c r="B39" s="151"/>
      <c r="L39" s="186" t="s">
        <v>288</v>
      </c>
      <c r="M39" s="186"/>
      <c r="N39" s="875"/>
      <c r="O39" s="875"/>
      <c r="P39" s="182"/>
      <c r="Q39" s="182"/>
      <c r="R39" s="848" t="s">
        <v>286</v>
      </c>
      <c r="S39" s="849"/>
      <c r="T39" s="889">
        <f>SUMIFS($AU$13:$AV$30,$C$13:$D$30,"訪問介護員",$E$13:$F$30,"D")+SUMIFS($AU$13:$AV$30,$C$13:$D$30,"サービス提供責任者",$E$13:$F$30,"D")</f>
        <v>0</v>
      </c>
      <c r="U39" s="890"/>
      <c r="V39" s="891">
        <f>SUMIFS($AW$13:$AX$30,$C$13:$D$30,"訪問介護員",$E$13:$F$30,"D")+SUMIFS($AW$13:$AX$30,$C$13:$D$30,"サービス提供責任者",$E$13:$F$30,"D")</f>
        <v>0</v>
      </c>
      <c r="W39" s="892"/>
      <c r="X39" s="182"/>
      <c r="Y39" s="846">
        <v>0</v>
      </c>
      <c r="Z39" s="847"/>
      <c r="AA39" s="895">
        <v>0</v>
      </c>
      <c r="AB39" s="896"/>
      <c r="AC39" s="147"/>
      <c r="AD39" s="147"/>
      <c r="AE39" s="889" t="s">
        <v>285</v>
      </c>
      <c r="AF39" s="890"/>
      <c r="AG39" s="182"/>
      <c r="AH39" s="182"/>
      <c r="AI39" s="182"/>
      <c r="AJ39" s="884"/>
      <c r="AK39" s="884"/>
      <c r="AL39" s="893"/>
      <c r="AM39" s="893"/>
      <c r="AN39" s="894"/>
      <c r="AO39" s="894"/>
      <c r="AP39" s="184"/>
      <c r="AQ39" s="893"/>
      <c r="AR39" s="893"/>
      <c r="AS39" s="894"/>
      <c r="AT39" s="894"/>
      <c r="AU39" s="184"/>
      <c r="AV39" s="184"/>
      <c r="AW39" s="184"/>
      <c r="AX39" s="153"/>
      <c r="AY39" s="153"/>
      <c r="AZ39" s="151"/>
      <c r="BA39" s="151"/>
      <c r="BB39" s="151"/>
      <c r="BC39" s="151"/>
      <c r="BD39" s="151"/>
    </row>
    <row r="40" spans="1:56" ht="20.25" customHeight="1" x14ac:dyDescent="0.15">
      <c r="A40" s="151"/>
      <c r="B40" s="151"/>
      <c r="C40" s="147"/>
      <c r="D40" s="147"/>
      <c r="E40" s="147"/>
      <c r="F40" s="147"/>
      <c r="G40" s="147"/>
      <c r="H40" s="147"/>
      <c r="I40" s="147"/>
      <c r="J40" s="147"/>
      <c r="K40" s="147"/>
      <c r="L40" s="897">
        <f>L38/3</f>
        <v>0</v>
      </c>
      <c r="M40" s="897"/>
      <c r="N40" s="147"/>
      <c r="O40" s="147"/>
      <c r="P40" s="182"/>
      <c r="Q40" s="182"/>
      <c r="R40" s="848" t="s">
        <v>273</v>
      </c>
      <c r="S40" s="849"/>
      <c r="T40" s="889">
        <f>SUM(T36:U39)</f>
        <v>0</v>
      </c>
      <c r="U40" s="890"/>
      <c r="V40" s="891">
        <f>SUM(V36:W39)</f>
        <v>0</v>
      </c>
      <c r="W40" s="892"/>
      <c r="X40" s="182"/>
      <c r="Y40" s="889">
        <f>SUM(Y36:Z39)</f>
        <v>0</v>
      </c>
      <c r="Z40" s="890"/>
      <c r="AA40" s="913">
        <f>SUM(AA36:AB39)</f>
        <v>0</v>
      </c>
      <c r="AB40" s="914"/>
      <c r="AC40" s="147"/>
      <c r="AD40" s="147"/>
      <c r="AE40" s="889">
        <f>SUM(AE36:AF37)</f>
        <v>0</v>
      </c>
      <c r="AF40" s="890"/>
      <c r="AG40" s="182"/>
      <c r="AH40" s="182"/>
      <c r="AI40" s="182"/>
      <c r="AJ40" s="884"/>
      <c r="AK40" s="884"/>
      <c r="AL40" s="893"/>
      <c r="AM40" s="893"/>
      <c r="AN40" s="921"/>
      <c r="AO40" s="921"/>
      <c r="AP40" s="184"/>
      <c r="AQ40" s="893"/>
      <c r="AR40" s="893"/>
      <c r="AS40" s="894"/>
      <c r="AT40" s="894"/>
      <c r="AU40" s="184"/>
      <c r="AV40" s="184"/>
      <c r="AW40" s="184"/>
      <c r="AX40" s="153"/>
      <c r="AY40" s="153"/>
      <c r="AZ40" s="151"/>
      <c r="BA40" s="151"/>
      <c r="BB40" s="151"/>
      <c r="BC40" s="151"/>
      <c r="BD40" s="151"/>
    </row>
    <row r="41" spans="1:56" ht="20.25" customHeight="1" x14ac:dyDescent="0.15">
      <c r="A41" s="151"/>
      <c r="B41" s="151"/>
      <c r="C41" s="147"/>
      <c r="D41" s="147"/>
      <c r="E41" s="147"/>
      <c r="F41" s="147"/>
      <c r="G41" s="147"/>
      <c r="H41" s="147"/>
      <c r="I41" s="147"/>
      <c r="J41" s="147"/>
      <c r="K41" s="147"/>
      <c r="N41" s="147"/>
      <c r="O41" s="147"/>
      <c r="P41" s="182"/>
      <c r="Q41" s="182"/>
      <c r="R41" s="182"/>
      <c r="S41" s="182"/>
      <c r="T41" s="182"/>
      <c r="U41" s="182"/>
      <c r="V41" s="182"/>
      <c r="W41" s="182"/>
      <c r="X41" s="182"/>
      <c r="Y41" s="182"/>
      <c r="Z41" s="182"/>
      <c r="AA41" s="183"/>
      <c r="AB41" s="182"/>
      <c r="AC41" s="182"/>
      <c r="AD41" s="182"/>
      <c r="AE41" s="182"/>
      <c r="AF41" s="182"/>
      <c r="AG41" s="182"/>
      <c r="AH41" s="182"/>
      <c r="AI41" s="182"/>
      <c r="AJ41" s="184"/>
      <c r="AK41" s="184"/>
      <c r="AL41" s="184"/>
      <c r="AM41" s="184"/>
      <c r="AN41" s="184"/>
      <c r="AO41" s="184"/>
      <c r="AP41" s="184"/>
      <c r="AQ41" s="184"/>
      <c r="AR41" s="184"/>
      <c r="AS41" s="185"/>
      <c r="AT41" s="184"/>
      <c r="AU41" s="184"/>
      <c r="AV41" s="184"/>
      <c r="AW41" s="184"/>
      <c r="AX41" s="153"/>
      <c r="AY41" s="153"/>
      <c r="AZ41" s="151"/>
      <c r="BA41" s="151"/>
      <c r="BB41" s="151"/>
      <c r="BC41" s="151"/>
      <c r="BD41" s="151"/>
    </row>
    <row r="42" spans="1:56" ht="20.25" customHeight="1" x14ac:dyDescent="0.15">
      <c r="A42" s="151"/>
      <c r="B42" s="151"/>
      <c r="C42" s="147"/>
      <c r="D42" s="147"/>
      <c r="E42" s="147"/>
      <c r="F42" s="147"/>
      <c r="G42" s="147"/>
      <c r="H42" s="147"/>
      <c r="I42" s="147"/>
      <c r="J42" s="147"/>
      <c r="K42" s="147"/>
      <c r="L42" s="147"/>
      <c r="M42" s="147"/>
      <c r="N42" s="147"/>
      <c r="O42" s="147"/>
      <c r="P42" s="182"/>
      <c r="Q42" s="182"/>
      <c r="R42" s="183" t="s">
        <v>289</v>
      </c>
      <c r="S42" s="182"/>
      <c r="T42" s="182"/>
      <c r="U42" s="182"/>
      <c r="V42" s="182"/>
      <c r="W42" s="182"/>
      <c r="X42" s="190" t="s">
        <v>290</v>
      </c>
      <c r="Y42" s="919" t="s">
        <v>291</v>
      </c>
      <c r="Z42" s="920"/>
      <c r="AA42" s="191"/>
      <c r="AB42" s="190"/>
      <c r="AC42" s="182"/>
      <c r="AD42" s="182"/>
      <c r="AE42" s="182"/>
      <c r="AF42" s="182"/>
      <c r="AG42" s="182"/>
      <c r="AH42" s="182"/>
      <c r="AI42" s="182"/>
      <c r="AJ42" s="185"/>
      <c r="AK42" s="184"/>
      <c r="AL42" s="184"/>
      <c r="AM42" s="184"/>
      <c r="AN42" s="184"/>
      <c r="AO42" s="184"/>
      <c r="AP42" s="184"/>
      <c r="AQ42" s="184"/>
      <c r="AR42" s="184"/>
      <c r="AS42" s="192"/>
      <c r="AT42" s="192"/>
      <c r="AU42" s="184"/>
      <c r="AV42" s="184"/>
      <c r="AW42" s="184"/>
      <c r="AX42" s="153"/>
      <c r="AY42" s="153"/>
      <c r="AZ42" s="151"/>
      <c r="BA42" s="151"/>
      <c r="BB42" s="151"/>
      <c r="BC42" s="151"/>
      <c r="BD42" s="151"/>
    </row>
    <row r="43" spans="1:56" ht="20.25" customHeight="1" x14ac:dyDescent="0.2">
      <c r="A43" s="151"/>
      <c r="B43" s="151"/>
      <c r="C43" s="126"/>
      <c r="D43" s="181"/>
      <c r="E43" s="181"/>
      <c r="F43" s="182"/>
      <c r="G43" s="182"/>
      <c r="H43" s="182"/>
      <c r="I43" s="182"/>
      <c r="J43" s="182"/>
      <c r="K43" s="182"/>
      <c r="L43" s="193" t="s">
        <v>292</v>
      </c>
      <c r="M43" s="183"/>
      <c r="N43" s="183"/>
      <c r="O43" s="194"/>
      <c r="P43" s="182"/>
      <c r="Q43" s="182"/>
      <c r="R43" s="182" t="s">
        <v>293</v>
      </c>
      <c r="S43" s="182"/>
      <c r="T43" s="182"/>
      <c r="U43" s="182"/>
      <c r="V43" s="182"/>
      <c r="W43" s="182" t="s">
        <v>294</v>
      </c>
      <c r="X43" s="182"/>
      <c r="Y43" s="182"/>
      <c r="Z43" s="182"/>
      <c r="AA43" s="183"/>
      <c r="AB43" s="182"/>
      <c r="AC43" s="182"/>
      <c r="AD43" s="182"/>
      <c r="AE43" s="182"/>
      <c r="AF43" s="182"/>
      <c r="AG43" s="182"/>
      <c r="AH43" s="182"/>
      <c r="AI43" s="182"/>
      <c r="AJ43" s="184"/>
      <c r="AK43" s="184"/>
      <c r="AL43" s="184"/>
      <c r="AM43" s="184"/>
      <c r="AN43" s="184"/>
      <c r="AO43" s="184"/>
      <c r="AP43" s="184"/>
      <c r="AQ43" s="184"/>
      <c r="AR43" s="184"/>
      <c r="AS43" s="185"/>
      <c r="AT43" s="184"/>
      <c r="AU43" s="184"/>
      <c r="AV43" s="184"/>
      <c r="AW43" s="184"/>
      <c r="AX43" s="153"/>
      <c r="AY43" s="153"/>
      <c r="AZ43" s="151"/>
      <c r="BA43" s="151"/>
      <c r="BB43" s="151"/>
      <c r="BC43" s="151"/>
      <c r="BD43" s="151"/>
    </row>
    <row r="44" spans="1:56" ht="20.25" customHeight="1" x14ac:dyDescent="0.15">
      <c r="A44" s="151"/>
      <c r="B44" s="151"/>
      <c r="C44" s="195" t="s">
        <v>295</v>
      </c>
      <c r="D44" s="195"/>
      <c r="E44" s="182"/>
      <c r="F44" s="195" t="s">
        <v>296</v>
      </c>
      <c r="G44" s="195"/>
      <c r="H44" s="182"/>
      <c r="I44" s="196"/>
      <c r="J44" s="196"/>
      <c r="K44" s="182"/>
      <c r="L44" s="186" t="s">
        <v>297</v>
      </c>
      <c r="M44" s="186"/>
      <c r="N44" s="186"/>
      <c r="O44" s="182"/>
      <c r="P44" s="182"/>
      <c r="Q44" s="182"/>
      <c r="R44" s="182" t="str">
        <f>IF($Y$42="週","対象時間数（週平均）","対象時間数（当月合計）")</f>
        <v>対象時間数（週平均）</v>
      </c>
      <c r="S44" s="182"/>
      <c r="T44" s="182"/>
      <c r="U44" s="182"/>
      <c r="V44" s="182"/>
      <c r="W44" s="182" t="str">
        <f>IF($Y$42="週","週に勤務すべき時間数","当月に勤務すべき時間数")</f>
        <v>週に勤務すべき時間数</v>
      </c>
      <c r="X44" s="182"/>
      <c r="Y44" s="182"/>
      <c r="Z44" s="182"/>
      <c r="AA44" s="183"/>
      <c r="AB44" s="873" t="s">
        <v>298</v>
      </c>
      <c r="AC44" s="873"/>
      <c r="AD44" s="873"/>
      <c r="AE44" s="873"/>
      <c r="AF44" s="182"/>
      <c r="AG44" s="182"/>
      <c r="AH44" s="182"/>
      <c r="AI44" s="182"/>
      <c r="AJ44" s="184"/>
      <c r="AK44" s="184"/>
      <c r="AL44" s="184"/>
      <c r="AM44" s="184"/>
      <c r="AN44" s="184"/>
      <c r="AO44" s="184"/>
      <c r="AP44" s="184"/>
      <c r="AQ44" s="184"/>
      <c r="AR44" s="184"/>
      <c r="AS44" s="185"/>
      <c r="AT44" s="184"/>
      <c r="AU44" s="184"/>
      <c r="AV44" s="184"/>
      <c r="AW44" s="184"/>
      <c r="AX44" s="153"/>
      <c r="AY44" s="153"/>
      <c r="AZ44" s="151"/>
      <c r="BA44" s="151"/>
      <c r="BB44" s="151"/>
      <c r="BC44" s="151"/>
      <c r="BD44" s="151"/>
    </row>
    <row r="45" spans="1:56" ht="20.25" customHeight="1" x14ac:dyDescent="0.15">
      <c r="A45" s="151"/>
      <c r="B45" s="151"/>
      <c r="C45" s="898">
        <f>L40</f>
        <v>0</v>
      </c>
      <c r="D45" s="899"/>
      <c r="E45" s="186" t="s">
        <v>299</v>
      </c>
      <c r="F45" s="900">
        <v>40</v>
      </c>
      <c r="G45" s="901"/>
      <c r="H45" s="186" t="s">
        <v>300</v>
      </c>
      <c r="I45" s="902">
        <f>C45/F45</f>
        <v>0</v>
      </c>
      <c r="J45" s="903"/>
      <c r="K45" s="186" t="s">
        <v>301</v>
      </c>
      <c r="L45" s="904">
        <f>IF(C45&lt;40,1,ROUNDUP(I45,1))</f>
        <v>1</v>
      </c>
      <c r="M45" s="905"/>
      <c r="N45" s="906"/>
      <c r="O45" s="182"/>
      <c r="P45" s="182"/>
      <c r="Q45" s="182"/>
      <c r="R45" s="907">
        <f>IF($Y$42="週",AA40,Y40)</f>
        <v>0</v>
      </c>
      <c r="S45" s="908"/>
      <c r="T45" s="908"/>
      <c r="U45" s="909"/>
      <c r="V45" s="186" t="s">
        <v>299</v>
      </c>
      <c r="W45" s="848">
        <f>IF($Y$42="週",$AV$5,$AZ$5)</f>
        <v>40</v>
      </c>
      <c r="X45" s="877"/>
      <c r="Y45" s="877"/>
      <c r="Z45" s="849"/>
      <c r="AA45" s="186" t="s">
        <v>300</v>
      </c>
      <c r="AB45" s="910">
        <f>ROUNDDOWN(R45/W45,1)</f>
        <v>0</v>
      </c>
      <c r="AC45" s="911"/>
      <c r="AD45" s="911"/>
      <c r="AE45" s="912"/>
      <c r="AF45" s="182"/>
      <c r="AG45" s="182"/>
      <c r="AH45" s="182"/>
      <c r="AI45" s="182"/>
      <c r="AJ45" s="915"/>
      <c r="AK45" s="915"/>
      <c r="AL45" s="915"/>
      <c r="AM45" s="915"/>
      <c r="AN45" s="188"/>
      <c r="AO45" s="884"/>
      <c r="AP45" s="884"/>
      <c r="AQ45" s="884"/>
      <c r="AR45" s="884"/>
      <c r="AS45" s="188"/>
      <c r="AT45" s="867"/>
      <c r="AU45" s="867"/>
      <c r="AV45" s="867"/>
      <c r="AW45" s="867"/>
      <c r="AX45" s="153"/>
      <c r="AY45" s="153"/>
      <c r="AZ45" s="151"/>
      <c r="BA45" s="151"/>
      <c r="BB45" s="151"/>
      <c r="BC45" s="151"/>
      <c r="BD45" s="151"/>
    </row>
    <row r="46" spans="1:56" ht="20.25" customHeight="1" x14ac:dyDescent="0.15">
      <c r="A46" s="151"/>
      <c r="B46" s="151"/>
      <c r="C46" s="147"/>
      <c r="D46" s="182"/>
      <c r="E46" s="182"/>
      <c r="F46" s="182"/>
      <c r="G46" s="182"/>
      <c r="H46" s="182"/>
      <c r="I46" s="182"/>
      <c r="J46" s="182"/>
      <c r="K46" s="182"/>
      <c r="L46" s="182" t="s">
        <v>302</v>
      </c>
      <c r="M46" s="182"/>
      <c r="N46" s="182"/>
      <c r="O46" s="182"/>
      <c r="P46" s="182"/>
      <c r="Q46" s="182"/>
      <c r="R46" s="182"/>
      <c r="S46" s="182"/>
      <c r="T46" s="182"/>
      <c r="U46" s="182"/>
      <c r="V46" s="182"/>
      <c r="W46" s="182"/>
      <c r="X46" s="182"/>
      <c r="Y46" s="182"/>
      <c r="Z46" s="182"/>
      <c r="AA46" s="183"/>
      <c r="AB46" s="182" t="s">
        <v>303</v>
      </c>
      <c r="AC46" s="182"/>
      <c r="AD46" s="182"/>
      <c r="AE46" s="182"/>
      <c r="AF46" s="182"/>
      <c r="AG46" s="182"/>
      <c r="AH46" s="182"/>
      <c r="AI46" s="182"/>
      <c r="AJ46" s="184"/>
      <c r="AK46" s="184"/>
      <c r="AL46" s="184"/>
      <c r="AM46" s="184"/>
      <c r="AN46" s="184"/>
      <c r="AO46" s="184"/>
      <c r="AP46" s="184"/>
      <c r="AQ46" s="184"/>
      <c r="AR46" s="184"/>
      <c r="AS46" s="185"/>
      <c r="AT46" s="184"/>
      <c r="AU46" s="184"/>
      <c r="AV46" s="184"/>
      <c r="AW46" s="184"/>
      <c r="AX46" s="153"/>
      <c r="AY46" s="153"/>
      <c r="AZ46" s="151"/>
      <c r="BA46" s="151"/>
      <c r="BB46" s="151"/>
      <c r="BC46" s="151"/>
      <c r="BD46" s="151"/>
    </row>
    <row r="47" spans="1:56" ht="20.25" customHeight="1" x14ac:dyDescent="0.15">
      <c r="A47" s="151"/>
      <c r="B47" s="151"/>
      <c r="C47" s="147" t="s">
        <v>304</v>
      </c>
      <c r="D47" s="182"/>
      <c r="E47" s="182"/>
      <c r="F47" s="182"/>
      <c r="G47" s="182"/>
      <c r="H47" s="182"/>
      <c r="I47" s="182"/>
      <c r="J47" s="182"/>
      <c r="K47" s="182"/>
      <c r="L47" s="182"/>
      <c r="M47" s="182"/>
      <c r="N47" s="182"/>
      <c r="O47" s="182"/>
      <c r="P47" s="182"/>
      <c r="Q47" s="182"/>
      <c r="R47" s="182" t="s">
        <v>305</v>
      </c>
      <c r="S47" s="182"/>
      <c r="T47" s="182"/>
      <c r="U47" s="182"/>
      <c r="V47" s="182"/>
      <c r="W47" s="182"/>
      <c r="X47" s="182"/>
      <c r="Y47" s="182"/>
      <c r="Z47" s="182"/>
      <c r="AA47" s="183"/>
      <c r="AB47" s="182"/>
      <c r="AC47" s="182"/>
      <c r="AD47" s="182"/>
      <c r="AE47" s="182"/>
      <c r="AF47" s="182"/>
      <c r="AG47" s="182"/>
      <c r="AH47" s="182"/>
      <c r="AI47" s="182"/>
      <c r="AJ47" s="182"/>
      <c r="AK47" s="197"/>
      <c r="AL47" s="198"/>
      <c r="AM47" s="198"/>
      <c r="AN47" s="182"/>
      <c r="AO47" s="182"/>
      <c r="AP47" s="182"/>
      <c r="AQ47" s="182"/>
      <c r="AR47" s="182"/>
      <c r="AS47" s="182"/>
      <c r="AT47" s="182"/>
      <c r="AU47" s="182"/>
      <c r="AV47" s="147"/>
      <c r="AW47" s="147"/>
      <c r="AX47" s="153"/>
      <c r="AY47" s="153"/>
      <c r="AZ47" s="151"/>
      <c r="BA47" s="151"/>
      <c r="BB47" s="151"/>
      <c r="BC47" s="151"/>
      <c r="BD47" s="151"/>
    </row>
    <row r="48" spans="1:56" ht="20.25" customHeight="1" x14ac:dyDescent="0.15">
      <c r="A48" s="151"/>
      <c r="B48" s="151"/>
      <c r="C48" s="147"/>
      <c r="D48" s="182" t="s">
        <v>306</v>
      </c>
      <c r="E48" s="182"/>
      <c r="F48" s="182"/>
      <c r="G48" s="182"/>
      <c r="H48" s="182"/>
      <c r="I48" s="182"/>
      <c r="J48" s="182"/>
      <c r="K48" s="182"/>
      <c r="L48" s="182"/>
      <c r="M48" s="182"/>
      <c r="N48" s="182"/>
      <c r="O48" s="182"/>
      <c r="P48" s="182"/>
      <c r="Q48" s="182"/>
      <c r="R48" s="182" t="s">
        <v>270</v>
      </c>
      <c r="S48" s="182"/>
      <c r="T48" s="182"/>
      <c r="U48" s="182"/>
      <c r="V48" s="182"/>
      <c r="W48" s="182"/>
      <c r="X48" s="182"/>
      <c r="Y48" s="182"/>
      <c r="Z48" s="182"/>
      <c r="AA48" s="183"/>
      <c r="AB48" s="186"/>
      <c r="AC48" s="186"/>
      <c r="AD48" s="186"/>
      <c r="AE48" s="186"/>
      <c r="AF48" s="182"/>
      <c r="AG48" s="182"/>
      <c r="AH48" s="182"/>
      <c r="AI48" s="182"/>
      <c r="AJ48" s="182"/>
      <c r="AK48" s="197"/>
      <c r="AL48" s="198"/>
      <c r="AM48" s="198"/>
      <c r="AN48" s="182"/>
      <c r="AO48" s="182"/>
      <c r="AP48" s="182"/>
      <c r="AQ48" s="182"/>
      <c r="AR48" s="182"/>
      <c r="AS48" s="182"/>
      <c r="AT48" s="182"/>
      <c r="AU48" s="182"/>
      <c r="AV48" s="147"/>
      <c r="AW48" s="147"/>
      <c r="AX48" s="153"/>
      <c r="AY48" s="153"/>
      <c r="AZ48" s="151"/>
      <c r="BA48" s="151"/>
      <c r="BB48" s="151"/>
      <c r="BC48" s="151"/>
      <c r="BD48" s="151"/>
    </row>
    <row r="49" spans="1:58" ht="20.25" customHeight="1" x14ac:dyDescent="0.15">
      <c r="A49" s="151"/>
      <c r="B49" s="151"/>
      <c r="C49" s="147" t="s">
        <v>307</v>
      </c>
      <c r="D49" s="182"/>
      <c r="E49" s="182"/>
      <c r="F49" s="182"/>
      <c r="G49" s="182"/>
      <c r="H49" s="182"/>
      <c r="I49" s="182"/>
      <c r="J49" s="182"/>
      <c r="K49" s="182"/>
      <c r="L49" s="182"/>
      <c r="M49" s="182"/>
      <c r="N49" s="182"/>
      <c r="O49" s="182"/>
      <c r="P49" s="182"/>
      <c r="Q49" s="182"/>
      <c r="R49" s="147" t="s">
        <v>308</v>
      </c>
      <c r="S49" s="147"/>
      <c r="T49" s="147"/>
      <c r="U49" s="147"/>
      <c r="V49" s="147"/>
      <c r="W49" s="182" t="s">
        <v>309</v>
      </c>
      <c r="X49" s="147"/>
      <c r="Y49" s="147"/>
      <c r="Z49" s="147"/>
      <c r="AA49" s="147"/>
      <c r="AB49" s="873" t="s">
        <v>273</v>
      </c>
      <c r="AC49" s="873"/>
      <c r="AD49" s="873"/>
      <c r="AE49" s="873"/>
      <c r="AF49" s="182"/>
      <c r="AG49" s="182"/>
      <c r="AH49" s="182"/>
      <c r="AI49" s="182"/>
      <c r="AJ49" s="182"/>
      <c r="AK49" s="197"/>
      <c r="AL49" s="198"/>
      <c r="AM49" s="198"/>
      <c r="AN49" s="182"/>
      <c r="AO49" s="182"/>
      <c r="AP49" s="182"/>
      <c r="AQ49" s="182"/>
      <c r="AR49" s="182"/>
      <c r="AS49" s="182"/>
      <c r="AT49" s="182"/>
      <c r="AU49" s="182"/>
      <c r="AV49" s="147"/>
      <c r="AW49" s="147"/>
      <c r="AX49" s="153"/>
      <c r="AY49" s="153"/>
      <c r="AZ49" s="151"/>
      <c r="BA49" s="151"/>
      <c r="BB49" s="151"/>
      <c r="BC49" s="151"/>
      <c r="BD49" s="151"/>
    </row>
    <row r="50" spans="1:58" ht="20.25" customHeight="1" x14ac:dyDescent="0.15">
      <c r="A50" s="151"/>
      <c r="B50" s="151"/>
      <c r="C50" s="147" t="s">
        <v>310</v>
      </c>
      <c r="D50" s="182"/>
      <c r="E50" s="182"/>
      <c r="F50" s="182"/>
      <c r="G50" s="182"/>
      <c r="H50" s="182"/>
      <c r="I50" s="182"/>
      <c r="J50" s="182"/>
      <c r="K50" s="182"/>
      <c r="L50" s="182"/>
      <c r="M50" s="182"/>
      <c r="N50" s="182"/>
      <c r="O50" s="182"/>
      <c r="P50" s="182"/>
      <c r="Q50" s="182"/>
      <c r="R50" s="907">
        <f>AE40</f>
        <v>0</v>
      </c>
      <c r="S50" s="908"/>
      <c r="T50" s="908"/>
      <c r="U50" s="909"/>
      <c r="V50" s="186" t="s">
        <v>311</v>
      </c>
      <c r="W50" s="910">
        <f>AB45</f>
        <v>0</v>
      </c>
      <c r="X50" s="911"/>
      <c r="Y50" s="911"/>
      <c r="Z50" s="912"/>
      <c r="AA50" s="186" t="s">
        <v>300</v>
      </c>
      <c r="AB50" s="916">
        <f>ROUNDDOWN(R50+W50,1)</f>
        <v>0</v>
      </c>
      <c r="AC50" s="917"/>
      <c r="AD50" s="917"/>
      <c r="AE50" s="918"/>
      <c r="AF50" s="182"/>
      <c r="AG50" s="182"/>
      <c r="AH50" s="182"/>
      <c r="AI50" s="182"/>
      <c r="AJ50" s="182"/>
      <c r="AK50" s="197"/>
      <c r="AL50" s="198"/>
      <c r="AM50" s="198"/>
      <c r="AN50" s="182"/>
      <c r="AO50" s="182"/>
      <c r="AP50" s="182"/>
      <c r="AQ50" s="182"/>
      <c r="AR50" s="182"/>
      <c r="AS50" s="182"/>
      <c r="AT50" s="182"/>
      <c r="AU50" s="182"/>
      <c r="AV50" s="147"/>
      <c r="AW50" s="147"/>
      <c r="AX50" s="153"/>
      <c r="AY50" s="153"/>
      <c r="AZ50" s="151"/>
      <c r="BA50" s="151"/>
      <c r="BB50" s="151"/>
      <c r="BC50" s="151"/>
      <c r="BD50" s="151"/>
    </row>
    <row r="51" spans="1:58" ht="20.25" customHeight="1" x14ac:dyDescent="0.15">
      <c r="A51" s="151"/>
      <c r="B51" s="151"/>
      <c r="C51" s="147" t="s">
        <v>312</v>
      </c>
      <c r="D51" s="181"/>
      <c r="E51" s="181"/>
      <c r="F51" s="147"/>
      <c r="G51" s="182"/>
      <c r="H51" s="182"/>
      <c r="I51" s="182"/>
      <c r="J51" s="182"/>
      <c r="K51" s="182"/>
      <c r="L51" s="182"/>
      <c r="M51" s="182"/>
      <c r="N51" s="182"/>
      <c r="O51" s="182"/>
      <c r="P51" s="182"/>
      <c r="Q51" s="182"/>
      <c r="R51" s="182"/>
      <c r="S51" s="182"/>
      <c r="T51" s="182"/>
      <c r="U51" s="182"/>
      <c r="V51" s="182"/>
      <c r="W51" s="182"/>
      <c r="X51" s="182"/>
      <c r="Y51" s="182"/>
      <c r="Z51" s="182"/>
      <c r="AA51" s="182"/>
      <c r="AB51" s="182"/>
      <c r="AC51" s="183"/>
      <c r="AD51" s="182"/>
      <c r="AE51" s="182"/>
      <c r="AF51" s="182"/>
      <c r="AG51" s="182"/>
      <c r="AH51" s="182"/>
      <c r="AI51" s="182"/>
      <c r="AJ51" s="182"/>
      <c r="AK51" s="197"/>
      <c r="AL51" s="198"/>
      <c r="AM51" s="198"/>
      <c r="AN51" s="182"/>
      <c r="AO51" s="182"/>
      <c r="AP51" s="182"/>
      <c r="AQ51" s="182"/>
      <c r="AR51" s="182"/>
      <c r="AS51" s="182"/>
      <c r="AT51" s="182"/>
      <c r="AU51" s="182"/>
      <c r="AV51" s="147"/>
      <c r="AW51" s="147"/>
      <c r="AX51" s="151"/>
      <c r="AY51" s="151"/>
      <c r="AZ51" s="151"/>
      <c r="BA51" s="151"/>
      <c r="BB51" s="151"/>
      <c r="BC51" s="151"/>
      <c r="BD51" s="151"/>
    </row>
    <row r="52" spans="1:58" ht="20.25" customHeight="1" x14ac:dyDescent="0.15">
      <c r="C52" s="199"/>
      <c r="D52" s="199"/>
      <c r="E52" s="200"/>
      <c r="F52" s="200"/>
      <c r="G52" s="200"/>
      <c r="H52" s="200"/>
      <c r="I52" s="200"/>
      <c r="J52" s="200"/>
      <c r="K52" s="200"/>
      <c r="L52" s="200"/>
      <c r="M52" s="200"/>
      <c r="N52" s="200"/>
      <c r="O52" s="200"/>
      <c r="P52" s="200"/>
      <c r="Q52" s="200"/>
      <c r="R52" s="200"/>
      <c r="S52" s="200"/>
      <c r="T52" s="199"/>
      <c r="U52" s="200"/>
      <c r="V52" s="200"/>
      <c r="W52" s="200"/>
      <c r="X52" s="200"/>
      <c r="Y52" s="200"/>
      <c r="Z52" s="200"/>
      <c r="AA52" s="200"/>
      <c r="AB52" s="200"/>
      <c r="AC52" s="200"/>
      <c r="AD52" s="200"/>
      <c r="AE52" s="200"/>
      <c r="AF52" s="200"/>
      <c r="AJ52" s="201"/>
      <c r="AK52" s="202"/>
      <c r="AL52" s="202"/>
      <c r="AM52" s="200"/>
      <c r="AN52" s="200"/>
      <c r="AO52" s="200"/>
      <c r="AP52" s="200"/>
      <c r="AQ52" s="200"/>
      <c r="AR52" s="200"/>
      <c r="AS52" s="200"/>
      <c r="AT52" s="200"/>
      <c r="AU52" s="200"/>
      <c r="AV52" s="200"/>
      <c r="AW52" s="200"/>
      <c r="AX52" s="200"/>
      <c r="AY52" s="200"/>
      <c r="AZ52" s="200"/>
      <c r="BA52" s="200"/>
      <c r="BB52" s="200"/>
      <c r="BC52" s="200"/>
      <c r="BD52" s="200"/>
      <c r="BE52" s="202"/>
    </row>
    <row r="53" spans="1:58" ht="20.25" customHeight="1" x14ac:dyDescent="0.15">
      <c r="A53" s="200"/>
      <c r="B53" s="200"/>
      <c r="C53" s="199"/>
      <c r="D53" s="199"/>
      <c r="E53" s="200"/>
      <c r="F53" s="200"/>
      <c r="G53" s="200"/>
      <c r="H53" s="200"/>
      <c r="I53" s="200"/>
      <c r="J53" s="200"/>
      <c r="K53" s="200"/>
      <c r="L53" s="200"/>
      <c r="M53" s="200"/>
      <c r="N53" s="200"/>
      <c r="O53" s="200"/>
      <c r="P53" s="200"/>
      <c r="Q53" s="200"/>
      <c r="R53" s="200"/>
      <c r="S53" s="200"/>
      <c r="T53" s="200"/>
      <c r="U53" s="199"/>
      <c r="V53" s="200"/>
      <c r="W53" s="200"/>
      <c r="X53" s="200"/>
      <c r="Y53" s="200"/>
      <c r="Z53" s="200"/>
      <c r="AA53" s="200"/>
      <c r="AB53" s="200"/>
      <c r="AC53" s="200"/>
      <c r="AD53" s="200"/>
      <c r="AE53" s="200"/>
      <c r="AF53" s="200"/>
      <c r="AG53" s="200"/>
      <c r="AK53" s="201"/>
      <c r="AL53" s="202"/>
      <c r="AM53" s="202"/>
      <c r="AN53" s="200"/>
      <c r="AO53" s="200"/>
      <c r="AP53" s="200"/>
      <c r="AQ53" s="200"/>
      <c r="AR53" s="200"/>
      <c r="AS53" s="200"/>
      <c r="AT53" s="200"/>
      <c r="AU53" s="200"/>
      <c r="AV53" s="200"/>
      <c r="AW53" s="200"/>
      <c r="AX53" s="200"/>
      <c r="AY53" s="200"/>
      <c r="AZ53" s="200"/>
      <c r="BA53" s="200"/>
      <c r="BB53" s="200"/>
      <c r="BC53" s="200"/>
      <c r="BD53" s="200"/>
      <c r="BE53" s="200"/>
      <c r="BF53" s="202"/>
    </row>
    <row r="54" spans="1:58" ht="20.25" customHeight="1" x14ac:dyDescent="0.15">
      <c r="A54" s="200"/>
      <c r="B54" s="200"/>
      <c r="C54" s="200"/>
      <c r="D54" s="199"/>
      <c r="E54" s="200"/>
      <c r="F54" s="200"/>
      <c r="G54" s="200"/>
      <c r="H54" s="200"/>
      <c r="I54" s="200"/>
      <c r="J54" s="200"/>
      <c r="K54" s="200"/>
      <c r="L54" s="200"/>
      <c r="M54" s="200"/>
      <c r="N54" s="200"/>
      <c r="O54" s="200"/>
      <c r="P54" s="200"/>
      <c r="Q54" s="200"/>
      <c r="R54" s="200"/>
      <c r="S54" s="200"/>
      <c r="T54" s="200"/>
      <c r="U54" s="199"/>
      <c r="V54" s="200"/>
      <c r="W54" s="200"/>
      <c r="X54" s="200"/>
      <c r="Y54" s="200"/>
      <c r="Z54" s="200"/>
      <c r="AA54" s="200"/>
      <c r="AB54" s="200"/>
      <c r="AC54" s="200"/>
      <c r="AD54" s="200"/>
      <c r="AE54" s="200"/>
      <c r="AF54" s="200"/>
      <c r="AG54" s="200"/>
      <c r="AK54" s="201"/>
      <c r="AL54" s="202"/>
      <c r="AM54" s="202"/>
      <c r="AN54" s="200"/>
      <c r="AO54" s="200"/>
      <c r="AP54" s="200"/>
      <c r="AQ54" s="200"/>
      <c r="AR54" s="200"/>
      <c r="AS54" s="200"/>
      <c r="AT54" s="200"/>
      <c r="AU54" s="200"/>
      <c r="AV54" s="200"/>
      <c r="AW54" s="200"/>
      <c r="AX54" s="200"/>
      <c r="AY54" s="200"/>
      <c r="AZ54" s="200"/>
      <c r="BA54" s="200"/>
      <c r="BB54" s="200"/>
      <c r="BC54" s="200"/>
      <c r="BD54" s="200"/>
      <c r="BE54" s="200"/>
      <c r="BF54" s="202"/>
    </row>
    <row r="55" spans="1:58" ht="20.25" customHeight="1" x14ac:dyDescent="0.15">
      <c r="A55" s="200"/>
      <c r="B55" s="200"/>
      <c r="C55" s="199"/>
      <c r="D55" s="199"/>
      <c r="E55" s="200"/>
      <c r="F55" s="200"/>
      <c r="G55" s="200"/>
      <c r="H55" s="200"/>
      <c r="I55" s="200"/>
      <c r="J55" s="200"/>
      <c r="K55" s="200"/>
      <c r="L55" s="200"/>
      <c r="M55" s="200"/>
      <c r="N55" s="200"/>
      <c r="O55" s="200"/>
      <c r="P55" s="200"/>
      <c r="Q55" s="200"/>
      <c r="R55" s="200"/>
      <c r="S55" s="200"/>
      <c r="T55" s="200"/>
      <c r="U55" s="199"/>
      <c r="V55" s="200"/>
      <c r="W55" s="200"/>
      <c r="X55" s="200"/>
      <c r="Y55" s="200"/>
      <c r="Z55" s="200"/>
      <c r="AA55" s="200"/>
      <c r="AB55" s="200"/>
      <c r="AC55" s="200"/>
      <c r="AD55" s="200"/>
      <c r="AE55" s="200"/>
      <c r="AF55" s="200"/>
      <c r="AG55" s="200"/>
      <c r="AK55" s="201"/>
      <c r="AL55" s="202"/>
      <c r="AM55" s="202"/>
      <c r="AN55" s="200"/>
      <c r="AO55" s="200"/>
      <c r="AP55" s="200"/>
      <c r="AQ55" s="200"/>
      <c r="AR55" s="200"/>
      <c r="AS55" s="200"/>
      <c r="AT55" s="200"/>
      <c r="AU55" s="200"/>
      <c r="AV55" s="200"/>
      <c r="AW55" s="200"/>
      <c r="AX55" s="200"/>
      <c r="AY55" s="200"/>
      <c r="AZ55" s="200"/>
      <c r="BA55" s="200"/>
      <c r="BB55" s="200"/>
      <c r="BC55" s="200"/>
      <c r="BD55" s="200"/>
      <c r="BE55" s="200"/>
      <c r="BF55" s="202"/>
    </row>
    <row r="56" spans="1:58" ht="20.25" customHeight="1" x14ac:dyDescent="0.15">
      <c r="C56" s="201"/>
      <c r="D56" s="201"/>
      <c r="E56" s="201"/>
      <c r="F56" s="201"/>
      <c r="G56" s="201"/>
      <c r="H56" s="201"/>
      <c r="I56" s="201"/>
      <c r="J56" s="201"/>
      <c r="K56" s="201"/>
      <c r="L56" s="201"/>
      <c r="M56" s="201"/>
      <c r="N56" s="201"/>
      <c r="O56" s="201"/>
      <c r="P56" s="201"/>
      <c r="Q56" s="201"/>
      <c r="R56" s="201"/>
      <c r="S56" s="201"/>
      <c r="T56" s="201"/>
      <c r="U56" s="202"/>
      <c r="V56" s="202"/>
      <c r="W56" s="201"/>
      <c r="X56" s="201"/>
      <c r="Y56" s="201"/>
      <c r="Z56" s="201"/>
      <c r="AA56" s="201"/>
      <c r="AB56" s="201"/>
      <c r="AC56" s="201"/>
      <c r="AD56" s="201"/>
      <c r="AE56" s="201"/>
      <c r="AF56" s="201"/>
      <c r="AG56" s="201"/>
      <c r="AH56" s="201"/>
      <c r="AI56" s="201"/>
      <c r="AJ56" s="201"/>
      <c r="AK56" s="201"/>
      <c r="AL56" s="202"/>
      <c r="AM56" s="202"/>
      <c r="AN56" s="200"/>
      <c r="AO56" s="200"/>
      <c r="AP56" s="200"/>
      <c r="AQ56" s="200"/>
      <c r="AR56" s="200"/>
      <c r="AS56" s="200"/>
      <c r="AT56" s="200"/>
      <c r="AU56" s="200"/>
      <c r="AV56" s="200"/>
      <c r="AW56" s="200"/>
      <c r="AX56" s="200"/>
      <c r="AY56" s="200"/>
      <c r="AZ56" s="200"/>
      <c r="BA56" s="200"/>
      <c r="BB56" s="200"/>
      <c r="BC56" s="200"/>
      <c r="BD56" s="200"/>
      <c r="BE56" s="200"/>
      <c r="BF56" s="202"/>
    </row>
    <row r="57" spans="1:58" ht="20.25" customHeight="1" x14ac:dyDescent="0.15">
      <c r="C57" s="201"/>
      <c r="D57" s="201"/>
      <c r="E57" s="201"/>
      <c r="F57" s="201"/>
      <c r="G57" s="201"/>
      <c r="H57" s="201"/>
      <c r="I57" s="201"/>
      <c r="J57" s="201"/>
      <c r="K57" s="201"/>
      <c r="L57" s="201"/>
      <c r="M57" s="201"/>
      <c r="N57" s="201"/>
      <c r="O57" s="201"/>
      <c r="P57" s="201"/>
      <c r="Q57" s="201"/>
      <c r="R57" s="201"/>
      <c r="S57" s="201"/>
      <c r="T57" s="201"/>
      <c r="U57" s="202"/>
      <c r="V57" s="202"/>
      <c r="W57" s="201"/>
      <c r="X57" s="201"/>
      <c r="Y57" s="201"/>
      <c r="Z57" s="201"/>
      <c r="AA57" s="201"/>
      <c r="AB57" s="201"/>
      <c r="AC57" s="201"/>
      <c r="AD57" s="201"/>
      <c r="AE57" s="201"/>
      <c r="AF57" s="201"/>
      <c r="AG57" s="201"/>
      <c r="AH57" s="201"/>
      <c r="AI57" s="201"/>
      <c r="AJ57" s="201"/>
      <c r="AK57" s="201"/>
      <c r="AL57" s="202"/>
      <c r="AM57" s="202"/>
      <c r="AN57" s="200"/>
      <c r="AO57" s="200"/>
      <c r="AP57" s="200"/>
      <c r="AQ57" s="200"/>
      <c r="AR57" s="200"/>
      <c r="AS57" s="200"/>
      <c r="AT57" s="200"/>
      <c r="AU57" s="200"/>
      <c r="AV57" s="200"/>
      <c r="AW57" s="200"/>
      <c r="AX57" s="200"/>
      <c r="AY57" s="200"/>
      <c r="AZ57" s="200"/>
      <c r="BA57" s="200"/>
      <c r="BB57" s="200"/>
      <c r="BC57" s="200"/>
      <c r="BD57" s="200"/>
      <c r="BE57" s="200"/>
      <c r="BF57" s="202"/>
    </row>
  </sheetData>
  <sheetProtection insertRows="0"/>
  <mergeCells count="253">
    <mergeCell ref="AB45:AE45"/>
    <mergeCell ref="AA40:AB40"/>
    <mergeCell ref="AE40:AF40"/>
    <mergeCell ref="AJ45:AM45"/>
    <mergeCell ref="AO45:AR45"/>
    <mergeCell ref="AT45:AW45"/>
    <mergeCell ref="AB49:AE49"/>
    <mergeCell ref="R50:U50"/>
    <mergeCell ref="W50:Z50"/>
    <mergeCell ref="AB50:AE50"/>
    <mergeCell ref="AS40:AT40"/>
    <mergeCell ref="Y42:Z42"/>
    <mergeCell ref="AB44:AE44"/>
    <mergeCell ref="AJ40:AK40"/>
    <mergeCell ref="AL40:AM40"/>
    <mergeCell ref="AN40:AO40"/>
    <mergeCell ref="AQ40:AR40"/>
    <mergeCell ref="L40:M40"/>
    <mergeCell ref="R40:S40"/>
    <mergeCell ref="T40:U40"/>
    <mergeCell ref="V40:W40"/>
    <mergeCell ref="Y40:Z40"/>
    <mergeCell ref="C45:D45"/>
    <mergeCell ref="F45:G45"/>
    <mergeCell ref="I45:J45"/>
    <mergeCell ref="L45:N45"/>
    <mergeCell ref="R45:U45"/>
    <mergeCell ref="W45:Z45"/>
    <mergeCell ref="AK38:AN38"/>
    <mergeCell ref="AQ38:AR38"/>
    <mergeCell ref="AS38:AT38"/>
    <mergeCell ref="N39:O39"/>
    <mergeCell ref="R39:S39"/>
    <mergeCell ref="T39:U39"/>
    <mergeCell ref="V39:W39"/>
    <mergeCell ref="Y39:Z39"/>
    <mergeCell ref="AA39:AB39"/>
    <mergeCell ref="AE39:AF39"/>
    <mergeCell ref="T38:U38"/>
    <mergeCell ref="V38:W38"/>
    <mergeCell ref="Y38:Z38"/>
    <mergeCell ref="AA38:AB38"/>
    <mergeCell ref="AE38:AF38"/>
    <mergeCell ref="AI38:AJ38"/>
    <mergeCell ref="AJ39:AK39"/>
    <mergeCell ref="AL39:AM39"/>
    <mergeCell ref="AN39:AO39"/>
    <mergeCell ref="AQ39:AR39"/>
    <mergeCell ref="AS39:AT39"/>
    <mergeCell ref="AA36:AB36"/>
    <mergeCell ref="C38:E38"/>
    <mergeCell ref="F38:G38"/>
    <mergeCell ref="H38:I38"/>
    <mergeCell ref="J38:K38"/>
    <mergeCell ref="L38:M38"/>
    <mergeCell ref="R38:S38"/>
    <mergeCell ref="R37:S37"/>
    <mergeCell ref="T37:U37"/>
    <mergeCell ref="V37:W37"/>
    <mergeCell ref="AS35:AT35"/>
    <mergeCell ref="AK36:AN36"/>
    <mergeCell ref="AQ36:AT36"/>
    <mergeCell ref="C37:E37"/>
    <mergeCell ref="F37:G37"/>
    <mergeCell ref="H37:I37"/>
    <mergeCell ref="J37:K37"/>
    <mergeCell ref="L37:M37"/>
    <mergeCell ref="AI37:AJ37"/>
    <mergeCell ref="AK37:AN37"/>
    <mergeCell ref="AQ37:AR37"/>
    <mergeCell ref="AS37:AT37"/>
    <mergeCell ref="Y37:Z37"/>
    <mergeCell ref="AA37:AB37"/>
    <mergeCell ref="AE37:AF37"/>
    <mergeCell ref="C36:E36"/>
    <mergeCell ref="F36:G36"/>
    <mergeCell ref="H36:I36"/>
    <mergeCell ref="J36:K36"/>
    <mergeCell ref="L36:M36"/>
    <mergeCell ref="R36:S36"/>
    <mergeCell ref="T36:U36"/>
    <mergeCell ref="V36:W36"/>
    <mergeCell ref="Y36:Z36"/>
    <mergeCell ref="Y35:Z35"/>
    <mergeCell ref="AA35:AB35"/>
    <mergeCell ref="L34:M34"/>
    <mergeCell ref="R34:S35"/>
    <mergeCell ref="T34:W34"/>
    <mergeCell ref="Y34:AB34"/>
    <mergeCell ref="AI34:AJ34"/>
    <mergeCell ref="AK34:AN34"/>
    <mergeCell ref="AI35:AJ35"/>
    <mergeCell ref="AK35:AN35"/>
    <mergeCell ref="AE36:AF36"/>
    <mergeCell ref="AI36:AJ36"/>
    <mergeCell ref="AY29:BD29"/>
    <mergeCell ref="C30:D30"/>
    <mergeCell ref="E30:F30"/>
    <mergeCell ref="G30:K30"/>
    <mergeCell ref="L30:O30"/>
    <mergeCell ref="AU30:AV30"/>
    <mergeCell ref="AW30:AX30"/>
    <mergeCell ref="AY30:BD30"/>
    <mergeCell ref="C29:D29"/>
    <mergeCell ref="E29:F29"/>
    <mergeCell ref="G29:K29"/>
    <mergeCell ref="L29:O29"/>
    <mergeCell ref="AU29:AV29"/>
    <mergeCell ref="AW29:AX29"/>
    <mergeCell ref="AS34:AT34"/>
    <mergeCell ref="C35:E35"/>
    <mergeCell ref="F35:G35"/>
    <mergeCell ref="H35:I35"/>
    <mergeCell ref="J35:K35"/>
    <mergeCell ref="L35:M35"/>
    <mergeCell ref="T35:U35"/>
    <mergeCell ref="V35:W35"/>
    <mergeCell ref="AY27:BD27"/>
    <mergeCell ref="C28:D28"/>
    <mergeCell ref="E28:F28"/>
    <mergeCell ref="G28:K28"/>
    <mergeCell ref="L28:O28"/>
    <mergeCell ref="AU28:AV28"/>
    <mergeCell ref="AW28:AX28"/>
    <mergeCell ref="AY28:BD28"/>
    <mergeCell ref="C27:D27"/>
    <mergeCell ref="E27:F27"/>
    <mergeCell ref="G27:K27"/>
    <mergeCell ref="L27:O27"/>
    <mergeCell ref="AU27:AV27"/>
    <mergeCell ref="AW27:AX27"/>
    <mergeCell ref="AY25:BD25"/>
    <mergeCell ref="C26:D26"/>
    <mergeCell ref="E26:F26"/>
    <mergeCell ref="G26:K26"/>
    <mergeCell ref="L26:O26"/>
    <mergeCell ref="AU26:AV26"/>
    <mergeCell ref="AW26:AX26"/>
    <mergeCell ref="AY26:BD26"/>
    <mergeCell ref="C25:D25"/>
    <mergeCell ref="E25:F25"/>
    <mergeCell ref="G25:K25"/>
    <mergeCell ref="L25:O25"/>
    <mergeCell ref="AU25:AV25"/>
    <mergeCell ref="AW25:AX25"/>
    <mergeCell ref="AY23:BD23"/>
    <mergeCell ref="C24:D24"/>
    <mergeCell ref="E24:F24"/>
    <mergeCell ref="G24:K24"/>
    <mergeCell ref="L24:O24"/>
    <mergeCell ref="AU24:AV24"/>
    <mergeCell ref="AW24:AX24"/>
    <mergeCell ref="AY24:BD24"/>
    <mergeCell ref="C23:D23"/>
    <mergeCell ref="E23:F23"/>
    <mergeCell ref="G23:K23"/>
    <mergeCell ref="L23:O23"/>
    <mergeCell ref="AU23:AV23"/>
    <mergeCell ref="AW23:AX23"/>
    <mergeCell ref="AY21:BD21"/>
    <mergeCell ref="C22:D22"/>
    <mergeCell ref="E22:F22"/>
    <mergeCell ref="G22:K22"/>
    <mergeCell ref="L22:O22"/>
    <mergeCell ref="AU22:AV22"/>
    <mergeCell ref="AW22:AX22"/>
    <mergeCell ref="AY22:BD22"/>
    <mergeCell ref="C21:D21"/>
    <mergeCell ref="E21:F21"/>
    <mergeCell ref="G21:K21"/>
    <mergeCell ref="L21:O21"/>
    <mergeCell ref="AU21:AV21"/>
    <mergeCell ref="AW21:AX21"/>
    <mergeCell ref="AY19:BD19"/>
    <mergeCell ref="C20:D20"/>
    <mergeCell ref="E20:F20"/>
    <mergeCell ref="G20:K20"/>
    <mergeCell ref="L20:O20"/>
    <mergeCell ref="AU20:AV20"/>
    <mergeCell ref="AW20:AX20"/>
    <mergeCell ref="AY20:BD20"/>
    <mergeCell ref="C19:D19"/>
    <mergeCell ref="E19:F19"/>
    <mergeCell ref="G19:K19"/>
    <mergeCell ref="L19:O19"/>
    <mergeCell ref="AU19:AV19"/>
    <mergeCell ref="AW19:AX19"/>
    <mergeCell ref="AY17:BD17"/>
    <mergeCell ref="C18:D18"/>
    <mergeCell ref="E18:F18"/>
    <mergeCell ref="G18:K18"/>
    <mergeCell ref="L18:O18"/>
    <mergeCell ref="AU18:AV18"/>
    <mergeCell ref="AW18:AX18"/>
    <mergeCell ref="AY18:BD18"/>
    <mergeCell ref="C17:D17"/>
    <mergeCell ref="E17:F17"/>
    <mergeCell ref="G17:K17"/>
    <mergeCell ref="L17:O17"/>
    <mergeCell ref="AU17:AV17"/>
    <mergeCell ref="AW17:AX17"/>
    <mergeCell ref="AY15:BD15"/>
    <mergeCell ref="C16:D16"/>
    <mergeCell ref="E16:F16"/>
    <mergeCell ref="G16:K16"/>
    <mergeCell ref="L16:O16"/>
    <mergeCell ref="AU16:AV16"/>
    <mergeCell ref="AW16:AX16"/>
    <mergeCell ref="AY16:BD16"/>
    <mergeCell ref="C15:D15"/>
    <mergeCell ref="E15:F15"/>
    <mergeCell ref="G15:K15"/>
    <mergeCell ref="L15:O15"/>
    <mergeCell ref="AU15:AV15"/>
    <mergeCell ref="AW15:AX15"/>
    <mergeCell ref="AY13:BD13"/>
    <mergeCell ref="C14:D14"/>
    <mergeCell ref="E14:F14"/>
    <mergeCell ref="G14:K14"/>
    <mergeCell ref="L14:O14"/>
    <mergeCell ref="AU14:AV14"/>
    <mergeCell ref="AW14:AX14"/>
    <mergeCell ref="AY14:BD14"/>
    <mergeCell ref="C13:D13"/>
    <mergeCell ref="E13:F13"/>
    <mergeCell ref="G13:K13"/>
    <mergeCell ref="L13:O13"/>
    <mergeCell ref="AU13:AV13"/>
    <mergeCell ref="AW13:AX13"/>
    <mergeCell ref="B8:B12"/>
    <mergeCell ref="C8:D12"/>
    <mergeCell ref="E8:F12"/>
    <mergeCell ref="G8:K12"/>
    <mergeCell ref="L8:O12"/>
    <mergeCell ref="P8:AT8"/>
    <mergeCell ref="AM1:BA1"/>
    <mergeCell ref="U2:V2"/>
    <mergeCell ref="X2:Y2"/>
    <mergeCell ref="AB2:AC2"/>
    <mergeCell ref="AM2:BA2"/>
    <mergeCell ref="AZ3:BC3"/>
    <mergeCell ref="AU8:AV12"/>
    <mergeCell ref="AW8:AX12"/>
    <mergeCell ref="AY8:BD12"/>
    <mergeCell ref="P9:V9"/>
    <mergeCell ref="W9:AC9"/>
    <mergeCell ref="AD9:AJ9"/>
    <mergeCell ref="AK9:AQ9"/>
    <mergeCell ref="AR9:AT9"/>
    <mergeCell ref="AZ4:BC4"/>
    <mergeCell ref="AV5:AW5"/>
    <mergeCell ref="AZ5:BA5"/>
    <mergeCell ref="AZ6:BA6"/>
  </mergeCells>
  <phoneticPr fontId="4"/>
  <conditionalFormatting sqref="C45:D45">
    <cfRule type="expression" dxfId="16" priority="4">
      <formula>INDIRECT(ADDRESS(ROW(),COLUMN()))=TRUNC(INDIRECT(ADDRESS(ROW(),COLUMN())))</formula>
    </cfRule>
  </conditionalFormatting>
  <conditionalFormatting sqref="F36:M38">
    <cfRule type="expression" dxfId="15" priority="6">
      <formula>INDIRECT(ADDRESS(ROW(),COLUMN()))=TRUNC(INDIRECT(ADDRESS(ROW(),COLUMN())))</formula>
    </cfRule>
  </conditionalFormatting>
  <conditionalFormatting sqref="L40:M40">
    <cfRule type="expression" dxfId="14" priority="5">
      <formula>INDIRECT(ADDRESS(ROW(),COLUMN()))=TRUNC(INDIRECT(ADDRESS(ROW(),COLUMN())))</formula>
    </cfRule>
  </conditionalFormatting>
  <conditionalFormatting sqref="R45:U45">
    <cfRule type="expression" dxfId="13" priority="3">
      <formula>INDIRECT(ADDRESS(ROW(),COLUMN()))=TRUNC(INDIRECT(ADDRESS(ROW(),COLUMN())))</formula>
    </cfRule>
  </conditionalFormatting>
  <conditionalFormatting sqref="R50:U50">
    <cfRule type="expression" dxfId="12" priority="2">
      <formula>INDIRECT(ADDRESS(ROW(),COLUMN()))=TRUNC(INDIRECT(ADDRESS(ROW(),COLUMN())))</formula>
    </cfRule>
  </conditionalFormatting>
  <conditionalFormatting sqref="AU13:AX30">
    <cfRule type="expression" dxfId="11" priority="1">
      <formula>INDIRECT(ADDRESS(ROW(),COLUMN()))=TRUNC(INDIRECT(ADDRESS(ROW(),COLUMN())))</formula>
    </cfRule>
  </conditionalFormatting>
  <dataValidations count="8">
    <dataValidation type="list" allowBlank="1" showInputMessage="1" showErrorMessage="1" sqref="AZ4" xr:uid="{00000000-0002-0000-0500-000000000000}">
      <formula1>"予定,実績,予定・実績"</formula1>
    </dataValidation>
    <dataValidation type="list" errorStyle="warning" allowBlank="1" showInputMessage="1" error="リストにない場合のみ、入力してください。" sqref="G13:K30" xr:uid="{00000000-0002-0000-0500-000001000000}">
      <formula1>INDIRECT(C13)</formula1>
    </dataValidation>
    <dataValidation type="list" allowBlank="1" showInputMessage="1" sqref="E13:F30" xr:uid="{00000000-0002-0000-0500-000002000000}">
      <formula1>"A, B, C, D"</formula1>
    </dataValidation>
    <dataValidation type="list" allowBlank="1" showInputMessage="1" sqref="C13:D30" xr:uid="{00000000-0002-0000-0500-000003000000}">
      <formula1>職種</formula1>
    </dataValidation>
    <dataValidation type="list" allowBlank="1" showInputMessage="1" showErrorMessage="1" sqref="AZ3" xr:uid="{00000000-0002-0000-0500-000004000000}">
      <formula1>"４週,暦月"</formula1>
    </dataValidation>
    <dataValidation type="list" allowBlank="1" showInputMessage="1" showErrorMessage="1" sqref="Y42:Z42" xr:uid="{00000000-0002-0000-0500-000005000000}">
      <formula1>"週,暦月"</formula1>
    </dataValidation>
    <dataValidation type="decimal" allowBlank="1" showInputMessage="1" showErrorMessage="1" error="入力可能範囲　32～40" sqref="AV5" xr:uid="{00000000-0002-0000-0500-000006000000}">
      <formula1>32</formula1>
      <formula2>40</formula2>
    </dataValidation>
    <dataValidation type="list" allowBlank="1" showInputMessage="1" showErrorMessage="1" sqref="F45" xr:uid="{00000000-0002-0000-0500-000007000000}">
      <formula1>"40,50"</formula1>
    </dataValidation>
  </dataValidations>
  <printOptions horizontalCentered="1"/>
  <pageMargins left="0.23622047244094491" right="0.23622047244094491" top="0.43307086614173229" bottom="0.27559055118110237" header="0.31496062992125984" footer="0.31496062992125984"/>
  <pageSetup paperSize="9" scale="42" fitToHeight="0" orientation="landscape" r:id="rId1"/>
  <colBreaks count="1" manualBreakCount="1">
    <brk id="58" max="1048575" man="1"/>
  </colBreaks>
  <extLst>
    <ext xmlns:x14="http://schemas.microsoft.com/office/spreadsheetml/2009/9/main" uri="{CCE6A557-97BC-4b89-ADB6-D9C93CAAB3DF}">
      <x14:dataValidations xmlns:xm="http://schemas.microsoft.com/office/excel/2006/main" count="1">
        <x14:dataValidation type="list" allowBlank="1" showInputMessage="1" xr:uid="{00000000-0002-0000-0500-000008000000}">
          <x14:formula1>
            <xm:f>勤務形態一覧表プルダウン・リスト!$C$4:$C$8</xm:f>
          </x14:formula1>
          <xm:sqref>AM1:BA1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BF139"/>
  <sheetViews>
    <sheetView showGridLines="0" zoomScale="75" zoomScaleNormal="75" zoomScaleSheetLayoutView="75" workbookViewId="0"/>
  </sheetViews>
  <sheetFormatPr defaultColWidth="4.5" defaultRowHeight="20.25" customHeight="1" x14ac:dyDescent="0.15"/>
  <cols>
    <col min="1" max="1" width="1.375" style="156" customWidth="1"/>
    <col min="2" max="56" width="5.625" style="156" customWidth="1"/>
    <col min="57" max="16384" width="4.5" style="156"/>
  </cols>
  <sheetData>
    <row r="1" spans="1:57" s="118" customFormat="1" ht="20.25" customHeight="1" x14ac:dyDescent="0.15">
      <c r="A1" s="113"/>
      <c r="B1" s="113"/>
      <c r="C1" s="114" t="s">
        <v>229</v>
      </c>
      <c r="D1" s="114"/>
      <c r="E1" s="113"/>
      <c r="F1" s="113"/>
      <c r="G1" s="115" t="s">
        <v>230</v>
      </c>
      <c r="H1" s="113"/>
      <c r="I1" s="113"/>
      <c r="J1" s="114"/>
      <c r="K1" s="114"/>
      <c r="L1" s="114"/>
      <c r="M1" s="114"/>
      <c r="N1" s="113"/>
      <c r="O1" s="113"/>
      <c r="P1" s="113"/>
      <c r="Q1" s="113"/>
      <c r="R1" s="113"/>
      <c r="S1" s="113"/>
      <c r="T1" s="113"/>
      <c r="U1" s="113"/>
      <c r="V1" s="113"/>
      <c r="W1" s="113"/>
      <c r="X1" s="113"/>
      <c r="Y1" s="113"/>
      <c r="Z1" s="113"/>
      <c r="AA1" s="113"/>
      <c r="AB1" s="113"/>
      <c r="AC1" s="113"/>
      <c r="AD1" s="113"/>
      <c r="AE1" s="113"/>
      <c r="AF1" s="113"/>
      <c r="AG1" s="113"/>
      <c r="AH1" s="113"/>
      <c r="AI1" s="113"/>
      <c r="AJ1" s="113"/>
      <c r="AK1" s="116" t="s">
        <v>231</v>
      </c>
      <c r="AL1" s="116" t="s">
        <v>232</v>
      </c>
      <c r="AM1" s="791" t="s">
        <v>233</v>
      </c>
      <c r="AN1" s="791"/>
      <c r="AO1" s="791"/>
      <c r="AP1" s="791"/>
      <c r="AQ1" s="791"/>
      <c r="AR1" s="791"/>
      <c r="AS1" s="791"/>
      <c r="AT1" s="791"/>
      <c r="AU1" s="791"/>
      <c r="AV1" s="791"/>
      <c r="AW1" s="791"/>
      <c r="AX1" s="791"/>
      <c r="AY1" s="791"/>
      <c r="AZ1" s="791"/>
      <c r="BA1" s="791"/>
      <c r="BB1" s="117" t="s">
        <v>234</v>
      </c>
      <c r="BC1" s="113"/>
      <c r="BD1" s="113"/>
    </row>
    <row r="2" spans="1:57" s="121" customFormat="1" ht="20.25" customHeight="1" x14ac:dyDescent="0.15">
      <c r="A2" s="119"/>
      <c r="B2" s="119"/>
      <c r="C2" s="119"/>
      <c r="D2" s="115"/>
      <c r="E2" s="119"/>
      <c r="F2" s="119"/>
      <c r="G2" s="119"/>
      <c r="H2" s="115"/>
      <c r="I2" s="116"/>
      <c r="J2" s="116"/>
      <c r="K2" s="116"/>
      <c r="L2" s="116"/>
      <c r="M2" s="116"/>
      <c r="N2" s="119"/>
      <c r="O2" s="119"/>
      <c r="P2" s="119"/>
      <c r="Q2" s="119"/>
      <c r="R2" s="119"/>
      <c r="S2" s="119"/>
      <c r="T2" s="116" t="s">
        <v>235</v>
      </c>
      <c r="U2" s="792">
        <v>6</v>
      </c>
      <c r="V2" s="792"/>
      <c r="W2" s="116" t="s">
        <v>232</v>
      </c>
      <c r="X2" s="793">
        <f>IF(U2=0,"",YEAR(DATE(2018+U2,1,1)))</f>
        <v>2024</v>
      </c>
      <c r="Y2" s="793"/>
      <c r="Z2" s="119" t="s">
        <v>236</v>
      </c>
      <c r="AA2" s="119" t="s">
        <v>237</v>
      </c>
      <c r="AB2" s="792">
        <v>4</v>
      </c>
      <c r="AC2" s="792"/>
      <c r="AD2" s="119" t="s">
        <v>238</v>
      </c>
      <c r="AE2" s="119"/>
      <c r="AF2" s="119"/>
      <c r="AG2" s="119"/>
      <c r="AH2" s="119"/>
      <c r="AI2" s="119"/>
      <c r="AJ2" s="117"/>
      <c r="AK2" s="116" t="s">
        <v>1</v>
      </c>
      <c r="AL2" s="116" t="s">
        <v>232</v>
      </c>
      <c r="AM2" s="792"/>
      <c r="AN2" s="792"/>
      <c r="AO2" s="792"/>
      <c r="AP2" s="792"/>
      <c r="AQ2" s="792"/>
      <c r="AR2" s="792"/>
      <c r="AS2" s="792"/>
      <c r="AT2" s="792"/>
      <c r="AU2" s="792"/>
      <c r="AV2" s="792"/>
      <c r="AW2" s="792"/>
      <c r="AX2" s="792"/>
      <c r="AY2" s="792"/>
      <c r="AZ2" s="792"/>
      <c r="BA2" s="792"/>
      <c r="BB2" s="117" t="s">
        <v>234</v>
      </c>
      <c r="BC2" s="116"/>
      <c r="BD2" s="116"/>
      <c r="BE2" s="120"/>
    </row>
    <row r="3" spans="1:57" s="121" customFormat="1" ht="20.25" customHeight="1" x14ac:dyDescent="0.15">
      <c r="A3" s="119"/>
      <c r="B3" s="119"/>
      <c r="C3" s="119"/>
      <c r="D3" s="115"/>
      <c r="E3" s="119"/>
      <c r="F3" s="119"/>
      <c r="G3" s="119"/>
      <c r="H3" s="115"/>
      <c r="I3" s="116"/>
      <c r="J3" s="116"/>
      <c r="K3" s="116"/>
      <c r="L3" s="116"/>
      <c r="M3" s="116"/>
      <c r="N3" s="119"/>
      <c r="O3" s="119"/>
      <c r="P3" s="119"/>
      <c r="Q3" s="119"/>
      <c r="R3" s="119"/>
      <c r="S3" s="119"/>
      <c r="T3" s="122"/>
      <c r="U3" s="123"/>
      <c r="V3" s="123"/>
      <c r="W3" s="124"/>
      <c r="X3" s="123"/>
      <c r="Y3" s="123"/>
      <c r="Z3" s="125"/>
      <c r="AA3" s="125"/>
      <c r="AB3" s="123"/>
      <c r="AC3" s="123"/>
      <c r="AD3" s="126"/>
      <c r="AE3" s="119"/>
      <c r="AF3" s="119"/>
      <c r="AG3" s="119"/>
      <c r="AH3" s="119"/>
      <c r="AI3" s="119"/>
      <c r="AJ3" s="117"/>
      <c r="AK3" s="116"/>
      <c r="AL3" s="116"/>
      <c r="AM3" s="127"/>
      <c r="AN3" s="127"/>
      <c r="AO3" s="127"/>
      <c r="AP3" s="127"/>
      <c r="AQ3" s="127"/>
      <c r="AR3" s="127"/>
      <c r="AS3" s="127"/>
      <c r="AT3" s="127"/>
      <c r="AU3" s="127"/>
      <c r="AV3" s="127"/>
      <c r="AW3" s="127"/>
      <c r="AX3" s="127"/>
      <c r="AY3" s="128" t="s">
        <v>239</v>
      </c>
      <c r="AZ3" s="794" t="s">
        <v>240</v>
      </c>
      <c r="BA3" s="794"/>
      <c r="BB3" s="794"/>
      <c r="BC3" s="794"/>
      <c r="BD3" s="116"/>
      <c r="BE3" s="120"/>
    </row>
    <row r="4" spans="1:57" s="121" customFormat="1" ht="20.25" customHeight="1" x14ac:dyDescent="0.15">
      <c r="A4" s="119"/>
      <c r="B4" s="129"/>
      <c r="C4" s="129"/>
      <c r="D4" s="129"/>
      <c r="E4" s="129"/>
      <c r="F4" s="129"/>
      <c r="G4" s="129"/>
      <c r="H4" s="129"/>
      <c r="I4" s="129"/>
      <c r="J4" s="130"/>
      <c r="K4" s="131"/>
      <c r="L4" s="131"/>
      <c r="M4" s="131"/>
      <c r="N4" s="131"/>
      <c r="O4" s="131"/>
      <c r="P4" s="132"/>
      <c r="Q4" s="131"/>
      <c r="R4" s="131"/>
      <c r="S4" s="133"/>
      <c r="T4" s="119"/>
      <c r="U4" s="119"/>
      <c r="V4" s="119"/>
      <c r="W4" s="119"/>
      <c r="X4" s="119"/>
      <c r="Y4" s="119"/>
      <c r="Z4" s="125"/>
      <c r="AA4" s="125"/>
      <c r="AB4" s="123"/>
      <c r="AC4" s="123"/>
      <c r="AD4" s="126"/>
      <c r="AE4" s="119"/>
      <c r="AF4" s="119"/>
      <c r="AG4" s="119"/>
      <c r="AH4" s="119"/>
      <c r="AI4" s="119"/>
      <c r="AJ4" s="117"/>
      <c r="AK4" s="116"/>
      <c r="AL4" s="116"/>
      <c r="AM4" s="127"/>
      <c r="AN4" s="127"/>
      <c r="AO4" s="127"/>
      <c r="AP4" s="127"/>
      <c r="AQ4" s="127"/>
      <c r="AR4" s="127"/>
      <c r="AS4" s="127"/>
      <c r="AT4" s="127"/>
      <c r="AU4" s="127"/>
      <c r="AV4" s="127"/>
      <c r="AW4" s="127"/>
      <c r="AX4" s="127"/>
      <c r="AY4" s="128" t="s">
        <v>241</v>
      </c>
      <c r="AZ4" s="794" t="s">
        <v>242</v>
      </c>
      <c r="BA4" s="794"/>
      <c r="BB4" s="794"/>
      <c r="BC4" s="794"/>
      <c r="BD4" s="116"/>
      <c r="BE4" s="120"/>
    </row>
    <row r="5" spans="1:57" s="121" customFormat="1" ht="20.25" customHeight="1" x14ac:dyDescent="0.15">
      <c r="A5" s="119"/>
      <c r="B5" s="134"/>
      <c r="C5" s="134"/>
      <c r="D5" s="134"/>
      <c r="E5" s="134"/>
      <c r="F5" s="134"/>
      <c r="G5" s="134"/>
      <c r="H5" s="134"/>
      <c r="I5" s="134"/>
      <c r="J5" s="135"/>
      <c r="K5" s="136"/>
      <c r="L5" s="137"/>
      <c r="M5" s="137"/>
      <c r="N5" s="137"/>
      <c r="O5" s="137"/>
      <c r="P5" s="134"/>
      <c r="Q5" s="138"/>
      <c r="R5" s="138"/>
      <c r="S5" s="139"/>
      <c r="T5" s="119"/>
      <c r="U5" s="119"/>
      <c r="V5" s="119"/>
      <c r="W5" s="119"/>
      <c r="X5" s="119"/>
      <c r="Y5" s="119"/>
      <c r="Z5" s="125"/>
      <c r="AA5" s="125"/>
      <c r="AB5" s="123"/>
      <c r="AC5" s="123"/>
      <c r="AD5" s="140"/>
      <c r="AE5" s="140"/>
      <c r="AF5" s="140"/>
      <c r="AG5" s="140"/>
      <c r="AH5" s="119"/>
      <c r="AI5" s="119"/>
      <c r="AJ5" s="140" t="s">
        <v>243</v>
      </c>
      <c r="AK5" s="140"/>
      <c r="AL5" s="140"/>
      <c r="AM5" s="140"/>
      <c r="AN5" s="140"/>
      <c r="AO5" s="140"/>
      <c r="AP5" s="140"/>
      <c r="AQ5" s="140"/>
      <c r="AR5" s="129"/>
      <c r="AS5" s="129"/>
      <c r="AT5" s="141"/>
      <c r="AU5" s="140"/>
      <c r="AV5" s="808">
        <v>40</v>
      </c>
      <c r="AW5" s="809"/>
      <c r="AX5" s="141" t="s">
        <v>244</v>
      </c>
      <c r="AY5" s="140"/>
      <c r="AZ5" s="808">
        <v>160</v>
      </c>
      <c r="BA5" s="809"/>
      <c r="BB5" s="141" t="s">
        <v>245</v>
      </c>
      <c r="BC5" s="140"/>
      <c r="BD5" s="119"/>
      <c r="BE5" s="120"/>
    </row>
    <row r="6" spans="1:57" s="121" customFormat="1" ht="20.25" customHeight="1" x14ac:dyDescent="0.15">
      <c r="A6" s="119"/>
      <c r="B6" s="134"/>
      <c r="C6" s="134"/>
      <c r="D6" s="134"/>
      <c r="E6" s="134"/>
      <c r="F6" s="134"/>
      <c r="G6" s="134"/>
      <c r="H6" s="134"/>
      <c r="I6" s="134"/>
      <c r="J6" s="134"/>
      <c r="K6" s="142"/>
      <c r="L6" s="142"/>
      <c r="M6" s="142"/>
      <c r="N6" s="134"/>
      <c r="O6" s="143"/>
      <c r="P6" s="144"/>
      <c r="Q6" s="144"/>
      <c r="R6" s="145"/>
      <c r="S6" s="146"/>
      <c r="T6" s="119"/>
      <c r="U6" s="119"/>
      <c r="V6" s="119"/>
      <c r="W6" s="119"/>
      <c r="X6" s="119"/>
      <c r="Y6" s="119"/>
      <c r="Z6" s="125"/>
      <c r="AA6" s="125"/>
      <c r="AB6" s="123"/>
      <c r="AC6" s="123"/>
      <c r="AD6" s="147"/>
      <c r="AE6" s="113"/>
      <c r="AF6" s="113"/>
      <c r="AG6" s="113"/>
      <c r="AH6" s="119"/>
      <c r="AI6" s="119"/>
      <c r="AJ6" s="119"/>
      <c r="AK6" s="119"/>
      <c r="AL6" s="113"/>
      <c r="AM6" s="113"/>
      <c r="AN6" s="148"/>
      <c r="AO6" s="149"/>
      <c r="AP6" s="149"/>
      <c r="AQ6" s="150"/>
      <c r="AR6" s="150"/>
      <c r="AS6" s="150"/>
      <c r="AT6" s="150"/>
      <c r="AU6" s="150"/>
      <c r="AV6" s="150"/>
      <c r="AW6" s="140" t="s">
        <v>246</v>
      </c>
      <c r="AX6" s="140"/>
      <c r="AY6" s="140"/>
      <c r="AZ6" s="810">
        <f>DAY(EOMONTH(DATE(X2,AB2,1),0))</f>
        <v>30</v>
      </c>
      <c r="BA6" s="811"/>
      <c r="BB6" s="141" t="s">
        <v>247</v>
      </c>
      <c r="BC6" s="119"/>
      <c r="BD6" s="119"/>
      <c r="BE6" s="120"/>
    </row>
    <row r="7" spans="1:57" ht="20.25" customHeight="1" thickBot="1" x14ac:dyDescent="0.2">
      <c r="A7" s="151"/>
      <c r="B7" s="151"/>
      <c r="C7" s="152"/>
      <c r="D7" s="152"/>
      <c r="E7" s="151"/>
      <c r="F7" s="151"/>
      <c r="G7" s="153"/>
      <c r="H7" s="151"/>
      <c r="I7" s="151"/>
      <c r="J7" s="151"/>
      <c r="K7" s="151"/>
      <c r="L7" s="151"/>
      <c r="M7" s="151"/>
      <c r="N7" s="151"/>
      <c r="O7" s="151"/>
      <c r="P7" s="151"/>
      <c r="Q7" s="151"/>
      <c r="R7" s="151"/>
      <c r="S7" s="152"/>
      <c r="T7" s="151"/>
      <c r="U7" s="151"/>
      <c r="V7" s="151"/>
      <c r="W7" s="151"/>
      <c r="X7" s="151"/>
      <c r="Y7" s="151"/>
      <c r="Z7" s="151"/>
      <c r="AA7" s="151"/>
      <c r="AB7" s="151"/>
      <c r="AC7" s="151"/>
      <c r="AD7" s="151"/>
      <c r="AE7" s="151"/>
      <c r="AF7" s="151"/>
      <c r="AG7" s="151"/>
      <c r="AH7" s="151"/>
      <c r="AI7" s="151"/>
      <c r="AJ7" s="152"/>
      <c r="AK7" s="151"/>
      <c r="AL7" s="151"/>
      <c r="AM7" s="151"/>
      <c r="AN7" s="151"/>
      <c r="AO7" s="151"/>
      <c r="AP7" s="151"/>
      <c r="AQ7" s="151"/>
      <c r="AR7" s="151"/>
      <c r="AS7" s="151"/>
      <c r="AT7" s="151"/>
      <c r="AU7" s="151"/>
      <c r="AV7" s="151"/>
      <c r="AW7" s="151"/>
      <c r="AX7" s="151"/>
      <c r="AY7" s="151"/>
      <c r="AZ7" s="151"/>
      <c r="BA7" s="151"/>
      <c r="BB7" s="151"/>
      <c r="BC7" s="154"/>
      <c r="BD7" s="154"/>
      <c r="BE7" s="155"/>
    </row>
    <row r="8" spans="1:57" ht="20.25" customHeight="1" thickBot="1" x14ac:dyDescent="0.2">
      <c r="A8" s="151"/>
      <c r="B8" s="774" t="s">
        <v>248</v>
      </c>
      <c r="C8" s="777" t="s">
        <v>249</v>
      </c>
      <c r="D8" s="778"/>
      <c r="E8" s="783" t="s">
        <v>250</v>
      </c>
      <c r="F8" s="778"/>
      <c r="G8" s="783" t="s">
        <v>251</v>
      </c>
      <c r="H8" s="777"/>
      <c r="I8" s="777"/>
      <c r="J8" s="777"/>
      <c r="K8" s="778"/>
      <c r="L8" s="783" t="s">
        <v>252</v>
      </c>
      <c r="M8" s="777"/>
      <c r="N8" s="777"/>
      <c r="O8" s="786"/>
      <c r="P8" s="789" t="s">
        <v>253</v>
      </c>
      <c r="Q8" s="790"/>
      <c r="R8" s="790"/>
      <c r="S8" s="790"/>
      <c r="T8" s="790"/>
      <c r="U8" s="790"/>
      <c r="V8" s="790"/>
      <c r="W8" s="790"/>
      <c r="X8" s="790"/>
      <c r="Y8" s="790"/>
      <c r="Z8" s="790"/>
      <c r="AA8" s="790"/>
      <c r="AB8" s="790"/>
      <c r="AC8" s="790"/>
      <c r="AD8" s="790"/>
      <c r="AE8" s="790"/>
      <c r="AF8" s="790"/>
      <c r="AG8" s="790"/>
      <c r="AH8" s="790"/>
      <c r="AI8" s="790"/>
      <c r="AJ8" s="790"/>
      <c r="AK8" s="790"/>
      <c r="AL8" s="790"/>
      <c r="AM8" s="790"/>
      <c r="AN8" s="790"/>
      <c r="AO8" s="790"/>
      <c r="AP8" s="790"/>
      <c r="AQ8" s="790"/>
      <c r="AR8" s="790"/>
      <c r="AS8" s="790"/>
      <c r="AT8" s="790"/>
      <c r="AU8" s="795" t="str">
        <f>IF(AZ3="４週","(9)1～4週目の勤務時間数合計","(9)1か月の勤務時間数合計")</f>
        <v>(9)1～4週目の勤務時間数合計</v>
      </c>
      <c r="AV8" s="796"/>
      <c r="AW8" s="795" t="s">
        <v>254</v>
      </c>
      <c r="AX8" s="796"/>
      <c r="AY8" s="803" t="s">
        <v>255</v>
      </c>
      <c r="AZ8" s="803"/>
      <c r="BA8" s="803"/>
      <c r="BB8" s="803"/>
      <c r="BC8" s="803"/>
      <c r="BD8" s="803"/>
    </row>
    <row r="9" spans="1:57" ht="20.25" customHeight="1" thickBot="1" x14ac:dyDescent="0.2">
      <c r="A9" s="151"/>
      <c r="B9" s="775"/>
      <c r="C9" s="779"/>
      <c r="D9" s="780"/>
      <c r="E9" s="784"/>
      <c r="F9" s="780"/>
      <c r="G9" s="784"/>
      <c r="H9" s="779"/>
      <c r="I9" s="779"/>
      <c r="J9" s="779"/>
      <c r="K9" s="780"/>
      <c r="L9" s="784"/>
      <c r="M9" s="779"/>
      <c r="N9" s="779"/>
      <c r="O9" s="787"/>
      <c r="P9" s="805" t="s">
        <v>256</v>
      </c>
      <c r="Q9" s="806"/>
      <c r="R9" s="806"/>
      <c r="S9" s="806"/>
      <c r="T9" s="806"/>
      <c r="U9" s="806"/>
      <c r="V9" s="807"/>
      <c r="W9" s="805" t="s">
        <v>257</v>
      </c>
      <c r="X9" s="806"/>
      <c r="Y9" s="806"/>
      <c r="Z9" s="806"/>
      <c r="AA9" s="806"/>
      <c r="AB9" s="806"/>
      <c r="AC9" s="807"/>
      <c r="AD9" s="805" t="s">
        <v>258</v>
      </c>
      <c r="AE9" s="806"/>
      <c r="AF9" s="806"/>
      <c r="AG9" s="806"/>
      <c r="AH9" s="806"/>
      <c r="AI9" s="806"/>
      <c r="AJ9" s="807"/>
      <c r="AK9" s="805" t="s">
        <v>259</v>
      </c>
      <c r="AL9" s="806"/>
      <c r="AM9" s="806"/>
      <c r="AN9" s="806"/>
      <c r="AO9" s="806"/>
      <c r="AP9" s="806"/>
      <c r="AQ9" s="807"/>
      <c r="AR9" s="805" t="s">
        <v>260</v>
      </c>
      <c r="AS9" s="806"/>
      <c r="AT9" s="807"/>
      <c r="AU9" s="797"/>
      <c r="AV9" s="798"/>
      <c r="AW9" s="797"/>
      <c r="AX9" s="798"/>
      <c r="AY9" s="803"/>
      <c r="AZ9" s="803"/>
      <c r="BA9" s="803"/>
      <c r="BB9" s="803"/>
      <c r="BC9" s="803"/>
      <c r="BD9" s="803"/>
    </row>
    <row r="10" spans="1:57" ht="20.25" customHeight="1" thickBot="1" x14ac:dyDescent="0.2">
      <c r="A10" s="151"/>
      <c r="B10" s="775"/>
      <c r="C10" s="779"/>
      <c r="D10" s="780"/>
      <c r="E10" s="784"/>
      <c r="F10" s="780"/>
      <c r="G10" s="784"/>
      <c r="H10" s="779"/>
      <c r="I10" s="779"/>
      <c r="J10" s="779"/>
      <c r="K10" s="780"/>
      <c r="L10" s="784"/>
      <c r="M10" s="779"/>
      <c r="N10" s="779"/>
      <c r="O10" s="787"/>
      <c r="P10" s="157">
        <f>DAY(DATE($X$2,$AB$2,1))</f>
        <v>1</v>
      </c>
      <c r="Q10" s="158">
        <f>DAY(DATE($X$2,$AB$2,2))</f>
        <v>2</v>
      </c>
      <c r="R10" s="158">
        <f>DAY(DATE($X$2,$AB$2,3))</f>
        <v>3</v>
      </c>
      <c r="S10" s="158">
        <f>DAY(DATE($X$2,$AB$2,4))</f>
        <v>4</v>
      </c>
      <c r="T10" s="158">
        <f>DAY(DATE($X$2,$AB$2,5))</f>
        <v>5</v>
      </c>
      <c r="U10" s="158">
        <f>DAY(DATE($X$2,$AB$2,6))</f>
        <v>6</v>
      </c>
      <c r="V10" s="159">
        <f>DAY(DATE($X$2,$AB$2,7))</f>
        <v>7</v>
      </c>
      <c r="W10" s="157">
        <f>DAY(DATE($X$2,$AB$2,8))</f>
        <v>8</v>
      </c>
      <c r="X10" s="158">
        <f>DAY(DATE($X$2,$AB$2,9))</f>
        <v>9</v>
      </c>
      <c r="Y10" s="158">
        <f>DAY(DATE($X$2,$AB$2,10))</f>
        <v>10</v>
      </c>
      <c r="Z10" s="158">
        <f>DAY(DATE($X$2,$AB$2,11))</f>
        <v>11</v>
      </c>
      <c r="AA10" s="158">
        <f>DAY(DATE($X$2,$AB$2,12))</f>
        <v>12</v>
      </c>
      <c r="AB10" s="158">
        <f>DAY(DATE($X$2,$AB$2,13))</f>
        <v>13</v>
      </c>
      <c r="AC10" s="159">
        <f>DAY(DATE($X$2,$AB$2,14))</f>
        <v>14</v>
      </c>
      <c r="AD10" s="157">
        <f>DAY(DATE($X$2,$AB$2,15))</f>
        <v>15</v>
      </c>
      <c r="AE10" s="158">
        <f>DAY(DATE($X$2,$AB$2,16))</f>
        <v>16</v>
      </c>
      <c r="AF10" s="158">
        <f>DAY(DATE($X$2,$AB$2,17))</f>
        <v>17</v>
      </c>
      <c r="AG10" s="158">
        <f>DAY(DATE($X$2,$AB$2,18))</f>
        <v>18</v>
      </c>
      <c r="AH10" s="158">
        <f>DAY(DATE($X$2,$AB$2,19))</f>
        <v>19</v>
      </c>
      <c r="AI10" s="158">
        <f>DAY(DATE($X$2,$AB$2,20))</f>
        <v>20</v>
      </c>
      <c r="AJ10" s="159">
        <f>DAY(DATE($X$2,$AB$2,21))</f>
        <v>21</v>
      </c>
      <c r="AK10" s="157">
        <f>DAY(DATE($X$2,$AB$2,22))</f>
        <v>22</v>
      </c>
      <c r="AL10" s="158">
        <f>DAY(DATE($X$2,$AB$2,23))</f>
        <v>23</v>
      </c>
      <c r="AM10" s="158">
        <f>DAY(DATE($X$2,$AB$2,24))</f>
        <v>24</v>
      </c>
      <c r="AN10" s="158">
        <f>DAY(DATE($X$2,$AB$2,25))</f>
        <v>25</v>
      </c>
      <c r="AO10" s="158">
        <f>DAY(DATE($X$2,$AB$2,26))</f>
        <v>26</v>
      </c>
      <c r="AP10" s="158">
        <f>DAY(DATE($X$2,$AB$2,27))</f>
        <v>27</v>
      </c>
      <c r="AQ10" s="159">
        <f>DAY(DATE($X$2,$AB$2,28))</f>
        <v>28</v>
      </c>
      <c r="AR10" s="157" t="str">
        <f>IF(AZ3="暦月",IF(DAY(DATE($X$2,$AB$2,29))=29,29,""),"")</f>
        <v/>
      </c>
      <c r="AS10" s="158" t="str">
        <f>IF(AZ3="暦月",IF(DAY(DATE($X$2,$AB$2,30))=30,30,""),"")</f>
        <v/>
      </c>
      <c r="AT10" s="159" t="str">
        <f>IF(AZ3="暦月",IF(DAY(DATE($X$2,$AB$2,31))=31,31,""),"")</f>
        <v/>
      </c>
      <c r="AU10" s="797"/>
      <c r="AV10" s="798"/>
      <c r="AW10" s="797"/>
      <c r="AX10" s="798"/>
      <c r="AY10" s="803"/>
      <c r="AZ10" s="803"/>
      <c r="BA10" s="803"/>
      <c r="BB10" s="803"/>
      <c r="BC10" s="803"/>
      <c r="BD10" s="803"/>
    </row>
    <row r="11" spans="1:57" ht="20.25" hidden="1" customHeight="1" thickBot="1" x14ac:dyDescent="0.2">
      <c r="A11" s="151"/>
      <c r="B11" s="775"/>
      <c r="C11" s="779"/>
      <c r="D11" s="780"/>
      <c r="E11" s="784"/>
      <c r="F11" s="780"/>
      <c r="G11" s="784"/>
      <c r="H11" s="779"/>
      <c r="I11" s="779"/>
      <c r="J11" s="779"/>
      <c r="K11" s="780"/>
      <c r="L11" s="784"/>
      <c r="M11" s="779"/>
      <c r="N11" s="779"/>
      <c r="O11" s="787"/>
      <c r="P11" s="157">
        <f>WEEKDAY(DATE($X$2,$AB$2,1))</f>
        <v>2</v>
      </c>
      <c r="Q11" s="158">
        <f>WEEKDAY(DATE($X$2,$AB$2,2))</f>
        <v>3</v>
      </c>
      <c r="R11" s="158">
        <f>WEEKDAY(DATE($X$2,$AB$2,3))</f>
        <v>4</v>
      </c>
      <c r="S11" s="158">
        <f>WEEKDAY(DATE($X$2,$AB$2,4))</f>
        <v>5</v>
      </c>
      <c r="T11" s="158">
        <f>WEEKDAY(DATE($X$2,$AB$2,5))</f>
        <v>6</v>
      </c>
      <c r="U11" s="158">
        <f>WEEKDAY(DATE($X$2,$AB$2,6))</f>
        <v>7</v>
      </c>
      <c r="V11" s="159">
        <f>WEEKDAY(DATE($X$2,$AB$2,7))</f>
        <v>1</v>
      </c>
      <c r="W11" s="157">
        <f>WEEKDAY(DATE($X$2,$AB$2,8))</f>
        <v>2</v>
      </c>
      <c r="X11" s="158">
        <f>WEEKDAY(DATE($X$2,$AB$2,9))</f>
        <v>3</v>
      </c>
      <c r="Y11" s="158">
        <f>WEEKDAY(DATE($X$2,$AB$2,10))</f>
        <v>4</v>
      </c>
      <c r="Z11" s="158">
        <f>WEEKDAY(DATE($X$2,$AB$2,11))</f>
        <v>5</v>
      </c>
      <c r="AA11" s="158">
        <f>WEEKDAY(DATE($X$2,$AB$2,12))</f>
        <v>6</v>
      </c>
      <c r="AB11" s="158">
        <f>WEEKDAY(DATE($X$2,$AB$2,13))</f>
        <v>7</v>
      </c>
      <c r="AC11" s="159">
        <f>WEEKDAY(DATE($X$2,$AB$2,14))</f>
        <v>1</v>
      </c>
      <c r="AD11" s="157">
        <f>WEEKDAY(DATE($X$2,$AB$2,15))</f>
        <v>2</v>
      </c>
      <c r="AE11" s="158">
        <f>WEEKDAY(DATE($X$2,$AB$2,16))</f>
        <v>3</v>
      </c>
      <c r="AF11" s="158">
        <f>WEEKDAY(DATE($X$2,$AB$2,17))</f>
        <v>4</v>
      </c>
      <c r="AG11" s="158">
        <f>WEEKDAY(DATE($X$2,$AB$2,18))</f>
        <v>5</v>
      </c>
      <c r="AH11" s="158">
        <f>WEEKDAY(DATE($X$2,$AB$2,19))</f>
        <v>6</v>
      </c>
      <c r="AI11" s="158">
        <f>WEEKDAY(DATE($X$2,$AB$2,20))</f>
        <v>7</v>
      </c>
      <c r="AJ11" s="159">
        <f>WEEKDAY(DATE($X$2,$AB$2,21))</f>
        <v>1</v>
      </c>
      <c r="AK11" s="157">
        <f>WEEKDAY(DATE($X$2,$AB$2,22))</f>
        <v>2</v>
      </c>
      <c r="AL11" s="158">
        <f>WEEKDAY(DATE($X$2,$AB$2,23))</f>
        <v>3</v>
      </c>
      <c r="AM11" s="158">
        <f>WEEKDAY(DATE($X$2,$AB$2,24))</f>
        <v>4</v>
      </c>
      <c r="AN11" s="158">
        <f>WEEKDAY(DATE($X$2,$AB$2,25))</f>
        <v>5</v>
      </c>
      <c r="AO11" s="158">
        <f>WEEKDAY(DATE($X$2,$AB$2,26))</f>
        <v>6</v>
      </c>
      <c r="AP11" s="158">
        <f>WEEKDAY(DATE($X$2,$AB$2,27))</f>
        <v>7</v>
      </c>
      <c r="AQ11" s="159">
        <f>WEEKDAY(DATE($X$2,$AB$2,28))</f>
        <v>1</v>
      </c>
      <c r="AR11" s="157">
        <f>IF(AR10=29,WEEKDAY(DATE($X$2,$AB$2,29)),0)</f>
        <v>0</v>
      </c>
      <c r="AS11" s="158">
        <f>IF(AS10=30,WEEKDAY(DATE($X$2,$AB$2,30)),0)</f>
        <v>0</v>
      </c>
      <c r="AT11" s="159">
        <f>IF(AT10=31,WEEKDAY(DATE($X$2,$AB$2,31)),0)</f>
        <v>0</v>
      </c>
      <c r="AU11" s="799"/>
      <c r="AV11" s="800"/>
      <c r="AW11" s="799"/>
      <c r="AX11" s="800"/>
      <c r="AY11" s="804"/>
      <c r="AZ11" s="804"/>
      <c r="BA11" s="804"/>
      <c r="BB11" s="804"/>
      <c r="BC11" s="804"/>
      <c r="BD11" s="804"/>
    </row>
    <row r="12" spans="1:57" ht="20.25" customHeight="1" thickBot="1" x14ac:dyDescent="0.2">
      <c r="A12" s="151"/>
      <c r="B12" s="776"/>
      <c r="C12" s="781"/>
      <c r="D12" s="782"/>
      <c r="E12" s="785"/>
      <c r="F12" s="782"/>
      <c r="G12" s="785"/>
      <c r="H12" s="781"/>
      <c r="I12" s="781"/>
      <c r="J12" s="781"/>
      <c r="K12" s="782"/>
      <c r="L12" s="785"/>
      <c r="M12" s="781"/>
      <c r="N12" s="781"/>
      <c r="O12" s="788"/>
      <c r="P12" s="161" t="str">
        <f>IF(P11=1,"日",IF(P11=2,"月",IF(P11=3,"火",IF(P11=4,"水",IF(P11=5,"木",IF(P11=6,"金","土"))))))</f>
        <v>月</v>
      </c>
      <c r="Q12" s="162" t="str">
        <f t="shared" ref="Q12:AQ12" si="0">IF(Q11=1,"日",IF(Q11=2,"月",IF(Q11=3,"火",IF(Q11=4,"水",IF(Q11=5,"木",IF(Q11=6,"金","土"))))))</f>
        <v>火</v>
      </c>
      <c r="R12" s="162" t="str">
        <f t="shared" si="0"/>
        <v>水</v>
      </c>
      <c r="S12" s="162" t="str">
        <f t="shared" si="0"/>
        <v>木</v>
      </c>
      <c r="T12" s="162" t="str">
        <f t="shared" si="0"/>
        <v>金</v>
      </c>
      <c r="U12" s="162" t="str">
        <f t="shared" si="0"/>
        <v>土</v>
      </c>
      <c r="V12" s="163" t="str">
        <f t="shared" si="0"/>
        <v>日</v>
      </c>
      <c r="W12" s="161" t="str">
        <f t="shared" si="0"/>
        <v>月</v>
      </c>
      <c r="X12" s="162" t="str">
        <f t="shared" si="0"/>
        <v>火</v>
      </c>
      <c r="Y12" s="162" t="str">
        <f t="shared" si="0"/>
        <v>水</v>
      </c>
      <c r="Z12" s="162" t="str">
        <f t="shared" si="0"/>
        <v>木</v>
      </c>
      <c r="AA12" s="162" t="str">
        <f t="shared" si="0"/>
        <v>金</v>
      </c>
      <c r="AB12" s="162" t="str">
        <f t="shared" si="0"/>
        <v>土</v>
      </c>
      <c r="AC12" s="163" t="str">
        <f t="shared" si="0"/>
        <v>日</v>
      </c>
      <c r="AD12" s="161" t="str">
        <f t="shared" si="0"/>
        <v>月</v>
      </c>
      <c r="AE12" s="162" t="str">
        <f t="shared" si="0"/>
        <v>火</v>
      </c>
      <c r="AF12" s="162" t="str">
        <f t="shared" si="0"/>
        <v>水</v>
      </c>
      <c r="AG12" s="162" t="str">
        <f t="shared" si="0"/>
        <v>木</v>
      </c>
      <c r="AH12" s="162" t="str">
        <f t="shared" si="0"/>
        <v>金</v>
      </c>
      <c r="AI12" s="162" t="str">
        <f t="shared" si="0"/>
        <v>土</v>
      </c>
      <c r="AJ12" s="163" t="str">
        <f t="shared" si="0"/>
        <v>日</v>
      </c>
      <c r="AK12" s="161" t="str">
        <f t="shared" si="0"/>
        <v>月</v>
      </c>
      <c r="AL12" s="162" t="str">
        <f t="shared" si="0"/>
        <v>火</v>
      </c>
      <c r="AM12" s="162" t="str">
        <f t="shared" si="0"/>
        <v>水</v>
      </c>
      <c r="AN12" s="162" t="str">
        <f t="shared" si="0"/>
        <v>木</v>
      </c>
      <c r="AO12" s="162" t="str">
        <f t="shared" si="0"/>
        <v>金</v>
      </c>
      <c r="AP12" s="162" t="str">
        <f t="shared" si="0"/>
        <v>土</v>
      </c>
      <c r="AQ12" s="163" t="str">
        <f t="shared" si="0"/>
        <v>日</v>
      </c>
      <c r="AR12" s="162" t="str">
        <f>IF(AR11=1,"日",IF(AR11=2,"月",IF(AR11=3,"火",IF(AR11=4,"水",IF(AR11=5,"木",IF(AR11=6,"金",IF(AR11=0,"","土")))))))</f>
        <v/>
      </c>
      <c r="AS12" s="162" t="str">
        <f>IF(AS11=1,"日",IF(AS11=2,"月",IF(AS11=3,"火",IF(AS11=4,"水",IF(AS11=5,"木",IF(AS11=6,"金",IF(AS11=0,"","土")))))))</f>
        <v/>
      </c>
      <c r="AT12" s="162" t="str">
        <f>IF(AT11=1,"日",IF(AT11=2,"月",IF(AT11=3,"火",IF(AT11=4,"水",IF(AT11=5,"木",IF(AT11=6,"金",IF(AT11=0,"","土")))))))</f>
        <v/>
      </c>
      <c r="AU12" s="801"/>
      <c r="AV12" s="802"/>
      <c r="AW12" s="801"/>
      <c r="AX12" s="802"/>
      <c r="AY12" s="803"/>
      <c r="AZ12" s="803"/>
      <c r="BA12" s="803"/>
      <c r="BB12" s="803"/>
      <c r="BC12" s="803"/>
      <c r="BD12" s="803"/>
    </row>
    <row r="13" spans="1:57" ht="39.950000000000003" customHeight="1" x14ac:dyDescent="0.15">
      <c r="A13" s="151"/>
      <c r="B13" s="203">
        <v>1</v>
      </c>
      <c r="C13" s="832"/>
      <c r="D13" s="833"/>
      <c r="E13" s="834"/>
      <c r="F13" s="835"/>
      <c r="G13" s="836"/>
      <c r="H13" s="837"/>
      <c r="I13" s="837"/>
      <c r="J13" s="837"/>
      <c r="K13" s="838"/>
      <c r="L13" s="839"/>
      <c r="M13" s="840"/>
      <c r="N13" s="840"/>
      <c r="O13" s="841"/>
      <c r="P13" s="166"/>
      <c r="Q13" s="167"/>
      <c r="R13" s="167"/>
      <c r="S13" s="167"/>
      <c r="T13" s="167"/>
      <c r="U13" s="167"/>
      <c r="V13" s="168"/>
      <c r="W13" s="166"/>
      <c r="X13" s="167"/>
      <c r="Y13" s="167"/>
      <c r="Z13" s="167"/>
      <c r="AA13" s="167"/>
      <c r="AB13" s="167"/>
      <c r="AC13" s="168"/>
      <c r="AD13" s="166"/>
      <c r="AE13" s="167"/>
      <c r="AF13" s="167"/>
      <c r="AG13" s="167"/>
      <c r="AH13" s="167"/>
      <c r="AI13" s="167"/>
      <c r="AJ13" s="168"/>
      <c r="AK13" s="166"/>
      <c r="AL13" s="167"/>
      <c r="AM13" s="167"/>
      <c r="AN13" s="167"/>
      <c r="AO13" s="167"/>
      <c r="AP13" s="167"/>
      <c r="AQ13" s="168"/>
      <c r="AR13" s="166"/>
      <c r="AS13" s="167"/>
      <c r="AT13" s="168"/>
      <c r="AU13" s="842">
        <f>IF($AZ$3="４週",SUM(P13:AQ13),IF($AZ$3="暦月",SUM(P13:AT13),""))</f>
        <v>0</v>
      </c>
      <c r="AV13" s="843"/>
      <c r="AW13" s="844">
        <f t="shared" ref="AW13:AW76" si="1">IF($AZ$3="４週",AU13/4,IF($AZ$3="暦月",AU13/($AZ$6/7),""))</f>
        <v>0</v>
      </c>
      <c r="AX13" s="845"/>
      <c r="AY13" s="812"/>
      <c r="AZ13" s="813"/>
      <c r="BA13" s="813"/>
      <c r="BB13" s="813"/>
      <c r="BC13" s="813"/>
      <c r="BD13" s="814"/>
    </row>
    <row r="14" spans="1:57" ht="39.950000000000003" customHeight="1" x14ac:dyDescent="0.15">
      <c r="A14" s="151"/>
      <c r="B14" s="169">
        <f t="shared" ref="B14:B77" si="2">B13+1</f>
        <v>2</v>
      </c>
      <c r="C14" s="815"/>
      <c r="D14" s="816"/>
      <c r="E14" s="817"/>
      <c r="F14" s="818"/>
      <c r="G14" s="819"/>
      <c r="H14" s="820"/>
      <c r="I14" s="820"/>
      <c r="J14" s="820"/>
      <c r="K14" s="821"/>
      <c r="L14" s="822"/>
      <c r="M14" s="823"/>
      <c r="N14" s="823"/>
      <c r="O14" s="824"/>
      <c r="P14" s="170"/>
      <c r="Q14" s="171"/>
      <c r="R14" s="171"/>
      <c r="S14" s="171"/>
      <c r="T14" s="171"/>
      <c r="U14" s="171"/>
      <c r="V14" s="172"/>
      <c r="W14" s="170"/>
      <c r="X14" s="171"/>
      <c r="Y14" s="171"/>
      <c r="Z14" s="171"/>
      <c r="AA14" s="171"/>
      <c r="AB14" s="171"/>
      <c r="AC14" s="172"/>
      <c r="AD14" s="170"/>
      <c r="AE14" s="171"/>
      <c r="AF14" s="171"/>
      <c r="AG14" s="171"/>
      <c r="AH14" s="171"/>
      <c r="AI14" s="171"/>
      <c r="AJ14" s="172"/>
      <c r="AK14" s="170"/>
      <c r="AL14" s="171"/>
      <c r="AM14" s="171"/>
      <c r="AN14" s="171"/>
      <c r="AO14" s="171"/>
      <c r="AP14" s="171"/>
      <c r="AQ14" s="172"/>
      <c r="AR14" s="170"/>
      <c r="AS14" s="171"/>
      <c r="AT14" s="172"/>
      <c r="AU14" s="825">
        <f>IF($AZ$3="４週",SUM(P14:AQ14),IF($AZ$3="暦月",SUM(P14:AT14),""))</f>
        <v>0</v>
      </c>
      <c r="AV14" s="826"/>
      <c r="AW14" s="827">
        <f t="shared" si="1"/>
        <v>0</v>
      </c>
      <c r="AX14" s="828"/>
      <c r="AY14" s="829"/>
      <c r="AZ14" s="830"/>
      <c r="BA14" s="830"/>
      <c r="BB14" s="830"/>
      <c r="BC14" s="830"/>
      <c r="BD14" s="831"/>
    </row>
    <row r="15" spans="1:57" ht="39.950000000000003" customHeight="1" x14ac:dyDescent="0.15">
      <c r="A15" s="151"/>
      <c r="B15" s="169">
        <f t="shared" si="2"/>
        <v>3</v>
      </c>
      <c r="C15" s="815"/>
      <c r="D15" s="816"/>
      <c r="E15" s="817"/>
      <c r="F15" s="818"/>
      <c r="G15" s="819"/>
      <c r="H15" s="820"/>
      <c r="I15" s="820"/>
      <c r="J15" s="820"/>
      <c r="K15" s="821"/>
      <c r="L15" s="822"/>
      <c r="M15" s="823"/>
      <c r="N15" s="823"/>
      <c r="O15" s="824"/>
      <c r="P15" s="170"/>
      <c r="Q15" s="171"/>
      <c r="R15" s="171"/>
      <c r="S15" s="171"/>
      <c r="T15" s="171"/>
      <c r="U15" s="171"/>
      <c r="V15" s="172"/>
      <c r="W15" s="170"/>
      <c r="X15" s="171"/>
      <c r="Y15" s="171"/>
      <c r="Z15" s="171"/>
      <c r="AA15" s="171"/>
      <c r="AB15" s="171"/>
      <c r="AC15" s="172"/>
      <c r="AD15" s="170"/>
      <c r="AE15" s="171"/>
      <c r="AF15" s="171"/>
      <c r="AG15" s="171"/>
      <c r="AH15" s="171"/>
      <c r="AI15" s="171"/>
      <c r="AJ15" s="172"/>
      <c r="AK15" s="170"/>
      <c r="AL15" s="171"/>
      <c r="AM15" s="171"/>
      <c r="AN15" s="171"/>
      <c r="AO15" s="171"/>
      <c r="AP15" s="171"/>
      <c r="AQ15" s="172"/>
      <c r="AR15" s="170"/>
      <c r="AS15" s="171"/>
      <c r="AT15" s="172"/>
      <c r="AU15" s="825">
        <f>IF($AZ$3="４週",SUM(P15:AQ15),IF($AZ$3="暦月",SUM(P15:AT15),""))</f>
        <v>0</v>
      </c>
      <c r="AV15" s="826"/>
      <c r="AW15" s="827">
        <f t="shared" si="1"/>
        <v>0</v>
      </c>
      <c r="AX15" s="828"/>
      <c r="AY15" s="829"/>
      <c r="AZ15" s="830"/>
      <c r="BA15" s="830"/>
      <c r="BB15" s="830"/>
      <c r="BC15" s="830"/>
      <c r="BD15" s="831"/>
    </row>
    <row r="16" spans="1:57" ht="39.950000000000003" customHeight="1" x14ac:dyDescent="0.15">
      <c r="A16" s="151"/>
      <c r="B16" s="169">
        <f t="shared" si="2"/>
        <v>4</v>
      </c>
      <c r="C16" s="815"/>
      <c r="D16" s="816"/>
      <c r="E16" s="817"/>
      <c r="F16" s="818"/>
      <c r="G16" s="819"/>
      <c r="H16" s="820"/>
      <c r="I16" s="820"/>
      <c r="J16" s="820"/>
      <c r="K16" s="821"/>
      <c r="L16" s="822"/>
      <c r="M16" s="823"/>
      <c r="N16" s="823"/>
      <c r="O16" s="824"/>
      <c r="P16" s="170"/>
      <c r="Q16" s="171"/>
      <c r="R16" s="171"/>
      <c r="S16" s="171"/>
      <c r="T16" s="171"/>
      <c r="U16" s="171"/>
      <c r="V16" s="172"/>
      <c r="W16" s="170"/>
      <c r="X16" s="171"/>
      <c r="Y16" s="171"/>
      <c r="Z16" s="171"/>
      <c r="AA16" s="171"/>
      <c r="AB16" s="171"/>
      <c r="AC16" s="172"/>
      <c r="AD16" s="170"/>
      <c r="AE16" s="171"/>
      <c r="AF16" s="171"/>
      <c r="AG16" s="171"/>
      <c r="AH16" s="171"/>
      <c r="AI16" s="171"/>
      <c r="AJ16" s="172"/>
      <c r="AK16" s="170"/>
      <c r="AL16" s="171"/>
      <c r="AM16" s="171"/>
      <c r="AN16" s="171"/>
      <c r="AO16" s="171"/>
      <c r="AP16" s="171"/>
      <c r="AQ16" s="172"/>
      <c r="AR16" s="170"/>
      <c r="AS16" s="171"/>
      <c r="AT16" s="172"/>
      <c r="AU16" s="825">
        <f>IF($AZ$3="４週",SUM(P16:AQ16),IF($AZ$3="暦月",SUM(P16:AT16),""))</f>
        <v>0</v>
      </c>
      <c r="AV16" s="826"/>
      <c r="AW16" s="827">
        <f t="shared" si="1"/>
        <v>0</v>
      </c>
      <c r="AX16" s="828"/>
      <c r="AY16" s="829"/>
      <c r="AZ16" s="830"/>
      <c r="BA16" s="830"/>
      <c r="BB16" s="830"/>
      <c r="BC16" s="830"/>
      <c r="BD16" s="831"/>
    </row>
    <row r="17" spans="1:56" ht="39.950000000000003" customHeight="1" x14ac:dyDescent="0.15">
      <c r="A17" s="151"/>
      <c r="B17" s="169">
        <f t="shared" si="2"/>
        <v>5</v>
      </c>
      <c r="C17" s="815"/>
      <c r="D17" s="816"/>
      <c r="E17" s="817"/>
      <c r="F17" s="818"/>
      <c r="G17" s="819"/>
      <c r="H17" s="820"/>
      <c r="I17" s="820"/>
      <c r="J17" s="820"/>
      <c r="K17" s="821"/>
      <c r="L17" s="822"/>
      <c r="M17" s="823"/>
      <c r="N17" s="823"/>
      <c r="O17" s="824"/>
      <c r="P17" s="170"/>
      <c r="Q17" s="171"/>
      <c r="R17" s="171"/>
      <c r="S17" s="171"/>
      <c r="T17" s="171"/>
      <c r="U17" s="171"/>
      <c r="V17" s="172"/>
      <c r="W17" s="170"/>
      <c r="X17" s="171"/>
      <c r="Y17" s="171"/>
      <c r="Z17" s="171"/>
      <c r="AA17" s="171"/>
      <c r="AB17" s="171"/>
      <c r="AC17" s="172"/>
      <c r="AD17" s="170"/>
      <c r="AE17" s="171"/>
      <c r="AF17" s="171"/>
      <c r="AG17" s="171"/>
      <c r="AH17" s="171"/>
      <c r="AI17" s="171"/>
      <c r="AJ17" s="172"/>
      <c r="AK17" s="170"/>
      <c r="AL17" s="171"/>
      <c r="AM17" s="171"/>
      <c r="AN17" s="171"/>
      <c r="AO17" s="171"/>
      <c r="AP17" s="171"/>
      <c r="AQ17" s="172"/>
      <c r="AR17" s="170"/>
      <c r="AS17" s="171"/>
      <c r="AT17" s="172"/>
      <c r="AU17" s="825">
        <f t="shared" ref="AU17:AU112" si="3">IF($AZ$3="４週",SUM(P17:AQ17),IF($AZ$3="暦月",SUM(P17:AT17),""))</f>
        <v>0</v>
      </c>
      <c r="AV17" s="826"/>
      <c r="AW17" s="827">
        <f t="shared" si="1"/>
        <v>0</v>
      </c>
      <c r="AX17" s="828"/>
      <c r="AY17" s="829"/>
      <c r="AZ17" s="830"/>
      <c r="BA17" s="830"/>
      <c r="BB17" s="830"/>
      <c r="BC17" s="830"/>
      <c r="BD17" s="831"/>
    </row>
    <row r="18" spans="1:56" ht="39.950000000000003" customHeight="1" x14ac:dyDescent="0.15">
      <c r="A18" s="151"/>
      <c r="B18" s="169">
        <f t="shared" si="2"/>
        <v>6</v>
      </c>
      <c r="C18" s="815"/>
      <c r="D18" s="816"/>
      <c r="E18" s="817"/>
      <c r="F18" s="818"/>
      <c r="G18" s="819"/>
      <c r="H18" s="820"/>
      <c r="I18" s="820"/>
      <c r="J18" s="820"/>
      <c r="K18" s="821"/>
      <c r="L18" s="822"/>
      <c r="M18" s="823"/>
      <c r="N18" s="823"/>
      <c r="O18" s="824"/>
      <c r="P18" s="170"/>
      <c r="Q18" s="171"/>
      <c r="R18" s="171"/>
      <c r="S18" s="171"/>
      <c r="T18" s="171"/>
      <c r="U18" s="171"/>
      <c r="V18" s="172"/>
      <c r="W18" s="170"/>
      <c r="X18" s="171"/>
      <c r="Y18" s="171"/>
      <c r="Z18" s="171"/>
      <c r="AA18" s="171"/>
      <c r="AB18" s="171"/>
      <c r="AC18" s="172"/>
      <c r="AD18" s="170"/>
      <c r="AE18" s="171"/>
      <c r="AF18" s="171"/>
      <c r="AG18" s="171"/>
      <c r="AH18" s="171"/>
      <c r="AI18" s="171"/>
      <c r="AJ18" s="172"/>
      <c r="AK18" s="170"/>
      <c r="AL18" s="171"/>
      <c r="AM18" s="171"/>
      <c r="AN18" s="171"/>
      <c r="AO18" s="171"/>
      <c r="AP18" s="171"/>
      <c r="AQ18" s="172"/>
      <c r="AR18" s="170"/>
      <c r="AS18" s="171"/>
      <c r="AT18" s="172"/>
      <c r="AU18" s="825">
        <f t="shared" si="3"/>
        <v>0</v>
      </c>
      <c r="AV18" s="826"/>
      <c r="AW18" s="827">
        <f t="shared" si="1"/>
        <v>0</v>
      </c>
      <c r="AX18" s="828"/>
      <c r="AY18" s="829"/>
      <c r="AZ18" s="830"/>
      <c r="BA18" s="830"/>
      <c r="BB18" s="830"/>
      <c r="BC18" s="830"/>
      <c r="BD18" s="831"/>
    </row>
    <row r="19" spans="1:56" ht="39.950000000000003" customHeight="1" x14ac:dyDescent="0.15">
      <c r="A19" s="151"/>
      <c r="B19" s="169">
        <f t="shared" si="2"/>
        <v>7</v>
      </c>
      <c r="C19" s="815"/>
      <c r="D19" s="816"/>
      <c r="E19" s="817"/>
      <c r="F19" s="818"/>
      <c r="G19" s="819"/>
      <c r="H19" s="820"/>
      <c r="I19" s="820"/>
      <c r="J19" s="820"/>
      <c r="K19" s="821"/>
      <c r="L19" s="822"/>
      <c r="M19" s="823"/>
      <c r="N19" s="823"/>
      <c r="O19" s="824"/>
      <c r="P19" s="170"/>
      <c r="Q19" s="171"/>
      <c r="R19" s="171"/>
      <c r="S19" s="171"/>
      <c r="T19" s="171"/>
      <c r="U19" s="171"/>
      <c r="V19" s="172"/>
      <c r="W19" s="170"/>
      <c r="X19" s="171"/>
      <c r="Y19" s="171"/>
      <c r="Z19" s="171"/>
      <c r="AA19" s="171"/>
      <c r="AB19" s="171"/>
      <c r="AC19" s="172"/>
      <c r="AD19" s="170"/>
      <c r="AE19" s="171"/>
      <c r="AF19" s="171"/>
      <c r="AG19" s="171"/>
      <c r="AH19" s="171"/>
      <c r="AI19" s="171"/>
      <c r="AJ19" s="172"/>
      <c r="AK19" s="170"/>
      <c r="AL19" s="171"/>
      <c r="AM19" s="171"/>
      <c r="AN19" s="171"/>
      <c r="AO19" s="171"/>
      <c r="AP19" s="171"/>
      <c r="AQ19" s="172"/>
      <c r="AR19" s="170"/>
      <c r="AS19" s="171"/>
      <c r="AT19" s="172"/>
      <c r="AU19" s="825">
        <f>IF($AZ$3="４週",SUM(P19:AQ19),IF($AZ$3="暦月",SUM(P19:AT19),""))</f>
        <v>0</v>
      </c>
      <c r="AV19" s="826"/>
      <c r="AW19" s="827">
        <f t="shared" si="1"/>
        <v>0</v>
      </c>
      <c r="AX19" s="828"/>
      <c r="AY19" s="829"/>
      <c r="AZ19" s="830"/>
      <c r="BA19" s="830"/>
      <c r="BB19" s="830"/>
      <c r="BC19" s="830"/>
      <c r="BD19" s="831"/>
    </row>
    <row r="20" spans="1:56" ht="39.950000000000003" customHeight="1" x14ac:dyDescent="0.15">
      <c r="A20" s="151"/>
      <c r="B20" s="169">
        <f t="shared" si="2"/>
        <v>8</v>
      </c>
      <c r="C20" s="815"/>
      <c r="D20" s="816"/>
      <c r="E20" s="817"/>
      <c r="F20" s="818"/>
      <c r="G20" s="819"/>
      <c r="H20" s="820"/>
      <c r="I20" s="820"/>
      <c r="J20" s="820"/>
      <c r="K20" s="821"/>
      <c r="L20" s="822"/>
      <c r="M20" s="823"/>
      <c r="N20" s="823"/>
      <c r="O20" s="824"/>
      <c r="P20" s="170"/>
      <c r="Q20" s="171"/>
      <c r="R20" s="171"/>
      <c r="S20" s="171"/>
      <c r="T20" s="171"/>
      <c r="U20" s="171"/>
      <c r="V20" s="172"/>
      <c r="W20" s="170"/>
      <c r="X20" s="171"/>
      <c r="Y20" s="171"/>
      <c r="Z20" s="171"/>
      <c r="AA20" s="171"/>
      <c r="AB20" s="171"/>
      <c r="AC20" s="172"/>
      <c r="AD20" s="170"/>
      <c r="AE20" s="171"/>
      <c r="AF20" s="171"/>
      <c r="AG20" s="171"/>
      <c r="AH20" s="171"/>
      <c r="AI20" s="171"/>
      <c r="AJ20" s="172"/>
      <c r="AK20" s="170"/>
      <c r="AL20" s="171"/>
      <c r="AM20" s="171"/>
      <c r="AN20" s="171"/>
      <c r="AO20" s="171"/>
      <c r="AP20" s="171"/>
      <c r="AQ20" s="172"/>
      <c r="AR20" s="170"/>
      <c r="AS20" s="171"/>
      <c r="AT20" s="172"/>
      <c r="AU20" s="825">
        <f t="shared" si="3"/>
        <v>0</v>
      </c>
      <c r="AV20" s="826"/>
      <c r="AW20" s="827">
        <f t="shared" si="1"/>
        <v>0</v>
      </c>
      <c r="AX20" s="828"/>
      <c r="AY20" s="829"/>
      <c r="AZ20" s="830"/>
      <c r="BA20" s="830"/>
      <c r="BB20" s="830"/>
      <c r="BC20" s="830"/>
      <c r="BD20" s="831"/>
    </row>
    <row r="21" spans="1:56" ht="39.950000000000003" customHeight="1" x14ac:dyDescent="0.15">
      <c r="A21" s="151"/>
      <c r="B21" s="169">
        <f t="shared" si="2"/>
        <v>9</v>
      </c>
      <c r="C21" s="815"/>
      <c r="D21" s="816"/>
      <c r="E21" s="817"/>
      <c r="F21" s="818"/>
      <c r="G21" s="819"/>
      <c r="H21" s="820"/>
      <c r="I21" s="820"/>
      <c r="J21" s="820"/>
      <c r="K21" s="821"/>
      <c r="L21" s="822"/>
      <c r="M21" s="823"/>
      <c r="N21" s="823"/>
      <c r="O21" s="824"/>
      <c r="P21" s="170"/>
      <c r="Q21" s="171"/>
      <c r="R21" s="171"/>
      <c r="S21" s="171"/>
      <c r="T21" s="171"/>
      <c r="U21" s="171"/>
      <c r="V21" s="172"/>
      <c r="W21" s="170"/>
      <c r="X21" s="171"/>
      <c r="Y21" s="171"/>
      <c r="Z21" s="171"/>
      <c r="AA21" s="171"/>
      <c r="AB21" s="171"/>
      <c r="AC21" s="172"/>
      <c r="AD21" s="170"/>
      <c r="AE21" s="171"/>
      <c r="AF21" s="171"/>
      <c r="AG21" s="171"/>
      <c r="AH21" s="171"/>
      <c r="AI21" s="171"/>
      <c r="AJ21" s="172"/>
      <c r="AK21" s="170"/>
      <c r="AL21" s="171"/>
      <c r="AM21" s="171"/>
      <c r="AN21" s="171"/>
      <c r="AO21" s="171"/>
      <c r="AP21" s="171"/>
      <c r="AQ21" s="172"/>
      <c r="AR21" s="170"/>
      <c r="AS21" s="171"/>
      <c r="AT21" s="172"/>
      <c r="AU21" s="825">
        <f t="shared" si="3"/>
        <v>0</v>
      </c>
      <c r="AV21" s="826"/>
      <c r="AW21" s="827">
        <f t="shared" si="1"/>
        <v>0</v>
      </c>
      <c r="AX21" s="828"/>
      <c r="AY21" s="829"/>
      <c r="AZ21" s="830"/>
      <c r="BA21" s="830"/>
      <c r="BB21" s="830"/>
      <c r="BC21" s="830"/>
      <c r="BD21" s="831"/>
    </row>
    <row r="22" spans="1:56" ht="39.950000000000003" customHeight="1" x14ac:dyDescent="0.15">
      <c r="A22" s="151"/>
      <c r="B22" s="169">
        <f t="shared" si="2"/>
        <v>10</v>
      </c>
      <c r="C22" s="815"/>
      <c r="D22" s="816"/>
      <c r="E22" s="817"/>
      <c r="F22" s="818"/>
      <c r="G22" s="819"/>
      <c r="H22" s="820"/>
      <c r="I22" s="820"/>
      <c r="J22" s="820"/>
      <c r="K22" s="821"/>
      <c r="L22" s="822"/>
      <c r="M22" s="823"/>
      <c r="N22" s="823"/>
      <c r="O22" s="824"/>
      <c r="P22" s="170"/>
      <c r="Q22" s="171"/>
      <c r="R22" s="171"/>
      <c r="S22" s="171"/>
      <c r="T22" s="171"/>
      <c r="U22" s="171"/>
      <c r="V22" s="172"/>
      <c r="W22" s="170"/>
      <c r="X22" s="171"/>
      <c r="Y22" s="171"/>
      <c r="Z22" s="171"/>
      <c r="AA22" s="171"/>
      <c r="AB22" s="171"/>
      <c r="AC22" s="172"/>
      <c r="AD22" s="170"/>
      <c r="AE22" s="171"/>
      <c r="AF22" s="171"/>
      <c r="AG22" s="171"/>
      <c r="AH22" s="171"/>
      <c r="AI22" s="171"/>
      <c r="AJ22" s="172"/>
      <c r="AK22" s="170"/>
      <c r="AL22" s="171"/>
      <c r="AM22" s="171"/>
      <c r="AN22" s="171"/>
      <c r="AO22" s="171"/>
      <c r="AP22" s="171"/>
      <c r="AQ22" s="172"/>
      <c r="AR22" s="170"/>
      <c r="AS22" s="171"/>
      <c r="AT22" s="172"/>
      <c r="AU22" s="825">
        <f t="shared" si="3"/>
        <v>0</v>
      </c>
      <c r="AV22" s="826"/>
      <c r="AW22" s="827">
        <f t="shared" si="1"/>
        <v>0</v>
      </c>
      <c r="AX22" s="828"/>
      <c r="AY22" s="829"/>
      <c r="AZ22" s="830"/>
      <c r="BA22" s="830"/>
      <c r="BB22" s="830"/>
      <c r="BC22" s="830"/>
      <c r="BD22" s="831"/>
    </row>
    <row r="23" spans="1:56" ht="39.950000000000003" customHeight="1" x14ac:dyDescent="0.15">
      <c r="A23" s="151"/>
      <c r="B23" s="169">
        <f t="shared" si="2"/>
        <v>11</v>
      </c>
      <c r="C23" s="815"/>
      <c r="D23" s="816"/>
      <c r="E23" s="817"/>
      <c r="F23" s="818"/>
      <c r="G23" s="819"/>
      <c r="H23" s="820"/>
      <c r="I23" s="820"/>
      <c r="J23" s="820"/>
      <c r="K23" s="821"/>
      <c r="L23" s="822"/>
      <c r="M23" s="823"/>
      <c r="N23" s="823"/>
      <c r="O23" s="824"/>
      <c r="P23" s="170"/>
      <c r="Q23" s="171"/>
      <c r="R23" s="171"/>
      <c r="S23" s="171"/>
      <c r="T23" s="171"/>
      <c r="U23" s="171"/>
      <c r="V23" s="172"/>
      <c r="W23" s="170"/>
      <c r="X23" s="171"/>
      <c r="Y23" s="171"/>
      <c r="Z23" s="171"/>
      <c r="AA23" s="171"/>
      <c r="AB23" s="171"/>
      <c r="AC23" s="172"/>
      <c r="AD23" s="170"/>
      <c r="AE23" s="171"/>
      <c r="AF23" s="171"/>
      <c r="AG23" s="171"/>
      <c r="AH23" s="171"/>
      <c r="AI23" s="171"/>
      <c r="AJ23" s="172"/>
      <c r="AK23" s="170"/>
      <c r="AL23" s="171"/>
      <c r="AM23" s="171"/>
      <c r="AN23" s="171"/>
      <c r="AO23" s="171"/>
      <c r="AP23" s="171"/>
      <c r="AQ23" s="172"/>
      <c r="AR23" s="170"/>
      <c r="AS23" s="171"/>
      <c r="AT23" s="172"/>
      <c r="AU23" s="825">
        <f t="shared" si="3"/>
        <v>0</v>
      </c>
      <c r="AV23" s="826"/>
      <c r="AW23" s="827">
        <f t="shared" si="1"/>
        <v>0</v>
      </c>
      <c r="AX23" s="828"/>
      <c r="AY23" s="829"/>
      <c r="AZ23" s="830"/>
      <c r="BA23" s="830"/>
      <c r="BB23" s="830"/>
      <c r="BC23" s="830"/>
      <c r="BD23" s="831"/>
    </row>
    <row r="24" spans="1:56" ht="39.950000000000003" customHeight="1" x14ac:dyDescent="0.15">
      <c r="A24" s="151"/>
      <c r="B24" s="169">
        <f t="shared" si="2"/>
        <v>12</v>
      </c>
      <c r="C24" s="815"/>
      <c r="D24" s="816"/>
      <c r="E24" s="817"/>
      <c r="F24" s="818"/>
      <c r="G24" s="819"/>
      <c r="H24" s="820"/>
      <c r="I24" s="820"/>
      <c r="J24" s="820"/>
      <c r="K24" s="821"/>
      <c r="L24" s="822"/>
      <c r="M24" s="823"/>
      <c r="N24" s="823"/>
      <c r="O24" s="824"/>
      <c r="P24" s="170"/>
      <c r="Q24" s="171"/>
      <c r="R24" s="171"/>
      <c r="S24" s="171"/>
      <c r="T24" s="171"/>
      <c r="U24" s="171"/>
      <c r="V24" s="172"/>
      <c r="W24" s="170"/>
      <c r="X24" s="171"/>
      <c r="Y24" s="171"/>
      <c r="Z24" s="171"/>
      <c r="AA24" s="171"/>
      <c r="AB24" s="171"/>
      <c r="AC24" s="172"/>
      <c r="AD24" s="170"/>
      <c r="AE24" s="171"/>
      <c r="AF24" s="171"/>
      <c r="AG24" s="171"/>
      <c r="AH24" s="171"/>
      <c r="AI24" s="171"/>
      <c r="AJ24" s="172"/>
      <c r="AK24" s="170"/>
      <c r="AL24" s="171"/>
      <c r="AM24" s="171"/>
      <c r="AN24" s="171"/>
      <c r="AO24" s="171"/>
      <c r="AP24" s="171"/>
      <c r="AQ24" s="172"/>
      <c r="AR24" s="170"/>
      <c r="AS24" s="171"/>
      <c r="AT24" s="172"/>
      <c r="AU24" s="825">
        <f t="shared" si="3"/>
        <v>0</v>
      </c>
      <c r="AV24" s="826"/>
      <c r="AW24" s="827">
        <f t="shared" si="1"/>
        <v>0</v>
      </c>
      <c r="AX24" s="828"/>
      <c r="AY24" s="829"/>
      <c r="AZ24" s="830"/>
      <c r="BA24" s="830"/>
      <c r="BB24" s="830"/>
      <c r="BC24" s="830"/>
      <c r="BD24" s="831"/>
    </row>
    <row r="25" spans="1:56" ht="39.950000000000003" customHeight="1" x14ac:dyDescent="0.15">
      <c r="A25" s="151"/>
      <c r="B25" s="169">
        <f t="shared" si="2"/>
        <v>13</v>
      </c>
      <c r="C25" s="815"/>
      <c r="D25" s="816"/>
      <c r="E25" s="817"/>
      <c r="F25" s="818"/>
      <c r="G25" s="819"/>
      <c r="H25" s="820"/>
      <c r="I25" s="820"/>
      <c r="J25" s="820"/>
      <c r="K25" s="821"/>
      <c r="L25" s="822"/>
      <c r="M25" s="823"/>
      <c r="N25" s="823"/>
      <c r="O25" s="824"/>
      <c r="P25" s="170"/>
      <c r="Q25" s="171"/>
      <c r="R25" s="171"/>
      <c r="S25" s="171"/>
      <c r="T25" s="171"/>
      <c r="U25" s="171"/>
      <c r="V25" s="172"/>
      <c r="W25" s="170"/>
      <c r="X25" s="171"/>
      <c r="Y25" s="171"/>
      <c r="Z25" s="171"/>
      <c r="AA25" s="171"/>
      <c r="AB25" s="171"/>
      <c r="AC25" s="172"/>
      <c r="AD25" s="170"/>
      <c r="AE25" s="171"/>
      <c r="AF25" s="171"/>
      <c r="AG25" s="171"/>
      <c r="AH25" s="171"/>
      <c r="AI25" s="171"/>
      <c r="AJ25" s="172"/>
      <c r="AK25" s="170"/>
      <c r="AL25" s="171"/>
      <c r="AM25" s="171"/>
      <c r="AN25" s="171"/>
      <c r="AO25" s="171"/>
      <c r="AP25" s="171"/>
      <c r="AQ25" s="172"/>
      <c r="AR25" s="170"/>
      <c r="AS25" s="171"/>
      <c r="AT25" s="172"/>
      <c r="AU25" s="825">
        <f t="shared" si="3"/>
        <v>0</v>
      </c>
      <c r="AV25" s="826"/>
      <c r="AW25" s="827">
        <f t="shared" si="1"/>
        <v>0</v>
      </c>
      <c r="AX25" s="828"/>
      <c r="AY25" s="829"/>
      <c r="AZ25" s="830"/>
      <c r="BA25" s="830"/>
      <c r="BB25" s="830"/>
      <c r="BC25" s="830"/>
      <c r="BD25" s="831"/>
    </row>
    <row r="26" spans="1:56" ht="39.950000000000003" customHeight="1" x14ac:dyDescent="0.15">
      <c r="A26" s="151"/>
      <c r="B26" s="169">
        <f t="shared" si="2"/>
        <v>14</v>
      </c>
      <c r="C26" s="815"/>
      <c r="D26" s="816"/>
      <c r="E26" s="817"/>
      <c r="F26" s="818"/>
      <c r="G26" s="819"/>
      <c r="H26" s="820"/>
      <c r="I26" s="820"/>
      <c r="J26" s="820"/>
      <c r="K26" s="821"/>
      <c r="L26" s="822"/>
      <c r="M26" s="823"/>
      <c r="N26" s="823"/>
      <c r="O26" s="824"/>
      <c r="P26" s="170"/>
      <c r="Q26" s="171"/>
      <c r="R26" s="171"/>
      <c r="S26" s="171"/>
      <c r="T26" s="171"/>
      <c r="U26" s="171"/>
      <c r="V26" s="172"/>
      <c r="W26" s="170"/>
      <c r="X26" s="171"/>
      <c r="Y26" s="171"/>
      <c r="Z26" s="171"/>
      <c r="AA26" s="171"/>
      <c r="AB26" s="171"/>
      <c r="AC26" s="172"/>
      <c r="AD26" s="170"/>
      <c r="AE26" s="171"/>
      <c r="AF26" s="171"/>
      <c r="AG26" s="171"/>
      <c r="AH26" s="171"/>
      <c r="AI26" s="171"/>
      <c r="AJ26" s="172"/>
      <c r="AK26" s="170"/>
      <c r="AL26" s="171"/>
      <c r="AM26" s="171"/>
      <c r="AN26" s="171"/>
      <c r="AO26" s="171"/>
      <c r="AP26" s="171"/>
      <c r="AQ26" s="172"/>
      <c r="AR26" s="170"/>
      <c r="AS26" s="171"/>
      <c r="AT26" s="172"/>
      <c r="AU26" s="825">
        <f t="shared" si="3"/>
        <v>0</v>
      </c>
      <c r="AV26" s="826"/>
      <c r="AW26" s="827">
        <f t="shared" si="1"/>
        <v>0</v>
      </c>
      <c r="AX26" s="828"/>
      <c r="AY26" s="829"/>
      <c r="AZ26" s="830"/>
      <c r="BA26" s="830"/>
      <c r="BB26" s="830"/>
      <c r="BC26" s="830"/>
      <c r="BD26" s="831"/>
    </row>
    <row r="27" spans="1:56" ht="39.950000000000003" customHeight="1" x14ac:dyDescent="0.15">
      <c r="A27" s="151"/>
      <c r="B27" s="169">
        <f t="shared" si="2"/>
        <v>15</v>
      </c>
      <c r="C27" s="815"/>
      <c r="D27" s="816"/>
      <c r="E27" s="817"/>
      <c r="F27" s="818"/>
      <c r="G27" s="819"/>
      <c r="H27" s="820"/>
      <c r="I27" s="820"/>
      <c r="J27" s="820"/>
      <c r="K27" s="821"/>
      <c r="L27" s="822"/>
      <c r="M27" s="823"/>
      <c r="N27" s="823"/>
      <c r="O27" s="824"/>
      <c r="P27" s="170"/>
      <c r="Q27" s="171"/>
      <c r="R27" s="171"/>
      <c r="S27" s="171"/>
      <c r="T27" s="171"/>
      <c r="U27" s="171"/>
      <c r="V27" s="172"/>
      <c r="W27" s="170"/>
      <c r="X27" s="171"/>
      <c r="Y27" s="171"/>
      <c r="Z27" s="171"/>
      <c r="AA27" s="171"/>
      <c r="AB27" s="171"/>
      <c r="AC27" s="172"/>
      <c r="AD27" s="170"/>
      <c r="AE27" s="171"/>
      <c r="AF27" s="171"/>
      <c r="AG27" s="171"/>
      <c r="AH27" s="171"/>
      <c r="AI27" s="171"/>
      <c r="AJ27" s="172"/>
      <c r="AK27" s="170"/>
      <c r="AL27" s="171"/>
      <c r="AM27" s="171"/>
      <c r="AN27" s="171"/>
      <c r="AO27" s="171"/>
      <c r="AP27" s="171"/>
      <c r="AQ27" s="172"/>
      <c r="AR27" s="170"/>
      <c r="AS27" s="171"/>
      <c r="AT27" s="172"/>
      <c r="AU27" s="825">
        <f t="shared" si="3"/>
        <v>0</v>
      </c>
      <c r="AV27" s="826"/>
      <c r="AW27" s="827">
        <f t="shared" si="1"/>
        <v>0</v>
      </c>
      <c r="AX27" s="828"/>
      <c r="AY27" s="829"/>
      <c r="AZ27" s="830"/>
      <c r="BA27" s="830"/>
      <c r="BB27" s="830"/>
      <c r="BC27" s="830"/>
      <c r="BD27" s="831"/>
    </row>
    <row r="28" spans="1:56" ht="39.950000000000003" customHeight="1" x14ac:dyDescent="0.15">
      <c r="A28" s="151"/>
      <c r="B28" s="169">
        <f t="shared" si="2"/>
        <v>16</v>
      </c>
      <c r="C28" s="815"/>
      <c r="D28" s="816"/>
      <c r="E28" s="817"/>
      <c r="F28" s="818"/>
      <c r="G28" s="819"/>
      <c r="H28" s="820"/>
      <c r="I28" s="820"/>
      <c r="J28" s="820"/>
      <c r="K28" s="821"/>
      <c r="L28" s="822"/>
      <c r="M28" s="823"/>
      <c r="N28" s="823"/>
      <c r="O28" s="824"/>
      <c r="P28" s="170"/>
      <c r="Q28" s="171"/>
      <c r="R28" s="171"/>
      <c r="S28" s="171"/>
      <c r="T28" s="171"/>
      <c r="U28" s="171"/>
      <c r="V28" s="172"/>
      <c r="W28" s="170"/>
      <c r="X28" s="171"/>
      <c r="Y28" s="171"/>
      <c r="Z28" s="171"/>
      <c r="AA28" s="171"/>
      <c r="AB28" s="171"/>
      <c r="AC28" s="172"/>
      <c r="AD28" s="170"/>
      <c r="AE28" s="171"/>
      <c r="AF28" s="171"/>
      <c r="AG28" s="171"/>
      <c r="AH28" s="171"/>
      <c r="AI28" s="171"/>
      <c r="AJ28" s="172"/>
      <c r="AK28" s="170"/>
      <c r="AL28" s="171"/>
      <c r="AM28" s="171"/>
      <c r="AN28" s="171"/>
      <c r="AO28" s="171"/>
      <c r="AP28" s="171"/>
      <c r="AQ28" s="172"/>
      <c r="AR28" s="170"/>
      <c r="AS28" s="171"/>
      <c r="AT28" s="172"/>
      <c r="AU28" s="825">
        <f t="shared" si="3"/>
        <v>0</v>
      </c>
      <c r="AV28" s="826"/>
      <c r="AW28" s="827">
        <f t="shared" si="1"/>
        <v>0</v>
      </c>
      <c r="AX28" s="828"/>
      <c r="AY28" s="829"/>
      <c r="AZ28" s="830"/>
      <c r="BA28" s="830"/>
      <c r="BB28" s="830"/>
      <c r="BC28" s="830"/>
      <c r="BD28" s="831"/>
    </row>
    <row r="29" spans="1:56" ht="39.950000000000003" customHeight="1" x14ac:dyDescent="0.15">
      <c r="A29" s="151"/>
      <c r="B29" s="169">
        <f t="shared" si="2"/>
        <v>17</v>
      </c>
      <c r="C29" s="815"/>
      <c r="D29" s="816"/>
      <c r="E29" s="817"/>
      <c r="F29" s="818"/>
      <c r="G29" s="819"/>
      <c r="H29" s="820"/>
      <c r="I29" s="820"/>
      <c r="J29" s="820"/>
      <c r="K29" s="821"/>
      <c r="L29" s="822"/>
      <c r="M29" s="823"/>
      <c r="N29" s="823"/>
      <c r="O29" s="824"/>
      <c r="P29" s="170"/>
      <c r="Q29" s="171"/>
      <c r="R29" s="171"/>
      <c r="S29" s="171"/>
      <c r="T29" s="171"/>
      <c r="U29" s="171"/>
      <c r="V29" s="172"/>
      <c r="W29" s="170"/>
      <c r="X29" s="171"/>
      <c r="Y29" s="171"/>
      <c r="Z29" s="171"/>
      <c r="AA29" s="171"/>
      <c r="AB29" s="171"/>
      <c r="AC29" s="172"/>
      <c r="AD29" s="170"/>
      <c r="AE29" s="171"/>
      <c r="AF29" s="171"/>
      <c r="AG29" s="171"/>
      <c r="AH29" s="171"/>
      <c r="AI29" s="171"/>
      <c r="AJ29" s="172"/>
      <c r="AK29" s="170"/>
      <c r="AL29" s="171"/>
      <c r="AM29" s="171"/>
      <c r="AN29" s="171"/>
      <c r="AO29" s="171"/>
      <c r="AP29" s="171"/>
      <c r="AQ29" s="172"/>
      <c r="AR29" s="170"/>
      <c r="AS29" s="171"/>
      <c r="AT29" s="172"/>
      <c r="AU29" s="825">
        <f t="shared" si="3"/>
        <v>0</v>
      </c>
      <c r="AV29" s="826"/>
      <c r="AW29" s="827">
        <f t="shared" si="1"/>
        <v>0</v>
      </c>
      <c r="AX29" s="828"/>
      <c r="AY29" s="829"/>
      <c r="AZ29" s="830"/>
      <c r="BA29" s="830"/>
      <c r="BB29" s="830"/>
      <c r="BC29" s="830"/>
      <c r="BD29" s="831"/>
    </row>
    <row r="30" spans="1:56" ht="39.950000000000003" customHeight="1" x14ac:dyDescent="0.15">
      <c r="A30" s="151"/>
      <c r="B30" s="169">
        <f t="shared" si="2"/>
        <v>18</v>
      </c>
      <c r="C30" s="815"/>
      <c r="D30" s="816"/>
      <c r="E30" s="817"/>
      <c r="F30" s="818"/>
      <c r="G30" s="819"/>
      <c r="H30" s="820"/>
      <c r="I30" s="820"/>
      <c r="J30" s="820"/>
      <c r="K30" s="821"/>
      <c r="L30" s="822"/>
      <c r="M30" s="823"/>
      <c r="N30" s="823"/>
      <c r="O30" s="824"/>
      <c r="P30" s="170"/>
      <c r="Q30" s="171"/>
      <c r="R30" s="171"/>
      <c r="S30" s="171"/>
      <c r="T30" s="171"/>
      <c r="U30" s="171"/>
      <c r="V30" s="172"/>
      <c r="W30" s="170"/>
      <c r="X30" s="171"/>
      <c r="Y30" s="171"/>
      <c r="Z30" s="171"/>
      <c r="AA30" s="171"/>
      <c r="AB30" s="171"/>
      <c r="AC30" s="172"/>
      <c r="AD30" s="170"/>
      <c r="AE30" s="171"/>
      <c r="AF30" s="171"/>
      <c r="AG30" s="171"/>
      <c r="AH30" s="171"/>
      <c r="AI30" s="171"/>
      <c r="AJ30" s="172"/>
      <c r="AK30" s="170"/>
      <c r="AL30" s="171"/>
      <c r="AM30" s="171"/>
      <c r="AN30" s="171"/>
      <c r="AO30" s="171"/>
      <c r="AP30" s="171"/>
      <c r="AQ30" s="172"/>
      <c r="AR30" s="170"/>
      <c r="AS30" s="171"/>
      <c r="AT30" s="172"/>
      <c r="AU30" s="825">
        <f t="shared" si="3"/>
        <v>0</v>
      </c>
      <c r="AV30" s="826"/>
      <c r="AW30" s="827">
        <f t="shared" si="1"/>
        <v>0</v>
      </c>
      <c r="AX30" s="828"/>
      <c r="AY30" s="829"/>
      <c r="AZ30" s="830"/>
      <c r="BA30" s="830"/>
      <c r="BB30" s="830"/>
      <c r="BC30" s="830"/>
      <c r="BD30" s="831"/>
    </row>
    <row r="31" spans="1:56" ht="39.950000000000003" customHeight="1" x14ac:dyDescent="0.15">
      <c r="A31" s="151"/>
      <c r="B31" s="169">
        <f t="shared" si="2"/>
        <v>19</v>
      </c>
      <c r="C31" s="815"/>
      <c r="D31" s="816"/>
      <c r="E31" s="817"/>
      <c r="F31" s="818"/>
      <c r="G31" s="819"/>
      <c r="H31" s="820"/>
      <c r="I31" s="820"/>
      <c r="J31" s="820"/>
      <c r="K31" s="821"/>
      <c r="L31" s="822"/>
      <c r="M31" s="823"/>
      <c r="N31" s="823"/>
      <c r="O31" s="824"/>
      <c r="P31" s="170"/>
      <c r="Q31" s="171"/>
      <c r="R31" s="171"/>
      <c r="S31" s="171"/>
      <c r="T31" s="171"/>
      <c r="U31" s="171"/>
      <c r="V31" s="172"/>
      <c r="W31" s="170"/>
      <c r="X31" s="171"/>
      <c r="Y31" s="171"/>
      <c r="Z31" s="171"/>
      <c r="AA31" s="171"/>
      <c r="AB31" s="171"/>
      <c r="AC31" s="172"/>
      <c r="AD31" s="170"/>
      <c r="AE31" s="171"/>
      <c r="AF31" s="171"/>
      <c r="AG31" s="171"/>
      <c r="AH31" s="171"/>
      <c r="AI31" s="171"/>
      <c r="AJ31" s="172"/>
      <c r="AK31" s="170"/>
      <c r="AL31" s="171"/>
      <c r="AM31" s="171"/>
      <c r="AN31" s="171"/>
      <c r="AO31" s="171"/>
      <c r="AP31" s="171"/>
      <c r="AQ31" s="172"/>
      <c r="AR31" s="170"/>
      <c r="AS31" s="171"/>
      <c r="AT31" s="172"/>
      <c r="AU31" s="825">
        <f t="shared" si="3"/>
        <v>0</v>
      </c>
      <c r="AV31" s="826"/>
      <c r="AW31" s="827">
        <f t="shared" si="1"/>
        <v>0</v>
      </c>
      <c r="AX31" s="828"/>
      <c r="AY31" s="829"/>
      <c r="AZ31" s="830"/>
      <c r="BA31" s="830"/>
      <c r="BB31" s="830"/>
      <c r="BC31" s="830"/>
      <c r="BD31" s="831"/>
    </row>
    <row r="32" spans="1:56" ht="39.950000000000003" customHeight="1" x14ac:dyDescent="0.15">
      <c r="A32" s="151"/>
      <c r="B32" s="169">
        <f t="shared" si="2"/>
        <v>20</v>
      </c>
      <c r="C32" s="815"/>
      <c r="D32" s="816"/>
      <c r="E32" s="817"/>
      <c r="F32" s="818"/>
      <c r="G32" s="819"/>
      <c r="H32" s="820"/>
      <c r="I32" s="820"/>
      <c r="J32" s="820"/>
      <c r="K32" s="821"/>
      <c r="L32" s="822"/>
      <c r="M32" s="823"/>
      <c r="N32" s="823"/>
      <c r="O32" s="824"/>
      <c r="P32" s="170"/>
      <c r="Q32" s="171"/>
      <c r="R32" s="171"/>
      <c r="S32" s="171"/>
      <c r="T32" s="171"/>
      <c r="U32" s="171"/>
      <c r="V32" s="172"/>
      <c r="W32" s="170"/>
      <c r="X32" s="171"/>
      <c r="Y32" s="171"/>
      <c r="Z32" s="171"/>
      <c r="AA32" s="171"/>
      <c r="AB32" s="171"/>
      <c r="AC32" s="172"/>
      <c r="AD32" s="170"/>
      <c r="AE32" s="171"/>
      <c r="AF32" s="171"/>
      <c r="AG32" s="171"/>
      <c r="AH32" s="171"/>
      <c r="AI32" s="171"/>
      <c r="AJ32" s="172"/>
      <c r="AK32" s="170"/>
      <c r="AL32" s="171"/>
      <c r="AM32" s="171"/>
      <c r="AN32" s="171"/>
      <c r="AO32" s="171"/>
      <c r="AP32" s="171"/>
      <c r="AQ32" s="172"/>
      <c r="AR32" s="170"/>
      <c r="AS32" s="171"/>
      <c r="AT32" s="172"/>
      <c r="AU32" s="825">
        <f t="shared" si="3"/>
        <v>0</v>
      </c>
      <c r="AV32" s="826"/>
      <c r="AW32" s="827">
        <f t="shared" si="1"/>
        <v>0</v>
      </c>
      <c r="AX32" s="828"/>
      <c r="AY32" s="829"/>
      <c r="AZ32" s="830"/>
      <c r="BA32" s="830"/>
      <c r="BB32" s="830"/>
      <c r="BC32" s="830"/>
      <c r="BD32" s="831"/>
    </row>
    <row r="33" spans="1:56" ht="39.950000000000003" customHeight="1" x14ac:dyDescent="0.15">
      <c r="A33" s="151"/>
      <c r="B33" s="169">
        <f t="shared" si="2"/>
        <v>21</v>
      </c>
      <c r="C33" s="815"/>
      <c r="D33" s="816"/>
      <c r="E33" s="817"/>
      <c r="F33" s="818"/>
      <c r="G33" s="819"/>
      <c r="H33" s="820"/>
      <c r="I33" s="820"/>
      <c r="J33" s="820"/>
      <c r="K33" s="821"/>
      <c r="L33" s="822"/>
      <c r="M33" s="823"/>
      <c r="N33" s="823"/>
      <c r="O33" s="824"/>
      <c r="P33" s="170"/>
      <c r="Q33" s="171"/>
      <c r="R33" s="171"/>
      <c r="S33" s="171"/>
      <c r="T33" s="171"/>
      <c r="U33" s="171"/>
      <c r="V33" s="172"/>
      <c r="W33" s="170"/>
      <c r="X33" s="171"/>
      <c r="Y33" s="171"/>
      <c r="Z33" s="171"/>
      <c r="AA33" s="171"/>
      <c r="AB33" s="171"/>
      <c r="AC33" s="172"/>
      <c r="AD33" s="170"/>
      <c r="AE33" s="171"/>
      <c r="AF33" s="171"/>
      <c r="AG33" s="171"/>
      <c r="AH33" s="171"/>
      <c r="AI33" s="171"/>
      <c r="AJ33" s="172"/>
      <c r="AK33" s="170"/>
      <c r="AL33" s="171"/>
      <c r="AM33" s="171"/>
      <c r="AN33" s="171"/>
      <c r="AO33" s="171"/>
      <c r="AP33" s="171"/>
      <c r="AQ33" s="172"/>
      <c r="AR33" s="170"/>
      <c r="AS33" s="171"/>
      <c r="AT33" s="172"/>
      <c r="AU33" s="825">
        <f t="shared" si="3"/>
        <v>0</v>
      </c>
      <c r="AV33" s="826"/>
      <c r="AW33" s="827">
        <f t="shared" si="1"/>
        <v>0</v>
      </c>
      <c r="AX33" s="828"/>
      <c r="AY33" s="829"/>
      <c r="AZ33" s="830"/>
      <c r="BA33" s="830"/>
      <c r="BB33" s="830"/>
      <c r="BC33" s="830"/>
      <c r="BD33" s="831"/>
    </row>
    <row r="34" spans="1:56" ht="39.950000000000003" customHeight="1" x14ac:dyDescent="0.15">
      <c r="A34" s="151"/>
      <c r="B34" s="169">
        <f t="shared" si="2"/>
        <v>22</v>
      </c>
      <c r="C34" s="815"/>
      <c r="D34" s="816"/>
      <c r="E34" s="817"/>
      <c r="F34" s="818"/>
      <c r="G34" s="819"/>
      <c r="H34" s="820"/>
      <c r="I34" s="820"/>
      <c r="J34" s="820"/>
      <c r="K34" s="821"/>
      <c r="L34" s="822"/>
      <c r="M34" s="823"/>
      <c r="N34" s="823"/>
      <c r="O34" s="824"/>
      <c r="P34" s="170"/>
      <c r="Q34" s="171"/>
      <c r="R34" s="171"/>
      <c r="S34" s="171"/>
      <c r="T34" s="171"/>
      <c r="U34" s="171"/>
      <c r="V34" s="172"/>
      <c r="W34" s="170"/>
      <c r="X34" s="171"/>
      <c r="Y34" s="171"/>
      <c r="Z34" s="171"/>
      <c r="AA34" s="171"/>
      <c r="AB34" s="171"/>
      <c r="AC34" s="172"/>
      <c r="AD34" s="170"/>
      <c r="AE34" s="171"/>
      <c r="AF34" s="171"/>
      <c r="AG34" s="171"/>
      <c r="AH34" s="171"/>
      <c r="AI34" s="171"/>
      <c r="AJ34" s="172"/>
      <c r="AK34" s="170"/>
      <c r="AL34" s="171"/>
      <c r="AM34" s="171"/>
      <c r="AN34" s="171"/>
      <c r="AO34" s="171"/>
      <c r="AP34" s="171"/>
      <c r="AQ34" s="172"/>
      <c r="AR34" s="170"/>
      <c r="AS34" s="171"/>
      <c r="AT34" s="172"/>
      <c r="AU34" s="825">
        <f t="shared" si="3"/>
        <v>0</v>
      </c>
      <c r="AV34" s="826"/>
      <c r="AW34" s="827">
        <f t="shared" si="1"/>
        <v>0</v>
      </c>
      <c r="AX34" s="828"/>
      <c r="AY34" s="829"/>
      <c r="AZ34" s="830"/>
      <c r="BA34" s="830"/>
      <c r="BB34" s="830"/>
      <c r="BC34" s="830"/>
      <c r="BD34" s="831"/>
    </row>
    <row r="35" spans="1:56" ht="39.950000000000003" customHeight="1" x14ac:dyDescent="0.15">
      <c r="A35" s="151"/>
      <c r="B35" s="169">
        <f t="shared" si="2"/>
        <v>23</v>
      </c>
      <c r="C35" s="815"/>
      <c r="D35" s="816"/>
      <c r="E35" s="817"/>
      <c r="F35" s="818"/>
      <c r="G35" s="819"/>
      <c r="H35" s="820"/>
      <c r="I35" s="820"/>
      <c r="J35" s="820"/>
      <c r="K35" s="821"/>
      <c r="L35" s="822"/>
      <c r="M35" s="823"/>
      <c r="N35" s="823"/>
      <c r="O35" s="824"/>
      <c r="P35" s="170"/>
      <c r="Q35" s="171"/>
      <c r="R35" s="171"/>
      <c r="S35" s="171"/>
      <c r="T35" s="171"/>
      <c r="U35" s="171"/>
      <c r="V35" s="172"/>
      <c r="W35" s="170"/>
      <c r="X35" s="171"/>
      <c r="Y35" s="171"/>
      <c r="Z35" s="171"/>
      <c r="AA35" s="171"/>
      <c r="AB35" s="171"/>
      <c r="AC35" s="172"/>
      <c r="AD35" s="170"/>
      <c r="AE35" s="171"/>
      <c r="AF35" s="171"/>
      <c r="AG35" s="171"/>
      <c r="AH35" s="171"/>
      <c r="AI35" s="171"/>
      <c r="AJ35" s="172"/>
      <c r="AK35" s="170"/>
      <c r="AL35" s="171"/>
      <c r="AM35" s="171"/>
      <c r="AN35" s="171"/>
      <c r="AO35" s="171"/>
      <c r="AP35" s="171"/>
      <c r="AQ35" s="172"/>
      <c r="AR35" s="170"/>
      <c r="AS35" s="171"/>
      <c r="AT35" s="172"/>
      <c r="AU35" s="825">
        <f t="shared" si="3"/>
        <v>0</v>
      </c>
      <c r="AV35" s="826"/>
      <c r="AW35" s="827">
        <f t="shared" si="1"/>
        <v>0</v>
      </c>
      <c r="AX35" s="828"/>
      <c r="AY35" s="829"/>
      <c r="AZ35" s="830"/>
      <c r="BA35" s="830"/>
      <c r="BB35" s="830"/>
      <c r="BC35" s="830"/>
      <c r="BD35" s="831"/>
    </row>
    <row r="36" spans="1:56" ht="39.950000000000003" customHeight="1" x14ac:dyDescent="0.15">
      <c r="A36" s="151"/>
      <c r="B36" s="169">
        <f t="shared" si="2"/>
        <v>24</v>
      </c>
      <c r="C36" s="815"/>
      <c r="D36" s="816"/>
      <c r="E36" s="817"/>
      <c r="F36" s="818"/>
      <c r="G36" s="819"/>
      <c r="H36" s="820"/>
      <c r="I36" s="820"/>
      <c r="J36" s="820"/>
      <c r="K36" s="821"/>
      <c r="L36" s="822"/>
      <c r="M36" s="823"/>
      <c r="N36" s="823"/>
      <c r="O36" s="824"/>
      <c r="P36" s="170"/>
      <c r="Q36" s="171"/>
      <c r="R36" s="171"/>
      <c r="S36" s="171"/>
      <c r="T36" s="171"/>
      <c r="U36" s="171"/>
      <c r="V36" s="172"/>
      <c r="W36" s="170"/>
      <c r="X36" s="171"/>
      <c r="Y36" s="171"/>
      <c r="Z36" s="171"/>
      <c r="AA36" s="171"/>
      <c r="AB36" s="171"/>
      <c r="AC36" s="172"/>
      <c r="AD36" s="170"/>
      <c r="AE36" s="171"/>
      <c r="AF36" s="171"/>
      <c r="AG36" s="171"/>
      <c r="AH36" s="171"/>
      <c r="AI36" s="171"/>
      <c r="AJ36" s="172"/>
      <c r="AK36" s="170"/>
      <c r="AL36" s="171"/>
      <c r="AM36" s="171"/>
      <c r="AN36" s="171"/>
      <c r="AO36" s="171"/>
      <c r="AP36" s="171"/>
      <c r="AQ36" s="172"/>
      <c r="AR36" s="170"/>
      <c r="AS36" s="171"/>
      <c r="AT36" s="172"/>
      <c r="AU36" s="825">
        <f t="shared" si="3"/>
        <v>0</v>
      </c>
      <c r="AV36" s="826"/>
      <c r="AW36" s="827">
        <f t="shared" si="1"/>
        <v>0</v>
      </c>
      <c r="AX36" s="828"/>
      <c r="AY36" s="829"/>
      <c r="AZ36" s="830"/>
      <c r="BA36" s="830"/>
      <c r="BB36" s="830"/>
      <c r="BC36" s="830"/>
      <c r="BD36" s="831"/>
    </row>
    <row r="37" spans="1:56" ht="39.950000000000003" customHeight="1" x14ac:dyDescent="0.15">
      <c r="A37" s="151"/>
      <c r="B37" s="169">
        <f t="shared" si="2"/>
        <v>25</v>
      </c>
      <c r="C37" s="815"/>
      <c r="D37" s="816"/>
      <c r="E37" s="817"/>
      <c r="F37" s="818"/>
      <c r="G37" s="819"/>
      <c r="H37" s="820"/>
      <c r="I37" s="820"/>
      <c r="J37" s="820"/>
      <c r="K37" s="821"/>
      <c r="L37" s="822"/>
      <c r="M37" s="823"/>
      <c r="N37" s="823"/>
      <c r="O37" s="824"/>
      <c r="P37" s="170"/>
      <c r="Q37" s="171"/>
      <c r="R37" s="171"/>
      <c r="S37" s="171"/>
      <c r="T37" s="171"/>
      <c r="U37" s="171"/>
      <c r="V37" s="172"/>
      <c r="W37" s="170"/>
      <c r="X37" s="171"/>
      <c r="Y37" s="171"/>
      <c r="Z37" s="171"/>
      <c r="AA37" s="171"/>
      <c r="AB37" s="171"/>
      <c r="AC37" s="172"/>
      <c r="AD37" s="170"/>
      <c r="AE37" s="171"/>
      <c r="AF37" s="171"/>
      <c r="AG37" s="171"/>
      <c r="AH37" s="171"/>
      <c r="AI37" s="171"/>
      <c r="AJ37" s="172"/>
      <c r="AK37" s="170"/>
      <c r="AL37" s="171"/>
      <c r="AM37" s="171"/>
      <c r="AN37" s="171"/>
      <c r="AO37" s="171"/>
      <c r="AP37" s="171"/>
      <c r="AQ37" s="172"/>
      <c r="AR37" s="170"/>
      <c r="AS37" s="171"/>
      <c r="AT37" s="172"/>
      <c r="AU37" s="825">
        <f t="shared" si="3"/>
        <v>0</v>
      </c>
      <c r="AV37" s="826"/>
      <c r="AW37" s="827">
        <f t="shared" si="1"/>
        <v>0</v>
      </c>
      <c r="AX37" s="828"/>
      <c r="AY37" s="829"/>
      <c r="AZ37" s="830"/>
      <c r="BA37" s="830"/>
      <c r="BB37" s="830"/>
      <c r="BC37" s="830"/>
      <c r="BD37" s="831"/>
    </row>
    <row r="38" spans="1:56" ht="39.950000000000003" customHeight="1" x14ac:dyDescent="0.15">
      <c r="A38" s="151"/>
      <c r="B38" s="169">
        <f t="shared" si="2"/>
        <v>26</v>
      </c>
      <c r="C38" s="815"/>
      <c r="D38" s="816"/>
      <c r="E38" s="817"/>
      <c r="F38" s="818"/>
      <c r="G38" s="819"/>
      <c r="H38" s="820"/>
      <c r="I38" s="820"/>
      <c r="J38" s="820"/>
      <c r="K38" s="821"/>
      <c r="L38" s="822"/>
      <c r="M38" s="823"/>
      <c r="N38" s="823"/>
      <c r="O38" s="824"/>
      <c r="P38" s="170"/>
      <c r="Q38" s="171"/>
      <c r="R38" s="171"/>
      <c r="S38" s="171"/>
      <c r="T38" s="171"/>
      <c r="U38" s="171"/>
      <c r="V38" s="172"/>
      <c r="W38" s="170"/>
      <c r="X38" s="171"/>
      <c r="Y38" s="171"/>
      <c r="Z38" s="171"/>
      <c r="AA38" s="171"/>
      <c r="AB38" s="171"/>
      <c r="AC38" s="172"/>
      <c r="AD38" s="170"/>
      <c r="AE38" s="171"/>
      <c r="AF38" s="171"/>
      <c r="AG38" s="171"/>
      <c r="AH38" s="171"/>
      <c r="AI38" s="171"/>
      <c r="AJ38" s="172"/>
      <c r="AK38" s="170"/>
      <c r="AL38" s="171"/>
      <c r="AM38" s="171"/>
      <c r="AN38" s="171"/>
      <c r="AO38" s="171"/>
      <c r="AP38" s="171"/>
      <c r="AQ38" s="172"/>
      <c r="AR38" s="170"/>
      <c r="AS38" s="171"/>
      <c r="AT38" s="172"/>
      <c r="AU38" s="825">
        <f t="shared" si="3"/>
        <v>0</v>
      </c>
      <c r="AV38" s="826"/>
      <c r="AW38" s="827">
        <f t="shared" si="1"/>
        <v>0</v>
      </c>
      <c r="AX38" s="828"/>
      <c r="AY38" s="829"/>
      <c r="AZ38" s="830"/>
      <c r="BA38" s="830"/>
      <c r="BB38" s="830"/>
      <c r="BC38" s="830"/>
      <c r="BD38" s="831"/>
    </row>
    <row r="39" spans="1:56" ht="39.950000000000003" customHeight="1" x14ac:dyDescent="0.15">
      <c r="A39" s="151"/>
      <c r="B39" s="169">
        <f t="shared" si="2"/>
        <v>27</v>
      </c>
      <c r="C39" s="815"/>
      <c r="D39" s="816"/>
      <c r="E39" s="817"/>
      <c r="F39" s="818"/>
      <c r="G39" s="819"/>
      <c r="H39" s="820"/>
      <c r="I39" s="820"/>
      <c r="J39" s="820"/>
      <c r="K39" s="821"/>
      <c r="L39" s="822"/>
      <c r="M39" s="823"/>
      <c r="N39" s="823"/>
      <c r="O39" s="824"/>
      <c r="P39" s="170"/>
      <c r="Q39" s="171"/>
      <c r="R39" s="171"/>
      <c r="S39" s="171"/>
      <c r="T39" s="171"/>
      <c r="U39" s="171"/>
      <c r="V39" s="172"/>
      <c r="W39" s="170"/>
      <c r="X39" s="171"/>
      <c r="Y39" s="171"/>
      <c r="Z39" s="171"/>
      <c r="AA39" s="171"/>
      <c r="AB39" s="171"/>
      <c r="AC39" s="172"/>
      <c r="AD39" s="170"/>
      <c r="AE39" s="171"/>
      <c r="AF39" s="171"/>
      <c r="AG39" s="171"/>
      <c r="AH39" s="171"/>
      <c r="AI39" s="171"/>
      <c r="AJ39" s="172"/>
      <c r="AK39" s="170"/>
      <c r="AL39" s="171"/>
      <c r="AM39" s="171"/>
      <c r="AN39" s="171"/>
      <c r="AO39" s="171"/>
      <c r="AP39" s="171"/>
      <c r="AQ39" s="172"/>
      <c r="AR39" s="170"/>
      <c r="AS39" s="171"/>
      <c r="AT39" s="172"/>
      <c r="AU39" s="825">
        <f t="shared" si="3"/>
        <v>0</v>
      </c>
      <c r="AV39" s="826"/>
      <c r="AW39" s="827">
        <f t="shared" si="1"/>
        <v>0</v>
      </c>
      <c r="AX39" s="828"/>
      <c r="AY39" s="829"/>
      <c r="AZ39" s="830"/>
      <c r="BA39" s="830"/>
      <c r="BB39" s="830"/>
      <c r="BC39" s="830"/>
      <c r="BD39" s="831"/>
    </row>
    <row r="40" spans="1:56" ht="39.950000000000003" customHeight="1" x14ac:dyDescent="0.15">
      <c r="A40" s="151"/>
      <c r="B40" s="169">
        <f t="shared" si="2"/>
        <v>28</v>
      </c>
      <c r="C40" s="815"/>
      <c r="D40" s="816"/>
      <c r="E40" s="817"/>
      <c r="F40" s="818"/>
      <c r="G40" s="819"/>
      <c r="H40" s="820"/>
      <c r="I40" s="820"/>
      <c r="J40" s="820"/>
      <c r="K40" s="821"/>
      <c r="L40" s="822"/>
      <c r="M40" s="823"/>
      <c r="N40" s="823"/>
      <c r="O40" s="824"/>
      <c r="P40" s="204"/>
      <c r="Q40" s="205"/>
      <c r="R40" s="205"/>
      <c r="S40" s="205"/>
      <c r="T40" s="205"/>
      <c r="U40" s="205"/>
      <c r="V40" s="206"/>
      <c r="W40" s="204"/>
      <c r="X40" s="205"/>
      <c r="Y40" s="205"/>
      <c r="Z40" s="205"/>
      <c r="AA40" s="205"/>
      <c r="AB40" s="205"/>
      <c r="AC40" s="206"/>
      <c r="AD40" s="204"/>
      <c r="AE40" s="205"/>
      <c r="AF40" s="205"/>
      <c r="AG40" s="205"/>
      <c r="AH40" s="205"/>
      <c r="AI40" s="205"/>
      <c r="AJ40" s="206"/>
      <c r="AK40" s="204"/>
      <c r="AL40" s="205"/>
      <c r="AM40" s="205"/>
      <c r="AN40" s="205"/>
      <c r="AO40" s="205"/>
      <c r="AP40" s="205"/>
      <c r="AQ40" s="206"/>
      <c r="AR40" s="204"/>
      <c r="AS40" s="205"/>
      <c r="AT40" s="206"/>
      <c r="AU40" s="825">
        <f t="shared" si="3"/>
        <v>0</v>
      </c>
      <c r="AV40" s="826"/>
      <c r="AW40" s="827">
        <f t="shared" si="1"/>
        <v>0</v>
      </c>
      <c r="AX40" s="828"/>
      <c r="AY40" s="829"/>
      <c r="AZ40" s="830"/>
      <c r="BA40" s="830"/>
      <c r="BB40" s="830"/>
      <c r="BC40" s="830"/>
      <c r="BD40" s="831"/>
    </row>
    <row r="41" spans="1:56" ht="39.950000000000003" customHeight="1" x14ac:dyDescent="0.15">
      <c r="A41" s="151"/>
      <c r="B41" s="169">
        <f t="shared" si="2"/>
        <v>29</v>
      </c>
      <c r="C41" s="815"/>
      <c r="D41" s="816"/>
      <c r="E41" s="817"/>
      <c r="F41" s="818"/>
      <c r="G41" s="819"/>
      <c r="H41" s="820"/>
      <c r="I41" s="820"/>
      <c r="J41" s="820"/>
      <c r="K41" s="821"/>
      <c r="L41" s="822"/>
      <c r="M41" s="823"/>
      <c r="N41" s="823"/>
      <c r="O41" s="824"/>
      <c r="P41" s="170"/>
      <c r="Q41" s="171"/>
      <c r="R41" s="171"/>
      <c r="S41" s="171"/>
      <c r="T41" s="171"/>
      <c r="U41" s="171"/>
      <c r="V41" s="172"/>
      <c r="W41" s="170"/>
      <c r="X41" s="171"/>
      <c r="Y41" s="171"/>
      <c r="Z41" s="171"/>
      <c r="AA41" s="171"/>
      <c r="AB41" s="171"/>
      <c r="AC41" s="172"/>
      <c r="AD41" s="170"/>
      <c r="AE41" s="171"/>
      <c r="AF41" s="171"/>
      <c r="AG41" s="171"/>
      <c r="AH41" s="171"/>
      <c r="AI41" s="171"/>
      <c r="AJ41" s="172"/>
      <c r="AK41" s="170"/>
      <c r="AL41" s="171"/>
      <c r="AM41" s="171"/>
      <c r="AN41" s="171"/>
      <c r="AO41" s="171"/>
      <c r="AP41" s="171"/>
      <c r="AQ41" s="172"/>
      <c r="AR41" s="170"/>
      <c r="AS41" s="171"/>
      <c r="AT41" s="172"/>
      <c r="AU41" s="825">
        <f t="shared" si="3"/>
        <v>0</v>
      </c>
      <c r="AV41" s="826"/>
      <c r="AW41" s="827">
        <f t="shared" si="1"/>
        <v>0</v>
      </c>
      <c r="AX41" s="828"/>
      <c r="AY41" s="829"/>
      <c r="AZ41" s="830"/>
      <c r="BA41" s="830"/>
      <c r="BB41" s="830"/>
      <c r="BC41" s="830"/>
      <c r="BD41" s="831"/>
    </row>
    <row r="42" spans="1:56" ht="39.950000000000003" customHeight="1" x14ac:dyDescent="0.15">
      <c r="A42" s="151"/>
      <c r="B42" s="169">
        <f t="shared" si="2"/>
        <v>30</v>
      </c>
      <c r="C42" s="815"/>
      <c r="D42" s="816"/>
      <c r="E42" s="817"/>
      <c r="F42" s="818"/>
      <c r="G42" s="819"/>
      <c r="H42" s="820"/>
      <c r="I42" s="820"/>
      <c r="J42" s="820"/>
      <c r="K42" s="821"/>
      <c r="L42" s="822"/>
      <c r="M42" s="823"/>
      <c r="N42" s="823"/>
      <c r="O42" s="824"/>
      <c r="P42" s="170"/>
      <c r="Q42" s="171"/>
      <c r="R42" s="171"/>
      <c r="S42" s="171"/>
      <c r="T42" s="171"/>
      <c r="U42" s="171"/>
      <c r="V42" s="172"/>
      <c r="W42" s="170"/>
      <c r="X42" s="171"/>
      <c r="Y42" s="171"/>
      <c r="Z42" s="171"/>
      <c r="AA42" s="171"/>
      <c r="AB42" s="171"/>
      <c r="AC42" s="172"/>
      <c r="AD42" s="170"/>
      <c r="AE42" s="171"/>
      <c r="AF42" s="171"/>
      <c r="AG42" s="171"/>
      <c r="AH42" s="171"/>
      <c r="AI42" s="171"/>
      <c r="AJ42" s="172"/>
      <c r="AK42" s="170"/>
      <c r="AL42" s="171"/>
      <c r="AM42" s="171"/>
      <c r="AN42" s="171"/>
      <c r="AO42" s="171"/>
      <c r="AP42" s="171"/>
      <c r="AQ42" s="172"/>
      <c r="AR42" s="170"/>
      <c r="AS42" s="171"/>
      <c r="AT42" s="172"/>
      <c r="AU42" s="825">
        <f t="shared" si="3"/>
        <v>0</v>
      </c>
      <c r="AV42" s="826"/>
      <c r="AW42" s="827">
        <f t="shared" si="1"/>
        <v>0</v>
      </c>
      <c r="AX42" s="828"/>
      <c r="AY42" s="829"/>
      <c r="AZ42" s="830"/>
      <c r="BA42" s="830"/>
      <c r="BB42" s="830"/>
      <c r="BC42" s="830"/>
      <c r="BD42" s="831"/>
    </row>
    <row r="43" spans="1:56" ht="39.950000000000003" customHeight="1" x14ac:dyDescent="0.15">
      <c r="A43" s="151"/>
      <c r="B43" s="169">
        <f t="shared" si="2"/>
        <v>31</v>
      </c>
      <c r="C43" s="815"/>
      <c r="D43" s="816"/>
      <c r="E43" s="817"/>
      <c r="F43" s="818"/>
      <c r="G43" s="819"/>
      <c r="H43" s="820"/>
      <c r="I43" s="820"/>
      <c r="J43" s="820"/>
      <c r="K43" s="821"/>
      <c r="L43" s="822"/>
      <c r="M43" s="823"/>
      <c r="N43" s="823"/>
      <c r="O43" s="824"/>
      <c r="P43" s="170"/>
      <c r="Q43" s="171"/>
      <c r="R43" s="171"/>
      <c r="S43" s="171"/>
      <c r="T43" s="171"/>
      <c r="U43" s="171"/>
      <c r="V43" s="172"/>
      <c r="W43" s="170"/>
      <c r="X43" s="171"/>
      <c r="Y43" s="171"/>
      <c r="Z43" s="171"/>
      <c r="AA43" s="171"/>
      <c r="AB43" s="171"/>
      <c r="AC43" s="172"/>
      <c r="AD43" s="170"/>
      <c r="AE43" s="171"/>
      <c r="AF43" s="171"/>
      <c r="AG43" s="171"/>
      <c r="AH43" s="171"/>
      <c r="AI43" s="171"/>
      <c r="AJ43" s="172"/>
      <c r="AK43" s="170"/>
      <c r="AL43" s="171"/>
      <c r="AM43" s="171"/>
      <c r="AN43" s="171"/>
      <c r="AO43" s="171"/>
      <c r="AP43" s="171"/>
      <c r="AQ43" s="172"/>
      <c r="AR43" s="170"/>
      <c r="AS43" s="171"/>
      <c r="AT43" s="172"/>
      <c r="AU43" s="825">
        <f t="shared" si="3"/>
        <v>0</v>
      </c>
      <c r="AV43" s="826"/>
      <c r="AW43" s="827">
        <f t="shared" si="1"/>
        <v>0</v>
      </c>
      <c r="AX43" s="828"/>
      <c r="AY43" s="829"/>
      <c r="AZ43" s="830"/>
      <c r="BA43" s="830"/>
      <c r="BB43" s="830"/>
      <c r="BC43" s="830"/>
      <c r="BD43" s="831"/>
    </row>
    <row r="44" spans="1:56" ht="39.950000000000003" customHeight="1" x14ac:dyDescent="0.15">
      <c r="A44" s="151"/>
      <c r="B44" s="169">
        <f t="shared" si="2"/>
        <v>32</v>
      </c>
      <c r="C44" s="815"/>
      <c r="D44" s="816"/>
      <c r="E44" s="817"/>
      <c r="F44" s="818"/>
      <c r="G44" s="819"/>
      <c r="H44" s="820"/>
      <c r="I44" s="820"/>
      <c r="J44" s="820"/>
      <c r="K44" s="821"/>
      <c r="L44" s="822"/>
      <c r="M44" s="823"/>
      <c r="N44" s="823"/>
      <c r="O44" s="824"/>
      <c r="P44" s="170"/>
      <c r="Q44" s="171"/>
      <c r="R44" s="171"/>
      <c r="S44" s="171"/>
      <c r="T44" s="171"/>
      <c r="U44" s="171"/>
      <c r="V44" s="172"/>
      <c r="W44" s="170"/>
      <c r="X44" s="171"/>
      <c r="Y44" s="171"/>
      <c r="Z44" s="171"/>
      <c r="AA44" s="171"/>
      <c r="AB44" s="171"/>
      <c r="AC44" s="172"/>
      <c r="AD44" s="170"/>
      <c r="AE44" s="171"/>
      <c r="AF44" s="171"/>
      <c r="AG44" s="171"/>
      <c r="AH44" s="171"/>
      <c r="AI44" s="171"/>
      <c r="AJ44" s="172"/>
      <c r="AK44" s="170"/>
      <c r="AL44" s="171"/>
      <c r="AM44" s="171"/>
      <c r="AN44" s="171"/>
      <c r="AO44" s="171"/>
      <c r="AP44" s="171"/>
      <c r="AQ44" s="172"/>
      <c r="AR44" s="170"/>
      <c r="AS44" s="171"/>
      <c r="AT44" s="172"/>
      <c r="AU44" s="825">
        <f t="shared" si="3"/>
        <v>0</v>
      </c>
      <c r="AV44" s="826"/>
      <c r="AW44" s="827">
        <f t="shared" si="1"/>
        <v>0</v>
      </c>
      <c r="AX44" s="828"/>
      <c r="AY44" s="829"/>
      <c r="AZ44" s="830"/>
      <c r="BA44" s="830"/>
      <c r="BB44" s="830"/>
      <c r="BC44" s="830"/>
      <c r="BD44" s="831"/>
    </row>
    <row r="45" spans="1:56" ht="39.950000000000003" customHeight="1" x14ac:dyDescent="0.15">
      <c r="A45" s="151"/>
      <c r="B45" s="169">
        <f t="shared" si="2"/>
        <v>33</v>
      </c>
      <c r="C45" s="815"/>
      <c r="D45" s="816"/>
      <c r="E45" s="817"/>
      <c r="F45" s="818"/>
      <c r="G45" s="819"/>
      <c r="H45" s="820"/>
      <c r="I45" s="820"/>
      <c r="J45" s="820"/>
      <c r="K45" s="821"/>
      <c r="L45" s="822"/>
      <c r="M45" s="823"/>
      <c r="N45" s="823"/>
      <c r="O45" s="824"/>
      <c r="P45" s="170"/>
      <c r="Q45" s="171"/>
      <c r="R45" s="171"/>
      <c r="S45" s="171"/>
      <c r="T45" s="171"/>
      <c r="U45" s="171"/>
      <c r="V45" s="172"/>
      <c r="W45" s="170"/>
      <c r="X45" s="171"/>
      <c r="Y45" s="171"/>
      <c r="Z45" s="171"/>
      <c r="AA45" s="171"/>
      <c r="AB45" s="171"/>
      <c r="AC45" s="172"/>
      <c r="AD45" s="170"/>
      <c r="AE45" s="171"/>
      <c r="AF45" s="171"/>
      <c r="AG45" s="171"/>
      <c r="AH45" s="171"/>
      <c r="AI45" s="171"/>
      <c r="AJ45" s="172"/>
      <c r="AK45" s="170"/>
      <c r="AL45" s="171"/>
      <c r="AM45" s="171"/>
      <c r="AN45" s="171"/>
      <c r="AO45" s="171"/>
      <c r="AP45" s="171"/>
      <c r="AQ45" s="172"/>
      <c r="AR45" s="170"/>
      <c r="AS45" s="171"/>
      <c r="AT45" s="172"/>
      <c r="AU45" s="825">
        <f t="shared" si="3"/>
        <v>0</v>
      </c>
      <c r="AV45" s="826"/>
      <c r="AW45" s="827">
        <f t="shared" si="1"/>
        <v>0</v>
      </c>
      <c r="AX45" s="828"/>
      <c r="AY45" s="829"/>
      <c r="AZ45" s="830"/>
      <c r="BA45" s="830"/>
      <c r="BB45" s="830"/>
      <c r="BC45" s="830"/>
      <c r="BD45" s="831"/>
    </row>
    <row r="46" spans="1:56" ht="39.950000000000003" customHeight="1" x14ac:dyDescent="0.15">
      <c r="A46" s="151"/>
      <c r="B46" s="169">
        <f t="shared" si="2"/>
        <v>34</v>
      </c>
      <c r="C46" s="815"/>
      <c r="D46" s="816"/>
      <c r="E46" s="817"/>
      <c r="F46" s="818"/>
      <c r="G46" s="819"/>
      <c r="H46" s="820"/>
      <c r="I46" s="820"/>
      <c r="J46" s="820"/>
      <c r="K46" s="821"/>
      <c r="L46" s="822"/>
      <c r="M46" s="823"/>
      <c r="N46" s="823"/>
      <c r="O46" s="824"/>
      <c r="P46" s="170"/>
      <c r="Q46" s="171"/>
      <c r="R46" s="171"/>
      <c r="S46" s="171"/>
      <c r="T46" s="171"/>
      <c r="U46" s="171"/>
      <c r="V46" s="172"/>
      <c r="W46" s="170"/>
      <c r="X46" s="171"/>
      <c r="Y46" s="171"/>
      <c r="Z46" s="171"/>
      <c r="AA46" s="171"/>
      <c r="AB46" s="171"/>
      <c r="AC46" s="172"/>
      <c r="AD46" s="170"/>
      <c r="AE46" s="171"/>
      <c r="AF46" s="171"/>
      <c r="AG46" s="171"/>
      <c r="AH46" s="171"/>
      <c r="AI46" s="171"/>
      <c r="AJ46" s="172"/>
      <c r="AK46" s="170"/>
      <c r="AL46" s="171"/>
      <c r="AM46" s="171"/>
      <c r="AN46" s="171"/>
      <c r="AO46" s="171"/>
      <c r="AP46" s="171"/>
      <c r="AQ46" s="172"/>
      <c r="AR46" s="170"/>
      <c r="AS46" s="171"/>
      <c r="AT46" s="172"/>
      <c r="AU46" s="825">
        <f t="shared" si="3"/>
        <v>0</v>
      </c>
      <c r="AV46" s="826"/>
      <c r="AW46" s="827">
        <f t="shared" si="1"/>
        <v>0</v>
      </c>
      <c r="AX46" s="828"/>
      <c r="AY46" s="829"/>
      <c r="AZ46" s="830"/>
      <c r="BA46" s="830"/>
      <c r="BB46" s="830"/>
      <c r="BC46" s="830"/>
      <c r="BD46" s="831"/>
    </row>
    <row r="47" spans="1:56" ht="39.950000000000003" customHeight="1" x14ac:dyDescent="0.15">
      <c r="A47" s="151"/>
      <c r="B47" s="169">
        <f t="shared" si="2"/>
        <v>35</v>
      </c>
      <c r="C47" s="815"/>
      <c r="D47" s="816"/>
      <c r="E47" s="817"/>
      <c r="F47" s="818"/>
      <c r="G47" s="819"/>
      <c r="H47" s="820"/>
      <c r="I47" s="820"/>
      <c r="J47" s="820"/>
      <c r="K47" s="821"/>
      <c r="L47" s="822"/>
      <c r="M47" s="823"/>
      <c r="N47" s="823"/>
      <c r="O47" s="824"/>
      <c r="P47" s="170"/>
      <c r="Q47" s="171"/>
      <c r="R47" s="171"/>
      <c r="S47" s="171"/>
      <c r="T47" s="171"/>
      <c r="U47" s="171"/>
      <c r="V47" s="172"/>
      <c r="W47" s="170"/>
      <c r="X47" s="171"/>
      <c r="Y47" s="171"/>
      <c r="Z47" s="171"/>
      <c r="AA47" s="171"/>
      <c r="AB47" s="171"/>
      <c r="AC47" s="172"/>
      <c r="AD47" s="170"/>
      <c r="AE47" s="171"/>
      <c r="AF47" s="171"/>
      <c r="AG47" s="171"/>
      <c r="AH47" s="171"/>
      <c r="AI47" s="171"/>
      <c r="AJ47" s="172"/>
      <c r="AK47" s="170"/>
      <c r="AL47" s="171"/>
      <c r="AM47" s="171"/>
      <c r="AN47" s="171"/>
      <c r="AO47" s="171"/>
      <c r="AP47" s="171"/>
      <c r="AQ47" s="172"/>
      <c r="AR47" s="170"/>
      <c r="AS47" s="171"/>
      <c r="AT47" s="172"/>
      <c r="AU47" s="825">
        <f t="shared" si="3"/>
        <v>0</v>
      </c>
      <c r="AV47" s="826"/>
      <c r="AW47" s="827">
        <f t="shared" si="1"/>
        <v>0</v>
      </c>
      <c r="AX47" s="828"/>
      <c r="AY47" s="829"/>
      <c r="AZ47" s="830"/>
      <c r="BA47" s="830"/>
      <c r="BB47" s="830"/>
      <c r="BC47" s="830"/>
      <c r="BD47" s="831"/>
    </row>
    <row r="48" spans="1:56" ht="39.950000000000003" customHeight="1" x14ac:dyDescent="0.15">
      <c r="A48" s="151"/>
      <c r="B48" s="169">
        <f t="shared" si="2"/>
        <v>36</v>
      </c>
      <c r="C48" s="815"/>
      <c r="D48" s="816"/>
      <c r="E48" s="817"/>
      <c r="F48" s="818"/>
      <c r="G48" s="819"/>
      <c r="H48" s="820"/>
      <c r="I48" s="820"/>
      <c r="J48" s="820"/>
      <c r="K48" s="821"/>
      <c r="L48" s="822"/>
      <c r="M48" s="823"/>
      <c r="N48" s="823"/>
      <c r="O48" s="824"/>
      <c r="P48" s="170"/>
      <c r="Q48" s="171"/>
      <c r="R48" s="171"/>
      <c r="S48" s="171"/>
      <c r="T48" s="171"/>
      <c r="U48" s="171"/>
      <c r="V48" s="172"/>
      <c r="W48" s="170"/>
      <c r="X48" s="171"/>
      <c r="Y48" s="171"/>
      <c r="Z48" s="171"/>
      <c r="AA48" s="171"/>
      <c r="AB48" s="171"/>
      <c r="AC48" s="172"/>
      <c r="AD48" s="170"/>
      <c r="AE48" s="171"/>
      <c r="AF48" s="171"/>
      <c r="AG48" s="171"/>
      <c r="AH48" s="171"/>
      <c r="AI48" s="171"/>
      <c r="AJ48" s="172"/>
      <c r="AK48" s="170"/>
      <c r="AL48" s="171"/>
      <c r="AM48" s="171"/>
      <c r="AN48" s="171"/>
      <c r="AO48" s="171"/>
      <c r="AP48" s="171"/>
      <c r="AQ48" s="172"/>
      <c r="AR48" s="170"/>
      <c r="AS48" s="171"/>
      <c r="AT48" s="172"/>
      <c r="AU48" s="825">
        <f t="shared" si="3"/>
        <v>0</v>
      </c>
      <c r="AV48" s="826"/>
      <c r="AW48" s="827">
        <f t="shared" si="1"/>
        <v>0</v>
      </c>
      <c r="AX48" s="828"/>
      <c r="AY48" s="829"/>
      <c r="AZ48" s="830"/>
      <c r="BA48" s="830"/>
      <c r="BB48" s="830"/>
      <c r="BC48" s="830"/>
      <c r="BD48" s="831"/>
    </row>
    <row r="49" spans="1:56" ht="39.950000000000003" customHeight="1" x14ac:dyDescent="0.15">
      <c r="A49" s="151"/>
      <c r="B49" s="169">
        <f t="shared" si="2"/>
        <v>37</v>
      </c>
      <c r="C49" s="815"/>
      <c r="D49" s="816"/>
      <c r="E49" s="817"/>
      <c r="F49" s="818"/>
      <c r="G49" s="819"/>
      <c r="H49" s="820"/>
      <c r="I49" s="820"/>
      <c r="J49" s="820"/>
      <c r="K49" s="821"/>
      <c r="L49" s="822"/>
      <c r="M49" s="823"/>
      <c r="N49" s="823"/>
      <c r="O49" s="824"/>
      <c r="P49" s="170"/>
      <c r="Q49" s="171"/>
      <c r="R49" s="171"/>
      <c r="S49" s="171"/>
      <c r="T49" s="171"/>
      <c r="U49" s="171"/>
      <c r="V49" s="172"/>
      <c r="W49" s="170"/>
      <c r="X49" s="171"/>
      <c r="Y49" s="171"/>
      <c r="Z49" s="171"/>
      <c r="AA49" s="171"/>
      <c r="AB49" s="171"/>
      <c r="AC49" s="172"/>
      <c r="AD49" s="170"/>
      <c r="AE49" s="171"/>
      <c r="AF49" s="171"/>
      <c r="AG49" s="171"/>
      <c r="AH49" s="171"/>
      <c r="AI49" s="171"/>
      <c r="AJ49" s="172"/>
      <c r="AK49" s="170"/>
      <c r="AL49" s="171"/>
      <c r="AM49" s="171"/>
      <c r="AN49" s="171"/>
      <c r="AO49" s="171"/>
      <c r="AP49" s="171"/>
      <c r="AQ49" s="172"/>
      <c r="AR49" s="170"/>
      <c r="AS49" s="171"/>
      <c r="AT49" s="172"/>
      <c r="AU49" s="825">
        <f t="shared" si="3"/>
        <v>0</v>
      </c>
      <c r="AV49" s="826"/>
      <c r="AW49" s="827">
        <f t="shared" si="1"/>
        <v>0</v>
      </c>
      <c r="AX49" s="828"/>
      <c r="AY49" s="829"/>
      <c r="AZ49" s="830"/>
      <c r="BA49" s="830"/>
      <c r="BB49" s="830"/>
      <c r="BC49" s="830"/>
      <c r="BD49" s="831"/>
    </row>
    <row r="50" spans="1:56" ht="39.950000000000003" customHeight="1" x14ac:dyDescent="0.15">
      <c r="A50" s="151"/>
      <c r="B50" s="169">
        <f t="shared" si="2"/>
        <v>38</v>
      </c>
      <c r="C50" s="815"/>
      <c r="D50" s="816"/>
      <c r="E50" s="817"/>
      <c r="F50" s="818"/>
      <c r="G50" s="819"/>
      <c r="H50" s="820"/>
      <c r="I50" s="820"/>
      <c r="J50" s="820"/>
      <c r="K50" s="821"/>
      <c r="L50" s="822"/>
      <c r="M50" s="823"/>
      <c r="N50" s="823"/>
      <c r="O50" s="824"/>
      <c r="P50" s="170"/>
      <c r="Q50" s="171"/>
      <c r="R50" s="171"/>
      <c r="S50" s="171"/>
      <c r="T50" s="171"/>
      <c r="U50" s="171"/>
      <c r="V50" s="172"/>
      <c r="W50" s="170"/>
      <c r="X50" s="171"/>
      <c r="Y50" s="171"/>
      <c r="Z50" s="171"/>
      <c r="AA50" s="171"/>
      <c r="AB50" s="171"/>
      <c r="AC50" s="172"/>
      <c r="AD50" s="170"/>
      <c r="AE50" s="171"/>
      <c r="AF50" s="171"/>
      <c r="AG50" s="171"/>
      <c r="AH50" s="171"/>
      <c r="AI50" s="171"/>
      <c r="AJ50" s="172"/>
      <c r="AK50" s="170"/>
      <c r="AL50" s="171"/>
      <c r="AM50" s="171"/>
      <c r="AN50" s="171"/>
      <c r="AO50" s="171"/>
      <c r="AP50" s="171"/>
      <c r="AQ50" s="172"/>
      <c r="AR50" s="170"/>
      <c r="AS50" s="171"/>
      <c r="AT50" s="172"/>
      <c r="AU50" s="825">
        <f t="shared" si="3"/>
        <v>0</v>
      </c>
      <c r="AV50" s="826"/>
      <c r="AW50" s="827">
        <f t="shared" si="1"/>
        <v>0</v>
      </c>
      <c r="AX50" s="828"/>
      <c r="AY50" s="829"/>
      <c r="AZ50" s="830"/>
      <c r="BA50" s="830"/>
      <c r="BB50" s="830"/>
      <c r="BC50" s="830"/>
      <c r="BD50" s="831"/>
    </row>
    <row r="51" spans="1:56" ht="39.950000000000003" customHeight="1" x14ac:dyDescent="0.15">
      <c r="A51" s="151"/>
      <c r="B51" s="169">
        <f t="shared" si="2"/>
        <v>39</v>
      </c>
      <c r="C51" s="815"/>
      <c r="D51" s="816"/>
      <c r="E51" s="817"/>
      <c r="F51" s="818"/>
      <c r="G51" s="819"/>
      <c r="H51" s="820"/>
      <c r="I51" s="820"/>
      <c r="J51" s="820"/>
      <c r="K51" s="821"/>
      <c r="L51" s="822"/>
      <c r="M51" s="823"/>
      <c r="N51" s="823"/>
      <c r="O51" s="824"/>
      <c r="P51" s="170"/>
      <c r="Q51" s="171"/>
      <c r="R51" s="171"/>
      <c r="S51" s="171"/>
      <c r="T51" s="171"/>
      <c r="U51" s="171"/>
      <c r="V51" s="172"/>
      <c r="W51" s="170"/>
      <c r="X51" s="171"/>
      <c r="Y51" s="171"/>
      <c r="Z51" s="171"/>
      <c r="AA51" s="171"/>
      <c r="AB51" s="171"/>
      <c r="AC51" s="172"/>
      <c r="AD51" s="170"/>
      <c r="AE51" s="171"/>
      <c r="AF51" s="171"/>
      <c r="AG51" s="171"/>
      <c r="AH51" s="171"/>
      <c r="AI51" s="171"/>
      <c r="AJ51" s="172"/>
      <c r="AK51" s="170"/>
      <c r="AL51" s="171"/>
      <c r="AM51" s="171"/>
      <c r="AN51" s="171"/>
      <c r="AO51" s="171"/>
      <c r="AP51" s="171"/>
      <c r="AQ51" s="172"/>
      <c r="AR51" s="170"/>
      <c r="AS51" s="171"/>
      <c r="AT51" s="172"/>
      <c r="AU51" s="825">
        <f t="shared" si="3"/>
        <v>0</v>
      </c>
      <c r="AV51" s="826"/>
      <c r="AW51" s="827">
        <f t="shared" si="1"/>
        <v>0</v>
      </c>
      <c r="AX51" s="828"/>
      <c r="AY51" s="829"/>
      <c r="AZ51" s="830"/>
      <c r="BA51" s="830"/>
      <c r="BB51" s="830"/>
      <c r="BC51" s="830"/>
      <c r="BD51" s="831"/>
    </row>
    <row r="52" spans="1:56" ht="39.950000000000003" customHeight="1" x14ac:dyDescent="0.15">
      <c r="A52" s="151"/>
      <c r="B52" s="169">
        <f t="shared" si="2"/>
        <v>40</v>
      </c>
      <c r="C52" s="815"/>
      <c r="D52" s="816"/>
      <c r="E52" s="817"/>
      <c r="F52" s="818"/>
      <c r="G52" s="819"/>
      <c r="H52" s="820"/>
      <c r="I52" s="820"/>
      <c r="J52" s="820"/>
      <c r="K52" s="821"/>
      <c r="L52" s="822"/>
      <c r="M52" s="823"/>
      <c r="N52" s="823"/>
      <c r="O52" s="824"/>
      <c r="P52" s="170"/>
      <c r="Q52" s="171"/>
      <c r="R52" s="171"/>
      <c r="S52" s="171"/>
      <c r="T52" s="171"/>
      <c r="U52" s="171"/>
      <c r="V52" s="172"/>
      <c r="W52" s="170"/>
      <c r="X52" s="171"/>
      <c r="Y52" s="171"/>
      <c r="Z52" s="171"/>
      <c r="AA52" s="171"/>
      <c r="AB52" s="171"/>
      <c r="AC52" s="172"/>
      <c r="AD52" s="170"/>
      <c r="AE52" s="171"/>
      <c r="AF52" s="171"/>
      <c r="AG52" s="171"/>
      <c r="AH52" s="171"/>
      <c r="AI52" s="171"/>
      <c r="AJ52" s="172"/>
      <c r="AK52" s="170"/>
      <c r="AL52" s="171"/>
      <c r="AM52" s="171"/>
      <c r="AN52" s="171"/>
      <c r="AO52" s="171"/>
      <c r="AP52" s="171"/>
      <c r="AQ52" s="172"/>
      <c r="AR52" s="170"/>
      <c r="AS52" s="171"/>
      <c r="AT52" s="172"/>
      <c r="AU52" s="825">
        <f t="shared" si="3"/>
        <v>0</v>
      </c>
      <c r="AV52" s="826"/>
      <c r="AW52" s="827">
        <f t="shared" si="1"/>
        <v>0</v>
      </c>
      <c r="AX52" s="828"/>
      <c r="AY52" s="829"/>
      <c r="AZ52" s="830"/>
      <c r="BA52" s="830"/>
      <c r="BB52" s="830"/>
      <c r="BC52" s="830"/>
      <c r="BD52" s="831"/>
    </row>
    <row r="53" spans="1:56" ht="39.950000000000003" customHeight="1" x14ac:dyDescent="0.15">
      <c r="A53" s="151"/>
      <c r="B53" s="169">
        <f t="shared" si="2"/>
        <v>41</v>
      </c>
      <c r="C53" s="815"/>
      <c r="D53" s="816"/>
      <c r="E53" s="817"/>
      <c r="F53" s="818"/>
      <c r="G53" s="819"/>
      <c r="H53" s="820"/>
      <c r="I53" s="820"/>
      <c r="J53" s="820"/>
      <c r="K53" s="821"/>
      <c r="L53" s="822"/>
      <c r="M53" s="823"/>
      <c r="N53" s="823"/>
      <c r="O53" s="824"/>
      <c r="P53" s="170"/>
      <c r="Q53" s="171"/>
      <c r="R53" s="171"/>
      <c r="S53" s="171"/>
      <c r="T53" s="171"/>
      <c r="U53" s="171"/>
      <c r="V53" s="172"/>
      <c r="W53" s="170"/>
      <c r="X53" s="171"/>
      <c r="Y53" s="171"/>
      <c r="Z53" s="171"/>
      <c r="AA53" s="171"/>
      <c r="AB53" s="171"/>
      <c r="AC53" s="172"/>
      <c r="AD53" s="170"/>
      <c r="AE53" s="171"/>
      <c r="AF53" s="171"/>
      <c r="AG53" s="171"/>
      <c r="AH53" s="171"/>
      <c r="AI53" s="171"/>
      <c r="AJ53" s="172"/>
      <c r="AK53" s="170"/>
      <c r="AL53" s="171"/>
      <c r="AM53" s="171"/>
      <c r="AN53" s="171"/>
      <c r="AO53" s="171"/>
      <c r="AP53" s="171"/>
      <c r="AQ53" s="172"/>
      <c r="AR53" s="170"/>
      <c r="AS53" s="171"/>
      <c r="AT53" s="172"/>
      <c r="AU53" s="825">
        <f t="shared" si="3"/>
        <v>0</v>
      </c>
      <c r="AV53" s="826"/>
      <c r="AW53" s="827">
        <f t="shared" si="1"/>
        <v>0</v>
      </c>
      <c r="AX53" s="828"/>
      <c r="AY53" s="829"/>
      <c r="AZ53" s="830"/>
      <c r="BA53" s="830"/>
      <c r="BB53" s="830"/>
      <c r="BC53" s="830"/>
      <c r="BD53" s="831"/>
    </row>
    <row r="54" spans="1:56" ht="39.950000000000003" customHeight="1" x14ac:dyDescent="0.15">
      <c r="A54" s="151"/>
      <c r="B54" s="169">
        <f t="shared" si="2"/>
        <v>42</v>
      </c>
      <c r="C54" s="815"/>
      <c r="D54" s="816"/>
      <c r="E54" s="817"/>
      <c r="F54" s="818"/>
      <c r="G54" s="819"/>
      <c r="H54" s="820"/>
      <c r="I54" s="820"/>
      <c r="J54" s="820"/>
      <c r="K54" s="821"/>
      <c r="L54" s="822"/>
      <c r="M54" s="823"/>
      <c r="N54" s="823"/>
      <c r="O54" s="824"/>
      <c r="P54" s="170"/>
      <c r="Q54" s="171"/>
      <c r="R54" s="171"/>
      <c r="S54" s="171"/>
      <c r="T54" s="171"/>
      <c r="U54" s="171"/>
      <c r="V54" s="172"/>
      <c r="W54" s="170"/>
      <c r="X54" s="171"/>
      <c r="Y54" s="171"/>
      <c r="Z54" s="171"/>
      <c r="AA54" s="171"/>
      <c r="AB54" s="171"/>
      <c r="AC54" s="172"/>
      <c r="AD54" s="170"/>
      <c r="AE54" s="171"/>
      <c r="AF54" s="171"/>
      <c r="AG54" s="171"/>
      <c r="AH54" s="171"/>
      <c r="AI54" s="171"/>
      <c r="AJ54" s="172"/>
      <c r="AK54" s="170"/>
      <c r="AL54" s="171"/>
      <c r="AM54" s="171"/>
      <c r="AN54" s="171"/>
      <c r="AO54" s="171"/>
      <c r="AP54" s="171"/>
      <c r="AQ54" s="172"/>
      <c r="AR54" s="170"/>
      <c r="AS54" s="171"/>
      <c r="AT54" s="172"/>
      <c r="AU54" s="825">
        <f t="shared" si="3"/>
        <v>0</v>
      </c>
      <c r="AV54" s="826"/>
      <c r="AW54" s="827">
        <f t="shared" si="1"/>
        <v>0</v>
      </c>
      <c r="AX54" s="828"/>
      <c r="AY54" s="829"/>
      <c r="AZ54" s="830"/>
      <c r="BA54" s="830"/>
      <c r="BB54" s="830"/>
      <c r="BC54" s="830"/>
      <c r="BD54" s="831"/>
    </row>
    <row r="55" spans="1:56" ht="39.950000000000003" customHeight="1" x14ac:dyDescent="0.15">
      <c r="A55" s="151"/>
      <c r="B55" s="169">
        <f t="shared" si="2"/>
        <v>43</v>
      </c>
      <c r="C55" s="815"/>
      <c r="D55" s="816"/>
      <c r="E55" s="817"/>
      <c r="F55" s="818"/>
      <c r="G55" s="819"/>
      <c r="H55" s="820"/>
      <c r="I55" s="820"/>
      <c r="J55" s="820"/>
      <c r="K55" s="821"/>
      <c r="L55" s="822"/>
      <c r="M55" s="823"/>
      <c r="N55" s="823"/>
      <c r="O55" s="824"/>
      <c r="P55" s="170"/>
      <c r="Q55" s="171"/>
      <c r="R55" s="171"/>
      <c r="S55" s="171"/>
      <c r="T55" s="171"/>
      <c r="U55" s="171"/>
      <c r="V55" s="172"/>
      <c r="W55" s="170"/>
      <c r="X55" s="171"/>
      <c r="Y55" s="171"/>
      <c r="Z55" s="171"/>
      <c r="AA55" s="171"/>
      <c r="AB55" s="171"/>
      <c r="AC55" s="172"/>
      <c r="AD55" s="170"/>
      <c r="AE55" s="171"/>
      <c r="AF55" s="171"/>
      <c r="AG55" s="171"/>
      <c r="AH55" s="171"/>
      <c r="AI55" s="171"/>
      <c r="AJ55" s="172"/>
      <c r="AK55" s="170"/>
      <c r="AL55" s="171"/>
      <c r="AM55" s="171"/>
      <c r="AN55" s="171"/>
      <c r="AO55" s="171"/>
      <c r="AP55" s="171"/>
      <c r="AQ55" s="172"/>
      <c r="AR55" s="170"/>
      <c r="AS55" s="171"/>
      <c r="AT55" s="172"/>
      <c r="AU55" s="825">
        <f t="shared" si="3"/>
        <v>0</v>
      </c>
      <c r="AV55" s="826"/>
      <c r="AW55" s="827">
        <f t="shared" si="1"/>
        <v>0</v>
      </c>
      <c r="AX55" s="828"/>
      <c r="AY55" s="829"/>
      <c r="AZ55" s="830"/>
      <c r="BA55" s="830"/>
      <c r="BB55" s="830"/>
      <c r="BC55" s="830"/>
      <c r="BD55" s="831"/>
    </row>
    <row r="56" spans="1:56" ht="39.950000000000003" customHeight="1" x14ac:dyDescent="0.15">
      <c r="A56" s="151"/>
      <c r="B56" s="169">
        <f t="shared" si="2"/>
        <v>44</v>
      </c>
      <c r="C56" s="815"/>
      <c r="D56" s="816"/>
      <c r="E56" s="817"/>
      <c r="F56" s="818"/>
      <c r="G56" s="819"/>
      <c r="H56" s="820"/>
      <c r="I56" s="820"/>
      <c r="J56" s="820"/>
      <c r="K56" s="821"/>
      <c r="L56" s="822"/>
      <c r="M56" s="823"/>
      <c r="N56" s="823"/>
      <c r="O56" s="824"/>
      <c r="P56" s="170"/>
      <c r="Q56" s="171"/>
      <c r="R56" s="171"/>
      <c r="S56" s="171"/>
      <c r="T56" s="171"/>
      <c r="U56" s="171"/>
      <c r="V56" s="172"/>
      <c r="W56" s="170"/>
      <c r="X56" s="171"/>
      <c r="Y56" s="171"/>
      <c r="Z56" s="171"/>
      <c r="AA56" s="171"/>
      <c r="AB56" s="171"/>
      <c r="AC56" s="172"/>
      <c r="AD56" s="170"/>
      <c r="AE56" s="171"/>
      <c r="AF56" s="171"/>
      <c r="AG56" s="171"/>
      <c r="AH56" s="171"/>
      <c r="AI56" s="171"/>
      <c r="AJ56" s="172"/>
      <c r="AK56" s="170"/>
      <c r="AL56" s="171"/>
      <c r="AM56" s="171"/>
      <c r="AN56" s="171"/>
      <c r="AO56" s="171"/>
      <c r="AP56" s="171"/>
      <c r="AQ56" s="172"/>
      <c r="AR56" s="170"/>
      <c r="AS56" s="171"/>
      <c r="AT56" s="172"/>
      <c r="AU56" s="825">
        <f t="shared" si="3"/>
        <v>0</v>
      </c>
      <c r="AV56" s="826"/>
      <c r="AW56" s="827">
        <f t="shared" si="1"/>
        <v>0</v>
      </c>
      <c r="AX56" s="828"/>
      <c r="AY56" s="829"/>
      <c r="AZ56" s="830"/>
      <c r="BA56" s="830"/>
      <c r="BB56" s="830"/>
      <c r="BC56" s="830"/>
      <c r="BD56" s="831"/>
    </row>
    <row r="57" spans="1:56" ht="39.950000000000003" customHeight="1" x14ac:dyDescent="0.15">
      <c r="A57" s="151"/>
      <c r="B57" s="169">
        <f t="shared" si="2"/>
        <v>45</v>
      </c>
      <c r="C57" s="815"/>
      <c r="D57" s="816"/>
      <c r="E57" s="817"/>
      <c r="F57" s="818"/>
      <c r="G57" s="819"/>
      <c r="H57" s="820"/>
      <c r="I57" s="820"/>
      <c r="J57" s="820"/>
      <c r="K57" s="821"/>
      <c r="L57" s="822"/>
      <c r="M57" s="823"/>
      <c r="N57" s="823"/>
      <c r="O57" s="824"/>
      <c r="P57" s="170"/>
      <c r="Q57" s="171"/>
      <c r="R57" s="171"/>
      <c r="S57" s="171"/>
      <c r="T57" s="171"/>
      <c r="U57" s="171"/>
      <c r="V57" s="172"/>
      <c r="W57" s="170"/>
      <c r="X57" s="171"/>
      <c r="Y57" s="171"/>
      <c r="Z57" s="171"/>
      <c r="AA57" s="171"/>
      <c r="AB57" s="171"/>
      <c r="AC57" s="172"/>
      <c r="AD57" s="170"/>
      <c r="AE57" s="171"/>
      <c r="AF57" s="171"/>
      <c r="AG57" s="171"/>
      <c r="AH57" s="171"/>
      <c r="AI57" s="171"/>
      <c r="AJ57" s="172"/>
      <c r="AK57" s="170"/>
      <c r="AL57" s="171"/>
      <c r="AM57" s="171"/>
      <c r="AN57" s="171"/>
      <c r="AO57" s="171"/>
      <c r="AP57" s="171"/>
      <c r="AQ57" s="172"/>
      <c r="AR57" s="170"/>
      <c r="AS57" s="171"/>
      <c r="AT57" s="172"/>
      <c r="AU57" s="825">
        <f t="shared" si="3"/>
        <v>0</v>
      </c>
      <c r="AV57" s="826"/>
      <c r="AW57" s="827">
        <f t="shared" si="1"/>
        <v>0</v>
      </c>
      <c r="AX57" s="828"/>
      <c r="AY57" s="829"/>
      <c r="AZ57" s="830"/>
      <c r="BA57" s="830"/>
      <c r="BB57" s="830"/>
      <c r="BC57" s="830"/>
      <c r="BD57" s="831"/>
    </row>
    <row r="58" spans="1:56" ht="39.950000000000003" customHeight="1" x14ac:dyDescent="0.15">
      <c r="A58" s="151"/>
      <c r="B58" s="169">
        <f t="shared" si="2"/>
        <v>46</v>
      </c>
      <c r="C58" s="815"/>
      <c r="D58" s="816"/>
      <c r="E58" s="817"/>
      <c r="F58" s="818"/>
      <c r="G58" s="819"/>
      <c r="H58" s="820"/>
      <c r="I58" s="820"/>
      <c r="J58" s="820"/>
      <c r="K58" s="821"/>
      <c r="L58" s="822"/>
      <c r="M58" s="823"/>
      <c r="N58" s="823"/>
      <c r="O58" s="824"/>
      <c r="P58" s="170"/>
      <c r="Q58" s="171"/>
      <c r="R58" s="171"/>
      <c r="S58" s="171"/>
      <c r="T58" s="171"/>
      <c r="U58" s="171"/>
      <c r="V58" s="172"/>
      <c r="W58" s="170"/>
      <c r="X58" s="171"/>
      <c r="Y58" s="171"/>
      <c r="Z58" s="171"/>
      <c r="AA58" s="171"/>
      <c r="AB58" s="171"/>
      <c r="AC58" s="172"/>
      <c r="AD58" s="170"/>
      <c r="AE58" s="171"/>
      <c r="AF58" s="171"/>
      <c r="AG58" s="171"/>
      <c r="AH58" s="171"/>
      <c r="AI58" s="171"/>
      <c r="AJ58" s="172"/>
      <c r="AK58" s="170"/>
      <c r="AL58" s="171"/>
      <c r="AM58" s="171"/>
      <c r="AN58" s="171"/>
      <c r="AO58" s="171"/>
      <c r="AP58" s="171"/>
      <c r="AQ58" s="172"/>
      <c r="AR58" s="170"/>
      <c r="AS58" s="171"/>
      <c r="AT58" s="172"/>
      <c r="AU58" s="825">
        <f t="shared" si="3"/>
        <v>0</v>
      </c>
      <c r="AV58" s="826"/>
      <c r="AW58" s="827">
        <f t="shared" si="1"/>
        <v>0</v>
      </c>
      <c r="AX58" s="828"/>
      <c r="AY58" s="829"/>
      <c r="AZ58" s="830"/>
      <c r="BA58" s="830"/>
      <c r="BB58" s="830"/>
      <c r="BC58" s="830"/>
      <c r="BD58" s="831"/>
    </row>
    <row r="59" spans="1:56" ht="39.950000000000003" customHeight="1" x14ac:dyDescent="0.15">
      <c r="A59" s="151"/>
      <c r="B59" s="169">
        <f t="shared" si="2"/>
        <v>47</v>
      </c>
      <c r="C59" s="815"/>
      <c r="D59" s="816"/>
      <c r="E59" s="817"/>
      <c r="F59" s="818"/>
      <c r="G59" s="819"/>
      <c r="H59" s="820"/>
      <c r="I59" s="820"/>
      <c r="J59" s="820"/>
      <c r="K59" s="821"/>
      <c r="L59" s="822"/>
      <c r="M59" s="823"/>
      <c r="N59" s="823"/>
      <c r="O59" s="824"/>
      <c r="P59" s="170"/>
      <c r="Q59" s="171"/>
      <c r="R59" s="171"/>
      <c r="S59" s="171"/>
      <c r="T59" s="171"/>
      <c r="U59" s="171"/>
      <c r="V59" s="172"/>
      <c r="W59" s="170"/>
      <c r="X59" s="171"/>
      <c r="Y59" s="171"/>
      <c r="Z59" s="171"/>
      <c r="AA59" s="171"/>
      <c r="AB59" s="171"/>
      <c r="AC59" s="172"/>
      <c r="AD59" s="170"/>
      <c r="AE59" s="171"/>
      <c r="AF59" s="171"/>
      <c r="AG59" s="171"/>
      <c r="AH59" s="171"/>
      <c r="AI59" s="171"/>
      <c r="AJ59" s="172"/>
      <c r="AK59" s="170"/>
      <c r="AL59" s="171"/>
      <c r="AM59" s="171"/>
      <c r="AN59" s="171"/>
      <c r="AO59" s="171"/>
      <c r="AP59" s="171"/>
      <c r="AQ59" s="172"/>
      <c r="AR59" s="170"/>
      <c r="AS59" s="171"/>
      <c r="AT59" s="172"/>
      <c r="AU59" s="825">
        <f t="shared" si="3"/>
        <v>0</v>
      </c>
      <c r="AV59" s="826"/>
      <c r="AW59" s="827">
        <f t="shared" si="1"/>
        <v>0</v>
      </c>
      <c r="AX59" s="828"/>
      <c r="AY59" s="829"/>
      <c r="AZ59" s="830"/>
      <c r="BA59" s="830"/>
      <c r="BB59" s="830"/>
      <c r="BC59" s="830"/>
      <c r="BD59" s="831"/>
    </row>
    <row r="60" spans="1:56" ht="39.950000000000003" customHeight="1" x14ac:dyDescent="0.15">
      <c r="A60" s="151"/>
      <c r="B60" s="169">
        <f t="shared" si="2"/>
        <v>48</v>
      </c>
      <c r="C60" s="815"/>
      <c r="D60" s="816"/>
      <c r="E60" s="817"/>
      <c r="F60" s="818"/>
      <c r="G60" s="819"/>
      <c r="H60" s="820"/>
      <c r="I60" s="820"/>
      <c r="J60" s="820"/>
      <c r="K60" s="821"/>
      <c r="L60" s="822"/>
      <c r="M60" s="823"/>
      <c r="N60" s="823"/>
      <c r="O60" s="824"/>
      <c r="P60" s="170"/>
      <c r="Q60" s="171"/>
      <c r="R60" s="171"/>
      <c r="S60" s="171"/>
      <c r="T60" s="171"/>
      <c r="U60" s="171"/>
      <c r="V60" s="172"/>
      <c r="W60" s="170"/>
      <c r="X60" s="171"/>
      <c r="Y60" s="171"/>
      <c r="Z60" s="171"/>
      <c r="AA60" s="171"/>
      <c r="AB60" s="171"/>
      <c r="AC60" s="172"/>
      <c r="AD60" s="170"/>
      <c r="AE60" s="171"/>
      <c r="AF60" s="171"/>
      <c r="AG60" s="171"/>
      <c r="AH60" s="171"/>
      <c r="AI60" s="171"/>
      <c r="AJ60" s="172"/>
      <c r="AK60" s="170"/>
      <c r="AL60" s="171"/>
      <c r="AM60" s="171"/>
      <c r="AN60" s="171"/>
      <c r="AO60" s="171"/>
      <c r="AP60" s="171"/>
      <c r="AQ60" s="172"/>
      <c r="AR60" s="170"/>
      <c r="AS60" s="171"/>
      <c r="AT60" s="172"/>
      <c r="AU60" s="825">
        <f t="shared" si="3"/>
        <v>0</v>
      </c>
      <c r="AV60" s="826"/>
      <c r="AW60" s="827">
        <f t="shared" si="1"/>
        <v>0</v>
      </c>
      <c r="AX60" s="828"/>
      <c r="AY60" s="829"/>
      <c r="AZ60" s="830"/>
      <c r="BA60" s="830"/>
      <c r="BB60" s="830"/>
      <c r="BC60" s="830"/>
      <c r="BD60" s="831"/>
    </row>
    <row r="61" spans="1:56" ht="39.950000000000003" customHeight="1" x14ac:dyDescent="0.15">
      <c r="A61" s="151"/>
      <c r="B61" s="169">
        <f t="shared" si="2"/>
        <v>49</v>
      </c>
      <c r="C61" s="815"/>
      <c r="D61" s="816"/>
      <c r="E61" s="817"/>
      <c r="F61" s="818"/>
      <c r="G61" s="819"/>
      <c r="H61" s="820"/>
      <c r="I61" s="820"/>
      <c r="J61" s="820"/>
      <c r="K61" s="821"/>
      <c r="L61" s="822"/>
      <c r="M61" s="823"/>
      <c r="N61" s="823"/>
      <c r="O61" s="824"/>
      <c r="P61" s="170"/>
      <c r="Q61" s="171"/>
      <c r="R61" s="171"/>
      <c r="S61" s="171"/>
      <c r="T61" s="171"/>
      <c r="U61" s="171"/>
      <c r="V61" s="172"/>
      <c r="W61" s="170"/>
      <c r="X61" s="171"/>
      <c r="Y61" s="171"/>
      <c r="Z61" s="171"/>
      <c r="AA61" s="171"/>
      <c r="AB61" s="171"/>
      <c r="AC61" s="172"/>
      <c r="AD61" s="170"/>
      <c r="AE61" s="171"/>
      <c r="AF61" s="171"/>
      <c r="AG61" s="171"/>
      <c r="AH61" s="171"/>
      <c r="AI61" s="171"/>
      <c r="AJ61" s="172"/>
      <c r="AK61" s="170"/>
      <c r="AL61" s="171"/>
      <c r="AM61" s="171"/>
      <c r="AN61" s="171"/>
      <c r="AO61" s="171"/>
      <c r="AP61" s="171"/>
      <c r="AQ61" s="172"/>
      <c r="AR61" s="170"/>
      <c r="AS61" s="171"/>
      <c r="AT61" s="172"/>
      <c r="AU61" s="825">
        <f t="shared" si="3"/>
        <v>0</v>
      </c>
      <c r="AV61" s="826"/>
      <c r="AW61" s="827">
        <f t="shared" si="1"/>
        <v>0</v>
      </c>
      <c r="AX61" s="828"/>
      <c r="AY61" s="829"/>
      <c r="AZ61" s="830"/>
      <c r="BA61" s="830"/>
      <c r="BB61" s="830"/>
      <c r="BC61" s="830"/>
      <c r="BD61" s="831"/>
    </row>
    <row r="62" spans="1:56" ht="39.950000000000003" customHeight="1" x14ac:dyDescent="0.15">
      <c r="A62" s="151"/>
      <c r="B62" s="169">
        <f t="shared" si="2"/>
        <v>50</v>
      </c>
      <c r="C62" s="815"/>
      <c r="D62" s="816"/>
      <c r="E62" s="817"/>
      <c r="F62" s="818"/>
      <c r="G62" s="819"/>
      <c r="H62" s="820"/>
      <c r="I62" s="820"/>
      <c r="J62" s="820"/>
      <c r="K62" s="821"/>
      <c r="L62" s="822"/>
      <c r="M62" s="823"/>
      <c r="N62" s="823"/>
      <c r="O62" s="824"/>
      <c r="P62" s="170"/>
      <c r="Q62" s="171"/>
      <c r="R62" s="171"/>
      <c r="S62" s="171"/>
      <c r="T62" s="171"/>
      <c r="U62" s="171"/>
      <c r="V62" s="172"/>
      <c r="W62" s="170"/>
      <c r="X62" s="171"/>
      <c r="Y62" s="171"/>
      <c r="Z62" s="171"/>
      <c r="AA62" s="171"/>
      <c r="AB62" s="171"/>
      <c r="AC62" s="172"/>
      <c r="AD62" s="170"/>
      <c r="AE62" s="171"/>
      <c r="AF62" s="171"/>
      <c r="AG62" s="171"/>
      <c r="AH62" s="171"/>
      <c r="AI62" s="171"/>
      <c r="AJ62" s="172"/>
      <c r="AK62" s="170"/>
      <c r="AL62" s="171"/>
      <c r="AM62" s="171"/>
      <c r="AN62" s="171"/>
      <c r="AO62" s="171"/>
      <c r="AP62" s="171"/>
      <c r="AQ62" s="172"/>
      <c r="AR62" s="170"/>
      <c r="AS62" s="171"/>
      <c r="AT62" s="172"/>
      <c r="AU62" s="825">
        <f t="shared" si="3"/>
        <v>0</v>
      </c>
      <c r="AV62" s="826"/>
      <c r="AW62" s="827">
        <f t="shared" si="1"/>
        <v>0</v>
      </c>
      <c r="AX62" s="828"/>
      <c r="AY62" s="829"/>
      <c r="AZ62" s="830"/>
      <c r="BA62" s="830"/>
      <c r="BB62" s="830"/>
      <c r="BC62" s="830"/>
      <c r="BD62" s="831"/>
    </row>
    <row r="63" spans="1:56" ht="39.950000000000003" customHeight="1" x14ac:dyDescent="0.15">
      <c r="A63" s="151"/>
      <c r="B63" s="169">
        <f t="shared" si="2"/>
        <v>51</v>
      </c>
      <c r="C63" s="815"/>
      <c r="D63" s="816"/>
      <c r="E63" s="817"/>
      <c r="F63" s="818"/>
      <c r="G63" s="819"/>
      <c r="H63" s="820"/>
      <c r="I63" s="820"/>
      <c r="J63" s="820"/>
      <c r="K63" s="821"/>
      <c r="L63" s="822"/>
      <c r="M63" s="823"/>
      <c r="N63" s="823"/>
      <c r="O63" s="824"/>
      <c r="P63" s="170"/>
      <c r="Q63" s="171"/>
      <c r="R63" s="171"/>
      <c r="S63" s="171"/>
      <c r="T63" s="171"/>
      <c r="U63" s="171"/>
      <c r="V63" s="172"/>
      <c r="W63" s="170"/>
      <c r="X63" s="171"/>
      <c r="Y63" s="171"/>
      <c r="Z63" s="171"/>
      <c r="AA63" s="171"/>
      <c r="AB63" s="171"/>
      <c r="AC63" s="172"/>
      <c r="AD63" s="170"/>
      <c r="AE63" s="171"/>
      <c r="AF63" s="171"/>
      <c r="AG63" s="171"/>
      <c r="AH63" s="171"/>
      <c r="AI63" s="171"/>
      <c r="AJ63" s="172"/>
      <c r="AK63" s="170"/>
      <c r="AL63" s="171"/>
      <c r="AM63" s="171"/>
      <c r="AN63" s="171"/>
      <c r="AO63" s="171"/>
      <c r="AP63" s="171"/>
      <c r="AQ63" s="172"/>
      <c r="AR63" s="170"/>
      <c r="AS63" s="171"/>
      <c r="AT63" s="172"/>
      <c r="AU63" s="825">
        <f t="shared" si="3"/>
        <v>0</v>
      </c>
      <c r="AV63" s="826"/>
      <c r="AW63" s="827">
        <f t="shared" si="1"/>
        <v>0</v>
      </c>
      <c r="AX63" s="828"/>
      <c r="AY63" s="829"/>
      <c r="AZ63" s="830"/>
      <c r="BA63" s="830"/>
      <c r="BB63" s="830"/>
      <c r="BC63" s="830"/>
      <c r="BD63" s="831"/>
    </row>
    <row r="64" spans="1:56" ht="39.950000000000003" customHeight="1" x14ac:dyDescent="0.15">
      <c r="A64" s="151"/>
      <c r="B64" s="169">
        <f t="shared" si="2"/>
        <v>52</v>
      </c>
      <c r="C64" s="815"/>
      <c r="D64" s="816"/>
      <c r="E64" s="817"/>
      <c r="F64" s="818"/>
      <c r="G64" s="819"/>
      <c r="H64" s="820"/>
      <c r="I64" s="820"/>
      <c r="J64" s="820"/>
      <c r="K64" s="821"/>
      <c r="L64" s="822"/>
      <c r="M64" s="823"/>
      <c r="N64" s="823"/>
      <c r="O64" s="824"/>
      <c r="P64" s="170"/>
      <c r="Q64" s="171"/>
      <c r="R64" s="171"/>
      <c r="S64" s="171"/>
      <c r="T64" s="171"/>
      <c r="U64" s="171"/>
      <c r="V64" s="172"/>
      <c r="W64" s="170"/>
      <c r="X64" s="171"/>
      <c r="Y64" s="171"/>
      <c r="Z64" s="171"/>
      <c r="AA64" s="171"/>
      <c r="AB64" s="171"/>
      <c r="AC64" s="172"/>
      <c r="AD64" s="170"/>
      <c r="AE64" s="171"/>
      <c r="AF64" s="171"/>
      <c r="AG64" s="171"/>
      <c r="AH64" s="171"/>
      <c r="AI64" s="171"/>
      <c r="AJ64" s="172"/>
      <c r="AK64" s="170"/>
      <c r="AL64" s="171"/>
      <c r="AM64" s="171"/>
      <c r="AN64" s="171"/>
      <c r="AO64" s="171"/>
      <c r="AP64" s="171"/>
      <c r="AQ64" s="172"/>
      <c r="AR64" s="170"/>
      <c r="AS64" s="171"/>
      <c r="AT64" s="172"/>
      <c r="AU64" s="825">
        <f t="shared" si="3"/>
        <v>0</v>
      </c>
      <c r="AV64" s="826"/>
      <c r="AW64" s="827">
        <f t="shared" si="1"/>
        <v>0</v>
      </c>
      <c r="AX64" s="828"/>
      <c r="AY64" s="829"/>
      <c r="AZ64" s="830"/>
      <c r="BA64" s="830"/>
      <c r="BB64" s="830"/>
      <c r="BC64" s="830"/>
      <c r="BD64" s="831"/>
    </row>
    <row r="65" spans="1:56" ht="39.950000000000003" customHeight="1" x14ac:dyDescent="0.15">
      <c r="A65" s="151"/>
      <c r="B65" s="169">
        <f t="shared" si="2"/>
        <v>53</v>
      </c>
      <c r="C65" s="815"/>
      <c r="D65" s="816"/>
      <c r="E65" s="817"/>
      <c r="F65" s="818"/>
      <c r="G65" s="819"/>
      <c r="H65" s="820"/>
      <c r="I65" s="820"/>
      <c r="J65" s="820"/>
      <c r="K65" s="821"/>
      <c r="L65" s="822"/>
      <c r="M65" s="823"/>
      <c r="N65" s="823"/>
      <c r="O65" s="824"/>
      <c r="P65" s="170"/>
      <c r="Q65" s="171"/>
      <c r="R65" s="171"/>
      <c r="S65" s="171"/>
      <c r="T65" s="171"/>
      <c r="U65" s="171"/>
      <c r="V65" s="172"/>
      <c r="W65" s="170"/>
      <c r="X65" s="171"/>
      <c r="Y65" s="171"/>
      <c r="Z65" s="171"/>
      <c r="AA65" s="171"/>
      <c r="AB65" s="171"/>
      <c r="AC65" s="172"/>
      <c r="AD65" s="170"/>
      <c r="AE65" s="171"/>
      <c r="AF65" s="171"/>
      <c r="AG65" s="171"/>
      <c r="AH65" s="171"/>
      <c r="AI65" s="171"/>
      <c r="AJ65" s="172"/>
      <c r="AK65" s="170"/>
      <c r="AL65" s="171"/>
      <c r="AM65" s="171"/>
      <c r="AN65" s="171"/>
      <c r="AO65" s="171"/>
      <c r="AP65" s="171"/>
      <c r="AQ65" s="172"/>
      <c r="AR65" s="170"/>
      <c r="AS65" s="171"/>
      <c r="AT65" s="172"/>
      <c r="AU65" s="825">
        <f t="shared" si="3"/>
        <v>0</v>
      </c>
      <c r="AV65" s="826"/>
      <c r="AW65" s="827">
        <f t="shared" si="1"/>
        <v>0</v>
      </c>
      <c r="AX65" s="828"/>
      <c r="AY65" s="829"/>
      <c r="AZ65" s="830"/>
      <c r="BA65" s="830"/>
      <c r="BB65" s="830"/>
      <c r="BC65" s="830"/>
      <c r="BD65" s="831"/>
    </row>
    <row r="66" spans="1:56" ht="39.950000000000003" customHeight="1" x14ac:dyDescent="0.15">
      <c r="A66" s="151"/>
      <c r="B66" s="169">
        <f t="shared" si="2"/>
        <v>54</v>
      </c>
      <c r="C66" s="815"/>
      <c r="D66" s="816"/>
      <c r="E66" s="817"/>
      <c r="F66" s="818"/>
      <c r="G66" s="819"/>
      <c r="H66" s="820"/>
      <c r="I66" s="820"/>
      <c r="J66" s="820"/>
      <c r="K66" s="821"/>
      <c r="L66" s="822"/>
      <c r="M66" s="823"/>
      <c r="N66" s="823"/>
      <c r="O66" s="824"/>
      <c r="P66" s="170"/>
      <c r="Q66" s="171"/>
      <c r="R66" s="171"/>
      <c r="S66" s="171"/>
      <c r="T66" s="171"/>
      <c r="U66" s="171"/>
      <c r="V66" s="172"/>
      <c r="W66" s="170"/>
      <c r="X66" s="171"/>
      <c r="Y66" s="171"/>
      <c r="Z66" s="171"/>
      <c r="AA66" s="171"/>
      <c r="AB66" s="171"/>
      <c r="AC66" s="172"/>
      <c r="AD66" s="170"/>
      <c r="AE66" s="171"/>
      <c r="AF66" s="171"/>
      <c r="AG66" s="171"/>
      <c r="AH66" s="171"/>
      <c r="AI66" s="171"/>
      <c r="AJ66" s="172"/>
      <c r="AK66" s="170"/>
      <c r="AL66" s="171"/>
      <c r="AM66" s="171"/>
      <c r="AN66" s="171"/>
      <c r="AO66" s="171"/>
      <c r="AP66" s="171"/>
      <c r="AQ66" s="172"/>
      <c r="AR66" s="170"/>
      <c r="AS66" s="171"/>
      <c r="AT66" s="172"/>
      <c r="AU66" s="825">
        <f t="shared" si="3"/>
        <v>0</v>
      </c>
      <c r="AV66" s="826"/>
      <c r="AW66" s="827">
        <f t="shared" si="1"/>
        <v>0</v>
      </c>
      <c r="AX66" s="828"/>
      <c r="AY66" s="829"/>
      <c r="AZ66" s="830"/>
      <c r="BA66" s="830"/>
      <c r="BB66" s="830"/>
      <c r="BC66" s="830"/>
      <c r="BD66" s="831"/>
    </row>
    <row r="67" spans="1:56" ht="39.950000000000003" customHeight="1" x14ac:dyDescent="0.15">
      <c r="A67" s="151"/>
      <c r="B67" s="169">
        <f t="shared" si="2"/>
        <v>55</v>
      </c>
      <c r="C67" s="815"/>
      <c r="D67" s="816"/>
      <c r="E67" s="817"/>
      <c r="F67" s="818"/>
      <c r="G67" s="819"/>
      <c r="H67" s="820"/>
      <c r="I67" s="820"/>
      <c r="J67" s="820"/>
      <c r="K67" s="821"/>
      <c r="L67" s="822"/>
      <c r="M67" s="823"/>
      <c r="N67" s="823"/>
      <c r="O67" s="824"/>
      <c r="P67" s="170"/>
      <c r="Q67" s="171"/>
      <c r="R67" s="171"/>
      <c r="S67" s="171"/>
      <c r="T67" s="171"/>
      <c r="U67" s="171"/>
      <c r="V67" s="172"/>
      <c r="W67" s="170"/>
      <c r="X67" s="171"/>
      <c r="Y67" s="171"/>
      <c r="Z67" s="171"/>
      <c r="AA67" s="171"/>
      <c r="AB67" s="171"/>
      <c r="AC67" s="172"/>
      <c r="AD67" s="170"/>
      <c r="AE67" s="171"/>
      <c r="AF67" s="171"/>
      <c r="AG67" s="171"/>
      <c r="AH67" s="171"/>
      <c r="AI67" s="171"/>
      <c r="AJ67" s="172"/>
      <c r="AK67" s="170"/>
      <c r="AL67" s="171"/>
      <c r="AM67" s="171"/>
      <c r="AN67" s="171"/>
      <c r="AO67" s="171"/>
      <c r="AP67" s="171"/>
      <c r="AQ67" s="172"/>
      <c r="AR67" s="170"/>
      <c r="AS67" s="171"/>
      <c r="AT67" s="172"/>
      <c r="AU67" s="825">
        <f t="shared" si="3"/>
        <v>0</v>
      </c>
      <c r="AV67" s="826"/>
      <c r="AW67" s="827">
        <f t="shared" si="1"/>
        <v>0</v>
      </c>
      <c r="AX67" s="828"/>
      <c r="AY67" s="829"/>
      <c r="AZ67" s="830"/>
      <c r="BA67" s="830"/>
      <c r="BB67" s="830"/>
      <c r="BC67" s="830"/>
      <c r="BD67" s="831"/>
    </row>
    <row r="68" spans="1:56" ht="39.950000000000003" customHeight="1" x14ac:dyDescent="0.15">
      <c r="A68" s="151"/>
      <c r="B68" s="169">
        <f t="shared" si="2"/>
        <v>56</v>
      </c>
      <c r="C68" s="815"/>
      <c r="D68" s="816"/>
      <c r="E68" s="817"/>
      <c r="F68" s="818"/>
      <c r="G68" s="819"/>
      <c r="H68" s="820"/>
      <c r="I68" s="820"/>
      <c r="J68" s="820"/>
      <c r="K68" s="821"/>
      <c r="L68" s="822"/>
      <c r="M68" s="823"/>
      <c r="N68" s="823"/>
      <c r="O68" s="824"/>
      <c r="P68" s="204"/>
      <c r="Q68" s="205"/>
      <c r="R68" s="205"/>
      <c r="S68" s="205"/>
      <c r="T68" s="205"/>
      <c r="U68" s="205"/>
      <c r="V68" s="206"/>
      <c r="W68" s="204"/>
      <c r="X68" s="205"/>
      <c r="Y68" s="205"/>
      <c r="Z68" s="205"/>
      <c r="AA68" s="205"/>
      <c r="AB68" s="205"/>
      <c r="AC68" s="206"/>
      <c r="AD68" s="204"/>
      <c r="AE68" s="205"/>
      <c r="AF68" s="205"/>
      <c r="AG68" s="205"/>
      <c r="AH68" s="205"/>
      <c r="AI68" s="205"/>
      <c r="AJ68" s="206"/>
      <c r="AK68" s="204"/>
      <c r="AL68" s="205"/>
      <c r="AM68" s="205"/>
      <c r="AN68" s="205"/>
      <c r="AO68" s="205"/>
      <c r="AP68" s="205"/>
      <c r="AQ68" s="206"/>
      <c r="AR68" s="204"/>
      <c r="AS68" s="205"/>
      <c r="AT68" s="206"/>
      <c r="AU68" s="825">
        <f t="shared" si="3"/>
        <v>0</v>
      </c>
      <c r="AV68" s="826"/>
      <c r="AW68" s="827">
        <f t="shared" si="1"/>
        <v>0</v>
      </c>
      <c r="AX68" s="828"/>
      <c r="AY68" s="829"/>
      <c r="AZ68" s="830"/>
      <c r="BA68" s="830"/>
      <c r="BB68" s="830"/>
      <c r="BC68" s="830"/>
      <c r="BD68" s="831"/>
    </row>
    <row r="69" spans="1:56" ht="39.950000000000003" customHeight="1" x14ac:dyDescent="0.15">
      <c r="A69" s="151"/>
      <c r="B69" s="169">
        <f t="shared" si="2"/>
        <v>57</v>
      </c>
      <c r="C69" s="815"/>
      <c r="D69" s="816"/>
      <c r="E69" s="817"/>
      <c r="F69" s="818"/>
      <c r="G69" s="819"/>
      <c r="H69" s="820"/>
      <c r="I69" s="820"/>
      <c r="J69" s="820"/>
      <c r="K69" s="821"/>
      <c r="L69" s="822"/>
      <c r="M69" s="823"/>
      <c r="N69" s="823"/>
      <c r="O69" s="824"/>
      <c r="P69" s="170"/>
      <c r="Q69" s="171"/>
      <c r="R69" s="171"/>
      <c r="S69" s="171"/>
      <c r="T69" s="171"/>
      <c r="U69" s="171"/>
      <c r="V69" s="172"/>
      <c r="W69" s="170"/>
      <c r="X69" s="171"/>
      <c r="Y69" s="171"/>
      <c r="Z69" s="171"/>
      <c r="AA69" s="171"/>
      <c r="AB69" s="171"/>
      <c r="AC69" s="172"/>
      <c r="AD69" s="170"/>
      <c r="AE69" s="171"/>
      <c r="AF69" s="171"/>
      <c r="AG69" s="171"/>
      <c r="AH69" s="171"/>
      <c r="AI69" s="171"/>
      <c r="AJ69" s="172"/>
      <c r="AK69" s="170"/>
      <c r="AL69" s="171"/>
      <c r="AM69" s="171"/>
      <c r="AN69" s="171"/>
      <c r="AO69" s="171"/>
      <c r="AP69" s="171"/>
      <c r="AQ69" s="172"/>
      <c r="AR69" s="170"/>
      <c r="AS69" s="171"/>
      <c r="AT69" s="172"/>
      <c r="AU69" s="825">
        <f t="shared" si="3"/>
        <v>0</v>
      </c>
      <c r="AV69" s="826"/>
      <c r="AW69" s="827">
        <f t="shared" si="1"/>
        <v>0</v>
      </c>
      <c r="AX69" s="828"/>
      <c r="AY69" s="829"/>
      <c r="AZ69" s="830"/>
      <c r="BA69" s="830"/>
      <c r="BB69" s="830"/>
      <c r="BC69" s="830"/>
      <c r="BD69" s="831"/>
    </row>
    <row r="70" spans="1:56" ht="39.950000000000003" customHeight="1" x14ac:dyDescent="0.15">
      <c r="A70" s="151"/>
      <c r="B70" s="169">
        <f t="shared" si="2"/>
        <v>58</v>
      </c>
      <c r="C70" s="815"/>
      <c r="D70" s="816"/>
      <c r="E70" s="817"/>
      <c r="F70" s="818"/>
      <c r="G70" s="819"/>
      <c r="H70" s="820"/>
      <c r="I70" s="820"/>
      <c r="J70" s="820"/>
      <c r="K70" s="821"/>
      <c r="L70" s="822"/>
      <c r="M70" s="823"/>
      <c r="N70" s="823"/>
      <c r="O70" s="824"/>
      <c r="P70" s="170"/>
      <c r="Q70" s="171"/>
      <c r="R70" s="171"/>
      <c r="S70" s="171"/>
      <c r="T70" s="171"/>
      <c r="U70" s="171"/>
      <c r="V70" s="172"/>
      <c r="W70" s="170"/>
      <c r="X70" s="171"/>
      <c r="Y70" s="171"/>
      <c r="Z70" s="171"/>
      <c r="AA70" s="171"/>
      <c r="AB70" s="171"/>
      <c r="AC70" s="172"/>
      <c r="AD70" s="170"/>
      <c r="AE70" s="171"/>
      <c r="AF70" s="171"/>
      <c r="AG70" s="171"/>
      <c r="AH70" s="171"/>
      <c r="AI70" s="171"/>
      <c r="AJ70" s="172"/>
      <c r="AK70" s="170"/>
      <c r="AL70" s="171"/>
      <c r="AM70" s="171"/>
      <c r="AN70" s="171"/>
      <c r="AO70" s="171"/>
      <c r="AP70" s="171"/>
      <c r="AQ70" s="172"/>
      <c r="AR70" s="170"/>
      <c r="AS70" s="171"/>
      <c r="AT70" s="172"/>
      <c r="AU70" s="825">
        <f t="shared" si="3"/>
        <v>0</v>
      </c>
      <c r="AV70" s="826"/>
      <c r="AW70" s="827">
        <f t="shared" si="1"/>
        <v>0</v>
      </c>
      <c r="AX70" s="828"/>
      <c r="AY70" s="829"/>
      <c r="AZ70" s="830"/>
      <c r="BA70" s="830"/>
      <c r="BB70" s="830"/>
      <c r="BC70" s="830"/>
      <c r="BD70" s="831"/>
    </row>
    <row r="71" spans="1:56" ht="39.950000000000003" customHeight="1" x14ac:dyDescent="0.15">
      <c r="A71" s="151"/>
      <c r="B71" s="169">
        <f t="shared" si="2"/>
        <v>59</v>
      </c>
      <c r="C71" s="815"/>
      <c r="D71" s="816"/>
      <c r="E71" s="817"/>
      <c r="F71" s="818"/>
      <c r="G71" s="819"/>
      <c r="H71" s="820"/>
      <c r="I71" s="820"/>
      <c r="J71" s="820"/>
      <c r="K71" s="821"/>
      <c r="L71" s="822"/>
      <c r="M71" s="823"/>
      <c r="N71" s="823"/>
      <c r="O71" s="824"/>
      <c r="P71" s="170"/>
      <c r="Q71" s="171"/>
      <c r="R71" s="171"/>
      <c r="S71" s="171"/>
      <c r="T71" s="171"/>
      <c r="U71" s="171"/>
      <c r="V71" s="172"/>
      <c r="W71" s="170"/>
      <c r="X71" s="171"/>
      <c r="Y71" s="171"/>
      <c r="Z71" s="171"/>
      <c r="AA71" s="171"/>
      <c r="AB71" s="171"/>
      <c r="AC71" s="172"/>
      <c r="AD71" s="170"/>
      <c r="AE71" s="171"/>
      <c r="AF71" s="171"/>
      <c r="AG71" s="171"/>
      <c r="AH71" s="171"/>
      <c r="AI71" s="171"/>
      <c r="AJ71" s="172"/>
      <c r="AK71" s="170"/>
      <c r="AL71" s="171"/>
      <c r="AM71" s="171"/>
      <c r="AN71" s="171"/>
      <c r="AO71" s="171"/>
      <c r="AP71" s="171"/>
      <c r="AQ71" s="172"/>
      <c r="AR71" s="170"/>
      <c r="AS71" s="171"/>
      <c r="AT71" s="172"/>
      <c r="AU71" s="825">
        <f t="shared" si="3"/>
        <v>0</v>
      </c>
      <c r="AV71" s="826"/>
      <c r="AW71" s="827">
        <f t="shared" si="1"/>
        <v>0</v>
      </c>
      <c r="AX71" s="828"/>
      <c r="AY71" s="829"/>
      <c r="AZ71" s="830"/>
      <c r="BA71" s="830"/>
      <c r="BB71" s="830"/>
      <c r="BC71" s="830"/>
      <c r="BD71" s="831"/>
    </row>
    <row r="72" spans="1:56" ht="39.950000000000003" customHeight="1" x14ac:dyDescent="0.15">
      <c r="A72" s="151"/>
      <c r="B72" s="169">
        <f t="shared" si="2"/>
        <v>60</v>
      </c>
      <c r="C72" s="815"/>
      <c r="D72" s="816"/>
      <c r="E72" s="817"/>
      <c r="F72" s="818"/>
      <c r="G72" s="819"/>
      <c r="H72" s="820"/>
      <c r="I72" s="820"/>
      <c r="J72" s="820"/>
      <c r="K72" s="821"/>
      <c r="L72" s="822"/>
      <c r="M72" s="823"/>
      <c r="N72" s="823"/>
      <c r="O72" s="824"/>
      <c r="P72" s="170"/>
      <c r="Q72" s="171"/>
      <c r="R72" s="171"/>
      <c r="S72" s="171"/>
      <c r="T72" s="171"/>
      <c r="U72" s="171"/>
      <c r="V72" s="172"/>
      <c r="W72" s="170"/>
      <c r="X72" s="171"/>
      <c r="Y72" s="171"/>
      <c r="Z72" s="171"/>
      <c r="AA72" s="171"/>
      <c r="AB72" s="171"/>
      <c r="AC72" s="172"/>
      <c r="AD72" s="170"/>
      <c r="AE72" s="171"/>
      <c r="AF72" s="171"/>
      <c r="AG72" s="171"/>
      <c r="AH72" s="171"/>
      <c r="AI72" s="171"/>
      <c r="AJ72" s="172"/>
      <c r="AK72" s="170"/>
      <c r="AL72" s="171"/>
      <c r="AM72" s="171"/>
      <c r="AN72" s="171"/>
      <c r="AO72" s="171"/>
      <c r="AP72" s="171"/>
      <c r="AQ72" s="172"/>
      <c r="AR72" s="170"/>
      <c r="AS72" s="171"/>
      <c r="AT72" s="172"/>
      <c r="AU72" s="825">
        <f t="shared" si="3"/>
        <v>0</v>
      </c>
      <c r="AV72" s="826"/>
      <c r="AW72" s="827">
        <f t="shared" si="1"/>
        <v>0</v>
      </c>
      <c r="AX72" s="828"/>
      <c r="AY72" s="829"/>
      <c r="AZ72" s="830"/>
      <c r="BA72" s="830"/>
      <c r="BB72" s="830"/>
      <c r="BC72" s="830"/>
      <c r="BD72" s="831"/>
    </row>
    <row r="73" spans="1:56" ht="39.950000000000003" customHeight="1" x14ac:dyDescent="0.15">
      <c r="A73" s="151"/>
      <c r="B73" s="169">
        <f t="shared" si="2"/>
        <v>61</v>
      </c>
      <c r="C73" s="815"/>
      <c r="D73" s="816"/>
      <c r="E73" s="817"/>
      <c r="F73" s="818"/>
      <c r="G73" s="819"/>
      <c r="H73" s="820"/>
      <c r="I73" s="820"/>
      <c r="J73" s="820"/>
      <c r="K73" s="821"/>
      <c r="L73" s="822"/>
      <c r="M73" s="823"/>
      <c r="N73" s="823"/>
      <c r="O73" s="824"/>
      <c r="P73" s="170"/>
      <c r="Q73" s="171"/>
      <c r="R73" s="171"/>
      <c r="S73" s="171"/>
      <c r="T73" s="171"/>
      <c r="U73" s="171"/>
      <c r="V73" s="172"/>
      <c r="W73" s="170"/>
      <c r="X73" s="171"/>
      <c r="Y73" s="171"/>
      <c r="Z73" s="171"/>
      <c r="AA73" s="171"/>
      <c r="AB73" s="171"/>
      <c r="AC73" s="172"/>
      <c r="AD73" s="170"/>
      <c r="AE73" s="171"/>
      <c r="AF73" s="171"/>
      <c r="AG73" s="171"/>
      <c r="AH73" s="171"/>
      <c r="AI73" s="171"/>
      <c r="AJ73" s="172"/>
      <c r="AK73" s="170"/>
      <c r="AL73" s="171"/>
      <c r="AM73" s="171"/>
      <c r="AN73" s="171"/>
      <c r="AO73" s="171"/>
      <c r="AP73" s="171"/>
      <c r="AQ73" s="172"/>
      <c r="AR73" s="170"/>
      <c r="AS73" s="171"/>
      <c r="AT73" s="172"/>
      <c r="AU73" s="825">
        <f t="shared" si="3"/>
        <v>0</v>
      </c>
      <c r="AV73" s="826"/>
      <c r="AW73" s="827">
        <f t="shared" si="1"/>
        <v>0</v>
      </c>
      <c r="AX73" s="828"/>
      <c r="AY73" s="829"/>
      <c r="AZ73" s="830"/>
      <c r="BA73" s="830"/>
      <c r="BB73" s="830"/>
      <c r="BC73" s="830"/>
      <c r="BD73" s="831"/>
    </row>
    <row r="74" spans="1:56" ht="39.950000000000003" customHeight="1" x14ac:dyDescent="0.15">
      <c r="A74" s="151"/>
      <c r="B74" s="169">
        <f t="shared" si="2"/>
        <v>62</v>
      </c>
      <c r="C74" s="815"/>
      <c r="D74" s="816"/>
      <c r="E74" s="817"/>
      <c r="F74" s="818"/>
      <c r="G74" s="819"/>
      <c r="H74" s="820"/>
      <c r="I74" s="820"/>
      <c r="J74" s="820"/>
      <c r="K74" s="821"/>
      <c r="L74" s="822"/>
      <c r="M74" s="823"/>
      <c r="N74" s="823"/>
      <c r="O74" s="824"/>
      <c r="P74" s="170"/>
      <c r="Q74" s="171"/>
      <c r="R74" s="171"/>
      <c r="S74" s="171"/>
      <c r="T74" s="171"/>
      <c r="U74" s="171"/>
      <c r="V74" s="172"/>
      <c r="W74" s="170"/>
      <c r="X74" s="171"/>
      <c r="Y74" s="171"/>
      <c r="Z74" s="171"/>
      <c r="AA74" s="171"/>
      <c r="AB74" s="171"/>
      <c r="AC74" s="172"/>
      <c r="AD74" s="170"/>
      <c r="AE74" s="171"/>
      <c r="AF74" s="171"/>
      <c r="AG74" s="171"/>
      <c r="AH74" s="171"/>
      <c r="AI74" s="171"/>
      <c r="AJ74" s="172"/>
      <c r="AK74" s="170"/>
      <c r="AL74" s="171"/>
      <c r="AM74" s="171"/>
      <c r="AN74" s="171"/>
      <c r="AO74" s="171"/>
      <c r="AP74" s="171"/>
      <c r="AQ74" s="172"/>
      <c r="AR74" s="170"/>
      <c r="AS74" s="171"/>
      <c r="AT74" s="172"/>
      <c r="AU74" s="825">
        <f t="shared" si="3"/>
        <v>0</v>
      </c>
      <c r="AV74" s="826"/>
      <c r="AW74" s="827">
        <f t="shared" si="1"/>
        <v>0</v>
      </c>
      <c r="AX74" s="828"/>
      <c r="AY74" s="829"/>
      <c r="AZ74" s="830"/>
      <c r="BA74" s="830"/>
      <c r="BB74" s="830"/>
      <c r="BC74" s="830"/>
      <c r="BD74" s="831"/>
    </row>
    <row r="75" spans="1:56" ht="39.950000000000003" customHeight="1" x14ac:dyDescent="0.15">
      <c r="A75" s="151"/>
      <c r="B75" s="169">
        <f t="shared" si="2"/>
        <v>63</v>
      </c>
      <c r="C75" s="815"/>
      <c r="D75" s="816"/>
      <c r="E75" s="817"/>
      <c r="F75" s="818"/>
      <c r="G75" s="819"/>
      <c r="H75" s="820"/>
      <c r="I75" s="820"/>
      <c r="J75" s="820"/>
      <c r="K75" s="821"/>
      <c r="L75" s="822"/>
      <c r="M75" s="823"/>
      <c r="N75" s="823"/>
      <c r="O75" s="824"/>
      <c r="P75" s="170"/>
      <c r="Q75" s="171"/>
      <c r="R75" s="171"/>
      <c r="S75" s="171"/>
      <c r="T75" s="171"/>
      <c r="U75" s="171"/>
      <c r="V75" s="172"/>
      <c r="W75" s="170"/>
      <c r="X75" s="171"/>
      <c r="Y75" s="171"/>
      <c r="Z75" s="171"/>
      <c r="AA75" s="171"/>
      <c r="AB75" s="171"/>
      <c r="AC75" s="172"/>
      <c r="AD75" s="170"/>
      <c r="AE75" s="171"/>
      <c r="AF75" s="171"/>
      <c r="AG75" s="171"/>
      <c r="AH75" s="171"/>
      <c r="AI75" s="171"/>
      <c r="AJ75" s="172"/>
      <c r="AK75" s="170"/>
      <c r="AL75" s="171"/>
      <c r="AM75" s="171"/>
      <c r="AN75" s="171"/>
      <c r="AO75" s="171"/>
      <c r="AP75" s="171"/>
      <c r="AQ75" s="172"/>
      <c r="AR75" s="170"/>
      <c r="AS75" s="171"/>
      <c r="AT75" s="172"/>
      <c r="AU75" s="825">
        <f t="shared" si="3"/>
        <v>0</v>
      </c>
      <c r="AV75" s="826"/>
      <c r="AW75" s="827">
        <f t="shared" si="1"/>
        <v>0</v>
      </c>
      <c r="AX75" s="828"/>
      <c r="AY75" s="829"/>
      <c r="AZ75" s="830"/>
      <c r="BA75" s="830"/>
      <c r="BB75" s="830"/>
      <c r="BC75" s="830"/>
      <c r="BD75" s="831"/>
    </row>
    <row r="76" spans="1:56" ht="39.950000000000003" customHeight="1" x14ac:dyDescent="0.15">
      <c r="A76" s="151"/>
      <c r="B76" s="169">
        <f t="shared" si="2"/>
        <v>64</v>
      </c>
      <c r="C76" s="815"/>
      <c r="D76" s="816"/>
      <c r="E76" s="817"/>
      <c r="F76" s="818"/>
      <c r="G76" s="819"/>
      <c r="H76" s="820"/>
      <c r="I76" s="820"/>
      <c r="J76" s="820"/>
      <c r="K76" s="821"/>
      <c r="L76" s="822"/>
      <c r="M76" s="823"/>
      <c r="N76" s="823"/>
      <c r="O76" s="824"/>
      <c r="P76" s="170"/>
      <c r="Q76" s="171"/>
      <c r="R76" s="171"/>
      <c r="S76" s="171"/>
      <c r="T76" s="171"/>
      <c r="U76" s="171"/>
      <c r="V76" s="172"/>
      <c r="W76" s="170"/>
      <c r="X76" s="171"/>
      <c r="Y76" s="171"/>
      <c r="Z76" s="171"/>
      <c r="AA76" s="171"/>
      <c r="AB76" s="171"/>
      <c r="AC76" s="172"/>
      <c r="AD76" s="170"/>
      <c r="AE76" s="171"/>
      <c r="AF76" s="171"/>
      <c r="AG76" s="171"/>
      <c r="AH76" s="171"/>
      <c r="AI76" s="171"/>
      <c r="AJ76" s="172"/>
      <c r="AK76" s="170"/>
      <c r="AL76" s="171"/>
      <c r="AM76" s="171"/>
      <c r="AN76" s="171"/>
      <c r="AO76" s="171"/>
      <c r="AP76" s="171"/>
      <c r="AQ76" s="172"/>
      <c r="AR76" s="170"/>
      <c r="AS76" s="171"/>
      <c r="AT76" s="172"/>
      <c r="AU76" s="825">
        <f t="shared" si="3"/>
        <v>0</v>
      </c>
      <c r="AV76" s="826"/>
      <c r="AW76" s="827">
        <f t="shared" si="1"/>
        <v>0</v>
      </c>
      <c r="AX76" s="828"/>
      <c r="AY76" s="829"/>
      <c r="AZ76" s="830"/>
      <c r="BA76" s="830"/>
      <c r="BB76" s="830"/>
      <c r="BC76" s="830"/>
      <c r="BD76" s="831"/>
    </row>
    <row r="77" spans="1:56" ht="39.950000000000003" customHeight="1" x14ac:dyDescent="0.15">
      <c r="A77" s="151"/>
      <c r="B77" s="169">
        <f t="shared" si="2"/>
        <v>65</v>
      </c>
      <c r="C77" s="815"/>
      <c r="D77" s="816"/>
      <c r="E77" s="817"/>
      <c r="F77" s="818"/>
      <c r="G77" s="819"/>
      <c r="H77" s="820"/>
      <c r="I77" s="820"/>
      <c r="J77" s="820"/>
      <c r="K77" s="821"/>
      <c r="L77" s="822"/>
      <c r="M77" s="823"/>
      <c r="N77" s="823"/>
      <c r="O77" s="824"/>
      <c r="P77" s="170"/>
      <c r="Q77" s="171"/>
      <c r="R77" s="171"/>
      <c r="S77" s="171"/>
      <c r="T77" s="171"/>
      <c r="U77" s="171"/>
      <c r="V77" s="172"/>
      <c r="W77" s="170"/>
      <c r="X77" s="171"/>
      <c r="Y77" s="171"/>
      <c r="Z77" s="171"/>
      <c r="AA77" s="171"/>
      <c r="AB77" s="171"/>
      <c r="AC77" s="172"/>
      <c r="AD77" s="170"/>
      <c r="AE77" s="171"/>
      <c r="AF77" s="171"/>
      <c r="AG77" s="171"/>
      <c r="AH77" s="171"/>
      <c r="AI77" s="171"/>
      <c r="AJ77" s="172"/>
      <c r="AK77" s="170"/>
      <c r="AL77" s="171"/>
      <c r="AM77" s="171"/>
      <c r="AN77" s="171"/>
      <c r="AO77" s="171"/>
      <c r="AP77" s="171"/>
      <c r="AQ77" s="172"/>
      <c r="AR77" s="170"/>
      <c r="AS77" s="171"/>
      <c r="AT77" s="172"/>
      <c r="AU77" s="825">
        <f t="shared" si="3"/>
        <v>0</v>
      </c>
      <c r="AV77" s="826"/>
      <c r="AW77" s="827">
        <f t="shared" ref="AW77:AW112" si="4">IF($AZ$3="４週",AU77/4,IF($AZ$3="暦月",AU77/($AZ$6/7),""))</f>
        <v>0</v>
      </c>
      <c r="AX77" s="828"/>
      <c r="AY77" s="829"/>
      <c r="AZ77" s="830"/>
      <c r="BA77" s="830"/>
      <c r="BB77" s="830"/>
      <c r="BC77" s="830"/>
      <c r="BD77" s="831"/>
    </row>
    <row r="78" spans="1:56" ht="39.950000000000003" customHeight="1" x14ac:dyDescent="0.15">
      <c r="A78" s="151"/>
      <c r="B78" s="169">
        <f t="shared" ref="B78:B112" si="5">B77+1</f>
        <v>66</v>
      </c>
      <c r="C78" s="815"/>
      <c r="D78" s="816"/>
      <c r="E78" s="817"/>
      <c r="F78" s="818"/>
      <c r="G78" s="819"/>
      <c r="H78" s="820"/>
      <c r="I78" s="820"/>
      <c r="J78" s="820"/>
      <c r="K78" s="821"/>
      <c r="L78" s="822"/>
      <c r="M78" s="823"/>
      <c r="N78" s="823"/>
      <c r="O78" s="824"/>
      <c r="P78" s="170"/>
      <c r="Q78" s="171"/>
      <c r="R78" s="171"/>
      <c r="S78" s="171"/>
      <c r="T78" s="171"/>
      <c r="U78" s="171"/>
      <c r="V78" s="172"/>
      <c r="W78" s="170"/>
      <c r="X78" s="171"/>
      <c r="Y78" s="171"/>
      <c r="Z78" s="171"/>
      <c r="AA78" s="171"/>
      <c r="AB78" s="171"/>
      <c r="AC78" s="172"/>
      <c r="AD78" s="170"/>
      <c r="AE78" s="171"/>
      <c r="AF78" s="171"/>
      <c r="AG78" s="171"/>
      <c r="AH78" s="171"/>
      <c r="AI78" s="171"/>
      <c r="AJ78" s="172"/>
      <c r="AK78" s="170"/>
      <c r="AL78" s="171"/>
      <c r="AM78" s="171"/>
      <c r="AN78" s="171"/>
      <c r="AO78" s="171"/>
      <c r="AP78" s="171"/>
      <c r="AQ78" s="172"/>
      <c r="AR78" s="170"/>
      <c r="AS78" s="171"/>
      <c r="AT78" s="172"/>
      <c r="AU78" s="825">
        <f t="shared" si="3"/>
        <v>0</v>
      </c>
      <c r="AV78" s="826"/>
      <c r="AW78" s="827">
        <f t="shared" si="4"/>
        <v>0</v>
      </c>
      <c r="AX78" s="828"/>
      <c r="AY78" s="829"/>
      <c r="AZ78" s="830"/>
      <c r="BA78" s="830"/>
      <c r="BB78" s="830"/>
      <c r="BC78" s="830"/>
      <c r="BD78" s="831"/>
    </row>
    <row r="79" spans="1:56" ht="39.950000000000003" customHeight="1" x14ac:dyDescent="0.15">
      <c r="A79" s="151"/>
      <c r="B79" s="169">
        <f t="shared" si="5"/>
        <v>67</v>
      </c>
      <c r="C79" s="815"/>
      <c r="D79" s="816"/>
      <c r="E79" s="817"/>
      <c r="F79" s="818"/>
      <c r="G79" s="819"/>
      <c r="H79" s="820"/>
      <c r="I79" s="820"/>
      <c r="J79" s="820"/>
      <c r="K79" s="821"/>
      <c r="L79" s="822"/>
      <c r="M79" s="823"/>
      <c r="N79" s="823"/>
      <c r="O79" s="824"/>
      <c r="P79" s="170"/>
      <c r="Q79" s="171"/>
      <c r="R79" s="171"/>
      <c r="S79" s="171"/>
      <c r="T79" s="171"/>
      <c r="U79" s="171"/>
      <c r="V79" s="172"/>
      <c r="W79" s="170"/>
      <c r="X79" s="171"/>
      <c r="Y79" s="171"/>
      <c r="Z79" s="171"/>
      <c r="AA79" s="171"/>
      <c r="AB79" s="171"/>
      <c r="AC79" s="172"/>
      <c r="AD79" s="170"/>
      <c r="AE79" s="171"/>
      <c r="AF79" s="171"/>
      <c r="AG79" s="171"/>
      <c r="AH79" s="171"/>
      <c r="AI79" s="171"/>
      <c r="AJ79" s="172"/>
      <c r="AK79" s="170"/>
      <c r="AL79" s="171"/>
      <c r="AM79" s="171"/>
      <c r="AN79" s="171"/>
      <c r="AO79" s="171"/>
      <c r="AP79" s="171"/>
      <c r="AQ79" s="172"/>
      <c r="AR79" s="170"/>
      <c r="AS79" s="171"/>
      <c r="AT79" s="172"/>
      <c r="AU79" s="825">
        <f t="shared" si="3"/>
        <v>0</v>
      </c>
      <c r="AV79" s="826"/>
      <c r="AW79" s="827">
        <f t="shared" si="4"/>
        <v>0</v>
      </c>
      <c r="AX79" s="828"/>
      <c r="AY79" s="829"/>
      <c r="AZ79" s="830"/>
      <c r="BA79" s="830"/>
      <c r="BB79" s="830"/>
      <c r="BC79" s="830"/>
      <c r="BD79" s="831"/>
    </row>
    <row r="80" spans="1:56" ht="39.950000000000003" customHeight="1" x14ac:dyDescent="0.15">
      <c r="A80" s="151"/>
      <c r="B80" s="169">
        <f t="shared" si="5"/>
        <v>68</v>
      </c>
      <c r="C80" s="815"/>
      <c r="D80" s="816"/>
      <c r="E80" s="817"/>
      <c r="F80" s="818"/>
      <c r="G80" s="819"/>
      <c r="H80" s="820"/>
      <c r="I80" s="820"/>
      <c r="J80" s="820"/>
      <c r="K80" s="821"/>
      <c r="L80" s="822"/>
      <c r="M80" s="823"/>
      <c r="N80" s="823"/>
      <c r="O80" s="824"/>
      <c r="P80" s="170"/>
      <c r="Q80" s="171"/>
      <c r="R80" s="171"/>
      <c r="S80" s="171"/>
      <c r="T80" s="171"/>
      <c r="U80" s="171"/>
      <c r="V80" s="172"/>
      <c r="W80" s="170"/>
      <c r="X80" s="171"/>
      <c r="Y80" s="171"/>
      <c r="Z80" s="171"/>
      <c r="AA80" s="171"/>
      <c r="AB80" s="171"/>
      <c r="AC80" s="172"/>
      <c r="AD80" s="170"/>
      <c r="AE80" s="171"/>
      <c r="AF80" s="171"/>
      <c r="AG80" s="171"/>
      <c r="AH80" s="171"/>
      <c r="AI80" s="171"/>
      <c r="AJ80" s="172"/>
      <c r="AK80" s="170"/>
      <c r="AL80" s="171"/>
      <c r="AM80" s="171"/>
      <c r="AN80" s="171"/>
      <c r="AO80" s="171"/>
      <c r="AP80" s="171"/>
      <c r="AQ80" s="172"/>
      <c r="AR80" s="170"/>
      <c r="AS80" s="171"/>
      <c r="AT80" s="172"/>
      <c r="AU80" s="825">
        <f t="shared" si="3"/>
        <v>0</v>
      </c>
      <c r="AV80" s="826"/>
      <c r="AW80" s="827">
        <f t="shared" si="4"/>
        <v>0</v>
      </c>
      <c r="AX80" s="828"/>
      <c r="AY80" s="829"/>
      <c r="AZ80" s="830"/>
      <c r="BA80" s="830"/>
      <c r="BB80" s="830"/>
      <c r="BC80" s="830"/>
      <c r="BD80" s="831"/>
    </row>
    <row r="81" spans="1:56" ht="39.950000000000003" customHeight="1" x14ac:dyDescent="0.15">
      <c r="A81" s="151"/>
      <c r="B81" s="169">
        <f t="shared" si="5"/>
        <v>69</v>
      </c>
      <c r="C81" s="815"/>
      <c r="D81" s="816"/>
      <c r="E81" s="817"/>
      <c r="F81" s="818"/>
      <c r="G81" s="819"/>
      <c r="H81" s="820"/>
      <c r="I81" s="820"/>
      <c r="J81" s="820"/>
      <c r="K81" s="821"/>
      <c r="L81" s="822"/>
      <c r="M81" s="823"/>
      <c r="N81" s="823"/>
      <c r="O81" s="824"/>
      <c r="P81" s="170"/>
      <c r="Q81" s="171"/>
      <c r="R81" s="171"/>
      <c r="S81" s="171"/>
      <c r="T81" s="171"/>
      <c r="U81" s="171"/>
      <c r="V81" s="172"/>
      <c r="W81" s="170"/>
      <c r="X81" s="171"/>
      <c r="Y81" s="171"/>
      <c r="Z81" s="171"/>
      <c r="AA81" s="171"/>
      <c r="AB81" s="171"/>
      <c r="AC81" s="172"/>
      <c r="AD81" s="170"/>
      <c r="AE81" s="171"/>
      <c r="AF81" s="171"/>
      <c r="AG81" s="171"/>
      <c r="AH81" s="171"/>
      <c r="AI81" s="171"/>
      <c r="AJ81" s="172"/>
      <c r="AK81" s="170"/>
      <c r="AL81" s="171"/>
      <c r="AM81" s="171"/>
      <c r="AN81" s="171"/>
      <c r="AO81" s="171"/>
      <c r="AP81" s="171"/>
      <c r="AQ81" s="172"/>
      <c r="AR81" s="170"/>
      <c r="AS81" s="171"/>
      <c r="AT81" s="172"/>
      <c r="AU81" s="825">
        <f t="shared" si="3"/>
        <v>0</v>
      </c>
      <c r="AV81" s="826"/>
      <c r="AW81" s="827">
        <f t="shared" si="4"/>
        <v>0</v>
      </c>
      <c r="AX81" s="828"/>
      <c r="AY81" s="829"/>
      <c r="AZ81" s="830"/>
      <c r="BA81" s="830"/>
      <c r="BB81" s="830"/>
      <c r="BC81" s="830"/>
      <c r="BD81" s="831"/>
    </row>
    <row r="82" spans="1:56" ht="39.950000000000003" customHeight="1" x14ac:dyDescent="0.15">
      <c r="A82" s="151"/>
      <c r="B82" s="169">
        <f t="shared" si="5"/>
        <v>70</v>
      </c>
      <c r="C82" s="815"/>
      <c r="D82" s="816"/>
      <c r="E82" s="817"/>
      <c r="F82" s="818"/>
      <c r="G82" s="819"/>
      <c r="H82" s="820"/>
      <c r="I82" s="820"/>
      <c r="J82" s="820"/>
      <c r="K82" s="821"/>
      <c r="L82" s="822"/>
      <c r="M82" s="823"/>
      <c r="N82" s="823"/>
      <c r="O82" s="824"/>
      <c r="P82" s="170"/>
      <c r="Q82" s="171"/>
      <c r="R82" s="171"/>
      <c r="S82" s="171"/>
      <c r="T82" s="171"/>
      <c r="U82" s="171"/>
      <c r="V82" s="172"/>
      <c r="W82" s="170"/>
      <c r="X82" s="171"/>
      <c r="Y82" s="171"/>
      <c r="Z82" s="171"/>
      <c r="AA82" s="171"/>
      <c r="AB82" s="171"/>
      <c r="AC82" s="172"/>
      <c r="AD82" s="170"/>
      <c r="AE82" s="171"/>
      <c r="AF82" s="171"/>
      <c r="AG82" s="171"/>
      <c r="AH82" s="171"/>
      <c r="AI82" s="171"/>
      <c r="AJ82" s="172"/>
      <c r="AK82" s="170"/>
      <c r="AL82" s="171"/>
      <c r="AM82" s="171"/>
      <c r="AN82" s="171"/>
      <c r="AO82" s="171"/>
      <c r="AP82" s="171"/>
      <c r="AQ82" s="172"/>
      <c r="AR82" s="170"/>
      <c r="AS82" s="171"/>
      <c r="AT82" s="172"/>
      <c r="AU82" s="825">
        <f t="shared" si="3"/>
        <v>0</v>
      </c>
      <c r="AV82" s="826"/>
      <c r="AW82" s="827">
        <f t="shared" si="4"/>
        <v>0</v>
      </c>
      <c r="AX82" s="828"/>
      <c r="AY82" s="829"/>
      <c r="AZ82" s="830"/>
      <c r="BA82" s="830"/>
      <c r="BB82" s="830"/>
      <c r="BC82" s="830"/>
      <c r="BD82" s="831"/>
    </row>
    <row r="83" spans="1:56" ht="39.950000000000003" customHeight="1" x14ac:dyDescent="0.15">
      <c r="A83" s="151"/>
      <c r="B83" s="169">
        <f t="shared" si="5"/>
        <v>71</v>
      </c>
      <c r="C83" s="815"/>
      <c r="D83" s="816"/>
      <c r="E83" s="817"/>
      <c r="F83" s="818"/>
      <c r="G83" s="819"/>
      <c r="H83" s="820"/>
      <c r="I83" s="820"/>
      <c r="J83" s="820"/>
      <c r="K83" s="821"/>
      <c r="L83" s="822"/>
      <c r="M83" s="823"/>
      <c r="N83" s="823"/>
      <c r="O83" s="824"/>
      <c r="P83" s="170"/>
      <c r="Q83" s="171"/>
      <c r="R83" s="171"/>
      <c r="S83" s="171"/>
      <c r="T83" s="171"/>
      <c r="U83" s="171"/>
      <c r="V83" s="172"/>
      <c r="W83" s="170"/>
      <c r="X83" s="171"/>
      <c r="Y83" s="171"/>
      <c r="Z83" s="171"/>
      <c r="AA83" s="171"/>
      <c r="AB83" s="171"/>
      <c r="AC83" s="172"/>
      <c r="AD83" s="170"/>
      <c r="AE83" s="171"/>
      <c r="AF83" s="171"/>
      <c r="AG83" s="171"/>
      <c r="AH83" s="171"/>
      <c r="AI83" s="171"/>
      <c r="AJ83" s="172"/>
      <c r="AK83" s="170"/>
      <c r="AL83" s="171"/>
      <c r="AM83" s="171"/>
      <c r="AN83" s="171"/>
      <c r="AO83" s="171"/>
      <c r="AP83" s="171"/>
      <c r="AQ83" s="172"/>
      <c r="AR83" s="170"/>
      <c r="AS83" s="171"/>
      <c r="AT83" s="172"/>
      <c r="AU83" s="825">
        <f t="shared" si="3"/>
        <v>0</v>
      </c>
      <c r="AV83" s="826"/>
      <c r="AW83" s="827">
        <f t="shared" si="4"/>
        <v>0</v>
      </c>
      <c r="AX83" s="828"/>
      <c r="AY83" s="829"/>
      <c r="AZ83" s="830"/>
      <c r="BA83" s="830"/>
      <c r="BB83" s="830"/>
      <c r="BC83" s="830"/>
      <c r="BD83" s="831"/>
    </row>
    <row r="84" spans="1:56" ht="39.950000000000003" customHeight="1" x14ac:dyDescent="0.15">
      <c r="A84" s="151"/>
      <c r="B84" s="169">
        <f t="shared" si="5"/>
        <v>72</v>
      </c>
      <c r="C84" s="815"/>
      <c r="D84" s="816"/>
      <c r="E84" s="817"/>
      <c r="F84" s="818"/>
      <c r="G84" s="819"/>
      <c r="H84" s="820"/>
      <c r="I84" s="820"/>
      <c r="J84" s="820"/>
      <c r="K84" s="821"/>
      <c r="L84" s="822"/>
      <c r="M84" s="823"/>
      <c r="N84" s="823"/>
      <c r="O84" s="824"/>
      <c r="P84" s="170"/>
      <c r="Q84" s="171"/>
      <c r="R84" s="171"/>
      <c r="S84" s="171"/>
      <c r="T84" s="171"/>
      <c r="U84" s="171"/>
      <c r="V84" s="172"/>
      <c r="W84" s="170"/>
      <c r="X84" s="171"/>
      <c r="Y84" s="171"/>
      <c r="Z84" s="171"/>
      <c r="AA84" s="171"/>
      <c r="AB84" s="171"/>
      <c r="AC84" s="172"/>
      <c r="AD84" s="170"/>
      <c r="AE84" s="171"/>
      <c r="AF84" s="171"/>
      <c r="AG84" s="171"/>
      <c r="AH84" s="171"/>
      <c r="AI84" s="171"/>
      <c r="AJ84" s="172"/>
      <c r="AK84" s="170"/>
      <c r="AL84" s="171"/>
      <c r="AM84" s="171"/>
      <c r="AN84" s="171"/>
      <c r="AO84" s="171"/>
      <c r="AP84" s="171"/>
      <c r="AQ84" s="172"/>
      <c r="AR84" s="170"/>
      <c r="AS84" s="171"/>
      <c r="AT84" s="172"/>
      <c r="AU84" s="825">
        <f t="shared" si="3"/>
        <v>0</v>
      </c>
      <c r="AV84" s="826"/>
      <c r="AW84" s="827">
        <f t="shared" si="4"/>
        <v>0</v>
      </c>
      <c r="AX84" s="828"/>
      <c r="AY84" s="829"/>
      <c r="AZ84" s="830"/>
      <c r="BA84" s="830"/>
      <c r="BB84" s="830"/>
      <c r="BC84" s="830"/>
      <c r="BD84" s="831"/>
    </row>
    <row r="85" spans="1:56" ht="39.950000000000003" customHeight="1" x14ac:dyDescent="0.15">
      <c r="A85" s="151"/>
      <c r="B85" s="169">
        <f t="shared" si="5"/>
        <v>73</v>
      </c>
      <c r="C85" s="815"/>
      <c r="D85" s="816"/>
      <c r="E85" s="817"/>
      <c r="F85" s="818"/>
      <c r="G85" s="819"/>
      <c r="H85" s="820"/>
      <c r="I85" s="820"/>
      <c r="J85" s="820"/>
      <c r="K85" s="821"/>
      <c r="L85" s="822"/>
      <c r="M85" s="823"/>
      <c r="N85" s="823"/>
      <c r="O85" s="824"/>
      <c r="P85" s="170"/>
      <c r="Q85" s="171"/>
      <c r="R85" s="171"/>
      <c r="S85" s="171"/>
      <c r="T85" s="171"/>
      <c r="U85" s="171"/>
      <c r="V85" s="172"/>
      <c r="W85" s="170"/>
      <c r="X85" s="171"/>
      <c r="Y85" s="171"/>
      <c r="Z85" s="171"/>
      <c r="AA85" s="171"/>
      <c r="AB85" s="171"/>
      <c r="AC85" s="172"/>
      <c r="AD85" s="170"/>
      <c r="AE85" s="171"/>
      <c r="AF85" s="171"/>
      <c r="AG85" s="171"/>
      <c r="AH85" s="171"/>
      <c r="AI85" s="171"/>
      <c r="AJ85" s="172"/>
      <c r="AK85" s="170"/>
      <c r="AL85" s="171"/>
      <c r="AM85" s="171"/>
      <c r="AN85" s="171"/>
      <c r="AO85" s="171"/>
      <c r="AP85" s="171"/>
      <c r="AQ85" s="172"/>
      <c r="AR85" s="170"/>
      <c r="AS85" s="171"/>
      <c r="AT85" s="172"/>
      <c r="AU85" s="825">
        <f t="shared" si="3"/>
        <v>0</v>
      </c>
      <c r="AV85" s="826"/>
      <c r="AW85" s="827">
        <f t="shared" si="4"/>
        <v>0</v>
      </c>
      <c r="AX85" s="828"/>
      <c r="AY85" s="829"/>
      <c r="AZ85" s="830"/>
      <c r="BA85" s="830"/>
      <c r="BB85" s="830"/>
      <c r="BC85" s="830"/>
      <c r="BD85" s="831"/>
    </row>
    <row r="86" spans="1:56" ht="39.950000000000003" customHeight="1" x14ac:dyDescent="0.15">
      <c r="A86" s="151"/>
      <c r="B86" s="169">
        <f t="shared" si="5"/>
        <v>74</v>
      </c>
      <c r="C86" s="815"/>
      <c r="D86" s="816"/>
      <c r="E86" s="817"/>
      <c r="F86" s="818"/>
      <c r="G86" s="819"/>
      <c r="H86" s="820"/>
      <c r="I86" s="820"/>
      <c r="J86" s="820"/>
      <c r="K86" s="821"/>
      <c r="L86" s="822"/>
      <c r="M86" s="823"/>
      <c r="N86" s="823"/>
      <c r="O86" s="824"/>
      <c r="P86" s="170"/>
      <c r="Q86" s="171"/>
      <c r="R86" s="171"/>
      <c r="S86" s="171"/>
      <c r="T86" s="171"/>
      <c r="U86" s="171"/>
      <c r="V86" s="172"/>
      <c r="W86" s="170"/>
      <c r="X86" s="171"/>
      <c r="Y86" s="171"/>
      <c r="Z86" s="171"/>
      <c r="AA86" s="171"/>
      <c r="AB86" s="171"/>
      <c r="AC86" s="172"/>
      <c r="AD86" s="170"/>
      <c r="AE86" s="171"/>
      <c r="AF86" s="171"/>
      <c r="AG86" s="171"/>
      <c r="AH86" s="171"/>
      <c r="AI86" s="171"/>
      <c r="AJ86" s="172"/>
      <c r="AK86" s="170"/>
      <c r="AL86" s="171"/>
      <c r="AM86" s="171"/>
      <c r="AN86" s="171"/>
      <c r="AO86" s="171"/>
      <c r="AP86" s="171"/>
      <c r="AQ86" s="172"/>
      <c r="AR86" s="170"/>
      <c r="AS86" s="171"/>
      <c r="AT86" s="172"/>
      <c r="AU86" s="825">
        <f t="shared" si="3"/>
        <v>0</v>
      </c>
      <c r="AV86" s="826"/>
      <c r="AW86" s="827">
        <f t="shared" si="4"/>
        <v>0</v>
      </c>
      <c r="AX86" s="828"/>
      <c r="AY86" s="829"/>
      <c r="AZ86" s="830"/>
      <c r="BA86" s="830"/>
      <c r="BB86" s="830"/>
      <c r="BC86" s="830"/>
      <c r="BD86" s="831"/>
    </row>
    <row r="87" spans="1:56" ht="39.950000000000003" customHeight="1" x14ac:dyDescent="0.15">
      <c r="A87" s="151"/>
      <c r="B87" s="169">
        <f t="shared" si="5"/>
        <v>75</v>
      </c>
      <c r="C87" s="815"/>
      <c r="D87" s="816"/>
      <c r="E87" s="817"/>
      <c r="F87" s="818"/>
      <c r="G87" s="819"/>
      <c r="H87" s="820"/>
      <c r="I87" s="820"/>
      <c r="J87" s="820"/>
      <c r="K87" s="821"/>
      <c r="L87" s="822"/>
      <c r="M87" s="823"/>
      <c r="N87" s="823"/>
      <c r="O87" s="824"/>
      <c r="P87" s="170"/>
      <c r="Q87" s="171"/>
      <c r="R87" s="171"/>
      <c r="S87" s="171"/>
      <c r="T87" s="171"/>
      <c r="U87" s="171"/>
      <c r="V87" s="172"/>
      <c r="W87" s="170"/>
      <c r="X87" s="171"/>
      <c r="Y87" s="171"/>
      <c r="Z87" s="171"/>
      <c r="AA87" s="171"/>
      <c r="AB87" s="171"/>
      <c r="AC87" s="172"/>
      <c r="AD87" s="170"/>
      <c r="AE87" s="171"/>
      <c r="AF87" s="171"/>
      <c r="AG87" s="171"/>
      <c r="AH87" s="171"/>
      <c r="AI87" s="171"/>
      <c r="AJ87" s="172"/>
      <c r="AK87" s="170"/>
      <c r="AL87" s="171"/>
      <c r="AM87" s="171"/>
      <c r="AN87" s="171"/>
      <c r="AO87" s="171"/>
      <c r="AP87" s="171"/>
      <c r="AQ87" s="172"/>
      <c r="AR87" s="170"/>
      <c r="AS87" s="171"/>
      <c r="AT87" s="172"/>
      <c r="AU87" s="825">
        <f t="shared" si="3"/>
        <v>0</v>
      </c>
      <c r="AV87" s="826"/>
      <c r="AW87" s="827">
        <f t="shared" si="4"/>
        <v>0</v>
      </c>
      <c r="AX87" s="828"/>
      <c r="AY87" s="829"/>
      <c r="AZ87" s="830"/>
      <c r="BA87" s="830"/>
      <c r="BB87" s="830"/>
      <c r="BC87" s="830"/>
      <c r="BD87" s="831"/>
    </row>
    <row r="88" spans="1:56" ht="39.950000000000003" customHeight="1" x14ac:dyDescent="0.15">
      <c r="A88" s="151"/>
      <c r="B88" s="169">
        <f t="shared" si="5"/>
        <v>76</v>
      </c>
      <c r="C88" s="815"/>
      <c r="D88" s="816"/>
      <c r="E88" s="817"/>
      <c r="F88" s="818"/>
      <c r="G88" s="819"/>
      <c r="H88" s="820"/>
      <c r="I88" s="820"/>
      <c r="J88" s="820"/>
      <c r="K88" s="821"/>
      <c r="L88" s="822"/>
      <c r="M88" s="823"/>
      <c r="N88" s="823"/>
      <c r="O88" s="824"/>
      <c r="P88" s="170"/>
      <c r="Q88" s="171"/>
      <c r="R88" s="171"/>
      <c r="S88" s="171"/>
      <c r="T88" s="171"/>
      <c r="U88" s="171"/>
      <c r="V88" s="172"/>
      <c r="W88" s="170"/>
      <c r="X88" s="171"/>
      <c r="Y88" s="171"/>
      <c r="Z88" s="171"/>
      <c r="AA88" s="171"/>
      <c r="AB88" s="171"/>
      <c r="AC88" s="172"/>
      <c r="AD88" s="170"/>
      <c r="AE88" s="171"/>
      <c r="AF88" s="171"/>
      <c r="AG88" s="171"/>
      <c r="AH88" s="171"/>
      <c r="AI88" s="171"/>
      <c r="AJ88" s="172"/>
      <c r="AK88" s="170"/>
      <c r="AL88" s="171"/>
      <c r="AM88" s="171"/>
      <c r="AN88" s="171"/>
      <c r="AO88" s="171"/>
      <c r="AP88" s="171"/>
      <c r="AQ88" s="172"/>
      <c r="AR88" s="170"/>
      <c r="AS88" s="171"/>
      <c r="AT88" s="172"/>
      <c r="AU88" s="825">
        <f t="shared" si="3"/>
        <v>0</v>
      </c>
      <c r="AV88" s="826"/>
      <c r="AW88" s="827">
        <f t="shared" si="4"/>
        <v>0</v>
      </c>
      <c r="AX88" s="828"/>
      <c r="AY88" s="829"/>
      <c r="AZ88" s="830"/>
      <c r="BA88" s="830"/>
      <c r="BB88" s="830"/>
      <c r="BC88" s="830"/>
      <c r="BD88" s="831"/>
    </row>
    <row r="89" spans="1:56" ht="39.950000000000003" customHeight="1" x14ac:dyDescent="0.15">
      <c r="A89" s="151"/>
      <c r="B89" s="169">
        <f t="shared" si="5"/>
        <v>77</v>
      </c>
      <c r="C89" s="815"/>
      <c r="D89" s="816"/>
      <c r="E89" s="817"/>
      <c r="F89" s="818"/>
      <c r="G89" s="819"/>
      <c r="H89" s="820"/>
      <c r="I89" s="820"/>
      <c r="J89" s="820"/>
      <c r="K89" s="821"/>
      <c r="L89" s="822"/>
      <c r="M89" s="823"/>
      <c r="N89" s="823"/>
      <c r="O89" s="824"/>
      <c r="P89" s="170"/>
      <c r="Q89" s="171"/>
      <c r="R89" s="171"/>
      <c r="S89" s="171"/>
      <c r="T89" s="171"/>
      <c r="U89" s="171"/>
      <c r="V89" s="172"/>
      <c r="W89" s="170"/>
      <c r="X89" s="171"/>
      <c r="Y89" s="171"/>
      <c r="Z89" s="171"/>
      <c r="AA89" s="171"/>
      <c r="AB89" s="171"/>
      <c r="AC89" s="172"/>
      <c r="AD89" s="170"/>
      <c r="AE89" s="171"/>
      <c r="AF89" s="171"/>
      <c r="AG89" s="171"/>
      <c r="AH89" s="171"/>
      <c r="AI89" s="171"/>
      <c r="AJ89" s="172"/>
      <c r="AK89" s="170"/>
      <c r="AL89" s="171"/>
      <c r="AM89" s="171"/>
      <c r="AN89" s="171"/>
      <c r="AO89" s="171"/>
      <c r="AP89" s="171"/>
      <c r="AQ89" s="172"/>
      <c r="AR89" s="170"/>
      <c r="AS89" s="171"/>
      <c r="AT89" s="172"/>
      <c r="AU89" s="825">
        <f t="shared" si="3"/>
        <v>0</v>
      </c>
      <c r="AV89" s="826"/>
      <c r="AW89" s="827">
        <f t="shared" si="4"/>
        <v>0</v>
      </c>
      <c r="AX89" s="828"/>
      <c r="AY89" s="829"/>
      <c r="AZ89" s="830"/>
      <c r="BA89" s="830"/>
      <c r="BB89" s="830"/>
      <c r="BC89" s="830"/>
      <c r="BD89" s="831"/>
    </row>
    <row r="90" spans="1:56" ht="39.950000000000003" customHeight="1" x14ac:dyDescent="0.15">
      <c r="A90" s="151"/>
      <c r="B90" s="169">
        <f t="shared" si="5"/>
        <v>78</v>
      </c>
      <c r="C90" s="815"/>
      <c r="D90" s="816"/>
      <c r="E90" s="817"/>
      <c r="F90" s="818"/>
      <c r="G90" s="819"/>
      <c r="H90" s="820"/>
      <c r="I90" s="820"/>
      <c r="J90" s="820"/>
      <c r="K90" s="821"/>
      <c r="L90" s="822"/>
      <c r="M90" s="823"/>
      <c r="N90" s="823"/>
      <c r="O90" s="824"/>
      <c r="P90" s="170"/>
      <c r="Q90" s="171"/>
      <c r="R90" s="171"/>
      <c r="S90" s="171"/>
      <c r="T90" s="171"/>
      <c r="U90" s="171"/>
      <c r="V90" s="172"/>
      <c r="W90" s="170"/>
      <c r="X90" s="171"/>
      <c r="Y90" s="171"/>
      <c r="Z90" s="171"/>
      <c r="AA90" s="171"/>
      <c r="AB90" s="171"/>
      <c r="AC90" s="172"/>
      <c r="AD90" s="170"/>
      <c r="AE90" s="171"/>
      <c r="AF90" s="171"/>
      <c r="AG90" s="171"/>
      <c r="AH90" s="171"/>
      <c r="AI90" s="171"/>
      <c r="AJ90" s="172"/>
      <c r="AK90" s="170"/>
      <c r="AL90" s="171"/>
      <c r="AM90" s="171"/>
      <c r="AN90" s="171"/>
      <c r="AO90" s="171"/>
      <c r="AP90" s="171"/>
      <c r="AQ90" s="172"/>
      <c r="AR90" s="170"/>
      <c r="AS90" s="171"/>
      <c r="AT90" s="172"/>
      <c r="AU90" s="825">
        <f t="shared" si="3"/>
        <v>0</v>
      </c>
      <c r="AV90" s="826"/>
      <c r="AW90" s="827">
        <f t="shared" si="4"/>
        <v>0</v>
      </c>
      <c r="AX90" s="828"/>
      <c r="AY90" s="829"/>
      <c r="AZ90" s="830"/>
      <c r="BA90" s="830"/>
      <c r="BB90" s="830"/>
      <c r="BC90" s="830"/>
      <c r="BD90" s="831"/>
    </row>
    <row r="91" spans="1:56" ht="39.950000000000003" customHeight="1" x14ac:dyDescent="0.15">
      <c r="A91" s="151"/>
      <c r="B91" s="169">
        <f t="shared" si="5"/>
        <v>79</v>
      </c>
      <c r="C91" s="815"/>
      <c r="D91" s="816"/>
      <c r="E91" s="817"/>
      <c r="F91" s="818"/>
      <c r="G91" s="819"/>
      <c r="H91" s="820"/>
      <c r="I91" s="820"/>
      <c r="J91" s="820"/>
      <c r="K91" s="821"/>
      <c r="L91" s="822"/>
      <c r="M91" s="823"/>
      <c r="N91" s="823"/>
      <c r="O91" s="824"/>
      <c r="P91" s="170"/>
      <c r="Q91" s="171"/>
      <c r="R91" s="171"/>
      <c r="S91" s="171"/>
      <c r="T91" s="171"/>
      <c r="U91" s="171"/>
      <c r="V91" s="172"/>
      <c r="W91" s="170"/>
      <c r="X91" s="171"/>
      <c r="Y91" s="171"/>
      <c r="Z91" s="171"/>
      <c r="AA91" s="171"/>
      <c r="AB91" s="171"/>
      <c r="AC91" s="172"/>
      <c r="AD91" s="170"/>
      <c r="AE91" s="171"/>
      <c r="AF91" s="171"/>
      <c r="AG91" s="171"/>
      <c r="AH91" s="171"/>
      <c r="AI91" s="171"/>
      <c r="AJ91" s="172"/>
      <c r="AK91" s="170"/>
      <c r="AL91" s="171"/>
      <c r="AM91" s="171"/>
      <c r="AN91" s="171"/>
      <c r="AO91" s="171"/>
      <c r="AP91" s="171"/>
      <c r="AQ91" s="172"/>
      <c r="AR91" s="170"/>
      <c r="AS91" s="171"/>
      <c r="AT91" s="172"/>
      <c r="AU91" s="825">
        <f t="shared" si="3"/>
        <v>0</v>
      </c>
      <c r="AV91" s="826"/>
      <c r="AW91" s="827">
        <f t="shared" si="4"/>
        <v>0</v>
      </c>
      <c r="AX91" s="828"/>
      <c r="AY91" s="829"/>
      <c r="AZ91" s="830"/>
      <c r="BA91" s="830"/>
      <c r="BB91" s="830"/>
      <c r="BC91" s="830"/>
      <c r="BD91" s="831"/>
    </row>
    <row r="92" spans="1:56" ht="39.950000000000003" customHeight="1" x14ac:dyDescent="0.15">
      <c r="A92" s="151"/>
      <c r="B92" s="169">
        <f t="shared" si="5"/>
        <v>80</v>
      </c>
      <c r="C92" s="815"/>
      <c r="D92" s="816"/>
      <c r="E92" s="817"/>
      <c r="F92" s="818"/>
      <c r="G92" s="819"/>
      <c r="H92" s="820"/>
      <c r="I92" s="820"/>
      <c r="J92" s="820"/>
      <c r="K92" s="821"/>
      <c r="L92" s="822"/>
      <c r="M92" s="823"/>
      <c r="N92" s="823"/>
      <c r="O92" s="824"/>
      <c r="P92" s="170"/>
      <c r="Q92" s="171"/>
      <c r="R92" s="171"/>
      <c r="S92" s="171"/>
      <c r="T92" s="171"/>
      <c r="U92" s="171"/>
      <c r="V92" s="172"/>
      <c r="W92" s="170"/>
      <c r="X92" s="171"/>
      <c r="Y92" s="171"/>
      <c r="Z92" s="171"/>
      <c r="AA92" s="171"/>
      <c r="AB92" s="171"/>
      <c r="AC92" s="172"/>
      <c r="AD92" s="170"/>
      <c r="AE92" s="171"/>
      <c r="AF92" s="171"/>
      <c r="AG92" s="171"/>
      <c r="AH92" s="171"/>
      <c r="AI92" s="171"/>
      <c r="AJ92" s="172"/>
      <c r="AK92" s="170"/>
      <c r="AL92" s="171"/>
      <c r="AM92" s="171"/>
      <c r="AN92" s="171"/>
      <c r="AO92" s="171"/>
      <c r="AP92" s="171"/>
      <c r="AQ92" s="172"/>
      <c r="AR92" s="170"/>
      <c r="AS92" s="171"/>
      <c r="AT92" s="172"/>
      <c r="AU92" s="825">
        <f t="shared" si="3"/>
        <v>0</v>
      </c>
      <c r="AV92" s="826"/>
      <c r="AW92" s="827">
        <f t="shared" si="4"/>
        <v>0</v>
      </c>
      <c r="AX92" s="828"/>
      <c r="AY92" s="829"/>
      <c r="AZ92" s="830"/>
      <c r="BA92" s="830"/>
      <c r="BB92" s="830"/>
      <c r="BC92" s="830"/>
      <c r="BD92" s="831"/>
    </row>
    <row r="93" spans="1:56" ht="39.950000000000003" customHeight="1" x14ac:dyDescent="0.15">
      <c r="A93" s="151"/>
      <c r="B93" s="169">
        <f t="shared" si="5"/>
        <v>81</v>
      </c>
      <c r="C93" s="815"/>
      <c r="D93" s="816"/>
      <c r="E93" s="817"/>
      <c r="F93" s="818"/>
      <c r="G93" s="819"/>
      <c r="H93" s="820"/>
      <c r="I93" s="820"/>
      <c r="J93" s="820"/>
      <c r="K93" s="821"/>
      <c r="L93" s="822"/>
      <c r="M93" s="823"/>
      <c r="N93" s="823"/>
      <c r="O93" s="824"/>
      <c r="P93" s="170"/>
      <c r="Q93" s="171"/>
      <c r="R93" s="171"/>
      <c r="S93" s="171"/>
      <c r="T93" s="171"/>
      <c r="U93" s="171"/>
      <c r="V93" s="172"/>
      <c r="W93" s="170"/>
      <c r="X93" s="171"/>
      <c r="Y93" s="171"/>
      <c r="Z93" s="171"/>
      <c r="AA93" s="171"/>
      <c r="AB93" s="171"/>
      <c r="AC93" s="172"/>
      <c r="AD93" s="170"/>
      <c r="AE93" s="171"/>
      <c r="AF93" s="171"/>
      <c r="AG93" s="171"/>
      <c r="AH93" s="171"/>
      <c r="AI93" s="171"/>
      <c r="AJ93" s="172"/>
      <c r="AK93" s="170"/>
      <c r="AL93" s="171"/>
      <c r="AM93" s="171"/>
      <c r="AN93" s="171"/>
      <c r="AO93" s="171"/>
      <c r="AP93" s="171"/>
      <c r="AQ93" s="172"/>
      <c r="AR93" s="170"/>
      <c r="AS93" s="171"/>
      <c r="AT93" s="172"/>
      <c r="AU93" s="825">
        <f t="shared" si="3"/>
        <v>0</v>
      </c>
      <c r="AV93" s="826"/>
      <c r="AW93" s="827">
        <f t="shared" si="4"/>
        <v>0</v>
      </c>
      <c r="AX93" s="828"/>
      <c r="AY93" s="829"/>
      <c r="AZ93" s="830"/>
      <c r="BA93" s="830"/>
      <c r="BB93" s="830"/>
      <c r="BC93" s="830"/>
      <c r="BD93" s="831"/>
    </row>
    <row r="94" spans="1:56" ht="39.950000000000003" customHeight="1" x14ac:dyDescent="0.15">
      <c r="A94" s="151"/>
      <c r="B94" s="169">
        <f t="shared" si="5"/>
        <v>82</v>
      </c>
      <c r="C94" s="815"/>
      <c r="D94" s="816"/>
      <c r="E94" s="817"/>
      <c r="F94" s="818"/>
      <c r="G94" s="819"/>
      <c r="H94" s="820"/>
      <c r="I94" s="820"/>
      <c r="J94" s="820"/>
      <c r="K94" s="821"/>
      <c r="L94" s="822"/>
      <c r="M94" s="823"/>
      <c r="N94" s="823"/>
      <c r="O94" s="824"/>
      <c r="P94" s="170"/>
      <c r="Q94" s="171"/>
      <c r="R94" s="171"/>
      <c r="S94" s="171"/>
      <c r="T94" s="171"/>
      <c r="U94" s="171"/>
      <c r="V94" s="172"/>
      <c r="W94" s="170"/>
      <c r="X94" s="171"/>
      <c r="Y94" s="171"/>
      <c r="Z94" s="171"/>
      <c r="AA94" s="171"/>
      <c r="AB94" s="171"/>
      <c r="AC94" s="172"/>
      <c r="AD94" s="170"/>
      <c r="AE94" s="171"/>
      <c r="AF94" s="171"/>
      <c r="AG94" s="171"/>
      <c r="AH94" s="171"/>
      <c r="AI94" s="171"/>
      <c r="AJ94" s="172"/>
      <c r="AK94" s="170"/>
      <c r="AL94" s="171"/>
      <c r="AM94" s="171"/>
      <c r="AN94" s="171"/>
      <c r="AO94" s="171"/>
      <c r="AP94" s="171"/>
      <c r="AQ94" s="172"/>
      <c r="AR94" s="170"/>
      <c r="AS94" s="171"/>
      <c r="AT94" s="172"/>
      <c r="AU94" s="825">
        <f t="shared" si="3"/>
        <v>0</v>
      </c>
      <c r="AV94" s="826"/>
      <c r="AW94" s="827">
        <f t="shared" si="4"/>
        <v>0</v>
      </c>
      <c r="AX94" s="828"/>
      <c r="AY94" s="829"/>
      <c r="AZ94" s="830"/>
      <c r="BA94" s="830"/>
      <c r="BB94" s="830"/>
      <c r="BC94" s="830"/>
      <c r="BD94" s="831"/>
    </row>
    <row r="95" spans="1:56" ht="39.950000000000003" customHeight="1" x14ac:dyDescent="0.15">
      <c r="A95" s="151"/>
      <c r="B95" s="169">
        <f t="shared" si="5"/>
        <v>83</v>
      </c>
      <c r="C95" s="815"/>
      <c r="D95" s="816"/>
      <c r="E95" s="817"/>
      <c r="F95" s="818"/>
      <c r="G95" s="819"/>
      <c r="H95" s="820"/>
      <c r="I95" s="820"/>
      <c r="J95" s="820"/>
      <c r="K95" s="821"/>
      <c r="L95" s="822"/>
      <c r="M95" s="823"/>
      <c r="N95" s="823"/>
      <c r="O95" s="824"/>
      <c r="P95" s="170"/>
      <c r="Q95" s="171"/>
      <c r="R95" s="171"/>
      <c r="S95" s="171"/>
      <c r="T95" s="171"/>
      <c r="U95" s="171"/>
      <c r="V95" s="172"/>
      <c r="W95" s="170"/>
      <c r="X95" s="171"/>
      <c r="Y95" s="171"/>
      <c r="Z95" s="171"/>
      <c r="AA95" s="171"/>
      <c r="AB95" s="171"/>
      <c r="AC95" s="172"/>
      <c r="AD95" s="170"/>
      <c r="AE95" s="171"/>
      <c r="AF95" s="171"/>
      <c r="AG95" s="171"/>
      <c r="AH95" s="171"/>
      <c r="AI95" s="171"/>
      <c r="AJ95" s="172"/>
      <c r="AK95" s="170"/>
      <c r="AL95" s="171"/>
      <c r="AM95" s="171"/>
      <c r="AN95" s="171"/>
      <c r="AO95" s="171"/>
      <c r="AP95" s="171"/>
      <c r="AQ95" s="172"/>
      <c r="AR95" s="170"/>
      <c r="AS95" s="171"/>
      <c r="AT95" s="172"/>
      <c r="AU95" s="825">
        <f t="shared" ref="AU95:AU111" si="6">IF($AZ$3="４週",SUM(P95:AQ95),IF($AZ$3="暦月",SUM(P95:AT95),""))</f>
        <v>0</v>
      </c>
      <c r="AV95" s="826"/>
      <c r="AW95" s="827">
        <f t="shared" si="4"/>
        <v>0</v>
      </c>
      <c r="AX95" s="828"/>
      <c r="AY95" s="829"/>
      <c r="AZ95" s="830"/>
      <c r="BA95" s="830"/>
      <c r="BB95" s="830"/>
      <c r="BC95" s="830"/>
      <c r="BD95" s="831"/>
    </row>
    <row r="96" spans="1:56" ht="39.950000000000003" customHeight="1" x14ac:dyDescent="0.15">
      <c r="A96" s="151"/>
      <c r="B96" s="169">
        <f t="shared" si="5"/>
        <v>84</v>
      </c>
      <c r="C96" s="815"/>
      <c r="D96" s="816"/>
      <c r="E96" s="817"/>
      <c r="F96" s="818"/>
      <c r="G96" s="819"/>
      <c r="H96" s="820"/>
      <c r="I96" s="820"/>
      <c r="J96" s="820"/>
      <c r="K96" s="821"/>
      <c r="L96" s="822"/>
      <c r="M96" s="823"/>
      <c r="N96" s="823"/>
      <c r="O96" s="824"/>
      <c r="P96" s="204"/>
      <c r="Q96" s="205"/>
      <c r="R96" s="205"/>
      <c r="S96" s="205"/>
      <c r="T96" s="205"/>
      <c r="U96" s="205"/>
      <c r="V96" s="206"/>
      <c r="W96" s="204"/>
      <c r="X96" s="205"/>
      <c r="Y96" s="205"/>
      <c r="Z96" s="205"/>
      <c r="AA96" s="205"/>
      <c r="AB96" s="205"/>
      <c r="AC96" s="206"/>
      <c r="AD96" s="204"/>
      <c r="AE96" s="205"/>
      <c r="AF96" s="205"/>
      <c r="AG96" s="205"/>
      <c r="AH96" s="205"/>
      <c r="AI96" s="205"/>
      <c r="AJ96" s="206"/>
      <c r="AK96" s="204"/>
      <c r="AL96" s="205"/>
      <c r="AM96" s="205"/>
      <c r="AN96" s="205"/>
      <c r="AO96" s="205"/>
      <c r="AP96" s="205"/>
      <c r="AQ96" s="206"/>
      <c r="AR96" s="204"/>
      <c r="AS96" s="205"/>
      <c r="AT96" s="206"/>
      <c r="AU96" s="825">
        <f t="shared" si="6"/>
        <v>0</v>
      </c>
      <c r="AV96" s="826"/>
      <c r="AW96" s="827">
        <f t="shared" si="4"/>
        <v>0</v>
      </c>
      <c r="AX96" s="828"/>
      <c r="AY96" s="829"/>
      <c r="AZ96" s="830"/>
      <c r="BA96" s="830"/>
      <c r="BB96" s="830"/>
      <c r="BC96" s="830"/>
      <c r="BD96" s="831"/>
    </row>
    <row r="97" spans="1:56" ht="39.950000000000003" customHeight="1" x14ac:dyDescent="0.15">
      <c r="A97" s="151"/>
      <c r="B97" s="169">
        <f t="shared" si="5"/>
        <v>85</v>
      </c>
      <c r="C97" s="815"/>
      <c r="D97" s="816"/>
      <c r="E97" s="817"/>
      <c r="F97" s="818"/>
      <c r="G97" s="819"/>
      <c r="H97" s="820"/>
      <c r="I97" s="820"/>
      <c r="J97" s="820"/>
      <c r="K97" s="821"/>
      <c r="L97" s="822"/>
      <c r="M97" s="823"/>
      <c r="N97" s="823"/>
      <c r="O97" s="824"/>
      <c r="P97" s="170"/>
      <c r="Q97" s="171"/>
      <c r="R97" s="171"/>
      <c r="S97" s="171"/>
      <c r="T97" s="171"/>
      <c r="U97" s="171"/>
      <c r="V97" s="172"/>
      <c r="W97" s="170"/>
      <c r="X97" s="171"/>
      <c r="Y97" s="171"/>
      <c r="Z97" s="171"/>
      <c r="AA97" s="171"/>
      <c r="AB97" s="171"/>
      <c r="AC97" s="172"/>
      <c r="AD97" s="170"/>
      <c r="AE97" s="171"/>
      <c r="AF97" s="171"/>
      <c r="AG97" s="171"/>
      <c r="AH97" s="171"/>
      <c r="AI97" s="171"/>
      <c r="AJ97" s="172"/>
      <c r="AK97" s="170"/>
      <c r="AL97" s="171"/>
      <c r="AM97" s="171"/>
      <c r="AN97" s="171"/>
      <c r="AO97" s="171"/>
      <c r="AP97" s="171"/>
      <c r="AQ97" s="172"/>
      <c r="AR97" s="170"/>
      <c r="AS97" s="171"/>
      <c r="AT97" s="172"/>
      <c r="AU97" s="825">
        <f t="shared" si="6"/>
        <v>0</v>
      </c>
      <c r="AV97" s="826"/>
      <c r="AW97" s="827">
        <f t="shared" si="4"/>
        <v>0</v>
      </c>
      <c r="AX97" s="828"/>
      <c r="AY97" s="829"/>
      <c r="AZ97" s="830"/>
      <c r="BA97" s="830"/>
      <c r="BB97" s="830"/>
      <c r="BC97" s="830"/>
      <c r="BD97" s="831"/>
    </row>
    <row r="98" spans="1:56" ht="39.950000000000003" customHeight="1" x14ac:dyDescent="0.15">
      <c r="A98" s="151"/>
      <c r="B98" s="169">
        <f t="shared" si="5"/>
        <v>86</v>
      </c>
      <c r="C98" s="815"/>
      <c r="D98" s="816"/>
      <c r="E98" s="817"/>
      <c r="F98" s="818"/>
      <c r="G98" s="819"/>
      <c r="H98" s="820"/>
      <c r="I98" s="820"/>
      <c r="J98" s="820"/>
      <c r="K98" s="821"/>
      <c r="L98" s="822"/>
      <c r="M98" s="823"/>
      <c r="N98" s="823"/>
      <c r="O98" s="824"/>
      <c r="P98" s="170"/>
      <c r="Q98" s="171"/>
      <c r="R98" s="171"/>
      <c r="S98" s="171"/>
      <c r="T98" s="171"/>
      <c r="U98" s="171"/>
      <c r="V98" s="172"/>
      <c r="W98" s="170"/>
      <c r="X98" s="171"/>
      <c r="Y98" s="171"/>
      <c r="Z98" s="171"/>
      <c r="AA98" s="171"/>
      <c r="AB98" s="171"/>
      <c r="AC98" s="172"/>
      <c r="AD98" s="170"/>
      <c r="AE98" s="171"/>
      <c r="AF98" s="171"/>
      <c r="AG98" s="171"/>
      <c r="AH98" s="171"/>
      <c r="AI98" s="171"/>
      <c r="AJ98" s="172"/>
      <c r="AK98" s="170"/>
      <c r="AL98" s="171"/>
      <c r="AM98" s="171"/>
      <c r="AN98" s="171"/>
      <c r="AO98" s="171"/>
      <c r="AP98" s="171"/>
      <c r="AQ98" s="172"/>
      <c r="AR98" s="170"/>
      <c r="AS98" s="171"/>
      <c r="AT98" s="172"/>
      <c r="AU98" s="825">
        <f t="shared" si="6"/>
        <v>0</v>
      </c>
      <c r="AV98" s="826"/>
      <c r="AW98" s="827">
        <f t="shared" si="4"/>
        <v>0</v>
      </c>
      <c r="AX98" s="828"/>
      <c r="AY98" s="829"/>
      <c r="AZ98" s="830"/>
      <c r="BA98" s="830"/>
      <c r="BB98" s="830"/>
      <c r="BC98" s="830"/>
      <c r="BD98" s="831"/>
    </row>
    <row r="99" spans="1:56" ht="39.950000000000003" customHeight="1" x14ac:dyDescent="0.15">
      <c r="A99" s="151"/>
      <c r="B99" s="169">
        <f t="shared" si="5"/>
        <v>87</v>
      </c>
      <c r="C99" s="815"/>
      <c r="D99" s="816"/>
      <c r="E99" s="817"/>
      <c r="F99" s="818"/>
      <c r="G99" s="819"/>
      <c r="H99" s="820"/>
      <c r="I99" s="820"/>
      <c r="J99" s="820"/>
      <c r="K99" s="821"/>
      <c r="L99" s="822"/>
      <c r="M99" s="823"/>
      <c r="N99" s="823"/>
      <c r="O99" s="824"/>
      <c r="P99" s="170"/>
      <c r="Q99" s="171"/>
      <c r="R99" s="171"/>
      <c r="S99" s="171"/>
      <c r="T99" s="171"/>
      <c r="U99" s="171"/>
      <c r="V99" s="172"/>
      <c r="W99" s="170"/>
      <c r="X99" s="171"/>
      <c r="Y99" s="171"/>
      <c r="Z99" s="171"/>
      <c r="AA99" s="171"/>
      <c r="AB99" s="171"/>
      <c r="AC99" s="172"/>
      <c r="AD99" s="170"/>
      <c r="AE99" s="171"/>
      <c r="AF99" s="171"/>
      <c r="AG99" s="171"/>
      <c r="AH99" s="171"/>
      <c r="AI99" s="171"/>
      <c r="AJ99" s="172"/>
      <c r="AK99" s="170"/>
      <c r="AL99" s="171"/>
      <c r="AM99" s="171"/>
      <c r="AN99" s="171"/>
      <c r="AO99" s="171"/>
      <c r="AP99" s="171"/>
      <c r="AQ99" s="172"/>
      <c r="AR99" s="170"/>
      <c r="AS99" s="171"/>
      <c r="AT99" s="172"/>
      <c r="AU99" s="825">
        <f t="shared" si="6"/>
        <v>0</v>
      </c>
      <c r="AV99" s="826"/>
      <c r="AW99" s="827">
        <f t="shared" si="4"/>
        <v>0</v>
      </c>
      <c r="AX99" s="828"/>
      <c r="AY99" s="829"/>
      <c r="AZ99" s="830"/>
      <c r="BA99" s="830"/>
      <c r="BB99" s="830"/>
      <c r="BC99" s="830"/>
      <c r="BD99" s="831"/>
    </row>
    <row r="100" spans="1:56" ht="39.950000000000003" customHeight="1" x14ac:dyDescent="0.15">
      <c r="A100" s="151"/>
      <c r="B100" s="169">
        <f t="shared" si="5"/>
        <v>88</v>
      </c>
      <c r="C100" s="815"/>
      <c r="D100" s="816"/>
      <c r="E100" s="817"/>
      <c r="F100" s="818"/>
      <c r="G100" s="819"/>
      <c r="H100" s="820"/>
      <c r="I100" s="820"/>
      <c r="J100" s="820"/>
      <c r="K100" s="821"/>
      <c r="L100" s="822"/>
      <c r="M100" s="823"/>
      <c r="N100" s="823"/>
      <c r="O100" s="824"/>
      <c r="P100" s="170"/>
      <c r="Q100" s="171"/>
      <c r="R100" s="171"/>
      <c r="S100" s="171"/>
      <c r="T100" s="171"/>
      <c r="U100" s="171"/>
      <c r="V100" s="172"/>
      <c r="W100" s="170"/>
      <c r="X100" s="171"/>
      <c r="Y100" s="171"/>
      <c r="Z100" s="171"/>
      <c r="AA100" s="171"/>
      <c r="AB100" s="171"/>
      <c r="AC100" s="172"/>
      <c r="AD100" s="170"/>
      <c r="AE100" s="171"/>
      <c r="AF100" s="171"/>
      <c r="AG100" s="171"/>
      <c r="AH100" s="171"/>
      <c r="AI100" s="171"/>
      <c r="AJ100" s="172"/>
      <c r="AK100" s="170"/>
      <c r="AL100" s="171"/>
      <c r="AM100" s="171"/>
      <c r="AN100" s="171"/>
      <c r="AO100" s="171"/>
      <c r="AP100" s="171"/>
      <c r="AQ100" s="172"/>
      <c r="AR100" s="170"/>
      <c r="AS100" s="171"/>
      <c r="AT100" s="172"/>
      <c r="AU100" s="825">
        <f t="shared" si="6"/>
        <v>0</v>
      </c>
      <c r="AV100" s="826"/>
      <c r="AW100" s="827">
        <f t="shared" si="4"/>
        <v>0</v>
      </c>
      <c r="AX100" s="828"/>
      <c r="AY100" s="829"/>
      <c r="AZ100" s="830"/>
      <c r="BA100" s="830"/>
      <c r="BB100" s="830"/>
      <c r="BC100" s="830"/>
      <c r="BD100" s="831"/>
    </row>
    <row r="101" spans="1:56" ht="39.950000000000003" customHeight="1" x14ac:dyDescent="0.15">
      <c r="A101" s="151"/>
      <c r="B101" s="169">
        <f t="shared" si="5"/>
        <v>89</v>
      </c>
      <c r="C101" s="815"/>
      <c r="D101" s="816"/>
      <c r="E101" s="817"/>
      <c r="F101" s="818"/>
      <c r="G101" s="819"/>
      <c r="H101" s="820"/>
      <c r="I101" s="820"/>
      <c r="J101" s="820"/>
      <c r="K101" s="821"/>
      <c r="L101" s="822"/>
      <c r="M101" s="823"/>
      <c r="N101" s="823"/>
      <c r="O101" s="824"/>
      <c r="P101" s="170"/>
      <c r="Q101" s="171"/>
      <c r="R101" s="171"/>
      <c r="S101" s="171"/>
      <c r="T101" s="171"/>
      <c r="U101" s="171"/>
      <c r="V101" s="172"/>
      <c r="W101" s="170"/>
      <c r="X101" s="171"/>
      <c r="Y101" s="171"/>
      <c r="Z101" s="171"/>
      <c r="AA101" s="171"/>
      <c r="AB101" s="171"/>
      <c r="AC101" s="172"/>
      <c r="AD101" s="170"/>
      <c r="AE101" s="171"/>
      <c r="AF101" s="171"/>
      <c r="AG101" s="171"/>
      <c r="AH101" s="171"/>
      <c r="AI101" s="171"/>
      <c r="AJ101" s="172"/>
      <c r="AK101" s="170"/>
      <c r="AL101" s="171"/>
      <c r="AM101" s="171"/>
      <c r="AN101" s="171"/>
      <c r="AO101" s="171"/>
      <c r="AP101" s="171"/>
      <c r="AQ101" s="172"/>
      <c r="AR101" s="170"/>
      <c r="AS101" s="171"/>
      <c r="AT101" s="172"/>
      <c r="AU101" s="825">
        <f t="shared" si="6"/>
        <v>0</v>
      </c>
      <c r="AV101" s="826"/>
      <c r="AW101" s="827">
        <f t="shared" si="4"/>
        <v>0</v>
      </c>
      <c r="AX101" s="828"/>
      <c r="AY101" s="829"/>
      <c r="AZ101" s="830"/>
      <c r="BA101" s="830"/>
      <c r="BB101" s="830"/>
      <c r="BC101" s="830"/>
      <c r="BD101" s="831"/>
    </row>
    <row r="102" spans="1:56" ht="39.950000000000003" customHeight="1" x14ac:dyDescent="0.15">
      <c r="A102" s="151"/>
      <c r="B102" s="169">
        <f t="shared" si="5"/>
        <v>90</v>
      </c>
      <c r="C102" s="815"/>
      <c r="D102" s="816"/>
      <c r="E102" s="817"/>
      <c r="F102" s="818"/>
      <c r="G102" s="819"/>
      <c r="H102" s="820"/>
      <c r="I102" s="820"/>
      <c r="J102" s="820"/>
      <c r="K102" s="821"/>
      <c r="L102" s="822"/>
      <c r="M102" s="823"/>
      <c r="N102" s="823"/>
      <c r="O102" s="824"/>
      <c r="P102" s="170"/>
      <c r="Q102" s="171"/>
      <c r="R102" s="171"/>
      <c r="S102" s="171"/>
      <c r="T102" s="171"/>
      <c r="U102" s="171"/>
      <c r="V102" s="172"/>
      <c r="W102" s="170"/>
      <c r="X102" s="171"/>
      <c r="Y102" s="171"/>
      <c r="Z102" s="171"/>
      <c r="AA102" s="171"/>
      <c r="AB102" s="171"/>
      <c r="AC102" s="172"/>
      <c r="AD102" s="170"/>
      <c r="AE102" s="171"/>
      <c r="AF102" s="171"/>
      <c r="AG102" s="171"/>
      <c r="AH102" s="171"/>
      <c r="AI102" s="171"/>
      <c r="AJ102" s="172"/>
      <c r="AK102" s="170"/>
      <c r="AL102" s="171"/>
      <c r="AM102" s="171"/>
      <c r="AN102" s="171"/>
      <c r="AO102" s="171"/>
      <c r="AP102" s="171"/>
      <c r="AQ102" s="172"/>
      <c r="AR102" s="170"/>
      <c r="AS102" s="171"/>
      <c r="AT102" s="172"/>
      <c r="AU102" s="825">
        <f t="shared" si="6"/>
        <v>0</v>
      </c>
      <c r="AV102" s="826"/>
      <c r="AW102" s="827">
        <f t="shared" si="4"/>
        <v>0</v>
      </c>
      <c r="AX102" s="828"/>
      <c r="AY102" s="829"/>
      <c r="AZ102" s="830"/>
      <c r="BA102" s="830"/>
      <c r="BB102" s="830"/>
      <c r="BC102" s="830"/>
      <c r="BD102" s="831"/>
    </row>
    <row r="103" spans="1:56" ht="39.950000000000003" customHeight="1" x14ac:dyDescent="0.15">
      <c r="A103" s="151"/>
      <c r="B103" s="169">
        <f t="shared" si="5"/>
        <v>91</v>
      </c>
      <c r="C103" s="815"/>
      <c r="D103" s="816"/>
      <c r="E103" s="817"/>
      <c r="F103" s="818"/>
      <c r="G103" s="819"/>
      <c r="H103" s="820"/>
      <c r="I103" s="820"/>
      <c r="J103" s="820"/>
      <c r="K103" s="821"/>
      <c r="L103" s="822"/>
      <c r="M103" s="823"/>
      <c r="N103" s="823"/>
      <c r="O103" s="824"/>
      <c r="P103" s="170"/>
      <c r="Q103" s="171"/>
      <c r="R103" s="171"/>
      <c r="S103" s="171"/>
      <c r="T103" s="171"/>
      <c r="U103" s="171"/>
      <c r="V103" s="172"/>
      <c r="W103" s="170"/>
      <c r="X103" s="171"/>
      <c r="Y103" s="171"/>
      <c r="Z103" s="171"/>
      <c r="AA103" s="171"/>
      <c r="AB103" s="171"/>
      <c r="AC103" s="172"/>
      <c r="AD103" s="170"/>
      <c r="AE103" s="171"/>
      <c r="AF103" s="171"/>
      <c r="AG103" s="171"/>
      <c r="AH103" s="171"/>
      <c r="AI103" s="171"/>
      <c r="AJ103" s="172"/>
      <c r="AK103" s="170"/>
      <c r="AL103" s="171"/>
      <c r="AM103" s="171"/>
      <c r="AN103" s="171"/>
      <c r="AO103" s="171"/>
      <c r="AP103" s="171"/>
      <c r="AQ103" s="172"/>
      <c r="AR103" s="170"/>
      <c r="AS103" s="171"/>
      <c r="AT103" s="172"/>
      <c r="AU103" s="825">
        <f t="shared" si="6"/>
        <v>0</v>
      </c>
      <c r="AV103" s="826"/>
      <c r="AW103" s="827">
        <f t="shared" si="4"/>
        <v>0</v>
      </c>
      <c r="AX103" s="828"/>
      <c r="AY103" s="829"/>
      <c r="AZ103" s="830"/>
      <c r="BA103" s="830"/>
      <c r="BB103" s="830"/>
      <c r="BC103" s="830"/>
      <c r="BD103" s="831"/>
    </row>
    <row r="104" spans="1:56" ht="39.950000000000003" customHeight="1" x14ac:dyDescent="0.15">
      <c r="A104" s="151"/>
      <c r="B104" s="169">
        <f t="shared" si="5"/>
        <v>92</v>
      </c>
      <c r="C104" s="815"/>
      <c r="D104" s="816"/>
      <c r="E104" s="817"/>
      <c r="F104" s="818"/>
      <c r="G104" s="819"/>
      <c r="H104" s="820"/>
      <c r="I104" s="820"/>
      <c r="J104" s="820"/>
      <c r="K104" s="821"/>
      <c r="L104" s="822"/>
      <c r="M104" s="823"/>
      <c r="N104" s="823"/>
      <c r="O104" s="824"/>
      <c r="P104" s="170"/>
      <c r="Q104" s="171"/>
      <c r="R104" s="171"/>
      <c r="S104" s="171"/>
      <c r="T104" s="171"/>
      <c r="U104" s="171"/>
      <c r="V104" s="172"/>
      <c r="W104" s="170"/>
      <c r="X104" s="171"/>
      <c r="Y104" s="171"/>
      <c r="Z104" s="171"/>
      <c r="AA104" s="171"/>
      <c r="AB104" s="171"/>
      <c r="AC104" s="172"/>
      <c r="AD104" s="170"/>
      <c r="AE104" s="171"/>
      <c r="AF104" s="171"/>
      <c r="AG104" s="171"/>
      <c r="AH104" s="171"/>
      <c r="AI104" s="171"/>
      <c r="AJ104" s="172"/>
      <c r="AK104" s="170"/>
      <c r="AL104" s="171"/>
      <c r="AM104" s="171"/>
      <c r="AN104" s="171"/>
      <c r="AO104" s="171"/>
      <c r="AP104" s="171"/>
      <c r="AQ104" s="172"/>
      <c r="AR104" s="170"/>
      <c r="AS104" s="171"/>
      <c r="AT104" s="172"/>
      <c r="AU104" s="825">
        <f t="shared" si="6"/>
        <v>0</v>
      </c>
      <c r="AV104" s="826"/>
      <c r="AW104" s="827">
        <f t="shared" si="4"/>
        <v>0</v>
      </c>
      <c r="AX104" s="828"/>
      <c r="AY104" s="829"/>
      <c r="AZ104" s="830"/>
      <c r="BA104" s="830"/>
      <c r="BB104" s="830"/>
      <c r="BC104" s="830"/>
      <c r="BD104" s="831"/>
    </row>
    <row r="105" spans="1:56" ht="39.950000000000003" customHeight="1" x14ac:dyDescent="0.15">
      <c r="A105" s="151"/>
      <c r="B105" s="169">
        <f t="shared" si="5"/>
        <v>93</v>
      </c>
      <c r="C105" s="815"/>
      <c r="D105" s="816"/>
      <c r="E105" s="817"/>
      <c r="F105" s="818"/>
      <c r="G105" s="819"/>
      <c r="H105" s="820"/>
      <c r="I105" s="820"/>
      <c r="J105" s="820"/>
      <c r="K105" s="821"/>
      <c r="L105" s="822"/>
      <c r="M105" s="823"/>
      <c r="N105" s="823"/>
      <c r="O105" s="824"/>
      <c r="P105" s="170"/>
      <c r="Q105" s="171"/>
      <c r="R105" s="171"/>
      <c r="S105" s="171"/>
      <c r="T105" s="171"/>
      <c r="U105" s="171"/>
      <c r="V105" s="172"/>
      <c r="W105" s="170"/>
      <c r="X105" s="171"/>
      <c r="Y105" s="171"/>
      <c r="Z105" s="171"/>
      <c r="AA105" s="171"/>
      <c r="AB105" s="171"/>
      <c r="AC105" s="172"/>
      <c r="AD105" s="170"/>
      <c r="AE105" s="171"/>
      <c r="AF105" s="171"/>
      <c r="AG105" s="171"/>
      <c r="AH105" s="171"/>
      <c r="AI105" s="171"/>
      <c r="AJ105" s="172"/>
      <c r="AK105" s="170"/>
      <c r="AL105" s="171"/>
      <c r="AM105" s="171"/>
      <c r="AN105" s="171"/>
      <c r="AO105" s="171"/>
      <c r="AP105" s="171"/>
      <c r="AQ105" s="172"/>
      <c r="AR105" s="170"/>
      <c r="AS105" s="171"/>
      <c r="AT105" s="172"/>
      <c r="AU105" s="825">
        <f t="shared" si="6"/>
        <v>0</v>
      </c>
      <c r="AV105" s="826"/>
      <c r="AW105" s="827">
        <f t="shared" si="4"/>
        <v>0</v>
      </c>
      <c r="AX105" s="828"/>
      <c r="AY105" s="829"/>
      <c r="AZ105" s="830"/>
      <c r="BA105" s="830"/>
      <c r="BB105" s="830"/>
      <c r="BC105" s="830"/>
      <c r="BD105" s="831"/>
    </row>
    <row r="106" spans="1:56" ht="39.950000000000003" customHeight="1" x14ac:dyDescent="0.15">
      <c r="A106" s="151"/>
      <c r="B106" s="169">
        <f t="shared" si="5"/>
        <v>94</v>
      </c>
      <c r="C106" s="815"/>
      <c r="D106" s="816"/>
      <c r="E106" s="817"/>
      <c r="F106" s="818"/>
      <c r="G106" s="819"/>
      <c r="H106" s="820"/>
      <c r="I106" s="820"/>
      <c r="J106" s="820"/>
      <c r="K106" s="821"/>
      <c r="L106" s="822"/>
      <c r="M106" s="823"/>
      <c r="N106" s="823"/>
      <c r="O106" s="824"/>
      <c r="P106" s="170"/>
      <c r="Q106" s="171"/>
      <c r="R106" s="171"/>
      <c r="S106" s="171"/>
      <c r="T106" s="171"/>
      <c r="U106" s="171"/>
      <c r="V106" s="172"/>
      <c r="W106" s="170"/>
      <c r="X106" s="171"/>
      <c r="Y106" s="171"/>
      <c r="Z106" s="171"/>
      <c r="AA106" s="171"/>
      <c r="AB106" s="171"/>
      <c r="AC106" s="172"/>
      <c r="AD106" s="170"/>
      <c r="AE106" s="171"/>
      <c r="AF106" s="171"/>
      <c r="AG106" s="171"/>
      <c r="AH106" s="171"/>
      <c r="AI106" s="171"/>
      <c r="AJ106" s="172"/>
      <c r="AK106" s="170"/>
      <c r="AL106" s="171"/>
      <c r="AM106" s="171"/>
      <c r="AN106" s="171"/>
      <c r="AO106" s="171"/>
      <c r="AP106" s="171"/>
      <c r="AQ106" s="172"/>
      <c r="AR106" s="170"/>
      <c r="AS106" s="171"/>
      <c r="AT106" s="172"/>
      <c r="AU106" s="825">
        <f t="shared" si="6"/>
        <v>0</v>
      </c>
      <c r="AV106" s="826"/>
      <c r="AW106" s="827">
        <f t="shared" si="4"/>
        <v>0</v>
      </c>
      <c r="AX106" s="828"/>
      <c r="AY106" s="829"/>
      <c r="AZ106" s="830"/>
      <c r="BA106" s="830"/>
      <c r="BB106" s="830"/>
      <c r="BC106" s="830"/>
      <c r="BD106" s="831"/>
    </row>
    <row r="107" spans="1:56" ht="39.950000000000003" customHeight="1" x14ac:dyDescent="0.15">
      <c r="A107" s="151"/>
      <c r="B107" s="169">
        <f t="shared" si="5"/>
        <v>95</v>
      </c>
      <c r="C107" s="815"/>
      <c r="D107" s="816"/>
      <c r="E107" s="817"/>
      <c r="F107" s="818"/>
      <c r="G107" s="819"/>
      <c r="H107" s="820"/>
      <c r="I107" s="820"/>
      <c r="J107" s="820"/>
      <c r="K107" s="821"/>
      <c r="L107" s="822"/>
      <c r="M107" s="823"/>
      <c r="N107" s="823"/>
      <c r="O107" s="824"/>
      <c r="P107" s="170"/>
      <c r="Q107" s="171"/>
      <c r="R107" s="171"/>
      <c r="S107" s="171"/>
      <c r="T107" s="171"/>
      <c r="U107" s="171"/>
      <c r="V107" s="172"/>
      <c r="W107" s="170"/>
      <c r="X107" s="171"/>
      <c r="Y107" s="171"/>
      <c r="Z107" s="171"/>
      <c r="AA107" s="171"/>
      <c r="AB107" s="171"/>
      <c r="AC107" s="172"/>
      <c r="AD107" s="170"/>
      <c r="AE107" s="171"/>
      <c r="AF107" s="171"/>
      <c r="AG107" s="171"/>
      <c r="AH107" s="171"/>
      <c r="AI107" s="171"/>
      <c r="AJ107" s="172"/>
      <c r="AK107" s="170"/>
      <c r="AL107" s="171"/>
      <c r="AM107" s="171"/>
      <c r="AN107" s="171"/>
      <c r="AO107" s="171"/>
      <c r="AP107" s="171"/>
      <c r="AQ107" s="172"/>
      <c r="AR107" s="170"/>
      <c r="AS107" s="171"/>
      <c r="AT107" s="172"/>
      <c r="AU107" s="825">
        <f t="shared" si="6"/>
        <v>0</v>
      </c>
      <c r="AV107" s="826"/>
      <c r="AW107" s="827">
        <f t="shared" si="4"/>
        <v>0</v>
      </c>
      <c r="AX107" s="828"/>
      <c r="AY107" s="829"/>
      <c r="AZ107" s="830"/>
      <c r="BA107" s="830"/>
      <c r="BB107" s="830"/>
      <c r="BC107" s="830"/>
      <c r="BD107" s="831"/>
    </row>
    <row r="108" spans="1:56" ht="39.950000000000003" customHeight="1" x14ac:dyDescent="0.15">
      <c r="A108" s="151"/>
      <c r="B108" s="169">
        <f t="shared" si="5"/>
        <v>96</v>
      </c>
      <c r="C108" s="815"/>
      <c r="D108" s="816"/>
      <c r="E108" s="817"/>
      <c r="F108" s="818"/>
      <c r="G108" s="819"/>
      <c r="H108" s="820"/>
      <c r="I108" s="820"/>
      <c r="J108" s="820"/>
      <c r="K108" s="821"/>
      <c r="L108" s="822"/>
      <c r="M108" s="823"/>
      <c r="N108" s="823"/>
      <c r="O108" s="824"/>
      <c r="P108" s="170"/>
      <c r="Q108" s="171"/>
      <c r="R108" s="171"/>
      <c r="S108" s="171"/>
      <c r="T108" s="171"/>
      <c r="U108" s="171"/>
      <c r="V108" s="172"/>
      <c r="W108" s="170"/>
      <c r="X108" s="171"/>
      <c r="Y108" s="171"/>
      <c r="Z108" s="171"/>
      <c r="AA108" s="171"/>
      <c r="AB108" s="171"/>
      <c r="AC108" s="172"/>
      <c r="AD108" s="170"/>
      <c r="AE108" s="171"/>
      <c r="AF108" s="171"/>
      <c r="AG108" s="171"/>
      <c r="AH108" s="171"/>
      <c r="AI108" s="171"/>
      <c r="AJ108" s="172"/>
      <c r="AK108" s="170"/>
      <c r="AL108" s="171"/>
      <c r="AM108" s="171"/>
      <c r="AN108" s="171"/>
      <c r="AO108" s="171"/>
      <c r="AP108" s="171"/>
      <c r="AQ108" s="172"/>
      <c r="AR108" s="170"/>
      <c r="AS108" s="171"/>
      <c r="AT108" s="172"/>
      <c r="AU108" s="825">
        <f t="shared" si="6"/>
        <v>0</v>
      </c>
      <c r="AV108" s="826"/>
      <c r="AW108" s="827">
        <f t="shared" si="4"/>
        <v>0</v>
      </c>
      <c r="AX108" s="828"/>
      <c r="AY108" s="829"/>
      <c r="AZ108" s="830"/>
      <c r="BA108" s="830"/>
      <c r="BB108" s="830"/>
      <c r="BC108" s="830"/>
      <c r="BD108" s="831"/>
    </row>
    <row r="109" spans="1:56" ht="39.950000000000003" customHeight="1" x14ac:dyDescent="0.15">
      <c r="A109" s="151"/>
      <c r="B109" s="169">
        <f t="shared" si="5"/>
        <v>97</v>
      </c>
      <c r="C109" s="815"/>
      <c r="D109" s="816"/>
      <c r="E109" s="817"/>
      <c r="F109" s="818"/>
      <c r="G109" s="819"/>
      <c r="H109" s="820"/>
      <c r="I109" s="820"/>
      <c r="J109" s="820"/>
      <c r="K109" s="821"/>
      <c r="L109" s="822"/>
      <c r="M109" s="823"/>
      <c r="N109" s="823"/>
      <c r="O109" s="824"/>
      <c r="P109" s="170"/>
      <c r="Q109" s="171"/>
      <c r="R109" s="171"/>
      <c r="S109" s="171"/>
      <c r="T109" s="171"/>
      <c r="U109" s="171"/>
      <c r="V109" s="172"/>
      <c r="W109" s="170"/>
      <c r="X109" s="171"/>
      <c r="Y109" s="171"/>
      <c r="Z109" s="171"/>
      <c r="AA109" s="171"/>
      <c r="AB109" s="171"/>
      <c r="AC109" s="172"/>
      <c r="AD109" s="170"/>
      <c r="AE109" s="171"/>
      <c r="AF109" s="171"/>
      <c r="AG109" s="171"/>
      <c r="AH109" s="171"/>
      <c r="AI109" s="171"/>
      <c r="AJ109" s="172"/>
      <c r="AK109" s="170"/>
      <c r="AL109" s="171"/>
      <c r="AM109" s="171"/>
      <c r="AN109" s="171"/>
      <c r="AO109" s="171"/>
      <c r="AP109" s="171"/>
      <c r="AQ109" s="172"/>
      <c r="AR109" s="170"/>
      <c r="AS109" s="171"/>
      <c r="AT109" s="172"/>
      <c r="AU109" s="825">
        <f t="shared" si="6"/>
        <v>0</v>
      </c>
      <c r="AV109" s="826"/>
      <c r="AW109" s="827">
        <f t="shared" si="4"/>
        <v>0</v>
      </c>
      <c r="AX109" s="828"/>
      <c r="AY109" s="829"/>
      <c r="AZ109" s="830"/>
      <c r="BA109" s="830"/>
      <c r="BB109" s="830"/>
      <c r="BC109" s="830"/>
      <c r="BD109" s="831"/>
    </row>
    <row r="110" spans="1:56" ht="39.950000000000003" customHeight="1" x14ac:dyDescent="0.15">
      <c r="A110" s="151"/>
      <c r="B110" s="169">
        <f t="shared" si="5"/>
        <v>98</v>
      </c>
      <c r="C110" s="815"/>
      <c r="D110" s="816"/>
      <c r="E110" s="817"/>
      <c r="F110" s="818"/>
      <c r="G110" s="819"/>
      <c r="H110" s="820"/>
      <c r="I110" s="820"/>
      <c r="J110" s="820"/>
      <c r="K110" s="821"/>
      <c r="L110" s="822"/>
      <c r="M110" s="823"/>
      <c r="N110" s="823"/>
      <c r="O110" s="824"/>
      <c r="P110" s="170"/>
      <c r="Q110" s="171"/>
      <c r="R110" s="171"/>
      <c r="S110" s="171"/>
      <c r="T110" s="171"/>
      <c r="U110" s="171"/>
      <c r="V110" s="172"/>
      <c r="W110" s="170"/>
      <c r="X110" s="171"/>
      <c r="Y110" s="171"/>
      <c r="Z110" s="171"/>
      <c r="AA110" s="171"/>
      <c r="AB110" s="171"/>
      <c r="AC110" s="172"/>
      <c r="AD110" s="170"/>
      <c r="AE110" s="171"/>
      <c r="AF110" s="171"/>
      <c r="AG110" s="171"/>
      <c r="AH110" s="171"/>
      <c r="AI110" s="171"/>
      <c r="AJ110" s="172"/>
      <c r="AK110" s="170"/>
      <c r="AL110" s="171"/>
      <c r="AM110" s="171"/>
      <c r="AN110" s="171"/>
      <c r="AO110" s="171"/>
      <c r="AP110" s="171"/>
      <c r="AQ110" s="172"/>
      <c r="AR110" s="170"/>
      <c r="AS110" s="171"/>
      <c r="AT110" s="172"/>
      <c r="AU110" s="825">
        <f t="shared" si="6"/>
        <v>0</v>
      </c>
      <c r="AV110" s="826"/>
      <c r="AW110" s="827">
        <f t="shared" si="4"/>
        <v>0</v>
      </c>
      <c r="AX110" s="828"/>
      <c r="AY110" s="829"/>
      <c r="AZ110" s="830"/>
      <c r="BA110" s="830"/>
      <c r="BB110" s="830"/>
      <c r="BC110" s="830"/>
      <c r="BD110" s="831"/>
    </row>
    <row r="111" spans="1:56" ht="39.950000000000003" customHeight="1" x14ac:dyDescent="0.15">
      <c r="A111" s="151"/>
      <c r="B111" s="169">
        <f t="shared" si="5"/>
        <v>99</v>
      </c>
      <c r="C111" s="815"/>
      <c r="D111" s="816"/>
      <c r="E111" s="817"/>
      <c r="F111" s="818"/>
      <c r="G111" s="819"/>
      <c r="H111" s="820"/>
      <c r="I111" s="820"/>
      <c r="J111" s="820"/>
      <c r="K111" s="821"/>
      <c r="L111" s="822"/>
      <c r="M111" s="823"/>
      <c r="N111" s="823"/>
      <c r="O111" s="824"/>
      <c r="P111" s="170"/>
      <c r="Q111" s="171"/>
      <c r="R111" s="171"/>
      <c r="S111" s="171"/>
      <c r="T111" s="171"/>
      <c r="U111" s="171"/>
      <c r="V111" s="172"/>
      <c r="W111" s="170"/>
      <c r="X111" s="171"/>
      <c r="Y111" s="171"/>
      <c r="Z111" s="171"/>
      <c r="AA111" s="171"/>
      <c r="AB111" s="171"/>
      <c r="AC111" s="172"/>
      <c r="AD111" s="170"/>
      <c r="AE111" s="171"/>
      <c r="AF111" s="171"/>
      <c r="AG111" s="171"/>
      <c r="AH111" s="171"/>
      <c r="AI111" s="171"/>
      <c r="AJ111" s="172"/>
      <c r="AK111" s="170"/>
      <c r="AL111" s="171"/>
      <c r="AM111" s="171"/>
      <c r="AN111" s="171"/>
      <c r="AO111" s="171"/>
      <c r="AP111" s="171"/>
      <c r="AQ111" s="172"/>
      <c r="AR111" s="170"/>
      <c r="AS111" s="171"/>
      <c r="AT111" s="172"/>
      <c r="AU111" s="825">
        <f t="shared" si="6"/>
        <v>0</v>
      </c>
      <c r="AV111" s="826"/>
      <c r="AW111" s="827">
        <f t="shared" si="4"/>
        <v>0</v>
      </c>
      <c r="AX111" s="828"/>
      <c r="AY111" s="829"/>
      <c r="AZ111" s="830"/>
      <c r="BA111" s="830"/>
      <c r="BB111" s="830"/>
      <c r="BC111" s="830"/>
      <c r="BD111" s="831"/>
    </row>
    <row r="112" spans="1:56" ht="39.950000000000003" customHeight="1" thickBot="1" x14ac:dyDescent="0.2">
      <c r="A112" s="151"/>
      <c r="B112" s="173">
        <f t="shared" si="5"/>
        <v>100</v>
      </c>
      <c r="C112" s="850"/>
      <c r="D112" s="851"/>
      <c r="E112" s="852"/>
      <c r="F112" s="853"/>
      <c r="G112" s="854"/>
      <c r="H112" s="855"/>
      <c r="I112" s="855"/>
      <c r="J112" s="855"/>
      <c r="K112" s="856"/>
      <c r="L112" s="857"/>
      <c r="M112" s="858"/>
      <c r="N112" s="858"/>
      <c r="O112" s="859"/>
      <c r="P112" s="174"/>
      <c r="Q112" s="175"/>
      <c r="R112" s="175"/>
      <c r="S112" s="175"/>
      <c r="T112" s="175"/>
      <c r="U112" s="175"/>
      <c r="V112" s="176"/>
      <c r="W112" s="174"/>
      <c r="X112" s="175"/>
      <c r="Y112" s="175"/>
      <c r="Z112" s="175"/>
      <c r="AA112" s="175"/>
      <c r="AB112" s="175"/>
      <c r="AC112" s="176"/>
      <c r="AD112" s="174"/>
      <c r="AE112" s="175"/>
      <c r="AF112" s="175"/>
      <c r="AG112" s="175"/>
      <c r="AH112" s="175"/>
      <c r="AI112" s="175"/>
      <c r="AJ112" s="176"/>
      <c r="AK112" s="174"/>
      <c r="AL112" s="175"/>
      <c r="AM112" s="175"/>
      <c r="AN112" s="175"/>
      <c r="AO112" s="175"/>
      <c r="AP112" s="175"/>
      <c r="AQ112" s="176"/>
      <c r="AR112" s="174"/>
      <c r="AS112" s="175"/>
      <c r="AT112" s="176"/>
      <c r="AU112" s="860">
        <f t="shared" si="3"/>
        <v>0</v>
      </c>
      <c r="AV112" s="861"/>
      <c r="AW112" s="862">
        <f t="shared" si="4"/>
        <v>0</v>
      </c>
      <c r="AX112" s="863"/>
      <c r="AY112" s="864"/>
      <c r="AZ112" s="865"/>
      <c r="BA112" s="865"/>
      <c r="BB112" s="865"/>
      <c r="BC112" s="865"/>
      <c r="BD112" s="866"/>
    </row>
    <row r="113" spans="1:56" ht="20.25" customHeight="1" x14ac:dyDescent="0.15">
      <c r="A113" s="151"/>
      <c r="B113" s="147"/>
      <c r="C113" s="126"/>
      <c r="D113" s="181"/>
      <c r="E113" s="181"/>
      <c r="F113" s="182"/>
      <c r="G113" s="182"/>
      <c r="H113" s="182"/>
      <c r="I113" s="182"/>
      <c r="J113" s="182"/>
      <c r="K113" s="182"/>
      <c r="L113" s="182"/>
      <c r="M113" s="182"/>
      <c r="N113" s="182"/>
      <c r="O113" s="182"/>
      <c r="P113" s="182"/>
      <c r="Q113" s="182"/>
      <c r="R113" s="182"/>
      <c r="S113" s="182"/>
      <c r="T113" s="182"/>
      <c r="U113" s="182"/>
      <c r="V113" s="182"/>
      <c r="W113" s="182"/>
      <c r="X113" s="182"/>
      <c r="Y113" s="182"/>
      <c r="Z113" s="182"/>
      <c r="AA113" s="182"/>
      <c r="AB113" s="182"/>
      <c r="AC113" s="183"/>
      <c r="AD113" s="182"/>
      <c r="AE113" s="182"/>
      <c r="AF113" s="182"/>
      <c r="AG113" s="182"/>
      <c r="AH113" s="182"/>
      <c r="AI113" s="182"/>
      <c r="AJ113" s="182"/>
      <c r="AK113" s="182"/>
      <c r="AL113" s="182"/>
      <c r="AM113" s="182"/>
      <c r="AN113" s="182"/>
      <c r="AO113" s="182"/>
      <c r="AP113" s="182"/>
      <c r="AQ113" s="182"/>
      <c r="AR113" s="182"/>
      <c r="AS113" s="182"/>
      <c r="AT113" s="182"/>
      <c r="AU113" s="182"/>
      <c r="AV113" s="147"/>
      <c r="AW113" s="147"/>
      <c r="AX113" s="151"/>
      <c r="AY113" s="151"/>
      <c r="AZ113" s="151"/>
      <c r="BA113" s="151"/>
      <c r="BB113" s="151"/>
      <c r="BC113" s="151"/>
      <c r="BD113" s="151"/>
    </row>
    <row r="114" spans="1:56" ht="20.25" customHeight="1" x14ac:dyDescent="0.15">
      <c r="A114" s="151"/>
      <c r="B114" s="147"/>
      <c r="C114" s="147" t="s">
        <v>261</v>
      </c>
      <c r="D114" s="181"/>
      <c r="E114" s="181"/>
      <c r="F114" s="182"/>
      <c r="G114" s="182"/>
      <c r="H114" s="182"/>
      <c r="I114" s="182"/>
      <c r="J114" s="182"/>
      <c r="K114" s="182"/>
      <c r="L114" s="182"/>
      <c r="M114" s="182"/>
      <c r="N114" s="182"/>
      <c r="O114" s="182"/>
      <c r="P114" s="182"/>
      <c r="Q114" s="182"/>
      <c r="R114" s="182"/>
      <c r="S114" s="182"/>
      <c r="T114" s="182"/>
      <c r="U114" s="182"/>
      <c r="V114" s="182"/>
      <c r="W114" s="182"/>
      <c r="X114" s="182"/>
      <c r="Y114" s="182"/>
      <c r="Z114" s="182"/>
      <c r="AA114" s="182"/>
      <c r="AB114" s="182"/>
      <c r="AC114" s="183"/>
      <c r="AD114" s="182"/>
      <c r="AE114" s="182"/>
      <c r="AF114" s="182"/>
      <c r="AG114" s="182"/>
      <c r="AH114" s="182"/>
      <c r="AI114" s="182"/>
      <c r="AJ114" s="182"/>
      <c r="AK114" s="182"/>
      <c r="AL114" s="182"/>
      <c r="AM114" s="182"/>
      <c r="AN114" s="182"/>
      <c r="AO114" s="182"/>
      <c r="AP114" s="182"/>
      <c r="AQ114" s="182"/>
      <c r="AR114" s="182"/>
      <c r="AS114" s="182"/>
      <c r="AT114" s="182"/>
      <c r="AU114" s="182"/>
      <c r="AV114" s="147"/>
      <c r="AW114" s="147"/>
      <c r="AX114" s="151"/>
      <c r="AY114" s="151"/>
      <c r="AZ114" s="151"/>
      <c r="BA114" s="151"/>
      <c r="BB114" s="151"/>
      <c r="BC114" s="151"/>
      <c r="BD114" s="151"/>
    </row>
    <row r="115" spans="1:56" ht="20.25" customHeight="1" x14ac:dyDescent="0.15">
      <c r="A115" s="151"/>
      <c r="B115" s="147"/>
      <c r="C115" s="147" t="s">
        <v>262</v>
      </c>
      <c r="D115" s="181"/>
      <c r="E115" s="181"/>
      <c r="F115" s="182"/>
      <c r="G115" s="182"/>
      <c r="H115" s="182"/>
      <c r="I115" s="182"/>
      <c r="J115" s="182"/>
      <c r="K115" s="182"/>
      <c r="L115" s="182"/>
      <c r="M115" s="182"/>
      <c r="N115" s="182"/>
      <c r="O115" s="182"/>
      <c r="P115" s="182"/>
      <c r="Q115" s="182" t="s">
        <v>263</v>
      </c>
      <c r="R115" s="182"/>
      <c r="S115" s="182"/>
      <c r="T115" s="182"/>
      <c r="U115" s="182"/>
      <c r="V115" s="182"/>
      <c r="W115" s="182"/>
      <c r="X115" s="182"/>
      <c r="Y115" s="182"/>
      <c r="Z115" s="182"/>
      <c r="AA115" s="183"/>
      <c r="AB115" s="182"/>
      <c r="AC115" s="182"/>
      <c r="AD115" s="182"/>
      <c r="AE115" s="182"/>
      <c r="AF115" s="182"/>
      <c r="AG115" s="182"/>
      <c r="AH115" s="182"/>
      <c r="AI115" s="182" t="s">
        <v>264</v>
      </c>
      <c r="AJ115" s="182"/>
      <c r="AK115" s="182"/>
      <c r="AL115" s="182"/>
      <c r="AM115" s="182"/>
      <c r="AN115" s="182"/>
      <c r="AO115" s="184"/>
      <c r="AP115" s="184"/>
      <c r="AQ115" s="184"/>
      <c r="AR115" s="184"/>
      <c r="AS115" s="185"/>
      <c r="AT115" s="184"/>
      <c r="AU115" s="184"/>
      <c r="AV115" s="184"/>
      <c r="AW115" s="184"/>
      <c r="AX115" s="151"/>
      <c r="AY115" s="151"/>
      <c r="AZ115" s="151"/>
      <c r="BA115" s="151"/>
      <c r="BB115" s="151"/>
      <c r="BC115" s="151"/>
      <c r="BD115" s="151"/>
    </row>
    <row r="116" spans="1:56" ht="20.25" customHeight="1" x14ac:dyDescent="0.15">
      <c r="A116" s="151"/>
      <c r="B116" s="147"/>
      <c r="C116" s="147" t="s">
        <v>265</v>
      </c>
      <c r="D116" s="181"/>
      <c r="E116" s="181"/>
      <c r="F116" s="182"/>
      <c r="G116" s="182"/>
      <c r="H116" s="182"/>
      <c r="I116" s="182"/>
      <c r="J116" s="182"/>
      <c r="K116" s="182"/>
      <c r="L116" s="874" t="s">
        <v>266</v>
      </c>
      <c r="M116" s="874"/>
      <c r="N116" s="182"/>
      <c r="O116" s="182"/>
      <c r="P116" s="182"/>
      <c r="Q116" s="182"/>
      <c r="R116" s="875" t="s">
        <v>267</v>
      </c>
      <c r="S116" s="875"/>
      <c r="T116" s="875" t="s">
        <v>268</v>
      </c>
      <c r="U116" s="875"/>
      <c r="V116" s="875"/>
      <c r="W116" s="875"/>
      <c r="X116" s="182"/>
      <c r="Y116" s="876" t="s">
        <v>269</v>
      </c>
      <c r="Z116" s="876"/>
      <c r="AA116" s="876"/>
      <c r="AB116" s="876"/>
      <c r="AC116" s="147"/>
      <c r="AD116" s="147"/>
      <c r="AE116" s="207" t="s">
        <v>270</v>
      </c>
      <c r="AF116" s="207"/>
      <c r="AG116" s="182"/>
      <c r="AH116" s="182"/>
      <c r="AI116" s="848" t="s">
        <v>271</v>
      </c>
      <c r="AJ116" s="849"/>
      <c r="AK116" s="848" t="s">
        <v>272</v>
      </c>
      <c r="AL116" s="877"/>
      <c r="AM116" s="877"/>
      <c r="AN116" s="849"/>
      <c r="AO116" s="184"/>
      <c r="AP116" s="184"/>
      <c r="AQ116" s="184"/>
      <c r="AR116" s="184"/>
      <c r="AS116" s="867"/>
      <c r="AT116" s="867"/>
      <c r="AU116" s="184"/>
      <c r="AV116" s="184"/>
      <c r="AW116" s="184"/>
      <c r="AX116" s="151"/>
      <c r="AY116" s="151"/>
      <c r="AZ116" s="151"/>
      <c r="BA116" s="151"/>
      <c r="BB116" s="151"/>
      <c r="BC116" s="151"/>
      <c r="BD116" s="151"/>
    </row>
    <row r="117" spans="1:56" ht="20.25" customHeight="1" x14ac:dyDescent="0.15">
      <c r="A117" s="151"/>
      <c r="B117" s="147"/>
      <c r="C117" s="924"/>
      <c r="D117" s="924"/>
      <c r="E117" s="924"/>
      <c r="F117" s="925">
        <f>IF(AB2=1,10,IF(AB2=2,11,IF(AB2=3,12,AB2-3)))</f>
        <v>1</v>
      </c>
      <c r="G117" s="925"/>
      <c r="H117" s="925">
        <f>IF(AB2=1,11,IF(AB2=2,12,AB2-2))</f>
        <v>2</v>
      </c>
      <c r="I117" s="925"/>
      <c r="J117" s="925">
        <f>IF(AB2=1,12,AB2-1)</f>
        <v>3</v>
      </c>
      <c r="K117" s="925"/>
      <c r="L117" s="926" t="s">
        <v>273</v>
      </c>
      <c r="M117" s="926"/>
      <c r="N117" s="182"/>
      <c r="O117" s="182"/>
      <c r="P117" s="182"/>
      <c r="Q117" s="182"/>
      <c r="R117" s="873"/>
      <c r="S117" s="873"/>
      <c r="T117" s="873" t="s">
        <v>274</v>
      </c>
      <c r="U117" s="873"/>
      <c r="V117" s="873" t="s">
        <v>275</v>
      </c>
      <c r="W117" s="873"/>
      <c r="X117" s="182"/>
      <c r="Y117" s="873" t="s">
        <v>274</v>
      </c>
      <c r="Z117" s="873"/>
      <c r="AA117" s="873" t="s">
        <v>275</v>
      </c>
      <c r="AB117" s="873"/>
      <c r="AC117" s="147"/>
      <c r="AD117" s="147"/>
      <c r="AE117" s="207" t="s">
        <v>276</v>
      </c>
      <c r="AF117" s="207"/>
      <c r="AG117" s="182"/>
      <c r="AH117" s="182"/>
      <c r="AI117" s="848" t="s">
        <v>277</v>
      </c>
      <c r="AJ117" s="849"/>
      <c r="AK117" s="848" t="s">
        <v>278</v>
      </c>
      <c r="AL117" s="877"/>
      <c r="AM117" s="877"/>
      <c r="AN117" s="849"/>
      <c r="AO117" s="187"/>
      <c r="AP117" s="187"/>
      <c r="AQ117" s="184"/>
      <c r="AR117" s="188"/>
      <c r="AS117" s="878"/>
      <c r="AT117" s="878"/>
      <c r="AU117" s="184"/>
      <c r="AV117" s="184"/>
      <c r="AW117" s="184"/>
      <c r="AX117" s="151"/>
      <c r="AY117" s="151"/>
      <c r="AZ117" s="151"/>
      <c r="BA117" s="151"/>
      <c r="BB117" s="151"/>
      <c r="BC117" s="151"/>
      <c r="BD117" s="151"/>
    </row>
    <row r="118" spans="1:56" ht="20.25" customHeight="1" x14ac:dyDescent="0.15">
      <c r="A118" s="151"/>
      <c r="B118" s="147"/>
      <c r="C118" s="924" t="s">
        <v>279</v>
      </c>
      <c r="D118" s="924"/>
      <c r="E118" s="924"/>
      <c r="F118" s="887"/>
      <c r="G118" s="887"/>
      <c r="H118" s="887"/>
      <c r="I118" s="887"/>
      <c r="J118" s="887"/>
      <c r="K118" s="887"/>
      <c r="L118" s="888">
        <f>SUM(F118:K118)</f>
        <v>0</v>
      </c>
      <c r="M118" s="888"/>
      <c r="N118" s="182"/>
      <c r="O118" s="182"/>
      <c r="P118" s="182"/>
      <c r="Q118" s="182"/>
      <c r="R118" s="848" t="s">
        <v>277</v>
      </c>
      <c r="S118" s="849"/>
      <c r="T118" s="927">
        <f>SUMIFS($AU$13:$AV$112,$C$13:$D$112,"訪問介護員",$E$13:$F$112,"A")+SUMIFS($AU$13:$AV$112,$C$13:$D$112,"サービス提供責任者",$E$13:$F$112,"A")</f>
        <v>0</v>
      </c>
      <c r="U118" s="928"/>
      <c r="V118" s="882">
        <f>SUMIFS($AW$13:$AX$112,$C$13:$D$112,"訪問介護員",$E$13:$F$112,"A")+SUMIFS($AW$13:$AX$112,$C$13:$D$112,"サービス提供責任者",$E$13:$F$112,"A")</f>
        <v>0</v>
      </c>
      <c r="W118" s="883"/>
      <c r="X118" s="208"/>
      <c r="Y118" s="922">
        <v>0</v>
      </c>
      <c r="Z118" s="923"/>
      <c r="AA118" s="922">
        <v>0</v>
      </c>
      <c r="AB118" s="923"/>
      <c r="AC118" s="209"/>
      <c r="AD118" s="209"/>
      <c r="AE118" s="922">
        <v>0</v>
      </c>
      <c r="AF118" s="923"/>
      <c r="AG118" s="182"/>
      <c r="AH118" s="182"/>
      <c r="AI118" s="848" t="s">
        <v>280</v>
      </c>
      <c r="AJ118" s="849"/>
      <c r="AK118" s="848" t="s">
        <v>281</v>
      </c>
      <c r="AL118" s="877"/>
      <c r="AM118" s="877"/>
      <c r="AN118" s="849"/>
      <c r="AO118" s="188"/>
      <c r="AP118" s="184"/>
      <c r="AQ118" s="879"/>
      <c r="AR118" s="879"/>
      <c r="AS118" s="879"/>
      <c r="AT118" s="879"/>
      <c r="AU118" s="184"/>
      <c r="AV118" s="184"/>
      <c r="AW118" s="184"/>
      <c r="AX118" s="151"/>
      <c r="AY118" s="151"/>
      <c r="AZ118" s="151"/>
      <c r="BA118" s="151"/>
      <c r="BB118" s="151"/>
      <c r="BC118" s="151"/>
      <c r="BD118" s="151"/>
    </row>
    <row r="119" spans="1:56" ht="20.25" customHeight="1" x14ac:dyDescent="0.15">
      <c r="A119" s="151"/>
      <c r="B119" s="147"/>
      <c r="C119" s="924" t="s">
        <v>282</v>
      </c>
      <c r="D119" s="924"/>
      <c r="E119" s="924"/>
      <c r="F119" s="887"/>
      <c r="G119" s="887"/>
      <c r="H119" s="887"/>
      <c r="I119" s="887"/>
      <c r="J119" s="887"/>
      <c r="K119" s="887"/>
      <c r="L119" s="888">
        <f>SUM(F119:K119)</f>
        <v>0</v>
      </c>
      <c r="M119" s="888"/>
      <c r="N119" s="182"/>
      <c r="O119" s="182"/>
      <c r="P119" s="182"/>
      <c r="Q119" s="182"/>
      <c r="R119" s="848" t="s">
        <v>280</v>
      </c>
      <c r="S119" s="849"/>
      <c r="T119" s="927">
        <f>SUMIFS($AU$13:$AV$112,$C$13:$D$112,"訪問介護員",$E$13:$F$112,"B")+SUMIFS($AU$13:$AV$112,$C$13:$D$112,"サービス提供責任者",$E$13:$F$112,"B")</f>
        <v>0</v>
      </c>
      <c r="U119" s="928"/>
      <c r="V119" s="882">
        <f>SUMIFS($AW$13:$AX$112,$C$13:$D$112,"訪問介護員",$E$13:$F$112,"B")+SUMIFS($AW$13:$AX$112,$C$13:$D$112,"サービス提供責任者",$E$13:$F$112,"B")</f>
        <v>0</v>
      </c>
      <c r="W119" s="883"/>
      <c r="X119" s="208"/>
      <c r="Y119" s="922">
        <v>0</v>
      </c>
      <c r="Z119" s="923"/>
      <c r="AA119" s="922">
        <v>0</v>
      </c>
      <c r="AB119" s="923"/>
      <c r="AC119" s="209"/>
      <c r="AD119" s="209"/>
      <c r="AE119" s="922">
        <v>0</v>
      </c>
      <c r="AF119" s="923"/>
      <c r="AG119" s="182"/>
      <c r="AH119" s="182"/>
      <c r="AI119" s="848" t="s">
        <v>283</v>
      </c>
      <c r="AJ119" s="849"/>
      <c r="AK119" s="848" t="s">
        <v>284</v>
      </c>
      <c r="AL119" s="877"/>
      <c r="AM119" s="877"/>
      <c r="AN119" s="849"/>
      <c r="AO119" s="188"/>
      <c r="AP119" s="184"/>
      <c r="AQ119" s="884"/>
      <c r="AR119" s="884"/>
      <c r="AS119" s="884"/>
      <c r="AT119" s="884"/>
      <c r="AU119" s="184"/>
      <c r="AV119" s="184"/>
      <c r="AW119" s="184"/>
      <c r="AX119" s="151"/>
      <c r="AY119" s="151"/>
      <c r="AZ119" s="151"/>
      <c r="BA119" s="151"/>
      <c r="BB119" s="151"/>
      <c r="BC119" s="151"/>
      <c r="BD119" s="151"/>
    </row>
    <row r="120" spans="1:56" ht="20.25" customHeight="1" x14ac:dyDescent="0.15">
      <c r="A120" s="151"/>
      <c r="B120" s="147"/>
      <c r="C120" s="924" t="s">
        <v>273</v>
      </c>
      <c r="D120" s="924"/>
      <c r="E120" s="924"/>
      <c r="F120" s="888">
        <f>SUM(F118:G119)</f>
        <v>0</v>
      </c>
      <c r="G120" s="888"/>
      <c r="H120" s="888">
        <f>SUM(H118:I119)</f>
        <v>0</v>
      </c>
      <c r="I120" s="888"/>
      <c r="J120" s="888">
        <f>SUM(J118:K119)</f>
        <v>0</v>
      </c>
      <c r="K120" s="888"/>
      <c r="L120" s="888">
        <f>SUM(L118:M119)</f>
        <v>0</v>
      </c>
      <c r="M120" s="888"/>
      <c r="N120" s="182"/>
      <c r="O120" s="182"/>
      <c r="P120" s="182"/>
      <c r="Q120" s="182"/>
      <c r="R120" s="848" t="s">
        <v>283</v>
      </c>
      <c r="S120" s="849"/>
      <c r="T120" s="927">
        <f>SUMIFS($AU$13:$AV$112,$C$13:$D$112,"訪問介護員",$E$13:$F$112,"C")+SUMIFS($AU$13:$AV$112,$C$13:$D$112,"サービス提供責任者",$E$13:$F$112,"C")</f>
        <v>0</v>
      </c>
      <c r="U120" s="928"/>
      <c r="V120" s="882">
        <f>SUMIFS($AW$13:$AX$112,$C$13:$D$112,"訪問介護員",$E$13:$F$112,"C")+SUMIFS($AW$13:$AX$112,$C$13:$D$112,"サービス提供責任者",$E$13:$F$112,"C")</f>
        <v>0</v>
      </c>
      <c r="W120" s="883"/>
      <c r="X120" s="208"/>
      <c r="Y120" s="922">
        <v>0</v>
      </c>
      <c r="Z120" s="923"/>
      <c r="AA120" s="880">
        <v>0</v>
      </c>
      <c r="AB120" s="881"/>
      <c r="AC120" s="209"/>
      <c r="AD120" s="209"/>
      <c r="AE120" s="927" t="s">
        <v>285</v>
      </c>
      <c r="AF120" s="928"/>
      <c r="AG120" s="182"/>
      <c r="AH120" s="182"/>
      <c r="AI120" s="848" t="s">
        <v>286</v>
      </c>
      <c r="AJ120" s="849"/>
      <c r="AK120" s="848" t="s">
        <v>287</v>
      </c>
      <c r="AL120" s="877"/>
      <c r="AM120" s="877"/>
      <c r="AN120" s="849"/>
      <c r="AO120" s="189"/>
      <c r="AP120" s="184"/>
      <c r="AQ120" s="893"/>
      <c r="AR120" s="893"/>
      <c r="AS120" s="894"/>
      <c r="AT120" s="894"/>
      <c r="AU120" s="184"/>
      <c r="AV120" s="184"/>
      <c r="AW120" s="184"/>
      <c r="AX120" s="151"/>
      <c r="AY120" s="151"/>
      <c r="AZ120" s="151"/>
      <c r="BA120" s="151"/>
      <c r="BB120" s="151"/>
      <c r="BC120" s="151"/>
      <c r="BD120" s="151"/>
    </row>
    <row r="121" spans="1:56" ht="20.25" customHeight="1" x14ac:dyDescent="0.15">
      <c r="A121" s="151"/>
      <c r="B121" s="147"/>
      <c r="C121" s="147" t="s">
        <v>265</v>
      </c>
      <c r="L121" s="207" t="s">
        <v>288</v>
      </c>
      <c r="M121" s="190"/>
      <c r="N121" s="875"/>
      <c r="O121" s="875"/>
      <c r="P121" s="182"/>
      <c r="Q121" s="182"/>
      <c r="R121" s="848" t="s">
        <v>286</v>
      </c>
      <c r="S121" s="849"/>
      <c r="T121" s="927">
        <f>SUMIFS($AU$13:$AV$112,$C$13:$D$112,"訪問介護員",$E$13:$F$112,"D")+SUMIFS($AU$13:$AV$112,$C$13:$D$112,"サービス提供責任者",$E$13:$F$112,"D")</f>
        <v>0</v>
      </c>
      <c r="U121" s="928"/>
      <c r="V121" s="882">
        <f>SUMIFS($AW$13:$AX$112,$C$13:$D$112,"訪問介護員",$E$13:$F$112,"D")+SUMIFS($AW$13:$AX$112,$C$13:$D$112,"サービス提供責任者",$E$13:$F$112,"D")</f>
        <v>0</v>
      </c>
      <c r="W121" s="883"/>
      <c r="X121" s="208"/>
      <c r="Y121" s="922">
        <v>0</v>
      </c>
      <c r="Z121" s="923"/>
      <c r="AA121" s="880">
        <v>0</v>
      </c>
      <c r="AB121" s="881"/>
      <c r="AC121" s="209"/>
      <c r="AD121" s="209"/>
      <c r="AE121" s="927" t="s">
        <v>285</v>
      </c>
      <c r="AF121" s="928"/>
      <c r="AG121" s="182"/>
      <c r="AH121" s="182"/>
      <c r="AI121" s="182"/>
      <c r="AJ121" s="884"/>
      <c r="AK121" s="884"/>
      <c r="AL121" s="893"/>
      <c r="AM121" s="893"/>
      <c r="AN121" s="894"/>
      <c r="AO121" s="894"/>
      <c r="AP121" s="184"/>
      <c r="AQ121" s="893"/>
      <c r="AR121" s="893"/>
      <c r="AS121" s="894"/>
      <c r="AT121" s="894"/>
      <c r="AU121" s="184"/>
      <c r="AV121" s="184"/>
      <c r="AW121" s="184"/>
      <c r="AX121" s="153"/>
      <c r="AY121" s="153"/>
      <c r="AZ121" s="151"/>
      <c r="BA121" s="151"/>
      <c r="BB121" s="151"/>
      <c r="BC121" s="151"/>
      <c r="BD121" s="151"/>
    </row>
    <row r="122" spans="1:56" ht="20.25" customHeight="1" x14ac:dyDescent="0.15">
      <c r="A122" s="151"/>
      <c r="B122" s="147"/>
      <c r="D122" s="147"/>
      <c r="E122" s="147"/>
      <c r="F122" s="147"/>
      <c r="G122" s="147"/>
      <c r="H122" s="147"/>
      <c r="I122" s="147"/>
      <c r="J122" s="147"/>
      <c r="K122" s="147"/>
      <c r="L122" s="897">
        <f>L120/3</f>
        <v>0</v>
      </c>
      <c r="M122" s="897"/>
      <c r="N122" s="147"/>
      <c r="O122" s="147"/>
      <c r="P122" s="182"/>
      <c r="Q122" s="182"/>
      <c r="R122" s="848" t="s">
        <v>273</v>
      </c>
      <c r="S122" s="849"/>
      <c r="T122" s="927">
        <f>SUM(T118:U121)</f>
        <v>0</v>
      </c>
      <c r="U122" s="928"/>
      <c r="V122" s="882">
        <f>SUM(V118:W121)</f>
        <v>0</v>
      </c>
      <c r="W122" s="883"/>
      <c r="X122" s="208"/>
      <c r="Y122" s="927">
        <f>SUM(Y118:Z121)</f>
        <v>0</v>
      </c>
      <c r="Z122" s="928"/>
      <c r="AA122" s="927">
        <f>SUM(AA118:AB121)</f>
        <v>0</v>
      </c>
      <c r="AB122" s="928"/>
      <c r="AC122" s="209"/>
      <c r="AD122" s="209"/>
      <c r="AE122" s="927">
        <f>SUM(AE118:AF119)</f>
        <v>0</v>
      </c>
      <c r="AF122" s="928"/>
      <c r="AG122" s="182"/>
      <c r="AH122" s="182"/>
      <c r="AI122" s="182"/>
      <c r="AJ122" s="884"/>
      <c r="AK122" s="884"/>
      <c r="AL122" s="893"/>
      <c r="AM122" s="893"/>
      <c r="AN122" s="921"/>
      <c r="AO122" s="921"/>
      <c r="AP122" s="184"/>
      <c r="AQ122" s="210"/>
      <c r="AR122" s="210"/>
      <c r="AS122" s="894"/>
      <c r="AT122" s="894"/>
      <c r="AU122" s="184"/>
      <c r="AV122" s="184"/>
      <c r="AW122" s="184"/>
      <c r="AX122" s="153"/>
      <c r="AY122" s="153"/>
      <c r="AZ122" s="151"/>
      <c r="BA122" s="151"/>
      <c r="BB122" s="151"/>
      <c r="BC122" s="151"/>
      <c r="BD122" s="151"/>
    </row>
    <row r="123" spans="1:56" ht="20.25" customHeight="1" x14ac:dyDescent="0.15">
      <c r="A123" s="151"/>
      <c r="B123" s="147"/>
      <c r="C123" s="147"/>
      <c r="D123" s="147"/>
      <c r="E123" s="147"/>
      <c r="F123" s="147"/>
      <c r="G123" s="147"/>
      <c r="H123" s="147"/>
      <c r="I123" s="147"/>
      <c r="J123" s="147"/>
      <c r="K123" s="147"/>
      <c r="N123" s="147"/>
      <c r="O123" s="147"/>
      <c r="P123" s="182"/>
      <c r="Q123" s="182"/>
      <c r="R123" s="182"/>
      <c r="S123" s="182"/>
      <c r="T123" s="182"/>
      <c r="U123" s="182"/>
      <c r="V123" s="182"/>
      <c r="W123" s="182"/>
      <c r="X123" s="182"/>
      <c r="Y123" s="182"/>
      <c r="Z123" s="182"/>
      <c r="AA123" s="183"/>
      <c r="AB123" s="182"/>
      <c r="AC123" s="182"/>
      <c r="AD123" s="182"/>
      <c r="AE123" s="182"/>
      <c r="AF123" s="182"/>
      <c r="AG123" s="182"/>
      <c r="AH123" s="182"/>
      <c r="AI123" s="182"/>
      <c r="AJ123" s="184"/>
      <c r="AK123" s="184"/>
      <c r="AL123" s="184"/>
      <c r="AM123" s="184"/>
      <c r="AN123" s="184"/>
      <c r="AO123" s="184"/>
      <c r="AP123" s="184"/>
      <c r="AQ123" s="184"/>
      <c r="AR123" s="184"/>
      <c r="AS123" s="185"/>
      <c r="AT123" s="184"/>
      <c r="AU123" s="184"/>
      <c r="AV123" s="184"/>
      <c r="AW123" s="184"/>
      <c r="AX123" s="153"/>
      <c r="AY123" s="153"/>
      <c r="AZ123" s="151"/>
      <c r="BA123" s="151"/>
      <c r="BB123" s="151"/>
      <c r="BC123" s="151"/>
      <c r="BD123" s="151"/>
    </row>
    <row r="124" spans="1:56" ht="20.25" customHeight="1" x14ac:dyDescent="0.15">
      <c r="A124" s="151"/>
      <c r="B124" s="147"/>
      <c r="C124" s="147"/>
      <c r="D124" s="147"/>
      <c r="E124" s="147"/>
      <c r="F124" s="147"/>
      <c r="G124" s="147"/>
      <c r="H124" s="147"/>
      <c r="I124" s="147"/>
      <c r="J124" s="147"/>
      <c r="K124" s="147"/>
      <c r="L124" s="147"/>
      <c r="M124" s="147"/>
      <c r="N124" s="147"/>
      <c r="O124" s="147"/>
      <c r="P124" s="182"/>
      <c r="Q124" s="182"/>
      <c r="R124" s="183" t="s">
        <v>289</v>
      </c>
      <c r="S124" s="182"/>
      <c r="T124" s="182"/>
      <c r="U124" s="182"/>
      <c r="V124" s="182"/>
      <c r="W124" s="182"/>
      <c r="X124" s="190" t="s">
        <v>290</v>
      </c>
      <c r="Y124" s="919" t="s">
        <v>291</v>
      </c>
      <c r="Z124" s="920"/>
      <c r="AA124" s="191"/>
      <c r="AB124" s="190"/>
      <c r="AC124" s="182"/>
      <c r="AD124" s="182"/>
      <c r="AE124" s="182"/>
      <c r="AF124" s="182"/>
      <c r="AG124" s="182"/>
      <c r="AH124" s="182"/>
      <c r="AI124" s="182"/>
      <c r="AJ124" s="185"/>
      <c r="AK124" s="184"/>
      <c r="AL124" s="184"/>
      <c r="AM124" s="184"/>
      <c r="AN124" s="184"/>
      <c r="AO124" s="184"/>
      <c r="AP124" s="184"/>
      <c r="AQ124" s="211"/>
      <c r="AR124" s="211"/>
      <c r="AS124" s="192"/>
      <c r="AT124" s="192"/>
      <c r="AU124" s="184"/>
      <c r="AV124" s="184"/>
      <c r="AW124" s="184"/>
      <c r="AX124" s="153"/>
      <c r="AY124" s="153"/>
      <c r="AZ124" s="151"/>
      <c r="BA124" s="151"/>
      <c r="BB124" s="151"/>
      <c r="BC124" s="151"/>
      <c r="BD124" s="151"/>
    </row>
    <row r="125" spans="1:56" ht="20.25" customHeight="1" x14ac:dyDescent="0.2">
      <c r="A125" s="151"/>
      <c r="B125" s="147"/>
      <c r="C125" s="126"/>
      <c r="D125" s="181"/>
      <c r="E125" s="181"/>
      <c r="F125" s="182"/>
      <c r="G125" s="182"/>
      <c r="H125" s="182"/>
      <c r="I125" s="182"/>
      <c r="J125" s="182"/>
      <c r="K125" s="182"/>
      <c r="L125" s="193" t="s">
        <v>292</v>
      </c>
      <c r="M125" s="183"/>
      <c r="N125" s="183"/>
      <c r="O125" s="212"/>
      <c r="P125" s="182"/>
      <c r="Q125" s="182"/>
      <c r="R125" s="182" t="s">
        <v>293</v>
      </c>
      <c r="S125" s="182"/>
      <c r="T125" s="182"/>
      <c r="U125" s="182"/>
      <c r="V125" s="182"/>
      <c r="W125" s="182" t="s">
        <v>294</v>
      </c>
      <c r="X125" s="182"/>
      <c r="Y125" s="182"/>
      <c r="Z125" s="182"/>
      <c r="AA125" s="183"/>
      <c r="AB125" s="182"/>
      <c r="AC125" s="182"/>
      <c r="AD125" s="182"/>
      <c r="AE125" s="182"/>
      <c r="AF125" s="182"/>
      <c r="AG125" s="182"/>
      <c r="AH125" s="182"/>
      <c r="AI125" s="182"/>
      <c r="AJ125" s="184"/>
      <c r="AK125" s="184"/>
      <c r="AL125" s="184"/>
      <c r="AM125" s="184"/>
      <c r="AN125" s="184"/>
      <c r="AO125" s="184"/>
      <c r="AP125" s="184"/>
      <c r="AQ125" s="184"/>
      <c r="AR125" s="184"/>
      <c r="AS125" s="185"/>
      <c r="AT125" s="184"/>
      <c r="AU125" s="184"/>
      <c r="AV125" s="184"/>
      <c r="AW125" s="184"/>
      <c r="AX125" s="153"/>
      <c r="AY125" s="153"/>
      <c r="AZ125" s="151"/>
      <c r="BA125" s="151"/>
      <c r="BB125" s="151"/>
      <c r="BC125" s="151"/>
      <c r="BD125" s="151"/>
    </row>
    <row r="126" spans="1:56" ht="20.25" customHeight="1" x14ac:dyDescent="0.15">
      <c r="A126" s="151"/>
      <c r="B126" s="147"/>
      <c r="C126" s="213" t="s">
        <v>295</v>
      </c>
      <c r="D126" s="213"/>
      <c r="E126" s="182"/>
      <c r="F126" s="213" t="s">
        <v>296</v>
      </c>
      <c r="G126" s="213"/>
      <c r="H126" s="182"/>
      <c r="I126" s="196"/>
      <c r="J126" s="196"/>
      <c r="K126" s="182"/>
      <c r="L126" s="207" t="s">
        <v>297</v>
      </c>
      <c r="M126" s="207"/>
      <c r="N126" s="207"/>
      <c r="O126" s="182"/>
      <c r="P126" s="182"/>
      <c r="Q126" s="182"/>
      <c r="R126" s="182" t="str">
        <f>IF($Y$124="週","対象時間数（週平均）","対象時間数（当月合計）")</f>
        <v>対象時間数（週平均）</v>
      </c>
      <c r="S126" s="182"/>
      <c r="T126" s="182"/>
      <c r="U126" s="182"/>
      <c r="V126" s="182"/>
      <c r="W126" s="182" t="str">
        <f>IF($Y$124="週","週に勤務すべき時間数","当月に勤務すべき時間数")</f>
        <v>週に勤務すべき時間数</v>
      </c>
      <c r="X126" s="182"/>
      <c r="Y126" s="182"/>
      <c r="Z126" s="182"/>
      <c r="AA126" s="183"/>
      <c r="AB126" s="873" t="s">
        <v>298</v>
      </c>
      <c r="AC126" s="873"/>
      <c r="AD126" s="873"/>
      <c r="AE126" s="873"/>
      <c r="AF126" s="182"/>
      <c r="AG126" s="182"/>
      <c r="AH126" s="182"/>
      <c r="AI126" s="182"/>
      <c r="AJ126" s="184"/>
      <c r="AK126" s="184"/>
      <c r="AL126" s="184"/>
      <c r="AM126" s="184"/>
      <c r="AN126" s="184"/>
      <c r="AO126" s="184"/>
      <c r="AP126" s="184"/>
      <c r="AQ126" s="184"/>
      <c r="AR126" s="184"/>
      <c r="AS126" s="185"/>
      <c r="AT126" s="184"/>
      <c r="AU126" s="184"/>
      <c r="AV126" s="184"/>
      <c r="AW126" s="184"/>
      <c r="AX126" s="153"/>
      <c r="AY126" s="153"/>
      <c r="AZ126" s="151"/>
      <c r="BA126" s="151"/>
      <c r="BB126" s="151"/>
      <c r="BC126" s="151"/>
      <c r="BD126" s="151"/>
    </row>
    <row r="127" spans="1:56" ht="20.25" customHeight="1" x14ac:dyDescent="0.15">
      <c r="A127" s="151"/>
      <c r="B127" s="147"/>
      <c r="C127" s="898">
        <f>L122</f>
        <v>0</v>
      </c>
      <c r="D127" s="899"/>
      <c r="E127" s="186" t="s">
        <v>299</v>
      </c>
      <c r="F127" s="900">
        <v>40</v>
      </c>
      <c r="G127" s="901"/>
      <c r="H127" s="186" t="s">
        <v>300</v>
      </c>
      <c r="I127" s="902">
        <f>C127/F127</f>
        <v>0</v>
      </c>
      <c r="J127" s="903"/>
      <c r="K127" s="186" t="s">
        <v>301</v>
      </c>
      <c r="L127" s="904">
        <f>IF(C127&lt;40,1,ROUNDUP(I127,1))</f>
        <v>1</v>
      </c>
      <c r="M127" s="905"/>
      <c r="N127" s="906"/>
      <c r="O127" s="182"/>
      <c r="P127" s="182"/>
      <c r="Q127" s="182"/>
      <c r="R127" s="907">
        <f>IF($Y$124="週",AA122,Y122)</f>
        <v>0</v>
      </c>
      <c r="S127" s="908"/>
      <c r="T127" s="908"/>
      <c r="U127" s="909"/>
      <c r="V127" s="186" t="s">
        <v>299</v>
      </c>
      <c r="W127" s="848">
        <f>IF($Y$124="週",$AV$5,$AZ$5)</f>
        <v>40</v>
      </c>
      <c r="X127" s="877"/>
      <c r="Y127" s="877"/>
      <c r="Z127" s="849"/>
      <c r="AA127" s="186" t="s">
        <v>300</v>
      </c>
      <c r="AB127" s="910">
        <f>ROUNDDOWN(R127/W127,1)</f>
        <v>0</v>
      </c>
      <c r="AC127" s="911"/>
      <c r="AD127" s="911"/>
      <c r="AE127" s="912"/>
      <c r="AF127" s="182"/>
      <c r="AG127" s="182"/>
      <c r="AH127" s="182"/>
      <c r="AI127" s="182"/>
      <c r="AJ127" s="915"/>
      <c r="AK127" s="915"/>
      <c r="AL127" s="915"/>
      <c r="AM127" s="915"/>
      <c r="AN127" s="188"/>
      <c r="AO127" s="884"/>
      <c r="AP127" s="884"/>
      <c r="AQ127" s="884"/>
      <c r="AR127" s="884"/>
      <c r="AS127" s="188"/>
      <c r="AT127" s="867"/>
      <c r="AU127" s="867"/>
      <c r="AV127" s="867"/>
      <c r="AW127" s="867"/>
      <c r="AX127" s="153"/>
      <c r="AY127" s="153"/>
      <c r="AZ127" s="151"/>
      <c r="BA127" s="151"/>
      <c r="BB127" s="151"/>
      <c r="BC127" s="151"/>
      <c r="BD127" s="151"/>
    </row>
    <row r="128" spans="1:56" ht="20.25" customHeight="1" x14ac:dyDescent="0.15">
      <c r="A128" s="151"/>
      <c r="B128" s="147"/>
      <c r="C128" s="147"/>
      <c r="D128" s="182"/>
      <c r="E128" s="182"/>
      <c r="F128" s="182"/>
      <c r="G128" s="182"/>
      <c r="H128" s="182"/>
      <c r="I128" s="182"/>
      <c r="J128" s="182"/>
      <c r="K128" s="182"/>
      <c r="L128" s="182" t="s">
        <v>302</v>
      </c>
      <c r="M128" s="182"/>
      <c r="N128" s="182"/>
      <c r="O128" s="182"/>
      <c r="P128" s="182"/>
      <c r="Q128" s="182"/>
      <c r="R128" s="182"/>
      <c r="S128" s="182"/>
      <c r="T128" s="182"/>
      <c r="U128" s="182"/>
      <c r="V128" s="182"/>
      <c r="W128" s="182"/>
      <c r="X128" s="182"/>
      <c r="Y128" s="182"/>
      <c r="Z128" s="182"/>
      <c r="AA128" s="183"/>
      <c r="AB128" s="182" t="s">
        <v>303</v>
      </c>
      <c r="AC128" s="182"/>
      <c r="AD128" s="182"/>
      <c r="AE128" s="182"/>
      <c r="AF128" s="182"/>
      <c r="AG128" s="182"/>
      <c r="AH128" s="182"/>
      <c r="AI128" s="182"/>
      <c r="AJ128" s="184"/>
      <c r="AK128" s="184"/>
      <c r="AL128" s="184"/>
      <c r="AM128" s="184"/>
      <c r="AN128" s="184"/>
      <c r="AO128" s="184"/>
      <c r="AP128" s="184"/>
      <c r="AQ128" s="184"/>
      <c r="AR128" s="184"/>
      <c r="AS128" s="185"/>
      <c r="AT128" s="184"/>
      <c r="AU128" s="184"/>
      <c r="AV128" s="184"/>
      <c r="AW128" s="184"/>
      <c r="AX128" s="153"/>
      <c r="AY128" s="153"/>
      <c r="AZ128" s="151"/>
      <c r="BA128" s="151"/>
      <c r="BB128" s="151"/>
      <c r="BC128" s="151"/>
      <c r="BD128" s="151"/>
    </row>
    <row r="129" spans="1:58" ht="20.25" customHeight="1" x14ac:dyDescent="0.15">
      <c r="A129" s="151"/>
      <c r="B129" s="147"/>
      <c r="C129" s="147" t="s">
        <v>304</v>
      </c>
      <c r="D129" s="182"/>
      <c r="E129" s="182"/>
      <c r="F129" s="182"/>
      <c r="G129" s="182"/>
      <c r="H129" s="182"/>
      <c r="I129" s="182"/>
      <c r="J129" s="182"/>
      <c r="K129" s="182"/>
      <c r="L129" s="182"/>
      <c r="M129" s="182"/>
      <c r="N129" s="182"/>
      <c r="O129" s="182"/>
      <c r="P129" s="182"/>
      <c r="Q129" s="182"/>
      <c r="R129" s="182" t="s">
        <v>305</v>
      </c>
      <c r="S129" s="182"/>
      <c r="T129" s="182"/>
      <c r="U129" s="182"/>
      <c r="V129" s="182"/>
      <c r="W129" s="182"/>
      <c r="X129" s="182"/>
      <c r="Y129" s="182"/>
      <c r="Z129" s="182"/>
      <c r="AA129" s="183"/>
      <c r="AB129" s="182"/>
      <c r="AC129" s="182"/>
      <c r="AD129" s="182"/>
      <c r="AE129" s="182"/>
      <c r="AF129" s="182"/>
      <c r="AG129" s="182"/>
      <c r="AH129" s="182"/>
      <c r="AI129" s="182"/>
      <c r="AJ129" s="182"/>
      <c r="AK129" s="197"/>
      <c r="AL129" s="198"/>
      <c r="AM129" s="198"/>
      <c r="AN129" s="182"/>
      <c r="AO129" s="182"/>
      <c r="AP129" s="182"/>
      <c r="AQ129" s="182"/>
      <c r="AR129" s="182"/>
      <c r="AS129" s="182"/>
      <c r="AT129" s="182"/>
      <c r="AU129" s="182"/>
      <c r="AV129" s="147"/>
      <c r="AW129" s="147"/>
      <c r="AX129" s="153"/>
      <c r="AY129" s="153"/>
      <c r="AZ129" s="151"/>
      <c r="BA129" s="151"/>
      <c r="BB129" s="151"/>
      <c r="BC129" s="151"/>
      <c r="BD129" s="151"/>
    </row>
    <row r="130" spans="1:58" ht="20.25" customHeight="1" x14ac:dyDescent="0.15">
      <c r="A130" s="151"/>
      <c r="B130" s="147"/>
      <c r="C130" s="147"/>
      <c r="D130" s="182" t="s">
        <v>306</v>
      </c>
      <c r="E130" s="182"/>
      <c r="F130" s="182"/>
      <c r="G130" s="182"/>
      <c r="H130" s="182"/>
      <c r="I130" s="182"/>
      <c r="J130" s="182"/>
      <c r="K130" s="182"/>
      <c r="L130" s="182"/>
      <c r="M130" s="182"/>
      <c r="N130" s="182"/>
      <c r="O130" s="182"/>
      <c r="P130" s="182"/>
      <c r="Q130" s="182"/>
      <c r="R130" s="182" t="s">
        <v>270</v>
      </c>
      <c r="S130" s="182"/>
      <c r="T130" s="182"/>
      <c r="U130" s="182"/>
      <c r="V130" s="182"/>
      <c r="W130" s="182"/>
      <c r="X130" s="182"/>
      <c r="Y130" s="182"/>
      <c r="Z130" s="182"/>
      <c r="AA130" s="183"/>
      <c r="AB130" s="186"/>
      <c r="AC130" s="186"/>
      <c r="AD130" s="186"/>
      <c r="AE130" s="186"/>
      <c r="AF130" s="182"/>
      <c r="AG130" s="182"/>
      <c r="AH130" s="182"/>
      <c r="AI130" s="182"/>
      <c r="AJ130" s="182"/>
      <c r="AK130" s="197"/>
      <c r="AL130" s="198"/>
      <c r="AM130" s="198"/>
      <c r="AN130" s="182"/>
      <c r="AO130" s="182"/>
      <c r="AP130" s="182"/>
      <c r="AQ130" s="182"/>
      <c r="AR130" s="182"/>
      <c r="AS130" s="182"/>
      <c r="AT130" s="182"/>
      <c r="AU130" s="182"/>
      <c r="AV130" s="147"/>
      <c r="AW130" s="147"/>
      <c r="AX130" s="153"/>
      <c r="AY130" s="153"/>
      <c r="AZ130" s="151"/>
      <c r="BA130" s="151"/>
      <c r="BB130" s="151"/>
      <c r="BC130" s="151"/>
      <c r="BD130" s="151"/>
    </row>
    <row r="131" spans="1:58" ht="20.25" customHeight="1" x14ac:dyDescent="0.15">
      <c r="A131" s="151"/>
      <c r="B131" s="147"/>
      <c r="C131" s="147" t="s">
        <v>307</v>
      </c>
      <c r="D131" s="182"/>
      <c r="E131" s="182"/>
      <c r="F131" s="182"/>
      <c r="G131" s="182"/>
      <c r="H131" s="182"/>
      <c r="I131" s="182"/>
      <c r="J131" s="182"/>
      <c r="K131" s="182"/>
      <c r="L131" s="182"/>
      <c r="M131" s="182"/>
      <c r="N131" s="182"/>
      <c r="O131" s="182"/>
      <c r="P131" s="182"/>
      <c r="Q131" s="182"/>
      <c r="R131" s="147" t="s">
        <v>308</v>
      </c>
      <c r="S131" s="147"/>
      <c r="T131" s="147"/>
      <c r="U131" s="147"/>
      <c r="V131" s="147"/>
      <c r="W131" s="182" t="s">
        <v>309</v>
      </c>
      <c r="X131" s="147"/>
      <c r="Y131" s="147"/>
      <c r="Z131" s="147"/>
      <c r="AA131" s="147"/>
      <c r="AB131" s="873" t="s">
        <v>273</v>
      </c>
      <c r="AC131" s="873"/>
      <c r="AD131" s="873"/>
      <c r="AE131" s="873"/>
      <c r="AF131" s="182"/>
      <c r="AG131" s="182"/>
      <c r="AH131" s="182"/>
      <c r="AI131" s="182"/>
      <c r="AJ131" s="182"/>
      <c r="AK131" s="197"/>
      <c r="AL131" s="198"/>
      <c r="AM131" s="198"/>
      <c r="AN131" s="182"/>
      <c r="AO131" s="182"/>
      <c r="AP131" s="182"/>
      <c r="AQ131" s="182"/>
      <c r="AR131" s="182"/>
      <c r="AS131" s="182"/>
      <c r="AT131" s="182"/>
      <c r="AU131" s="182"/>
      <c r="AV131" s="147"/>
      <c r="AW131" s="147"/>
      <c r="AX131" s="153"/>
      <c r="AY131" s="153"/>
      <c r="AZ131" s="151"/>
      <c r="BA131" s="151"/>
      <c r="BB131" s="151"/>
      <c r="BC131" s="151"/>
      <c r="BD131" s="151"/>
    </row>
    <row r="132" spans="1:58" ht="20.25" customHeight="1" x14ac:dyDescent="0.15">
      <c r="A132" s="151"/>
      <c r="B132" s="147"/>
      <c r="C132" s="147" t="s">
        <v>310</v>
      </c>
      <c r="D132" s="182"/>
      <c r="E132" s="182"/>
      <c r="F132" s="182"/>
      <c r="G132" s="182"/>
      <c r="H132" s="182"/>
      <c r="I132" s="182"/>
      <c r="J132" s="182"/>
      <c r="K132" s="182"/>
      <c r="L132" s="182"/>
      <c r="M132" s="182"/>
      <c r="N132" s="182"/>
      <c r="O132" s="182"/>
      <c r="P132" s="182"/>
      <c r="Q132" s="182"/>
      <c r="R132" s="907">
        <f>AE122</f>
        <v>0</v>
      </c>
      <c r="S132" s="908"/>
      <c r="T132" s="908"/>
      <c r="U132" s="909"/>
      <c r="V132" s="186" t="s">
        <v>311</v>
      </c>
      <c r="W132" s="910">
        <f>AB127</f>
        <v>0</v>
      </c>
      <c r="X132" s="911"/>
      <c r="Y132" s="911"/>
      <c r="Z132" s="912"/>
      <c r="AA132" s="186" t="s">
        <v>300</v>
      </c>
      <c r="AB132" s="916">
        <f>ROUNDDOWN(R132+W132,1)</f>
        <v>0</v>
      </c>
      <c r="AC132" s="917"/>
      <c r="AD132" s="917"/>
      <c r="AE132" s="918"/>
      <c r="AF132" s="182"/>
      <c r="AG132" s="182"/>
      <c r="AH132" s="182"/>
      <c r="AI132" s="182"/>
      <c r="AJ132" s="182"/>
      <c r="AK132" s="197"/>
      <c r="AL132" s="198"/>
      <c r="AM132" s="198"/>
      <c r="AN132" s="182"/>
      <c r="AO132" s="182"/>
      <c r="AP132" s="182"/>
      <c r="AQ132" s="182"/>
      <c r="AR132" s="182"/>
      <c r="AS132" s="182"/>
      <c r="AT132" s="182"/>
      <c r="AU132" s="182"/>
      <c r="AV132" s="147"/>
      <c r="AW132" s="147"/>
      <c r="AX132" s="153"/>
      <c r="AY132" s="153"/>
      <c r="AZ132" s="151"/>
      <c r="BA132" s="151"/>
      <c r="BB132" s="151"/>
      <c r="BC132" s="151"/>
      <c r="BD132" s="151"/>
    </row>
    <row r="133" spans="1:58" ht="20.25" customHeight="1" x14ac:dyDescent="0.15">
      <c r="A133" s="151"/>
      <c r="B133" s="147"/>
      <c r="C133" s="147" t="s">
        <v>312</v>
      </c>
      <c r="D133" s="181"/>
      <c r="E133" s="181"/>
      <c r="F133" s="147"/>
      <c r="G133" s="182"/>
      <c r="H133" s="182"/>
      <c r="I133" s="182"/>
      <c r="J133" s="182"/>
      <c r="K133" s="182"/>
      <c r="L133" s="182"/>
      <c r="M133" s="182"/>
      <c r="N133" s="182"/>
      <c r="O133" s="182"/>
      <c r="P133" s="182"/>
      <c r="Q133" s="182"/>
      <c r="R133" s="182"/>
      <c r="S133" s="182"/>
      <c r="T133" s="182"/>
      <c r="U133" s="182"/>
      <c r="V133" s="182"/>
      <c r="W133" s="182"/>
      <c r="X133" s="182"/>
      <c r="Y133" s="182"/>
      <c r="Z133" s="182"/>
      <c r="AA133" s="182"/>
      <c r="AB133" s="182"/>
      <c r="AC133" s="183"/>
      <c r="AD133" s="182"/>
      <c r="AE133" s="182"/>
      <c r="AF133" s="182"/>
      <c r="AG133" s="182"/>
      <c r="AH133" s="182"/>
      <c r="AI133" s="182"/>
      <c r="AJ133" s="182"/>
      <c r="AK133" s="197"/>
      <c r="AL133" s="198"/>
      <c r="AM133" s="198"/>
      <c r="AN133" s="182"/>
      <c r="AO133" s="182"/>
      <c r="AP133" s="182"/>
      <c r="AQ133" s="182"/>
      <c r="AR133" s="182"/>
      <c r="AS133" s="182"/>
      <c r="AT133" s="182"/>
      <c r="AU133" s="182"/>
      <c r="AV133" s="147"/>
      <c r="AW133" s="147"/>
      <c r="AX133" s="151"/>
      <c r="AY133" s="151"/>
      <c r="AZ133" s="151"/>
      <c r="BA133" s="151"/>
      <c r="BB133" s="151"/>
      <c r="BC133" s="151"/>
      <c r="BD133" s="151"/>
    </row>
    <row r="134" spans="1:58" ht="20.25" customHeight="1" x14ac:dyDescent="0.15">
      <c r="C134" s="199"/>
      <c r="D134" s="199"/>
      <c r="E134" s="200"/>
      <c r="F134" s="200"/>
      <c r="G134" s="200"/>
      <c r="H134" s="200"/>
      <c r="I134" s="200"/>
      <c r="J134" s="200"/>
      <c r="K134" s="200"/>
      <c r="L134" s="200"/>
      <c r="M134" s="200"/>
      <c r="N134" s="200"/>
      <c r="O134" s="200"/>
      <c r="P134" s="200"/>
      <c r="Q134" s="200"/>
      <c r="R134" s="200"/>
      <c r="S134" s="200"/>
      <c r="T134" s="199"/>
      <c r="U134" s="200"/>
      <c r="V134" s="200"/>
      <c r="W134" s="200"/>
      <c r="X134" s="200"/>
      <c r="Y134" s="200"/>
      <c r="Z134" s="200"/>
      <c r="AA134" s="200"/>
      <c r="AB134" s="200"/>
      <c r="AC134" s="200"/>
      <c r="AD134" s="200"/>
      <c r="AE134" s="200"/>
      <c r="AF134" s="200"/>
      <c r="AJ134" s="201"/>
      <c r="AK134" s="202"/>
      <c r="AL134" s="202"/>
      <c r="AM134" s="200"/>
      <c r="AN134" s="200"/>
      <c r="AO134" s="200"/>
      <c r="AP134" s="200"/>
      <c r="AQ134" s="200"/>
      <c r="AR134" s="200"/>
      <c r="AS134" s="200"/>
      <c r="AT134" s="200"/>
      <c r="AU134" s="200"/>
      <c r="AV134" s="200"/>
      <c r="AW134" s="200"/>
      <c r="AX134" s="200"/>
      <c r="AY134" s="200"/>
      <c r="AZ134" s="200"/>
      <c r="BA134" s="200"/>
      <c r="BB134" s="200"/>
      <c r="BC134" s="200"/>
      <c r="BD134" s="200"/>
      <c r="BE134" s="202"/>
    </row>
    <row r="135" spans="1:58" ht="20.25" customHeight="1" x14ac:dyDescent="0.15">
      <c r="A135" s="200"/>
      <c r="B135" s="200"/>
      <c r="C135" s="199"/>
      <c r="D135" s="199"/>
      <c r="E135" s="200"/>
      <c r="F135" s="200"/>
      <c r="G135" s="200"/>
      <c r="H135" s="200"/>
      <c r="I135" s="200"/>
      <c r="J135" s="200"/>
      <c r="K135" s="200"/>
      <c r="L135" s="200"/>
      <c r="M135" s="200"/>
      <c r="N135" s="200"/>
      <c r="O135" s="200"/>
      <c r="P135" s="200"/>
      <c r="Q135" s="200"/>
      <c r="R135" s="200"/>
      <c r="S135" s="200"/>
      <c r="T135" s="200"/>
      <c r="U135" s="199"/>
      <c r="V135" s="200"/>
      <c r="W135" s="200"/>
      <c r="X135" s="200"/>
      <c r="Y135" s="200"/>
      <c r="Z135" s="200"/>
      <c r="AA135" s="200"/>
      <c r="AB135" s="200"/>
      <c r="AC135" s="200"/>
      <c r="AD135" s="200"/>
      <c r="AE135" s="200"/>
      <c r="AF135" s="200"/>
      <c r="AG135" s="200"/>
      <c r="AK135" s="201"/>
      <c r="AL135" s="202"/>
      <c r="AM135" s="202"/>
      <c r="AN135" s="200"/>
      <c r="AO135" s="200"/>
      <c r="AP135" s="200"/>
      <c r="AQ135" s="200"/>
      <c r="AR135" s="200"/>
      <c r="AS135" s="200"/>
      <c r="AT135" s="200"/>
      <c r="AU135" s="200"/>
      <c r="AV135" s="200"/>
      <c r="AW135" s="200"/>
      <c r="AX135" s="200"/>
      <c r="AY135" s="200"/>
      <c r="AZ135" s="200"/>
      <c r="BA135" s="200"/>
      <c r="BB135" s="200"/>
      <c r="BC135" s="200"/>
      <c r="BD135" s="200"/>
      <c r="BE135" s="200"/>
      <c r="BF135" s="202"/>
    </row>
    <row r="136" spans="1:58" ht="20.25" customHeight="1" x14ac:dyDescent="0.15">
      <c r="A136" s="200"/>
      <c r="B136" s="200"/>
      <c r="C136" s="200"/>
      <c r="D136" s="199"/>
      <c r="E136" s="200"/>
      <c r="F136" s="200"/>
      <c r="G136" s="200"/>
      <c r="H136" s="200"/>
      <c r="I136" s="200"/>
      <c r="J136" s="200"/>
      <c r="K136" s="200"/>
      <c r="L136" s="200"/>
      <c r="M136" s="200"/>
      <c r="N136" s="200"/>
      <c r="O136" s="200"/>
      <c r="P136" s="200"/>
      <c r="Q136" s="200"/>
      <c r="R136" s="200"/>
      <c r="S136" s="200"/>
      <c r="T136" s="200"/>
      <c r="U136" s="199"/>
      <c r="V136" s="200"/>
      <c r="W136" s="200"/>
      <c r="X136" s="200"/>
      <c r="Y136" s="200"/>
      <c r="Z136" s="200"/>
      <c r="AA136" s="200"/>
      <c r="AB136" s="200"/>
      <c r="AC136" s="200"/>
      <c r="AD136" s="200"/>
      <c r="AE136" s="200"/>
      <c r="AF136" s="200"/>
      <c r="AG136" s="200"/>
      <c r="AK136" s="201"/>
      <c r="AL136" s="202"/>
      <c r="AM136" s="202"/>
      <c r="AN136" s="200"/>
      <c r="AO136" s="200"/>
      <c r="AP136" s="200"/>
      <c r="AQ136" s="200"/>
      <c r="AR136" s="200"/>
      <c r="AS136" s="200"/>
      <c r="AT136" s="200"/>
      <c r="AU136" s="200"/>
      <c r="AV136" s="200"/>
      <c r="AW136" s="200"/>
      <c r="AX136" s="200"/>
      <c r="AY136" s="200"/>
      <c r="AZ136" s="200"/>
      <c r="BA136" s="200"/>
      <c r="BB136" s="200"/>
      <c r="BC136" s="200"/>
      <c r="BD136" s="200"/>
      <c r="BE136" s="200"/>
      <c r="BF136" s="202"/>
    </row>
    <row r="137" spans="1:58" ht="20.25" customHeight="1" x14ac:dyDescent="0.15">
      <c r="A137" s="200"/>
      <c r="B137" s="200"/>
      <c r="C137" s="199"/>
      <c r="D137" s="199"/>
      <c r="E137" s="200"/>
      <c r="F137" s="200"/>
      <c r="G137" s="200"/>
      <c r="H137" s="200"/>
      <c r="I137" s="200"/>
      <c r="J137" s="200"/>
      <c r="K137" s="200"/>
      <c r="L137" s="200"/>
      <c r="M137" s="200"/>
      <c r="N137" s="200"/>
      <c r="O137" s="200"/>
      <c r="P137" s="200"/>
      <c r="Q137" s="200"/>
      <c r="R137" s="200"/>
      <c r="S137" s="200"/>
      <c r="T137" s="200"/>
      <c r="U137" s="199"/>
      <c r="V137" s="200"/>
      <c r="W137" s="200"/>
      <c r="X137" s="200"/>
      <c r="Y137" s="200"/>
      <c r="Z137" s="200"/>
      <c r="AA137" s="200"/>
      <c r="AB137" s="200"/>
      <c r="AC137" s="200"/>
      <c r="AD137" s="200"/>
      <c r="AE137" s="200"/>
      <c r="AF137" s="200"/>
      <c r="AG137" s="200"/>
      <c r="AK137" s="201"/>
      <c r="AL137" s="202"/>
      <c r="AM137" s="202"/>
      <c r="AN137" s="200"/>
      <c r="AO137" s="200"/>
      <c r="AP137" s="200"/>
      <c r="AQ137" s="200"/>
      <c r="AR137" s="200"/>
      <c r="AS137" s="200"/>
      <c r="AT137" s="200"/>
      <c r="AU137" s="200"/>
      <c r="AV137" s="200"/>
      <c r="AW137" s="200"/>
      <c r="AX137" s="200"/>
      <c r="AY137" s="200"/>
      <c r="AZ137" s="200"/>
      <c r="BA137" s="200"/>
      <c r="BB137" s="200"/>
      <c r="BC137" s="200"/>
      <c r="BD137" s="200"/>
      <c r="BE137" s="200"/>
      <c r="BF137" s="202"/>
    </row>
    <row r="138" spans="1:58" ht="20.25" customHeight="1" x14ac:dyDescent="0.15">
      <c r="C138" s="201"/>
      <c r="D138" s="201"/>
      <c r="E138" s="201"/>
      <c r="F138" s="201"/>
      <c r="G138" s="201"/>
      <c r="H138" s="201"/>
      <c r="I138" s="201"/>
      <c r="J138" s="201"/>
      <c r="K138" s="201"/>
      <c r="L138" s="201"/>
      <c r="M138" s="201"/>
      <c r="N138" s="201"/>
      <c r="O138" s="201"/>
      <c r="P138" s="201"/>
      <c r="Q138" s="201"/>
      <c r="R138" s="201"/>
      <c r="S138" s="201"/>
      <c r="T138" s="201"/>
      <c r="U138" s="202"/>
      <c r="V138" s="202"/>
      <c r="W138" s="201"/>
      <c r="X138" s="201"/>
      <c r="Y138" s="201"/>
      <c r="Z138" s="201"/>
      <c r="AA138" s="201"/>
      <c r="AB138" s="201"/>
      <c r="AC138" s="201"/>
      <c r="AD138" s="201"/>
      <c r="AE138" s="201"/>
      <c r="AF138" s="201"/>
      <c r="AG138" s="201"/>
      <c r="AH138" s="201"/>
      <c r="AI138" s="201"/>
      <c r="AJ138" s="201"/>
      <c r="AK138" s="201"/>
      <c r="AL138" s="202"/>
      <c r="AM138" s="202"/>
      <c r="AN138" s="200"/>
      <c r="AO138" s="200"/>
      <c r="AP138" s="200"/>
      <c r="AQ138" s="200"/>
      <c r="AR138" s="200"/>
      <c r="AS138" s="200"/>
      <c r="AT138" s="200"/>
      <c r="AU138" s="200"/>
      <c r="AV138" s="200"/>
      <c r="AW138" s="200"/>
      <c r="AX138" s="200"/>
      <c r="AY138" s="200"/>
      <c r="AZ138" s="200"/>
      <c r="BA138" s="200"/>
      <c r="BB138" s="200"/>
      <c r="BC138" s="200"/>
      <c r="BD138" s="200"/>
      <c r="BE138" s="200"/>
      <c r="BF138" s="202"/>
    </row>
    <row r="139" spans="1:58" ht="20.25" customHeight="1" x14ac:dyDescent="0.15">
      <c r="C139" s="201"/>
      <c r="D139" s="201"/>
      <c r="E139" s="201"/>
      <c r="F139" s="201"/>
      <c r="G139" s="201"/>
      <c r="H139" s="201"/>
      <c r="I139" s="201"/>
      <c r="J139" s="201"/>
      <c r="K139" s="201"/>
      <c r="L139" s="201"/>
      <c r="M139" s="201"/>
      <c r="N139" s="201"/>
      <c r="O139" s="201"/>
      <c r="P139" s="201"/>
      <c r="Q139" s="201"/>
      <c r="R139" s="201"/>
      <c r="S139" s="201"/>
      <c r="T139" s="201"/>
      <c r="U139" s="202"/>
      <c r="V139" s="202"/>
      <c r="W139" s="201"/>
      <c r="X139" s="201"/>
      <c r="Y139" s="201"/>
      <c r="Z139" s="201"/>
      <c r="AA139" s="201"/>
      <c r="AB139" s="201"/>
      <c r="AC139" s="201"/>
      <c r="AD139" s="201"/>
      <c r="AE139" s="201"/>
      <c r="AF139" s="201"/>
      <c r="AG139" s="201"/>
      <c r="AH139" s="201"/>
      <c r="AI139" s="201"/>
      <c r="AJ139" s="201"/>
      <c r="AK139" s="201"/>
      <c r="AL139" s="202"/>
      <c r="AM139" s="202"/>
      <c r="AN139" s="200"/>
      <c r="AO139" s="200"/>
      <c r="AP139" s="200"/>
      <c r="AQ139" s="200"/>
      <c r="AR139" s="200"/>
      <c r="AS139" s="200"/>
      <c r="AT139" s="200"/>
      <c r="AU139" s="200"/>
      <c r="AV139" s="200"/>
      <c r="AW139" s="200"/>
      <c r="AX139" s="200"/>
      <c r="AY139" s="200"/>
      <c r="AZ139" s="200"/>
      <c r="BA139" s="200"/>
      <c r="BB139" s="200"/>
      <c r="BC139" s="200"/>
      <c r="BD139" s="200"/>
      <c r="BE139" s="200"/>
      <c r="BF139" s="202"/>
    </row>
  </sheetData>
  <sheetProtection insertRows="0"/>
  <mergeCells count="826">
    <mergeCell ref="AJ127:AM127"/>
    <mergeCell ref="AO127:AR127"/>
    <mergeCell ref="AT127:AW127"/>
    <mergeCell ref="AB131:AE131"/>
    <mergeCell ref="R132:U132"/>
    <mergeCell ref="W132:Z132"/>
    <mergeCell ref="AB132:AE132"/>
    <mergeCell ref="Y124:Z124"/>
    <mergeCell ref="AB126:AE126"/>
    <mergeCell ref="C127:D127"/>
    <mergeCell ref="F127:G127"/>
    <mergeCell ref="I127:J127"/>
    <mergeCell ref="L127:N127"/>
    <mergeCell ref="R127:U127"/>
    <mergeCell ref="W127:Z127"/>
    <mergeCell ref="AB127:AE127"/>
    <mergeCell ref="AA122:AB122"/>
    <mergeCell ref="AE122:AF122"/>
    <mergeCell ref="L122:M122"/>
    <mergeCell ref="R122:S122"/>
    <mergeCell ref="T122:U122"/>
    <mergeCell ref="V122:W122"/>
    <mergeCell ref="Y122:Z122"/>
    <mergeCell ref="AJ122:AK122"/>
    <mergeCell ref="AL122:AM122"/>
    <mergeCell ref="AN122:AO122"/>
    <mergeCell ref="AS122:AT122"/>
    <mergeCell ref="AJ121:AK121"/>
    <mergeCell ref="AL121:AM121"/>
    <mergeCell ref="AN121:AO121"/>
    <mergeCell ref="AQ121:AR121"/>
    <mergeCell ref="AS121:AT121"/>
    <mergeCell ref="AK120:AN120"/>
    <mergeCell ref="AQ120:AR120"/>
    <mergeCell ref="AS120:AT120"/>
    <mergeCell ref="N121:O121"/>
    <mergeCell ref="R121:S121"/>
    <mergeCell ref="T121:U121"/>
    <mergeCell ref="V121:W121"/>
    <mergeCell ref="Y121:Z121"/>
    <mergeCell ref="AA121:AB121"/>
    <mergeCell ref="AE121:AF121"/>
    <mergeCell ref="T120:U120"/>
    <mergeCell ref="V120:W120"/>
    <mergeCell ref="Y120:Z120"/>
    <mergeCell ref="AA120:AB120"/>
    <mergeCell ref="AE120:AF120"/>
    <mergeCell ref="AI120:AJ120"/>
    <mergeCell ref="AA118:AB118"/>
    <mergeCell ref="C120:E120"/>
    <mergeCell ref="F120:G120"/>
    <mergeCell ref="H120:I120"/>
    <mergeCell ref="J120:K120"/>
    <mergeCell ref="L120:M120"/>
    <mergeCell ref="R120:S120"/>
    <mergeCell ref="R119:S119"/>
    <mergeCell ref="T119:U119"/>
    <mergeCell ref="V119:W119"/>
    <mergeCell ref="AS117:AT117"/>
    <mergeCell ref="AK118:AN118"/>
    <mergeCell ref="AQ118:AT118"/>
    <mergeCell ref="C119:E119"/>
    <mergeCell ref="F119:G119"/>
    <mergeCell ref="H119:I119"/>
    <mergeCell ref="J119:K119"/>
    <mergeCell ref="L119:M119"/>
    <mergeCell ref="AI119:AJ119"/>
    <mergeCell ref="AK119:AN119"/>
    <mergeCell ref="AQ119:AR119"/>
    <mergeCell ref="AS119:AT119"/>
    <mergeCell ref="Y119:Z119"/>
    <mergeCell ref="AA119:AB119"/>
    <mergeCell ref="AE119:AF119"/>
    <mergeCell ref="C118:E118"/>
    <mergeCell ref="F118:G118"/>
    <mergeCell ref="H118:I118"/>
    <mergeCell ref="J118:K118"/>
    <mergeCell ref="L118:M118"/>
    <mergeCell ref="R118:S118"/>
    <mergeCell ref="T118:U118"/>
    <mergeCell ref="V118:W118"/>
    <mergeCell ref="Y118:Z118"/>
    <mergeCell ref="Y117:Z117"/>
    <mergeCell ref="AA117:AB117"/>
    <mergeCell ref="L116:M116"/>
    <mergeCell ref="R116:S117"/>
    <mergeCell ref="T116:W116"/>
    <mergeCell ref="Y116:AB116"/>
    <mergeCell ref="AI116:AJ116"/>
    <mergeCell ref="AK116:AN116"/>
    <mergeCell ref="AI117:AJ117"/>
    <mergeCell ref="AK117:AN117"/>
    <mergeCell ref="AE118:AF118"/>
    <mergeCell ref="AI118:AJ118"/>
    <mergeCell ref="AY111:BD111"/>
    <mergeCell ref="C112:D112"/>
    <mergeCell ref="E112:F112"/>
    <mergeCell ref="G112:K112"/>
    <mergeCell ref="L112:O112"/>
    <mergeCell ref="AU112:AV112"/>
    <mergeCell ref="AW112:AX112"/>
    <mergeCell ref="AY112:BD112"/>
    <mergeCell ref="C111:D111"/>
    <mergeCell ref="E111:F111"/>
    <mergeCell ref="G111:K111"/>
    <mergeCell ref="L111:O111"/>
    <mergeCell ref="AU111:AV111"/>
    <mergeCell ref="AW111:AX111"/>
    <mergeCell ref="AS116:AT116"/>
    <mergeCell ref="C117:E117"/>
    <mergeCell ref="F117:G117"/>
    <mergeCell ref="H117:I117"/>
    <mergeCell ref="J117:K117"/>
    <mergeCell ref="L117:M117"/>
    <mergeCell ref="T117:U117"/>
    <mergeCell ref="V117:W117"/>
    <mergeCell ref="AY109:BD109"/>
    <mergeCell ref="C110:D110"/>
    <mergeCell ref="E110:F110"/>
    <mergeCell ref="G110:K110"/>
    <mergeCell ref="L110:O110"/>
    <mergeCell ref="AU110:AV110"/>
    <mergeCell ref="AW110:AX110"/>
    <mergeCell ref="AY110:BD110"/>
    <mergeCell ref="C109:D109"/>
    <mergeCell ref="E109:F109"/>
    <mergeCell ref="G109:K109"/>
    <mergeCell ref="L109:O109"/>
    <mergeCell ref="AU109:AV109"/>
    <mergeCell ref="AW109:AX109"/>
    <mergeCell ref="AY107:BD107"/>
    <mergeCell ref="C108:D108"/>
    <mergeCell ref="E108:F108"/>
    <mergeCell ref="G108:K108"/>
    <mergeCell ref="L108:O108"/>
    <mergeCell ref="AU108:AV108"/>
    <mergeCell ref="AW108:AX108"/>
    <mergeCell ref="AY108:BD108"/>
    <mergeCell ref="C107:D107"/>
    <mergeCell ref="E107:F107"/>
    <mergeCell ref="G107:K107"/>
    <mergeCell ref="L107:O107"/>
    <mergeCell ref="AU107:AV107"/>
    <mergeCell ref="AW107:AX107"/>
    <mergeCell ref="AY105:BD105"/>
    <mergeCell ref="C106:D106"/>
    <mergeCell ref="E106:F106"/>
    <mergeCell ref="G106:K106"/>
    <mergeCell ref="L106:O106"/>
    <mergeCell ref="AU106:AV106"/>
    <mergeCell ref="AW106:AX106"/>
    <mergeCell ref="AY106:BD106"/>
    <mergeCell ref="C105:D105"/>
    <mergeCell ref="E105:F105"/>
    <mergeCell ref="G105:K105"/>
    <mergeCell ref="L105:O105"/>
    <mergeCell ref="AU105:AV105"/>
    <mergeCell ref="AW105:AX105"/>
    <mergeCell ref="AY103:BD103"/>
    <mergeCell ref="C104:D104"/>
    <mergeCell ref="E104:F104"/>
    <mergeCell ref="G104:K104"/>
    <mergeCell ref="L104:O104"/>
    <mergeCell ref="AU104:AV104"/>
    <mergeCell ref="AW104:AX104"/>
    <mergeCell ref="AY104:BD104"/>
    <mergeCell ref="C103:D103"/>
    <mergeCell ref="E103:F103"/>
    <mergeCell ref="G103:K103"/>
    <mergeCell ref="L103:O103"/>
    <mergeCell ref="AU103:AV103"/>
    <mergeCell ref="AW103:AX103"/>
    <mergeCell ref="AY101:BD101"/>
    <mergeCell ref="C102:D102"/>
    <mergeCell ref="E102:F102"/>
    <mergeCell ref="G102:K102"/>
    <mergeCell ref="L102:O102"/>
    <mergeCell ref="AU102:AV102"/>
    <mergeCell ref="AW102:AX102"/>
    <mergeCell ref="AY102:BD102"/>
    <mergeCell ref="C101:D101"/>
    <mergeCell ref="E101:F101"/>
    <mergeCell ref="G101:K101"/>
    <mergeCell ref="L101:O101"/>
    <mergeCell ref="AU101:AV101"/>
    <mergeCell ref="AW101:AX101"/>
    <mergeCell ref="AY99:BD99"/>
    <mergeCell ref="C100:D100"/>
    <mergeCell ref="E100:F100"/>
    <mergeCell ref="G100:K100"/>
    <mergeCell ref="L100:O100"/>
    <mergeCell ref="AU100:AV100"/>
    <mergeCell ref="AW100:AX100"/>
    <mergeCell ref="AY100:BD100"/>
    <mergeCell ref="C99:D99"/>
    <mergeCell ref="E99:F99"/>
    <mergeCell ref="G99:K99"/>
    <mergeCell ref="L99:O99"/>
    <mergeCell ref="AU99:AV99"/>
    <mergeCell ref="AW99:AX99"/>
    <mergeCell ref="AY97:BD97"/>
    <mergeCell ref="C98:D98"/>
    <mergeCell ref="E98:F98"/>
    <mergeCell ref="G98:K98"/>
    <mergeCell ref="L98:O98"/>
    <mergeCell ref="AU98:AV98"/>
    <mergeCell ref="AW98:AX98"/>
    <mergeCell ref="AY98:BD98"/>
    <mergeCell ref="C97:D97"/>
    <mergeCell ref="E97:F97"/>
    <mergeCell ref="G97:K97"/>
    <mergeCell ref="L97:O97"/>
    <mergeCell ref="AU97:AV97"/>
    <mergeCell ref="AW97:AX97"/>
    <mergeCell ref="AY95:BD95"/>
    <mergeCell ref="C96:D96"/>
    <mergeCell ref="E96:F96"/>
    <mergeCell ref="G96:K96"/>
    <mergeCell ref="L96:O96"/>
    <mergeCell ref="AU96:AV96"/>
    <mergeCell ref="AW96:AX96"/>
    <mergeCell ref="AY96:BD96"/>
    <mergeCell ref="C95:D95"/>
    <mergeCell ref="E95:F95"/>
    <mergeCell ref="G95:K95"/>
    <mergeCell ref="L95:O95"/>
    <mergeCell ref="AU95:AV95"/>
    <mergeCell ref="AW95:AX95"/>
    <mergeCell ref="AY93:BD93"/>
    <mergeCell ref="C94:D94"/>
    <mergeCell ref="E94:F94"/>
    <mergeCell ref="G94:K94"/>
    <mergeCell ref="L94:O94"/>
    <mergeCell ref="AU94:AV94"/>
    <mergeCell ref="AW94:AX94"/>
    <mergeCell ref="AY94:BD94"/>
    <mergeCell ref="C93:D93"/>
    <mergeCell ref="E93:F93"/>
    <mergeCell ref="G93:K93"/>
    <mergeCell ref="L93:O93"/>
    <mergeCell ref="AU93:AV93"/>
    <mergeCell ref="AW93:AX93"/>
    <mergeCell ref="AY91:BD91"/>
    <mergeCell ref="C92:D92"/>
    <mergeCell ref="E92:F92"/>
    <mergeCell ref="G92:K92"/>
    <mergeCell ref="L92:O92"/>
    <mergeCell ref="AU92:AV92"/>
    <mergeCell ref="AW92:AX92"/>
    <mergeCell ref="AY92:BD92"/>
    <mergeCell ref="C91:D91"/>
    <mergeCell ref="E91:F91"/>
    <mergeCell ref="G91:K91"/>
    <mergeCell ref="L91:O91"/>
    <mergeCell ref="AU91:AV91"/>
    <mergeCell ref="AW91:AX91"/>
    <mergeCell ref="AY89:BD89"/>
    <mergeCell ref="C90:D90"/>
    <mergeCell ref="E90:F90"/>
    <mergeCell ref="G90:K90"/>
    <mergeCell ref="L90:O90"/>
    <mergeCell ref="AU90:AV90"/>
    <mergeCell ref="AW90:AX90"/>
    <mergeCell ref="AY90:BD90"/>
    <mergeCell ref="C89:D89"/>
    <mergeCell ref="E89:F89"/>
    <mergeCell ref="G89:K89"/>
    <mergeCell ref="L89:O89"/>
    <mergeCell ref="AU89:AV89"/>
    <mergeCell ref="AW89:AX89"/>
    <mergeCell ref="AY87:BD87"/>
    <mergeCell ref="C88:D88"/>
    <mergeCell ref="E88:F88"/>
    <mergeCell ref="G88:K88"/>
    <mergeCell ref="L88:O88"/>
    <mergeCell ref="AU88:AV88"/>
    <mergeCell ref="AW88:AX88"/>
    <mergeCell ref="AY88:BD88"/>
    <mergeCell ref="C87:D87"/>
    <mergeCell ref="E87:F87"/>
    <mergeCell ref="G87:K87"/>
    <mergeCell ref="L87:O87"/>
    <mergeCell ref="AU87:AV87"/>
    <mergeCell ref="AW87:AX87"/>
    <mergeCell ref="AY85:BD85"/>
    <mergeCell ref="C86:D86"/>
    <mergeCell ref="E86:F86"/>
    <mergeCell ref="G86:K86"/>
    <mergeCell ref="L86:O86"/>
    <mergeCell ref="AU86:AV86"/>
    <mergeCell ref="AW86:AX86"/>
    <mergeCell ref="AY86:BD86"/>
    <mergeCell ref="C85:D85"/>
    <mergeCell ref="E85:F85"/>
    <mergeCell ref="G85:K85"/>
    <mergeCell ref="L85:O85"/>
    <mergeCell ref="AU85:AV85"/>
    <mergeCell ref="AW85:AX85"/>
    <mergeCell ref="AY83:BD83"/>
    <mergeCell ref="C84:D84"/>
    <mergeCell ref="E84:F84"/>
    <mergeCell ref="G84:K84"/>
    <mergeCell ref="L84:O84"/>
    <mergeCell ref="AU84:AV84"/>
    <mergeCell ref="AW84:AX84"/>
    <mergeCell ref="AY84:BD84"/>
    <mergeCell ref="C83:D83"/>
    <mergeCell ref="E83:F83"/>
    <mergeCell ref="G83:K83"/>
    <mergeCell ref="L83:O83"/>
    <mergeCell ref="AU83:AV83"/>
    <mergeCell ref="AW83:AX83"/>
    <mergeCell ref="AY81:BD81"/>
    <mergeCell ref="C82:D82"/>
    <mergeCell ref="E82:F82"/>
    <mergeCell ref="G82:K82"/>
    <mergeCell ref="L82:O82"/>
    <mergeCell ref="AU82:AV82"/>
    <mergeCell ref="AW82:AX82"/>
    <mergeCell ref="AY82:BD82"/>
    <mergeCell ref="C81:D81"/>
    <mergeCell ref="E81:F81"/>
    <mergeCell ref="G81:K81"/>
    <mergeCell ref="L81:O81"/>
    <mergeCell ref="AU81:AV81"/>
    <mergeCell ref="AW81:AX81"/>
    <mergeCell ref="AY79:BD79"/>
    <mergeCell ref="C80:D80"/>
    <mergeCell ref="E80:F80"/>
    <mergeCell ref="G80:K80"/>
    <mergeCell ref="L80:O80"/>
    <mergeCell ref="AU80:AV80"/>
    <mergeCell ref="AW80:AX80"/>
    <mergeCell ref="AY80:BD80"/>
    <mergeCell ref="C79:D79"/>
    <mergeCell ref="E79:F79"/>
    <mergeCell ref="G79:K79"/>
    <mergeCell ref="L79:O79"/>
    <mergeCell ref="AU79:AV79"/>
    <mergeCell ref="AW79:AX79"/>
    <mergeCell ref="AY77:BD77"/>
    <mergeCell ref="C78:D78"/>
    <mergeCell ref="E78:F78"/>
    <mergeCell ref="G78:K78"/>
    <mergeCell ref="L78:O78"/>
    <mergeCell ref="AU78:AV78"/>
    <mergeCell ref="AW78:AX78"/>
    <mergeCell ref="AY78:BD78"/>
    <mergeCell ref="C77:D77"/>
    <mergeCell ref="E77:F77"/>
    <mergeCell ref="G77:K77"/>
    <mergeCell ref="L77:O77"/>
    <mergeCell ref="AU77:AV77"/>
    <mergeCell ref="AW77:AX77"/>
    <mergeCell ref="AY75:BD75"/>
    <mergeCell ref="C76:D76"/>
    <mergeCell ref="E76:F76"/>
    <mergeCell ref="G76:K76"/>
    <mergeCell ref="L76:O76"/>
    <mergeCell ref="AU76:AV76"/>
    <mergeCell ref="AW76:AX76"/>
    <mergeCell ref="AY76:BD76"/>
    <mergeCell ref="C75:D75"/>
    <mergeCell ref="E75:F75"/>
    <mergeCell ref="G75:K75"/>
    <mergeCell ref="L75:O75"/>
    <mergeCell ref="AU75:AV75"/>
    <mergeCell ref="AW75:AX75"/>
    <mergeCell ref="AY73:BD73"/>
    <mergeCell ref="C74:D74"/>
    <mergeCell ref="E74:F74"/>
    <mergeCell ref="G74:K74"/>
    <mergeCell ref="L74:O74"/>
    <mergeCell ref="AU74:AV74"/>
    <mergeCell ref="AW74:AX74"/>
    <mergeCell ref="AY74:BD74"/>
    <mergeCell ref="C73:D73"/>
    <mergeCell ref="E73:F73"/>
    <mergeCell ref="G73:K73"/>
    <mergeCell ref="L73:O73"/>
    <mergeCell ref="AU73:AV73"/>
    <mergeCell ref="AW73:AX73"/>
    <mergeCell ref="AY71:BD71"/>
    <mergeCell ref="C72:D72"/>
    <mergeCell ref="E72:F72"/>
    <mergeCell ref="G72:K72"/>
    <mergeCell ref="L72:O72"/>
    <mergeCell ref="AU72:AV72"/>
    <mergeCell ref="AW72:AX72"/>
    <mergeCell ref="AY72:BD72"/>
    <mergeCell ref="C71:D71"/>
    <mergeCell ref="E71:F71"/>
    <mergeCell ref="G71:K71"/>
    <mergeCell ref="L71:O71"/>
    <mergeCell ref="AU71:AV71"/>
    <mergeCell ref="AW71:AX71"/>
    <mergeCell ref="AY69:BD69"/>
    <mergeCell ref="C70:D70"/>
    <mergeCell ref="E70:F70"/>
    <mergeCell ref="G70:K70"/>
    <mergeCell ref="L70:O70"/>
    <mergeCell ref="AU70:AV70"/>
    <mergeCell ref="AW70:AX70"/>
    <mergeCell ref="AY70:BD70"/>
    <mergeCell ref="C69:D69"/>
    <mergeCell ref="E69:F69"/>
    <mergeCell ref="G69:K69"/>
    <mergeCell ref="L69:O69"/>
    <mergeCell ref="AU69:AV69"/>
    <mergeCell ref="AW69:AX69"/>
    <mergeCell ref="AY67:BD67"/>
    <mergeCell ref="C68:D68"/>
    <mergeCell ref="E68:F68"/>
    <mergeCell ref="G68:K68"/>
    <mergeCell ref="L68:O68"/>
    <mergeCell ref="AU68:AV68"/>
    <mergeCell ref="AW68:AX68"/>
    <mergeCell ref="AY68:BD68"/>
    <mergeCell ref="C67:D67"/>
    <mergeCell ref="E67:F67"/>
    <mergeCell ref="G67:K67"/>
    <mergeCell ref="L67:O67"/>
    <mergeCell ref="AU67:AV67"/>
    <mergeCell ref="AW67:AX67"/>
    <mergeCell ref="AY65:BD65"/>
    <mergeCell ref="C66:D66"/>
    <mergeCell ref="E66:F66"/>
    <mergeCell ref="G66:K66"/>
    <mergeCell ref="L66:O66"/>
    <mergeCell ref="AU66:AV66"/>
    <mergeCell ref="AW66:AX66"/>
    <mergeCell ref="AY66:BD66"/>
    <mergeCell ref="C65:D65"/>
    <mergeCell ref="E65:F65"/>
    <mergeCell ref="G65:K65"/>
    <mergeCell ref="L65:O65"/>
    <mergeCell ref="AU65:AV65"/>
    <mergeCell ref="AW65:AX65"/>
    <mergeCell ref="AY63:BD63"/>
    <mergeCell ref="C64:D64"/>
    <mergeCell ref="E64:F64"/>
    <mergeCell ref="G64:K64"/>
    <mergeCell ref="L64:O64"/>
    <mergeCell ref="AU64:AV64"/>
    <mergeCell ref="AW64:AX64"/>
    <mergeCell ref="AY64:BD64"/>
    <mergeCell ref="C63:D63"/>
    <mergeCell ref="E63:F63"/>
    <mergeCell ref="G63:K63"/>
    <mergeCell ref="L63:O63"/>
    <mergeCell ref="AU63:AV63"/>
    <mergeCell ref="AW63:AX63"/>
    <mergeCell ref="AY61:BD61"/>
    <mergeCell ref="C62:D62"/>
    <mergeCell ref="E62:F62"/>
    <mergeCell ref="G62:K62"/>
    <mergeCell ref="L62:O62"/>
    <mergeCell ref="AU62:AV62"/>
    <mergeCell ref="AW62:AX62"/>
    <mergeCell ref="AY62:BD62"/>
    <mergeCell ref="C61:D61"/>
    <mergeCell ref="E61:F61"/>
    <mergeCell ref="G61:K61"/>
    <mergeCell ref="L61:O61"/>
    <mergeCell ref="AU61:AV61"/>
    <mergeCell ref="AW61:AX61"/>
    <mergeCell ref="AY59:BD59"/>
    <mergeCell ref="C60:D60"/>
    <mergeCell ref="E60:F60"/>
    <mergeCell ref="G60:K60"/>
    <mergeCell ref="L60:O60"/>
    <mergeCell ref="AU60:AV60"/>
    <mergeCell ref="AW60:AX60"/>
    <mergeCell ref="AY60:BD60"/>
    <mergeCell ref="C59:D59"/>
    <mergeCell ref="E59:F59"/>
    <mergeCell ref="G59:K59"/>
    <mergeCell ref="L59:O59"/>
    <mergeCell ref="AU59:AV59"/>
    <mergeCell ref="AW59:AX59"/>
    <mergeCell ref="AY57:BD57"/>
    <mergeCell ref="C58:D58"/>
    <mergeCell ref="E58:F58"/>
    <mergeCell ref="G58:K58"/>
    <mergeCell ref="L58:O58"/>
    <mergeCell ref="AU58:AV58"/>
    <mergeCell ref="AW58:AX58"/>
    <mergeCell ref="AY58:BD58"/>
    <mergeCell ref="C57:D57"/>
    <mergeCell ref="E57:F57"/>
    <mergeCell ref="G57:K57"/>
    <mergeCell ref="L57:O57"/>
    <mergeCell ref="AU57:AV57"/>
    <mergeCell ref="AW57:AX57"/>
    <mergeCell ref="AY55:BD55"/>
    <mergeCell ref="C56:D56"/>
    <mergeCell ref="E56:F56"/>
    <mergeCell ref="G56:K56"/>
    <mergeCell ref="L56:O56"/>
    <mergeCell ref="AU56:AV56"/>
    <mergeCell ref="AW56:AX56"/>
    <mergeCell ref="AY56:BD56"/>
    <mergeCell ref="C55:D55"/>
    <mergeCell ref="E55:F55"/>
    <mergeCell ref="G55:K55"/>
    <mergeCell ref="L55:O55"/>
    <mergeCell ref="AU55:AV55"/>
    <mergeCell ref="AW55:AX55"/>
    <mergeCell ref="AY53:BD53"/>
    <mergeCell ref="C54:D54"/>
    <mergeCell ref="E54:F54"/>
    <mergeCell ref="G54:K54"/>
    <mergeCell ref="L54:O54"/>
    <mergeCell ref="AU54:AV54"/>
    <mergeCell ref="AW54:AX54"/>
    <mergeCell ref="AY54:BD54"/>
    <mergeCell ref="C53:D53"/>
    <mergeCell ref="E53:F53"/>
    <mergeCell ref="G53:K53"/>
    <mergeCell ref="L53:O53"/>
    <mergeCell ref="AU53:AV53"/>
    <mergeCell ref="AW53:AX53"/>
    <mergeCell ref="AY51:BD51"/>
    <mergeCell ref="C52:D52"/>
    <mergeCell ref="E52:F52"/>
    <mergeCell ref="G52:K52"/>
    <mergeCell ref="L52:O52"/>
    <mergeCell ref="AU52:AV52"/>
    <mergeCell ref="AW52:AX52"/>
    <mergeCell ref="AY52:BD52"/>
    <mergeCell ref="C51:D51"/>
    <mergeCell ref="E51:F51"/>
    <mergeCell ref="G51:K51"/>
    <mergeCell ref="L51:O51"/>
    <mergeCell ref="AU51:AV51"/>
    <mergeCell ref="AW51:AX51"/>
    <mergeCell ref="AY49:BD49"/>
    <mergeCell ref="C50:D50"/>
    <mergeCell ref="E50:F50"/>
    <mergeCell ref="G50:K50"/>
    <mergeCell ref="L50:O50"/>
    <mergeCell ref="AU50:AV50"/>
    <mergeCell ref="AW50:AX50"/>
    <mergeCell ref="AY50:BD50"/>
    <mergeCell ref="C49:D49"/>
    <mergeCell ref="E49:F49"/>
    <mergeCell ref="G49:K49"/>
    <mergeCell ref="L49:O49"/>
    <mergeCell ref="AU49:AV49"/>
    <mergeCell ref="AW49:AX49"/>
    <mergeCell ref="AY47:BD47"/>
    <mergeCell ref="C48:D48"/>
    <mergeCell ref="E48:F48"/>
    <mergeCell ref="G48:K48"/>
    <mergeCell ref="L48:O48"/>
    <mergeCell ref="AU48:AV48"/>
    <mergeCell ref="AW48:AX48"/>
    <mergeCell ref="AY48:BD48"/>
    <mergeCell ref="C47:D47"/>
    <mergeCell ref="E47:F47"/>
    <mergeCell ref="G47:K47"/>
    <mergeCell ref="L47:O47"/>
    <mergeCell ref="AU47:AV47"/>
    <mergeCell ref="AW47:AX47"/>
    <mergeCell ref="AY45:BD45"/>
    <mergeCell ref="C46:D46"/>
    <mergeCell ref="E46:F46"/>
    <mergeCell ref="G46:K46"/>
    <mergeCell ref="L46:O46"/>
    <mergeCell ref="AU46:AV46"/>
    <mergeCell ref="AW46:AX46"/>
    <mergeCell ref="AY46:BD46"/>
    <mergeCell ref="C45:D45"/>
    <mergeCell ref="E45:F45"/>
    <mergeCell ref="G45:K45"/>
    <mergeCell ref="L45:O45"/>
    <mergeCell ref="AU45:AV45"/>
    <mergeCell ref="AW45:AX45"/>
    <mergeCell ref="AY43:BD43"/>
    <mergeCell ref="C44:D44"/>
    <mergeCell ref="E44:F44"/>
    <mergeCell ref="G44:K44"/>
    <mergeCell ref="L44:O44"/>
    <mergeCell ref="AU44:AV44"/>
    <mergeCell ref="AW44:AX44"/>
    <mergeCell ref="AY44:BD44"/>
    <mergeCell ref="C43:D43"/>
    <mergeCell ref="E43:F43"/>
    <mergeCell ref="G43:K43"/>
    <mergeCell ref="L43:O43"/>
    <mergeCell ref="AU43:AV43"/>
    <mergeCell ref="AW43:AX43"/>
    <mergeCell ref="AY41:BD41"/>
    <mergeCell ref="C42:D42"/>
    <mergeCell ref="E42:F42"/>
    <mergeCell ref="G42:K42"/>
    <mergeCell ref="L42:O42"/>
    <mergeCell ref="AU42:AV42"/>
    <mergeCell ref="AW42:AX42"/>
    <mergeCell ref="AY42:BD42"/>
    <mergeCell ref="C41:D41"/>
    <mergeCell ref="E41:F41"/>
    <mergeCell ref="G41:K41"/>
    <mergeCell ref="L41:O41"/>
    <mergeCell ref="AU41:AV41"/>
    <mergeCell ref="AW41:AX41"/>
    <mergeCell ref="AY39:BD39"/>
    <mergeCell ref="C40:D40"/>
    <mergeCell ref="E40:F40"/>
    <mergeCell ref="G40:K40"/>
    <mergeCell ref="L40:O40"/>
    <mergeCell ref="AU40:AV40"/>
    <mergeCell ref="AW40:AX40"/>
    <mergeCell ref="AY40:BD40"/>
    <mergeCell ref="C39:D39"/>
    <mergeCell ref="E39:F39"/>
    <mergeCell ref="G39:K39"/>
    <mergeCell ref="L39:O39"/>
    <mergeCell ref="AU39:AV39"/>
    <mergeCell ref="AW39:AX39"/>
    <mergeCell ref="AY37:BD37"/>
    <mergeCell ref="C38:D38"/>
    <mergeCell ref="E38:F38"/>
    <mergeCell ref="G38:K38"/>
    <mergeCell ref="L38:O38"/>
    <mergeCell ref="AU38:AV38"/>
    <mergeCell ref="AW38:AX38"/>
    <mergeCell ref="AY38:BD38"/>
    <mergeCell ref="C37:D37"/>
    <mergeCell ref="E37:F37"/>
    <mergeCell ref="G37:K37"/>
    <mergeCell ref="L37:O37"/>
    <mergeCell ref="AU37:AV37"/>
    <mergeCell ref="AW37:AX37"/>
    <mergeCell ref="AY35:BD35"/>
    <mergeCell ref="C36:D36"/>
    <mergeCell ref="E36:F36"/>
    <mergeCell ref="G36:K36"/>
    <mergeCell ref="L36:O36"/>
    <mergeCell ref="AU36:AV36"/>
    <mergeCell ref="AW36:AX36"/>
    <mergeCell ref="AY36:BD36"/>
    <mergeCell ref="C35:D35"/>
    <mergeCell ref="E35:F35"/>
    <mergeCell ref="G35:K35"/>
    <mergeCell ref="L35:O35"/>
    <mergeCell ref="AU35:AV35"/>
    <mergeCell ref="AW35:AX35"/>
    <mergeCell ref="AY33:BD33"/>
    <mergeCell ref="C34:D34"/>
    <mergeCell ref="E34:F34"/>
    <mergeCell ref="G34:K34"/>
    <mergeCell ref="L34:O34"/>
    <mergeCell ref="AU34:AV34"/>
    <mergeCell ref="AW34:AX34"/>
    <mergeCell ref="AY34:BD34"/>
    <mergeCell ref="C33:D33"/>
    <mergeCell ref="E33:F33"/>
    <mergeCell ref="G33:K33"/>
    <mergeCell ref="L33:O33"/>
    <mergeCell ref="AU33:AV33"/>
    <mergeCell ref="AW33:AX33"/>
    <mergeCell ref="AY31:BD31"/>
    <mergeCell ref="C32:D32"/>
    <mergeCell ref="E32:F32"/>
    <mergeCell ref="G32:K32"/>
    <mergeCell ref="L32:O32"/>
    <mergeCell ref="AU32:AV32"/>
    <mergeCell ref="AW32:AX32"/>
    <mergeCell ref="AY32:BD32"/>
    <mergeCell ref="C31:D31"/>
    <mergeCell ref="E31:F31"/>
    <mergeCell ref="G31:K31"/>
    <mergeCell ref="L31:O31"/>
    <mergeCell ref="AU31:AV31"/>
    <mergeCell ref="AW31:AX31"/>
    <mergeCell ref="AY29:BD29"/>
    <mergeCell ref="C30:D30"/>
    <mergeCell ref="E30:F30"/>
    <mergeCell ref="G30:K30"/>
    <mergeCell ref="L30:O30"/>
    <mergeCell ref="AU30:AV30"/>
    <mergeCell ref="AW30:AX30"/>
    <mergeCell ref="AY30:BD30"/>
    <mergeCell ref="C29:D29"/>
    <mergeCell ref="E29:F29"/>
    <mergeCell ref="G29:K29"/>
    <mergeCell ref="L29:O29"/>
    <mergeCell ref="AU29:AV29"/>
    <mergeCell ref="AW29:AX29"/>
    <mergeCell ref="AY27:BD27"/>
    <mergeCell ref="C28:D28"/>
    <mergeCell ref="E28:F28"/>
    <mergeCell ref="G28:K28"/>
    <mergeCell ref="L28:O28"/>
    <mergeCell ref="AU28:AV28"/>
    <mergeCell ref="AW28:AX28"/>
    <mergeCell ref="AY28:BD28"/>
    <mergeCell ref="C27:D27"/>
    <mergeCell ref="E27:F27"/>
    <mergeCell ref="G27:K27"/>
    <mergeCell ref="L27:O27"/>
    <mergeCell ref="AU27:AV27"/>
    <mergeCell ref="AW27:AX27"/>
    <mergeCell ref="AY25:BD25"/>
    <mergeCell ref="C26:D26"/>
    <mergeCell ref="E26:F26"/>
    <mergeCell ref="G26:K26"/>
    <mergeCell ref="L26:O26"/>
    <mergeCell ref="AU26:AV26"/>
    <mergeCell ref="AW26:AX26"/>
    <mergeCell ref="AY26:BD26"/>
    <mergeCell ref="C25:D25"/>
    <mergeCell ref="E25:F25"/>
    <mergeCell ref="G25:K25"/>
    <mergeCell ref="L25:O25"/>
    <mergeCell ref="AU25:AV25"/>
    <mergeCell ref="AW25:AX25"/>
    <mergeCell ref="AY23:BD23"/>
    <mergeCell ref="C24:D24"/>
    <mergeCell ref="E24:F24"/>
    <mergeCell ref="G24:K24"/>
    <mergeCell ref="L24:O24"/>
    <mergeCell ref="AU24:AV24"/>
    <mergeCell ref="AW24:AX24"/>
    <mergeCell ref="AY24:BD24"/>
    <mergeCell ref="C23:D23"/>
    <mergeCell ref="E23:F23"/>
    <mergeCell ref="G23:K23"/>
    <mergeCell ref="L23:O23"/>
    <mergeCell ref="AU23:AV23"/>
    <mergeCell ref="AW23:AX23"/>
    <mergeCell ref="AY21:BD21"/>
    <mergeCell ref="C22:D22"/>
    <mergeCell ref="E22:F22"/>
    <mergeCell ref="G22:K22"/>
    <mergeCell ref="L22:O22"/>
    <mergeCell ref="AU22:AV22"/>
    <mergeCell ref="AW22:AX22"/>
    <mergeCell ref="AY22:BD22"/>
    <mergeCell ref="C21:D21"/>
    <mergeCell ref="E21:F21"/>
    <mergeCell ref="G21:K21"/>
    <mergeCell ref="L21:O21"/>
    <mergeCell ref="AU21:AV21"/>
    <mergeCell ref="AW21:AX21"/>
    <mergeCell ref="AY19:BD19"/>
    <mergeCell ref="C20:D20"/>
    <mergeCell ref="E20:F20"/>
    <mergeCell ref="G20:K20"/>
    <mergeCell ref="L20:O20"/>
    <mergeCell ref="AU20:AV20"/>
    <mergeCell ref="AW20:AX20"/>
    <mergeCell ref="AY20:BD20"/>
    <mergeCell ref="C19:D19"/>
    <mergeCell ref="E19:F19"/>
    <mergeCell ref="G19:K19"/>
    <mergeCell ref="L19:O19"/>
    <mergeCell ref="AU19:AV19"/>
    <mergeCell ref="AW19:AX19"/>
    <mergeCell ref="AY17:BD17"/>
    <mergeCell ref="C18:D18"/>
    <mergeCell ref="E18:F18"/>
    <mergeCell ref="G18:K18"/>
    <mergeCell ref="L18:O18"/>
    <mergeCell ref="AU18:AV18"/>
    <mergeCell ref="AW18:AX18"/>
    <mergeCell ref="AY18:BD18"/>
    <mergeCell ref="C17:D17"/>
    <mergeCell ref="E17:F17"/>
    <mergeCell ref="G17:K17"/>
    <mergeCell ref="L17:O17"/>
    <mergeCell ref="AU17:AV17"/>
    <mergeCell ref="AW17:AX17"/>
    <mergeCell ref="AY15:BD15"/>
    <mergeCell ref="C16:D16"/>
    <mergeCell ref="E16:F16"/>
    <mergeCell ref="G16:K16"/>
    <mergeCell ref="L16:O16"/>
    <mergeCell ref="AU16:AV16"/>
    <mergeCell ref="AW16:AX16"/>
    <mergeCell ref="AY16:BD16"/>
    <mergeCell ref="C15:D15"/>
    <mergeCell ref="E15:F15"/>
    <mergeCell ref="G15:K15"/>
    <mergeCell ref="L15:O15"/>
    <mergeCell ref="AU15:AV15"/>
    <mergeCell ref="AW15:AX15"/>
    <mergeCell ref="AY13:BD13"/>
    <mergeCell ref="C14:D14"/>
    <mergeCell ref="E14:F14"/>
    <mergeCell ref="G14:K14"/>
    <mergeCell ref="L14:O14"/>
    <mergeCell ref="AU14:AV14"/>
    <mergeCell ref="AW14:AX14"/>
    <mergeCell ref="AY14:BD14"/>
    <mergeCell ref="C13:D13"/>
    <mergeCell ref="E13:F13"/>
    <mergeCell ref="G13:K13"/>
    <mergeCell ref="L13:O13"/>
    <mergeCell ref="AU13:AV13"/>
    <mergeCell ref="AW13:AX13"/>
    <mergeCell ref="B8:B12"/>
    <mergeCell ref="C8:D12"/>
    <mergeCell ref="E8:F12"/>
    <mergeCell ref="G8:K12"/>
    <mergeCell ref="L8:O12"/>
    <mergeCell ref="P8:AT8"/>
    <mergeCell ref="AM1:BA1"/>
    <mergeCell ref="U2:V2"/>
    <mergeCell ref="X2:Y2"/>
    <mergeCell ref="AB2:AC2"/>
    <mergeCell ref="AM2:BA2"/>
    <mergeCell ref="AZ3:BC3"/>
    <mergeCell ref="AU8:AV12"/>
    <mergeCell ref="AW8:AX12"/>
    <mergeCell ref="AY8:BD12"/>
    <mergeCell ref="P9:V9"/>
    <mergeCell ref="W9:AC9"/>
    <mergeCell ref="AD9:AJ9"/>
    <mergeCell ref="AK9:AQ9"/>
    <mergeCell ref="AR9:AT9"/>
    <mergeCell ref="AZ4:BC4"/>
    <mergeCell ref="AV5:AW5"/>
    <mergeCell ref="AZ5:BA5"/>
    <mergeCell ref="AZ6:BA6"/>
  </mergeCells>
  <phoneticPr fontId="4"/>
  <conditionalFormatting sqref="C127:D127">
    <cfRule type="expression" dxfId="10" priority="3">
      <formula>INDIRECT(ADDRESS(ROW(),COLUMN()))=TRUNC(INDIRECT(ADDRESS(ROW(),COLUMN())))</formula>
    </cfRule>
  </conditionalFormatting>
  <conditionalFormatting sqref="F118:M120">
    <cfRule type="expression" dxfId="9" priority="6">
      <formula>INDIRECT(ADDRESS(ROW(),COLUMN()))=TRUNC(INDIRECT(ADDRESS(ROW(),COLUMN())))</formula>
    </cfRule>
  </conditionalFormatting>
  <conditionalFormatting sqref="L122:M122">
    <cfRule type="expression" dxfId="8" priority="4">
      <formula>INDIRECT(ADDRESS(ROW(),COLUMN()))=TRUNC(INDIRECT(ADDRESS(ROW(),COLUMN())))</formula>
    </cfRule>
  </conditionalFormatting>
  <conditionalFormatting sqref="P13:AX112">
    <cfRule type="expression" dxfId="7" priority="7">
      <formula>INDIRECT(ADDRESS(ROW(),COLUMN()))=TRUNC(INDIRECT(ADDRESS(ROW(),COLUMN())))</formula>
    </cfRule>
  </conditionalFormatting>
  <conditionalFormatting sqref="R127:U127">
    <cfRule type="expression" dxfId="6" priority="2">
      <formula>INDIRECT(ADDRESS(ROW(),COLUMN()))=TRUNC(INDIRECT(ADDRESS(ROW(),COLUMN())))</formula>
    </cfRule>
  </conditionalFormatting>
  <conditionalFormatting sqref="R132:U132">
    <cfRule type="expression" dxfId="5" priority="1">
      <formula>INDIRECT(ADDRESS(ROW(),COLUMN()))=TRUNC(INDIRECT(ADDRESS(ROW(),COLUMN())))</formula>
    </cfRule>
  </conditionalFormatting>
  <conditionalFormatting sqref="T118:AF122">
    <cfRule type="expression" dxfId="4" priority="5">
      <formula>INDIRECT(ADDRESS(ROW(),COLUMN()))=TRUNC(INDIRECT(ADDRESS(ROW(),COLUMN())))</formula>
    </cfRule>
  </conditionalFormatting>
  <dataValidations count="8">
    <dataValidation type="list" allowBlank="1" showInputMessage="1" showErrorMessage="1" sqref="AZ4" xr:uid="{00000000-0002-0000-0600-000000000000}">
      <formula1>"予定,実績,予定・実績"</formula1>
    </dataValidation>
    <dataValidation type="list" errorStyle="warning" allowBlank="1" showInputMessage="1" error="リストにない場合のみ、入力してください。" sqref="G13:K112" xr:uid="{00000000-0002-0000-0600-000001000000}">
      <formula1>INDIRECT(C13)</formula1>
    </dataValidation>
    <dataValidation type="list" allowBlank="1" showInputMessage="1" sqref="E13:F112" xr:uid="{00000000-0002-0000-0600-000002000000}">
      <formula1>"A, B, C, D"</formula1>
    </dataValidation>
    <dataValidation type="list" allowBlank="1" showInputMessage="1" sqref="C13:D112" xr:uid="{00000000-0002-0000-0600-000003000000}">
      <formula1>職種</formula1>
    </dataValidation>
    <dataValidation type="list" allowBlank="1" showInputMessage="1" showErrorMessage="1" sqref="F127" xr:uid="{00000000-0002-0000-0600-000004000000}">
      <formula1>"40,50"</formula1>
    </dataValidation>
    <dataValidation type="decimal" allowBlank="1" showInputMessage="1" showErrorMessage="1" error="入力可能範囲　32～40" sqref="AV5" xr:uid="{00000000-0002-0000-0600-000005000000}">
      <formula1>32</formula1>
      <formula2>40</formula2>
    </dataValidation>
    <dataValidation type="list" allowBlank="1" showInputMessage="1" showErrorMessage="1" sqref="Y124:Z124" xr:uid="{00000000-0002-0000-0600-000006000000}">
      <formula1>"週,暦月"</formula1>
    </dataValidation>
    <dataValidation type="list" allowBlank="1" showInputMessage="1" showErrorMessage="1" sqref="AZ3" xr:uid="{00000000-0002-0000-0600-000007000000}">
      <formula1>"４週,暦月"</formula1>
    </dataValidation>
  </dataValidations>
  <printOptions horizontalCentered="1"/>
  <pageMargins left="0.23622047244094491" right="0.23622047244094491" top="0.43307086614173229" bottom="0.27559055118110237" header="0.31496062992125984" footer="0.31496062992125984"/>
  <pageSetup paperSize="9" scale="41" fitToHeight="0" orientation="landscape"/>
  <headerFooter>
    <oddFooter>&amp;R&amp;16&amp;P/&amp;N</oddFooter>
  </headerFooter>
  <colBreaks count="1" manualBreakCount="1">
    <brk id="58" max="1048575" man="1"/>
  </colBreaks>
  <extLst>
    <ext xmlns:x14="http://schemas.microsoft.com/office/spreadsheetml/2009/9/main" uri="{CCE6A557-97BC-4b89-ADB6-D9C93CAAB3DF}">
      <x14:dataValidations xmlns:xm="http://schemas.microsoft.com/office/excel/2006/main" count="1">
        <x14:dataValidation type="list" allowBlank="1" showInputMessage="1" xr:uid="{00000000-0002-0000-0600-000008000000}">
          <x14:formula1>
            <xm:f>勤務形態一覧表プルダウン・リスト!$C$4:$C$8</xm:f>
          </x14:formula1>
          <xm:sqref>AM1:BA1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BC73"/>
  <sheetViews>
    <sheetView workbookViewId="0"/>
  </sheetViews>
  <sheetFormatPr defaultColWidth="9" defaultRowHeight="18.75" x14ac:dyDescent="0.15"/>
  <cols>
    <col min="1" max="2" width="9" style="214"/>
    <col min="3" max="3" width="44.25" style="214" customWidth="1"/>
    <col min="4" max="16384" width="9" style="214"/>
  </cols>
  <sheetData>
    <row r="1" spans="1:10" x14ac:dyDescent="0.15">
      <c r="A1" s="214" t="s">
        <v>313</v>
      </c>
    </row>
    <row r="2" spans="1:10" s="217" customFormat="1" ht="20.25" customHeight="1" x14ac:dyDescent="0.15">
      <c r="A2" s="215" t="s">
        <v>314</v>
      </c>
      <c r="B2" s="215"/>
      <c r="C2" s="216"/>
    </row>
    <row r="3" spans="1:10" s="217" customFormat="1" ht="20.25" customHeight="1" x14ac:dyDescent="0.15">
      <c r="A3" s="216"/>
      <c r="B3" s="216"/>
      <c r="C3" s="216"/>
    </row>
    <row r="4" spans="1:10" s="217" customFormat="1" ht="20.25" customHeight="1" x14ac:dyDescent="0.15">
      <c r="A4" s="218"/>
      <c r="B4" s="216" t="s">
        <v>315</v>
      </c>
      <c r="C4" s="216"/>
      <c r="E4" s="929" t="s">
        <v>316</v>
      </c>
      <c r="F4" s="929"/>
      <c r="G4" s="929"/>
      <c r="H4" s="929"/>
      <c r="I4" s="929"/>
      <c r="J4" s="929"/>
    </row>
    <row r="5" spans="1:10" s="217" customFormat="1" ht="20.25" customHeight="1" x14ac:dyDescent="0.15">
      <c r="A5" s="219"/>
      <c r="B5" s="216" t="s">
        <v>317</v>
      </c>
      <c r="C5" s="216"/>
      <c r="E5" s="929"/>
      <c r="F5" s="929"/>
      <c r="G5" s="929"/>
      <c r="H5" s="929"/>
      <c r="I5" s="929"/>
      <c r="J5" s="929"/>
    </row>
    <row r="6" spans="1:10" s="217" customFormat="1" ht="20.25" customHeight="1" x14ac:dyDescent="0.15">
      <c r="A6" s="220"/>
      <c r="B6" s="216"/>
      <c r="C6" s="216"/>
    </row>
    <row r="7" spans="1:10" s="217" customFormat="1" ht="20.25" customHeight="1" x14ac:dyDescent="0.15">
      <c r="A7" s="220"/>
      <c r="B7" s="216"/>
      <c r="C7" s="216"/>
    </row>
    <row r="8" spans="1:10" s="217" customFormat="1" ht="20.25" customHeight="1" x14ac:dyDescent="0.15">
      <c r="A8" s="216" t="s">
        <v>318</v>
      </c>
      <c r="B8" s="216"/>
      <c r="C8" s="216"/>
    </row>
    <row r="9" spans="1:10" s="217" customFormat="1" ht="20.25" customHeight="1" x14ac:dyDescent="0.15">
      <c r="A9" s="220"/>
      <c r="B9" s="216"/>
      <c r="C9" s="216"/>
    </row>
    <row r="10" spans="1:10" s="217" customFormat="1" ht="20.25" customHeight="1" x14ac:dyDescent="0.15">
      <c r="A10" s="216" t="s">
        <v>319</v>
      </c>
      <c r="B10" s="216"/>
      <c r="C10" s="216"/>
    </row>
    <row r="11" spans="1:10" s="217" customFormat="1" ht="20.25" customHeight="1" x14ac:dyDescent="0.15">
      <c r="A11" s="216"/>
      <c r="B11" s="216"/>
      <c r="C11" s="216"/>
    </row>
    <row r="12" spans="1:10" s="217" customFormat="1" ht="20.25" customHeight="1" x14ac:dyDescent="0.15">
      <c r="A12" s="216" t="s">
        <v>320</v>
      </c>
      <c r="B12" s="216"/>
      <c r="C12" s="216"/>
    </row>
    <row r="13" spans="1:10" s="217" customFormat="1" ht="20.25" customHeight="1" x14ac:dyDescent="0.15">
      <c r="A13" s="216"/>
      <c r="B13" s="216"/>
      <c r="C13" s="216"/>
    </row>
    <row r="14" spans="1:10" s="217" customFormat="1" ht="20.25" customHeight="1" x14ac:dyDescent="0.15">
      <c r="A14" s="216" t="s">
        <v>321</v>
      </c>
      <c r="B14" s="216"/>
      <c r="C14" s="216"/>
    </row>
    <row r="15" spans="1:10" s="217" customFormat="1" ht="20.25" customHeight="1" x14ac:dyDescent="0.15">
      <c r="A15" s="216"/>
      <c r="B15" s="216"/>
      <c r="C15" s="216"/>
    </row>
    <row r="16" spans="1:10" s="217" customFormat="1" ht="20.25" customHeight="1" x14ac:dyDescent="0.15">
      <c r="A16" s="216" t="s">
        <v>322</v>
      </c>
      <c r="B16" s="216"/>
      <c r="C16" s="216"/>
    </row>
    <row r="17" spans="1:3" s="217" customFormat="1" ht="20.25" customHeight="1" x14ac:dyDescent="0.15">
      <c r="A17" s="216" t="s">
        <v>323</v>
      </c>
      <c r="B17" s="216"/>
      <c r="C17" s="216"/>
    </row>
    <row r="18" spans="1:3" s="217" customFormat="1" ht="20.25" customHeight="1" x14ac:dyDescent="0.15">
      <c r="A18" s="216"/>
      <c r="B18" s="216"/>
      <c r="C18" s="216"/>
    </row>
    <row r="19" spans="1:3" s="217" customFormat="1" ht="20.25" customHeight="1" x14ac:dyDescent="0.15">
      <c r="A19" s="216"/>
      <c r="B19" s="221" t="s">
        <v>248</v>
      </c>
      <c r="C19" s="221" t="s">
        <v>324</v>
      </c>
    </row>
    <row r="20" spans="1:3" s="217" customFormat="1" ht="20.25" customHeight="1" x14ac:dyDescent="0.15">
      <c r="A20" s="216"/>
      <c r="B20" s="221">
        <v>1</v>
      </c>
      <c r="C20" s="222" t="s">
        <v>325</v>
      </c>
    </row>
    <row r="21" spans="1:3" s="217" customFormat="1" ht="20.25" customHeight="1" x14ac:dyDescent="0.15">
      <c r="A21" s="216"/>
      <c r="B21" s="221">
        <v>2</v>
      </c>
      <c r="C21" s="222" t="s">
        <v>326</v>
      </c>
    </row>
    <row r="22" spans="1:3" s="217" customFormat="1" ht="20.25" customHeight="1" x14ac:dyDescent="0.15">
      <c r="A22" s="216"/>
      <c r="B22" s="221">
        <v>3</v>
      </c>
      <c r="C22" s="222" t="s">
        <v>327</v>
      </c>
    </row>
    <row r="23" spans="1:3" s="217" customFormat="1" ht="20.25" customHeight="1" x14ac:dyDescent="0.15">
      <c r="A23" s="216"/>
      <c r="B23" s="216"/>
      <c r="C23" s="216"/>
    </row>
    <row r="24" spans="1:3" s="217" customFormat="1" ht="20.25" customHeight="1" x14ac:dyDescent="0.15">
      <c r="A24" s="216"/>
      <c r="B24" s="216" t="s">
        <v>328</v>
      </c>
      <c r="C24" s="216"/>
    </row>
    <row r="25" spans="1:3" s="217" customFormat="1" ht="20.25" customHeight="1" x14ac:dyDescent="0.15">
      <c r="A25" s="216"/>
      <c r="B25" s="216"/>
      <c r="C25" s="216"/>
    </row>
    <row r="26" spans="1:3" s="217" customFormat="1" ht="20.25" customHeight="1" x14ac:dyDescent="0.15">
      <c r="A26" s="216" t="s">
        <v>329</v>
      </c>
      <c r="B26" s="216"/>
      <c r="C26" s="216"/>
    </row>
    <row r="27" spans="1:3" s="217" customFormat="1" ht="20.25" customHeight="1" x14ac:dyDescent="0.15">
      <c r="A27" s="216" t="s">
        <v>330</v>
      </c>
      <c r="B27" s="216"/>
      <c r="C27" s="216"/>
    </row>
    <row r="28" spans="1:3" s="217" customFormat="1" ht="20.25" customHeight="1" x14ac:dyDescent="0.15">
      <c r="A28" s="216"/>
      <c r="B28" s="216"/>
      <c r="C28" s="216"/>
    </row>
    <row r="29" spans="1:3" s="217" customFormat="1" ht="20.25" customHeight="1" x14ac:dyDescent="0.15">
      <c r="A29" s="216"/>
      <c r="B29" s="221" t="s">
        <v>271</v>
      </c>
      <c r="C29" s="221" t="s">
        <v>272</v>
      </c>
    </row>
    <row r="30" spans="1:3" s="217" customFormat="1" ht="20.25" customHeight="1" x14ac:dyDescent="0.15">
      <c r="A30" s="216"/>
      <c r="B30" s="221" t="s">
        <v>277</v>
      </c>
      <c r="C30" s="222" t="s">
        <v>278</v>
      </c>
    </row>
    <row r="31" spans="1:3" s="217" customFormat="1" ht="20.25" customHeight="1" x14ac:dyDescent="0.15">
      <c r="A31" s="216"/>
      <c r="B31" s="221" t="s">
        <v>280</v>
      </c>
      <c r="C31" s="222" t="s">
        <v>281</v>
      </c>
    </row>
    <row r="32" spans="1:3" s="217" customFormat="1" ht="20.25" customHeight="1" x14ac:dyDescent="0.15">
      <c r="A32" s="216"/>
      <c r="B32" s="221" t="s">
        <v>283</v>
      </c>
      <c r="C32" s="222" t="s">
        <v>284</v>
      </c>
    </row>
    <row r="33" spans="1:55" s="217" customFormat="1" ht="20.25" customHeight="1" x14ac:dyDescent="0.15">
      <c r="A33" s="216"/>
      <c r="B33" s="221" t="s">
        <v>286</v>
      </c>
      <c r="C33" s="222" t="s">
        <v>287</v>
      </c>
    </row>
    <row r="34" spans="1:55" s="217" customFormat="1" ht="20.25" customHeight="1" x14ac:dyDescent="0.15">
      <c r="A34" s="216"/>
      <c r="B34" s="216"/>
      <c r="C34" s="216"/>
    </row>
    <row r="35" spans="1:55" s="217" customFormat="1" ht="20.25" customHeight="1" x14ac:dyDescent="0.15">
      <c r="A35" s="216"/>
      <c r="B35" s="223" t="s">
        <v>331</v>
      </c>
      <c r="C35" s="216"/>
    </row>
    <row r="36" spans="1:55" s="217" customFormat="1" ht="20.25" customHeight="1" x14ac:dyDescent="0.15">
      <c r="B36" s="216" t="s">
        <v>332</v>
      </c>
      <c r="E36" s="223"/>
      <c r="F36" s="224"/>
      <c r="G36" s="224"/>
      <c r="H36" s="224"/>
      <c r="I36" s="224"/>
      <c r="J36" s="224"/>
      <c r="K36" s="224"/>
      <c r="L36" s="224"/>
      <c r="M36" s="224"/>
      <c r="N36" s="224"/>
      <c r="O36" s="224"/>
      <c r="P36" s="224"/>
      <c r="Q36" s="224"/>
      <c r="R36" s="224"/>
      <c r="S36" s="224"/>
      <c r="T36" s="224"/>
      <c r="U36" s="224"/>
      <c r="V36" s="224"/>
      <c r="W36" s="224"/>
      <c r="X36" s="224"/>
      <c r="Y36" s="224"/>
      <c r="Z36" s="224"/>
      <c r="AA36" s="224"/>
      <c r="AB36" s="224"/>
      <c r="AC36" s="224"/>
      <c r="AD36" s="224"/>
      <c r="AE36" s="224"/>
      <c r="AF36" s="224"/>
      <c r="AG36" s="224"/>
      <c r="AH36" s="224"/>
      <c r="AI36" s="224"/>
      <c r="AJ36" s="224"/>
      <c r="AK36" s="224"/>
      <c r="AL36" s="224"/>
      <c r="AM36" s="224"/>
      <c r="AN36" s="224"/>
      <c r="AO36" s="224"/>
      <c r="AP36" s="224"/>
      <c r="AQ36" s="224"/>
      <c r="AR36" s="224"/>
      <c r="AS36" s="224"/>
      <c r="AT36" s="224"/>
      <c r="AU36" s="224"/>
      <c r="AV36" s="224"/>
      <c r="AW36" s="224"/>
      <c r="AX36" s="224"/>
      <c r="AY36" s="224"/>
      <c r="AZ36" s="224"/>
      <c r="BA36" s="224"/>
      <c r="BB36" s="224"/>
      <c r="BC36" s="224"/>
    </row>
    <row r="37" spans="1:55" s="217" customFormat="1" ht="20.25" customHeight="1" x14ac:dyDescent="0.15">
      <c r="B37" s="216" t="s">
        <v>333</v>
      </c>
      <c r="E37" s="216"/>
      <c r="F37" s="224"/>
      <c r="G37" s="224"/>
      <c r="H37" s="224"/>
      <c r="I37" s="224"/>
      <c r="J37" s="224"/>
      <c r="K37" s="224"/>
      <c r="L37" s="224"/>
      <c r="M37" s="224"/>
      <c r="N37" s="224"/>
      <c r="O37" s="224"/>
      <c r="P37" s="224"/>
      <c r="Q37" s="224"/>
      <c r="R37" s="224"/>
      <c r="S37" s="224"/>
      <c r="T37" s="224"/>
      <c r="U37" s="224"/>
      <c r="V37" s="224"/>
      <c r="W37" s="224"/>
      <c r="X37" s="224"/>
      <c r="Y37" s="224"/>
      <c r="Z37" s="224"/>
      <c r="AA37" s="224"/>
      <c r="AB37" s="224"/>
      <c r="AC37" s="224"/>
      <c r="AD37" s="224"/>
      <c r="AE37" s="224"/>
      <c r="AF37" s="224"/>
      <c r="AG37" s="224"/>
      <c r="AH37" s="224"/>
      <c r="AI37" s="224"/>
      <c r="AJ37" s="224"/>
      <c r="AK37" s="224"/>
      <c r="AL37" s="224"/>
      <c r="AM37" s="224"/>
      <c r="AN37" s="224"/>
      <c r="AO37" s="224"/>
      <c r="AP37" s="224"/>
      <c r="AQ37" s="224"/>
      <c r="AR37" s="224"/>
      <c r="AS37" s="224"/>
      <c r="AT37" s="224"/>
      <c r="AU37" s="224"/>
      <c r="AV37" s="224"/>
      <c r="AW37" s="224"/>
      <c r="AX37" s="224"/>
      <c r="AY37" s="224"/>
      <c r="AZ37" s="224"/>
      <c r="BA37" s="224"/>
      <c r="BB37" s="224"/>
      <c r="BC37" s="224"/>
    </row>
    <row r="38" spans="1:55" s="217" customFormat="1" ht="20.25" customHeight="1" x14ac:dyDescent="0.15">
      <c r="E38" s="216"/>
    </row>
    <row r="39" spans="1:55" s="217" customFormat="1" ht="20.25" customHeight="1" x14ac:dyDescent="0.15">
      <c r="A39" s="216"/>
      <c r="B39" s="216"/>
      <c r="C39" s="216"/>
      <c r="D39" s="225"/>
      <c r="E39" s="226"/>
      <c r="F39" s="226"/>
      <c r="G39" s="226"/>
      <c r="H39" s="227"/>
      <c r="I39" s="227"/>
      <c r="J39" s="226"/>
      <c r="K39" s="226"/>
      <c r="L39" s="226"/>
      <c r="M39" s="227"/>
      <c r="N39" s="227"/>
      <c r="O39" s="227"/>
      <c r="P39" s="227"/>
      <c r="Q39" s="227"/>
      <c r="R39" s="226"/>
      <c r="S39" s="226"/>
      <c r="T39" s="226"/>
      <c r="U39" s="227"/>
      <c r="V39" s="227"/>
      <c r="W39" s="226"/>
      <c r="X39" s="226"/>
      <c r="Y39" s="226"/>
      <c r="Z39" s="227"/>
      <c r="AA39" s="227"/>
    </row>
    <row r="40" spans="1:55" s="217" customFormat="1" ht="20.25" customHeight="1" x14ac:dyDescent="0.15">
      <c r="A40" s="216" t="s">
        <v>334</v>
      </c>
      <c r="B40" s="216"/>
      <c r="C40" s="216"/>
    </row>
    <row r="41" spans="1:55" s="217" customFormat="1" ht="20.25" customHeight="1" x14ac:dyDescent="0.15">
      <c r="A41" s="216" t="s">
        <v>335</v>
      </c>
      <c r="B41" s="216"/>
      <c r="C41" s="216"/>
    </row>
    <row r="42" spans="1:55" s="217" customFormat="1" ht="20.25" customHeight="1" x14ac:dyDescent="0.15">
      <c r="A42" s="228" t="s">
        <v>336</v>
      </c>
      <c r="D42" s="229"/>
      <c r="E42" s="230"/>
      <c r="F42" s="226"/>
      <c r="G42" s="226"/>
      <c r="H42" s="226"/>
      <c r="I42" s="226"/>
      <c r="J42" s="227"/>
      <c r="K42" s="226"/>
      <c r="L42" s="227"/>
      <c r="M42" s="226"/>
      <c r="N42" s="226"/>
      <c r="O42" s="226"/>
      <c r="P42" s="226"/>
      <c r="Q42" s="226"/>
      <c r="R42" s="227"/>
      <c r="S42" s="226"/>
      <c r="T42" s="227"/>
      <c r="U42" s="226"/>
      <c r="V42" s="226"/>
      <c r="W42" s="227"/>
      <c r="X42" s="226"/>
      <c r="Y42" s="227"/>
      <c r="Z42" s="226"/>
      <c r="AA42" s="226"/>
      <c r="AB42" s="226"/>
      <c r="AC42" s="226"/>
      <c r="AD42" s="226"/>
      <c r="AE42" s="227"/>
      <c r="AF42" s="225"/>
      <c r="AG42" s="227"/>
      <c r="AH42" s="226"/>
      <c r="AI42" s="227"/>
      <c r="AJ42" s="227"/>
      <c r="AK42" s="227"/>
      <c r="AL42" s="227"/>
      <c r="AM42" s="226"/>
      <c r="AN42" s="227"/>
      <c r="AO42" s="227"/>
    </row>
    <row r="43" spans="1:55" s="217" customFormat="1" ht="20.25" customHeight="1" x14ac:dyDescent="0.15">
      <c r="C43" s="228"/>
      <c r="D43" s="229"/>
      <c r="E43" s="230"/>
      <c r="F43" s="226"/>
      <c r="G43" s="226"/>
      <c r="H43" s="226"/>
      <c r="I43" s="226"/>
      <c r="J43" s="227"/>
      <c r="K43" s="226"/>
      <c r="L43" s="227"/>
      <c r="M43" s="226"/>
      <c r="N43" s="226"/>
      <c r="O43" s="226"/>
      <c r="P43" s="226"/>
      <c r="Q43" s="226"/>
      <c r="R43" s="227"/>
      <c r="S43" s="226"/>
      <c r="T43" s="227"/>
      <c r="U43" s="226"/>
      <c r="V43" s="226"/>
      <c r="W43" s="227"/>
      <c r="X43" s="226"/>
      <c r="Y43" s="227"/>
      <c r="Z43" s="226"/>
      <c r="AA43" s="226"/>
      <c r="AB43" s="226"/>
      <c r="AC43" s="226"/>
      <c r="AD43" s="226"/>
      <c r="AE43" s="227"/>
      <c r="AF43" s="225"/>
      <c r="AG43" s="227"/>
      <c r="AH43" s="226"/>
      <c r="AI43" s="227"/>
      <c r="AJ43" s="227"/>
      <c r="AK43" s="227"/>
      <c r="AL43" s="227"/>
      <c r="AM43" s="226"/>
      <c r="AN43" s="227"/>
      <c r="AO43" s="227"/>
    </row>
    <row r="44" spans="1:55" s="217" customFormat="1" ht="20.25" customHeight="1" x14ac:dyDescent="0.15">
      <c r="A44" s="216" t="s">
        <v>337</v>
      </c>
      <c r="B44" s="216"/>
    </row>
    <row r="45" spans="1:55" s="217" customFormat="1" ht="20.25" customHeight="1" x14ac:dyDescent="0.15"/>
    <row r="46" spans="1:55" s="217" customFormat="1" ht="20.25" customHeight="1" x14ac:dyDescent="0.15">
      <c r="A46" s="216" t="s">
        <v>338</v>
      </c>
      <c r="B46" s="216"/>
      <c r="C46" s="216"/>
    </row>
    <row r="47" spans="1:55" s="217" customFormat="1" ht="20.25" customHeight="1" x14ac:dyDescent="0.15">
      <c r="A47" s="216" t="s">
        <v>339</v>
      </c>
      <c r="B47" s="216"/>
      <c r="C47" s="216"/>
    </row>
    <row r="48" spans="1:55" s="217" customFormat="1" ht="20.25" customHeight="1" x14ac:dyDescent="0.15"/>
    <row r="49" spans="1:55" s="217" customFormat="1" ht="20.25" customHeight="1" x14ac:dyDescent="0.15">
      <c r="A49" s="216" t="s">
        <v>340</v>
      </c>
      <c r="B49" s="216"/>
      <c r="C49" s="216"/>
    </row>
    <row r="50" spans="1:55" s="217" customFormat="1" ht="20.25" customHeight="1" x14ac:dyDescent="0.15">
      <c r="A50" s="216" t="s">
        <v>341</v>
      </c>
      <c r="B50" s="216"/>
      <c r="C50" s="216"/>
    </row>
    <row r="51" spans="1:55" s="217" customFormat="1" ht="20.25" customHeight="1" x14ac:dyDescent="0.15">
      <c r="A51" s="216"/>
      <c r="B51" s="216"/>
      <c r="C51" s="216"/>
    </row>
    <row r="52" spans="1:55" s="217" customFormat="1" ht="20.25" customHeight="1" x14ac:dyDescent="0.15">
      <c r="A52" s="216" t="s">
        <v>342</v>
      </c>
      <c r="B52" s="216"/>
      <c r="C52" s="216"/>
    </row>
    <row r="53" spans="1:55" s="217" customFormat="1" ht="20.25" customHeight="1" x14ac:dyDescent="0.15">
      <c r="A53" s="216"/>
      <c r="B53" s="216"/>
      <c r="C53" s="216"/>
    </row>
    <row r="54" spans="1:55" s="217" customFormat="1" ht="20.25" customHeight="1" x14ac:dyDescent="0.15">
      <c r="A54" s="217" t="s">
        <v>343</v>
      </c>
      <c r="D54" s="231"/>
      <c r="E54" s="231"/>
      <c r="F54" s="231"/>
      <c r="G54" s="231"/>
      <c r="H54" s="231"/>
      <c r="I54" s="231"/>
      <c r="J54" s="231"/>
      <c r="K54" s="231"/>
      <c r="L54" s="231"/>
      <c r="M54" s="231"/>
      <c r="N54" s="231"/>
      <c r="O54" s="231"/>
      <c r="P54" s="231"/>
      <c r="Q54" s="231"/>
      <c r="R54" s="231"/>
      <c r="S54" s="231"/>
      <c r="T54" s="231"/>
      <c r="U54" s="231"/>
      <c r="V54" s="231"/>
      <c r="W54" s="231"/>
      <c r="X54" s="231"/>
      <c r="Y54" s="231"/>
      <c r="Z54" s="231"/>
      <c r="AA54" s="231"/>
      <c r="AB54" s="231"/>
      <c r="AC54" s="231"/>
      <c r="AD54" s="231"/>
      <c r="AE54" s="231"/>
      <c r="AF54" s="231"/>
      <c r="AG54" s="231"/>
      <c r="AH54" s="231"/>
      <c r="AI54" s="231"/>
      <c r="AJ54" s="231"/>
      <c r="AK54" s="231"/>
      <c r="AL54" s="231"/>
      <c r="AM54" s="231"/>
      <c r="AN54" s="231"/>
      <c r="AO54" s="231"/>
      <c r="AP54" s="231"/>
      <c r="AQ54" s="231"/>
      <c r="AR54" s="231"/>
      <c r="AS54" s="231"/>
      <c r="AT54" s="231"/>
      <c r="AU54" s="231"/>
      <c r="AV54" s="231"/>
      <c r="AW54" s="231"/>
      <c r="AX54" s="231"/>
      <c r="AY54" s="231"/>
      <c r="AZ54" s="231"/>
      <c r="BA54" s="231"/>
      <c r="BB54" s="231"/>
      <c r="BC54" s="231"/>
    </row>
    <row r="55" spans="1:55" s="217" customFormat="1" ht="20.25" customHeight="1" x14ac:dyDescent="0.15">
      <c r="A55" s="217" t="s">
        <v>344</v>
      </c>
      <c r="D55" s="231"/>
      <c r="E55" s="231"/>
      <c r="F55" s="231"/>
      <c r="G55" s="231"/>
      <c r="H55" s="231"/>
      <c r="I55" s="231"/>
      <c r="J55" s="231"/>
      <c r="K55" s="231"/>
      <c r="L55" s="231"/>
      <c r="M55" s="231"/>
      <c r="N55" s="231"/>
      <c r="O55" s="231"/>
      <c r="P55" s="231"/>
      <c r="Q55" s="231"/>
      <c r="R55" s="231"/>
      <c r="S55" s="231"/>
      <c r="T55" s="231"/>
      <c r="U55" s="231"/>
      <c r="V55" s="231"/>
      <c r="W55" s="231"/>
      <c r="X55" s="231"/>
      <c r="Y55" s="231"/>
      <c r="Z55" s="231"/>
      <c r="AA55" s="231"/>
      <c r="AB55" s="231"/>
      <c r="AC55" s="231"/>
      <c r="AD55" s="231"/>
      <c r="AE55" s="231"/>
      <c r="AF55" s="231"/>
      <c r="AG55" s="231"/>
      <c r="AH55" s="231"/>
      <c r="AI55" s="231"/>
      <c r="AJ55" s="231"/>
      <c r="AK55" s="231"/>
      <c r="AL55" s="231"/>
      <c r="AM55" s="231"/>
      <c r="AN55" s="231"/>
      <c r="AO55" s="231"/>
      <c r="AP55" s="231"/>
      <c r="AQ55" s="231"/>
      <c r="AR55" s="231"/>
      <c r="AS55" s="231"/>
      <c r="AT55" s="231"/>
      <c r="AU55" s="231"/>
      <c r="AV55" s="231"/>
      <c r="AW55" s="231"/>
      <c r="AX55" s="231"/>
      <c r="AY55" s="231"/>
      <c r="AZ55" s="231"/>
      <c r="BA55" s="231"/>
      <c r="BB55" s="231"/>
      <c r="BC55" s="231"/>
    </row>
    <row r="56" spans="1:55" s="217" customFormat="1" ht="20.25" customHeight="1" x14ac:dyDescent="0.15">
      <c r="A56" s="217" t="s">
        <v>345</v>
      </c>
      <c r="D56" s="231"/>
      <c r="E56" s="231"/>
      <c r="F56" s="231"/>
      <c r="G56" s="231"/>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1"/>
      <c r="AY56" s="231"/>
      <c r="AZ56" s="231"/>
      <c r="BA56" s="231"/>
      <c r="BB56" s="231"/>
      <c r="BC56" s="231"/>
    </row>
    <row r="57" spans="1:55" s="217" customFormat="1" ht="20.25" customHeight="1" x14ac:dyDescent="0.15">
      <c r="A57" s="216"/>
      <c r="B57" s="216"/>
      <c r="C57" s="216"/>
      <c r="D57" s="224"/>
      <c r="E57" s="224"/>
      <c r="F57" s="224"/>
      <c r="G57" s="224"/>
      <c r="H57" s="224"/>
      <c r="I57" s="224"/>
      <c r="J57" s="224"/>
      <c r="K57" s="224"/>
      <c r="L57" s="224"/>
      <c r="M57" s="224"/>
      <c r="N57" s="224"/>
      <c r="O57" s="224"/>
      <c r="P57" s="224"/>
      <c r="Q57" s="224"/>
      <c r="R57" s="224"/>
      <c r="S57" s="224"/>
      <c r="T57" s="224"/>
      <c r="U57" s="224"/>
      <c r="V57" s="224"/>
      <c r="W57" s="224"/>
      <c r="X57" s="224"/>
      <c r="Y57" s="224"/>
      <c r="Z57" s="224"/>
      <c r="AA57" s="224"/>
      <c r="AB57" s="224"/>
      <c r="AC57" s="224"/>
      <c r="AD57" s="224"/>
      <c r="AE57" s="224"/>
      <c r="AF57" s="224"/>
      <c r="AG57" s="224"/>
      <c r="AH57" s="224"/>
      <c r="AI57" s="224"/>
      <c r="AJ57" s="224"/>
      <c r="AK57" s="224"/>
      <c r="AL57" s="224"/>
      <c r="AM57" s="224"/>
      <c r="AN57" s="224"/>
      <c r="AO57" s="224"/>
      <c r="AP57" s="224"/>
      <c r="AQ57" s="224"/>
      <c r="AR57" s="224"/>
      <c r="AS57" s="224"/>
      <c r="AT57" s="224"/>
      <c r="AU57" s="224"/>
      <c r="AV57" s="224"/>
      <c r="AW57" s="224"/>
      <c r="AX57" s="224"/>
      <c r="AY57" s="224"/>
      <c r="AZ57" s="224"/>
      <c r="BA57" s="224"/>
      <c r="BB57" s="224"/>
      <c r="BC57" s="224"/>
    </row>
    <row r="58" spans="1:55" s="217" customFormat="1" ht="20.25" customHeight="1" x14ac:dyDescent="0.15">
      <c r="A58" s="217" t="s">
        <v>346</v>
      </c>
      <c r="C58" s="232"/>
      <c r="D58" s="223"/>
      <c r="E58" s="223"/>
    </row>
    <row r="59" spans="1:55" s="217" customFormat="1" ht="20.25" customHeight="1" x14ac:dyDescent="0.15">
      <c r="A59" s="232"/>
      <c r="B59" s="232"/>
      <c r="C59" s="232"/>
      <c r="D59" s="216"/>
      <c r="E59" s="216"/>
    </row>
    <row r="60" spans="1:55" s="217" customFormat="1" ht="20.25" customHeight="1" x14ac:dyDescent="0.15">
      <c r="A60" s="217" t="s">
        <v>347</v>
      </c>
      <c r="C60" s="232"/>
      <c r="D60" s="223"/>
      <c r="E60" s="223"/>
    </row>
    <row r="61" spans="1:55" s="217" customFormat="1" ht="20.25" customHeight="1" x14ac:dyDescent="0.15">
      <c r="A61" s="233" t="s">
        <v>348</v>
      </c>
      <c r="B61" s="232"/>
      <c r="C61" s="232"/>
      <c r="D61" s="216"/>
      <c r="E61" s="216"/>
    </row>
    <row r="62" spans="1:55" s="217" customFormat="1" ht="20.25" customHeight="1" x14ac:dyDescent="0.15">
      <c r="A62" s="234" t="s">
        <v>349</v>
      </c>
      <c r="B62" s="232"/>
      <c r="C62" s="232"/>
      <c r="D62" s="216"/>
      <c r="E62" s="216"/>
    </row>
    <row r="63" spans="1:55" s="217" customFormat="1" ht="20.25" customHeight="1" x14ac:dyDescent="0.15">
      <c r="A63" s="233" t="s">
        <v>350</v>
      </c>
      <c r="B63" s="232"/>
      <c r="C63" s="232"/>
      <c r="D63" s="216"/>
      <c r="E63" s="216"/>
    </row>
    <row r="64" spans="1:55" s="217" customFormat="1" ht="20.25" customHeight="1" x14ac:dyDescent="0.15">
      <c r="A64" s="234" t="s">
        <v>351</v>
      </c>
      <c r="B64" s="232"/>
      <c r="C64" s="232"/>
      <c r="D64" s="216"/>
      <c r="E64" s="216"/>
    </row>
    <row r="65" spans="1:5" s="217" customFormat="1" ht="20.25" customHeight="1" x14ac:dyDescent="0.15">
      <c r="A65" s="233" t="s">
        <v>352</v>
      </c>
      <c r="B65" s="232"/>
      <c r="C65" s="232"/>
      <c r="D65" s="216"/>
      <c r="E65" s="216"/>
    </row>
    <row r="66" spans="1:5" s="217" customFormat="1" ht="20.25" customHeight="1" x14ac:dyDescent="0.15">
      <c r="A66" s="233" t="s">
        <v>353</v>
      </c>
      <c r="B66" s="232"/>
      <c r="C66" s="232"/>
      <c r="D66" s="216"/>
      <c r="E66" s="216"/>
    </row>
    <row r="67" spans="1:5" s="217" customFormat="1" ht="20.25" customHeight="1" x14ac:dyDescent="0.15">
      <c r="A67" s="233" t="s">
        <v>354</v>
      </c>
      <c r="B67" s="232"/>
      <c r="C67" s="232"/>
      <c r="D67" s="216"/>
      <c r="E67" s="216"/>
    </row>
    <row r="68" spans="1:5" s="217" customFormat="1" ht="20.25" customHeight="1" x14ac:dyDescent="0.15">
      <c r="A68" s="232"/>
      <c r="B68" s="232"/>
      <c r="C68" s="232"/>
      <c r="D68" s="216"/>
      <c r="E68" s="216"/>
    </row>
    <row r="69" spans="1:5" s="217" customFormat="1" ht="20.25" customHeight="1" x14ac:dyDescent="0.15">
      <c r="A69" s="232"/>
      <c r="B69" s="232"/>
      <c r="C69" s="232"/>
      <c r="D69" s="216"/>
      <c r="E69" s="216"/>
    </row>
    <row r="70" spans="1:5" s="217" customFormat="1" ht="20.25" customHeight="1" x14ac:dyDescent="0.15">
      <c r="A70" s="232"/>
      <c r="B70" s="232"/>
      <c r="C70" s="232"/>
      <c r="D70" s="216"/>
      <c r="E70" s="216"/>
    </row>
    <row r="71" spans="1:5" s="217" customFormat="1" ht="20.25" customHeight="1" x14ac:dyDescent="0.15">
      <c r="A71" s="232"/>
      <c r="B71" s="232"/>
      <c r="C71" s="232"/>
      <c r="D71" s="216"/>
      <c r="E71" s="216"/>
    </row>
    <row r="72" spans="1:5" ht="20.25" customHeight="1" x14ac:dyDescent="0.15"/>
    <row r="73" spans="1:5" ht="20.25" customHeight="1" x14ac:dyDescent="0.15"/>
  </sheetData>
  <mergeCells count="1">
    <mergeCell ref="E4:J5"/>
  </mergeCells>
  <phoneticPr fontId="4"/>
  <printOptions horizontalCentered="1"/>
  <pageMargins left="0.70866141732283472" right="0.70866141732283472" top="0.74803149606299213" bottom="0.15748031496062992" header="0.31496062992125984" footer="0.31496062992125984"/>
  <pageSetup paperSize="9" scale="46" orientation="portrait" horizontalDpi="300" verticalDpi="300"/>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K42"/>
  <sheetViews>
    <sheetView workbookViewId="0"/>
  </sheetViews>
  <sheetFormatPr defaultColWidth="9" defaultRowHeight="25.5" x14ac:dyDescent="0.15"/>
  <cols>
    <col min="1" max="1" width="2" style="235" customWidth="1"/>
    <col min="2" max="2" width="7.125" style="235" bestFit="1" customWidth="1"/>
    <col min="3" max="11" width="40.625" style="235" customWidth="1"/>
    <col min="12" max="16384" width="9" style="235"/>
  </cols>
  <sheetData>
    <row r="1" spans="2:11" x14ac:dyDescent="0.15">
      <c r="B1" s="235" t="s">
        <v>355</v>
      </c>
    </row>
    <row r="3" spans="2:11" x14ac:dyDescent="0.15">
      <c r="B3" s="236" t="s">
        <v>248</v>
      </c>
      <c r="C3" s="236" t="s">
        <v>356</v>
      </c>
    </row>
    <row r="4" spans="2:11" x14ac:dyDescent="0.15">
      <c r="B4" s="236">
        <v>1</v>
      </c>
      <c r="C4" s="237" t="s">
        <v>233</v>
      </c>
    </row>
    <row r="5" spans="2:11" x14ac:dyDescent="0.15">
      <c r="B5" s="236">
        <v>2</v>
      </c>
      <c r="C5" s="237" t="s">
        <v>357</v>
      </c>
    </row>
    <row r="6" spans="2:11" x14ac:dyDescent="0.15">
      <c r="B6" s="236">
        <v>3</v>
      </c>
      <c r="C6" s="238"/>
    </row>
    <row r="7" spans="2:11" x14ac:dyDescent="0.15">
      <c r="B7" s="236">
        <v>4</v>
      </c>
      <c r="C7" s="238"/>
    </row>
    <row r="8" spans="2:11" x14ac:dyDescent="0.15">
      <c r="B8" s="236">
        <v>5</v>
      </c>
      <c r="C8" s="238"/>
    </row>
    <row r="10" spans="2:11" x14ac:dyDescent="0.15">
      <c r="B10" s="235" t="s">
        <v>358</v>
      </c>
    </row>
    <row r="11" spans="2:11" ht="26.25" thickBot="1" x14ac:dyDescent="0.2"/>
    <row r="12" spans="2:11" ht="26.25" thickBot="1" x14ac:dyDescent="0.2">
      <c r="B12" s="239" t="s">
        <v>324</v>
      </c>
      <c r="C12" s="240" t="s">
        <v>325</v>
      </c>
      <c r="D12" s="241" t="s">
        <v>326</v>
      </c>
      <c r="E12" s="242" t="s">
        <v>359</v>
      </c>
      <c r="F12" s="241" t="s">
        <v>360</v>
      </c>
      <c r="G12" s="243" t="s">
        <v>360</v>
      </c>
      <c r="H12" s="243" t="s">
        <v>360</v>
      </c>
      <c r="I12" s="243" t="s">
        <v>360</v>
      </c>
      <c r="J12" s="243" t="s">
        <v>360</v>
      </c>
      <c r="K12" s="244" t="s">
        <v>360</v>
      </c>
    </row>
    <row r="13" spans="2:11" x14ac:dyDescent="0.15">
      <c r="B13" s="930" t="s">
        <v>361</v>
      </c>
      <c r="C13" s="245" t="s">
        <v>360</v>
      </c>
      <c r="D13" s="246" t="s">
        <v>362</v>
      </c>
      <c r="E13" s="247" t="s">
        <v>362</v>
      </c>
      <c r="F13" s="248"/>
      <c r="G13" s="249"/>
      <c r="H13" s="249"/>
      <c r="I13" s="249"/>
      <c r="J13" s="249"/>
      <c r="K13" s="250"/>
    </row>
    <row r="14" spans="2:11" x14ac:dyDescent="0.15">
      <c r="B14" s="930"/>
      <c r="C14" s="251" t="s">
        <v>360</v>
      </c>
      <c r="D14" s="252" t="s">
        <v>363</v>
      </c>
      <c r="E14" s="253" t="s">
        <v>364</v>
      </c>
      <c r="F14" s="254"/>
      <c r="G14" s="238"/>
      <c r="H14" s="238"/>
      <c r="I14" s="238"/>
      <c r="J14" s="238"/>
      <c r="K14" s="255"/>
    </row>
    <row r="15" spans="2:11" x14ac:dyDescent="0.15">
      <c r="B15" s="930"/>
      <c r="C15" s="251" t="s">
        <v>360</v>
      </c>
      <c r="D15" s="256" t="s">
        <v>365</v>
      </c>
      <c r="E15" s="257" t="s">
        <v>366</v>
      </c>
      <c r="F15" s="258"/>
      <c r="G15" s="238"/>
      <c r="H15" s="238"/>
      <c r="I15" s="238"/>
      <c r="J15" s="238"/>
      <c r="K15" s="255"/>
    </row>
    <row r="16" spans="2:11" x14ac:dyDescent="0.15">
      <c r="B16" s="930"/>
      <c r="C16" s="251" t="s">
        <v>360</v>
      </c>
      <c r="D16" s="256" t="s">
        <v>367</v>
      </c>
      <c r="E16" s="257" t="s">
        <v>368</v>
      </c>
      <c r="F16" s="258"/>
      <c r="G16" s="238"/>
      <c r="H16" s="238"/>
      <c r="I16" s="238"/>
      <c r="J16" s="238"/>
      <c r="K16" s="255"/>
    </row>
    <row r="17" spans="2:11" x14ac:dyDescent="0.15">
      <c r="B17" s="930"/>
      <c r="C17" s="251" t="s">
        <v>360</v>
      </c>
      <c r="D17" s="256" t="s">
        <v>369</v>
      </c>
      <c r="E17" s="257" t="s">
        <v>370</v>
      </c>
      <c r="F17" s="258"/>
      <c r="G17" s="238"/>
      <c r="H17" s="238"/>
      <c r="I17" s="238"/>
      <c r="J17" s="238"/>
      <c r="K17" s="255"/>
    </row>
    <row r="18" spans="2:11" x14ac:dyDescent="0.15">
      <c r="B18" s="930"/>
      <c r="C18" s="251" t="s">
        <v>360</v>
      </c>
      <c r="D18" s="256" t="s">
        <v>371</v>
      </c>
      <c r="E18" s="257" t="s">
        <v>372</v>
      </c>
      <c r="F18" s="258"/>
      <c r="G18" s="238"/>
      <c r="H18" s="238"/>
      <c r="I18" s="238"/>
      <c r="J18" s="238"/>
      <c r="K18" s="255"/>
    </row>
    <row r="19" spans="2:11" x14ac:dyDescent="0.15">
      <c r="B19" s="930"/>
      <c r="C19" s="251" t="s">
        <v>360</v>
      </c>
      <c r="D19" s="256" t="s">
        <v>373</v>
      </c>
      <c r="E19" s="257" t="s">
        <v>374</v>
      </c>
      <c r="F19" s="258"/>
      <c r="G19" s="238"/>
      <c r="H19" s="238"/>
      <c r="I19" s="238"/>
      <c r="J19" s="238"/>
      <c r="K19" s="255"/>
    </row>
    <row r="20" spans="2:11" x14ac:dyDescent="0.15">
      <c r="B20" s="930"/>
      <c r="C20" s="251" t="s">
        <v>360</v>
      </c>
      <c r="D20" s="256" t="s">
        <v>360</v>
      </c>
      <c r="E20" s="257" t="s">
        <v>371</v>
      </c>
      <c r="F20" s="258"/>
      <c r="G20" s="238"/>
      <c r="H20" s="238"/>
      <c r="I20" s="238"/>
      <c r="J20" s="238"/>
      <c r="K20" s="255"/>
    </row>
    <row r="21" spans="2:11" x14ac:dyDescent="0.15">
      <c r="B21" s="930"/>
      <c r="C21" s="251" t="s">
        <v>360</v>
      </c>
      <c r="D21" s="256" t="s">
        <v>360</v>
      </c>
      <c r="E21" s="257" t="s">
        <v>375</v>
      </c>
      <c r="F21" s="258"/>
      <c r="G21" s="238"/>
      <c r="H21" s="238"/>
      <c r="I21" s="238"/>
      <c r="J21" s="238"/>
      <c r="K21" s="255"/>
    </row>
    <row r="22" spans="2:11" x14ac:dyDescent="0.15">
      <c r="B22" s="930"/>
      <c r="C22" s="251" t="s">
        <v>360</v>
      </c>
      <c r="D22" s="257" t="s">
        <v>360</v>
      </c>
      <c r="E22" s="257" t="s">
        <v>360</v>
      </c>
      <c r="F22" s="258"/>
      <c r="G22" s="238"/>
      <c r="H22" s="238"/>
      <c r="I22" s="238"/>
      <c r="J22" s="238"/>
      <c r="K22" s="255"/>
    </row>
    <row r="23" spans="2:11" x14ac:dyDescent="0.15">
      <c r="B23" s="930"/>
      <c r="C23" s="251" t="s">
        <v>360</v>
      </c>
      <c r="D23" s="257" t="s">
        <v>360</v>
      </c>
      <c r="E23" s="257" t="s">
        <v>360</v>
      </c>
      <c r="F23" s="258"/>
      <c r="G23" s="238"/>
      <c r="H23" s="238"/>
      <c r="I23" s="238"/>
      <c r="J23" s="238"/>
      <c r="K23" s="255"/>
    </row>
    <row r="24" spans="2:11" x14ac:dyDescent="0.15">
      <c r="B24" s="930"/>
      <c r="C24" s="251" t="s">
        <v>360</v>
      </c>
      <c r="D24" s="257" t="s">
        <v>360</v>
      </c>
      <c r="E24" s="257" t="s">
        <v>360</v>
      </c>
      <c r="F24" s="258"/>
      <c r="G24" s="238"/>
      <c r="H24" s="238"/>
      <c r="I24" s="238"/>
      <c r="J24" s="238"/>
      <c r="K24" s="255"/>
    </row>
    <row r="25" spans="2:11" ht="26.25" thickBot="1" x14ac:dyDescent="0.2">
      <c r="B25" s="931"/>
      <c r="C25" s="259" t="s">
        <v>360</v>
      </c>
      <c r="D25" s="260" t="s">
        <v>360</v>
      </c>
      <c r="E25" s="261" t="s">
        <v>360</v>
      </c>
      <c r="F25" s="262"/>
      <c r="G25" s="263"/>
      <c r="H25" s="263"/>
      <c r="I25" s="263"/>
      <c r="J25" s="263"/>
      <c r="K25" s="264"/>
    </row>
    <row r="28" spans="2:11" x14ac:dyDescent="0.15">
      <c r="C28" s="235" t="s">
        <v>376</v>
      </c>
    </row>
    <row r="29" spans="2:11" x14ac:dyDescent="0.15">
      <c r="C29" s="235" t="s">
        <v>377</v>
      </c>
    </row>
    <row r="30" spans="2:11" x14ac:dyDescent="0.15">
      <c r="C30" s="235" t="s">
        <v>378</v>
      </c>
    </row>
    <row r="31" spans="2:11" x14ac:dyDescent="0.15">
      <c r="C31" s="235" t="s">
        <v>379</v>
      </c>
    </row>
    <row r="32" spans="2:11" x14ac:dyDescent="0.15">
      <c r="C32" s="235" t="s">
        <v>380</v>
      </c>
    </row>
    <row r="33" spans="3:3" x14ac:dyDescent="0.15">
      <c r="C33" s="235" t="s">
        <v>381</v>
      </c>
    </row>
    <row r="34" spans="3:3" x14ac:dyDescent="0.15">
      <c r="C34" s="235" t="s">
        <v>382</v>
      </c>
    </row>
    <row r="35" spans="3:3" x14ac:dyDescent="0.15">
      <c r="C35" s="235" t="s">
        <v>383</v>
      </c>
    </row>
    <row r="37" spans="3:3" x14ac:dyDescent="0.15">
      <c r="C37" s="235" t="s">
        <v>384</v>
      </c>
    </row>
    <row r="38" spans="3:3" x14ac:dyDescent="0.15">
      <c r="C38" s="235" t="s">
        <v>385</v>
      </c>
    </row>
    <row r="39" spans="3:3" x14ac:dyDescent="0.15">
      <c r="C39" s="235" t="s">
        <v>386</v>
      </c>
    </row>
    <row r="40" spans="3:3" x14ac:dyDescent="0.15">
      <c r="C40" s="235" t="s">
        <v>387</v>
      </c>
    </row>
    <row r="41" spans="3:3" x14ac:dyDescent="0.15">
      <c r="C41" s="235" t="s">
        <v>388</v>
      </c>
    </row>
    <row r="42" spans="3:3" x14ac:dyDescent="0.15">
      <c r="C42" s="235" t="s">
        <v>389</v>
      </c>
    </row>
  </sheetData>
  <mergeCells count="1">
    <mergeCell ref="B13:B25"/>
  </mergeCells>
  <phoneticPr fontId="4"/>
  <pageMargins left="0.70866141732283472" right="0.70866141732283472" top="0.74803149606299213" bottom="0.74803149606299213" header="0.31496062992125984" footer="0.31496062992125984"/>
  <pageSetup paperSize="9" scale="32"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18</vt:i4>
      </vt:variant>
    </vt:vector>
  </HeadingPairs>
  <TitlesOfParts>
    <vt:vector size="33" baseType="lpstr">
      <vt:lpstr>訪問型サービスのチェック表</vt:lpstr>
      <vt:lpstr>指定申請書　別紙様式第三号（四）</vt:lpstr>
      <vt:lpstr>指定更新申請書　別紙様式第三号（五）</vt:lpstr>
      <vt:lpstr>付表（訪問）　付表第三号（一）</vt:lpstr>
      <vt:lpstr>付表（訪問・記入欄不足時）（参考）付表第三号（一）</vt:lpstr>
      <vt:lpstr>勤務形態一覧表（１枚版）</vt:lpstr>
      <vt:lpstr>勤務形態一覧表（100名）</vt:lpstr>
      <vt:lpstr>勤務形態一覧表記入方法</vt:lpstr>
      <vt:lpstr>勤務形態一覧表プルダウン・リスト</vt:lpstr>
      <vt:lpstr>【記載例】勤務形態一覧表</vt:lpstr>
      <vt:lpstr>標準様式2　平面図</vt:lpstr>
      <vt:lpstr>標準様式3　設備等一覧表</vt:lpstr>
      <vt:lpstr>標準様式４　苦情処理の措置の概要</vt:lpstr>
      <vt:lpstr>標準様式5　誓約書</vt:lpstr>
      <vt:lpstr>貼付用シート</vt:lpstr>
      <vt:lpstr>【記載例】勤務形態一覧表!Print_Area</vt:lpstr>
      <vt:lpstr>'勤務形態一覧表（100名）'!Print_Area</vt:lpstr>
      <vt:lpstr>'勤務形態一覧表（１枚版）'!Print_Area</vt:lpstr>
      <vt:lpstr>勤務形態一覧表記入方法!Print_Area</vt:lpstr>
      <vt:lpstr>'指定更新申請書　別紙様式第三号（五）'!Print_Area</vt:lpstr>
      <vt:lpstr>'指定申請書　別紙様式第三号（四）'!Print_Area</vt:lpstr>
      <vt:lpstr>'標準様式４　苦情処理の措置の概要'!Print_Area</vt:lpstr>
      <vt:lpstr>'標準様式5　誓約書'!Print_Area</vt:lpstr>
      <vt:lpstr>'付表（訪問）　付表第三号（一）'!Print_Area</vt:lpstr>
      <vt:lpstr>'付表（訪問・記入欄不足時）（参考）付表第三号（一）'!Print_Area</vt:lpstr>
      <vt:lpstr>訪問型サービスのチェック表!Print_Area</vt:lpstr>
      <vt:lpstr>【記載例】勤務形態一覧表!Print_Titles</vt:lpstr>
      <vt:lpstr>'勤務形態一覧表（100名）'!Print_Titles</vt:lpstr>
      <vt:lpstr>'勤務形態一覧表（１枚版）'!Print_Titles</vt:lpstr>
      <vt:lpstr>サービス提供責任者</vt:lpstr>
      <vt:lpstr>管理者</vt:lpstr>
      <vt:lpstr>職種</vt:lpstr>
      <vt:lpstr>訪問介護員</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三田　沙弥香</cp:lastModifiedBy>
  <cp:lastPrinted>2025-11-27T06:32:12Z</cp:lastPrinted>
  <dcterms:created xsi:type="dcterms:W3CDTF">2017-01-30T02:35:49Z</dcterms:created>
  <dcterms:modified xsi:type="dcterms:W3CDTF">2025-11-27T06:32:18Z</dcterms:modified>
</cp:coreProperties>
</file>