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drawings/drawing4.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260" windowHeight="12645" tabRatio="904"/>
  </bookViews>
  <sheets>
    <sheet name="表紙 " sheetId="17" r:id="rId1"/>
    <sheet name="2ページ" sheetId="18" r:id="rId2"/>
    <sheet name="勤務形態一覧表" sheetId="19" r:id="rId3"/>
    <sheet name="（勤務形態一覧表）シフト記号表" sheetId="20" r:id="rId4"/>
    <sheet name="（勤務形態一覧表）記入方法" sheetId="21" r:id="rId5"/>
    <sheet name="（勤務形態一覧表）プルダウン・リスト" sheetId="22" r:id="rId6"/>
    <sheet name="（勤務形態一覧表）記入要項" sheetId="9" r:id="rId7"/>
    <sheet name="自主点検表 ((予防)GH）" sheetId="13" r:id="rId8"/>
    <sheet name="加算等自己点検表(GH）" sheetId="15" r:id="rId9"/>
    <sheet name="加算等自己点検表(予防GH）" sheetId="23" r:id="rId10"/>
  </sheets>
  <definedNames>
    <definedName name="_xlnm.Print_Area" localSheetId="3">'（勤務形態一覧表）シフト記号表'!$B$1:$AB$52</definedName>
    <definedName name="_xlnm.Print_Area" localSheetId="8">'加算等自己点検表(GH）'!$A$1:$W$183</definedName>
    <definedName name="_xlnm.Print_Area" localSheetId="9">'加算等自己点検表(予防GH）'!$A$1:$W$150</definedName>
    <definedName name="_xlnm.Print_Area" localSheetId="2">勤務形態一覧表!$A$1:$BI$75</definedName>
    <definedName name="_xlnm.Print_Area" localSheetId="7">'自主点検表 ((予防)GH）'!$A$1:$Y$297</definedName>
    <definedName name="シフト記号表" localSheetId="3">'（勤務形態一覧表）シフト記号表'!$C$6:$C$47</definedName>
    <definedName name="シフト記号表" localSheetId="5">'（勤務形態一覧表）シフト記号表'!$C$6:$C$47</definedName>
    <definedName name="シフト記号表" localSheetId="4">'（勤務形態一覧表）シフト記号表'!$C$6:$C$47</definedName>
    <definedName name="シフト記号表" localSheetId="2">'（勤務形態一覧表）シフト記号表'!$C$6:$C$47</definedName>
    <definedName name="介護従業者">'（勤務形態一覧表）プルダウン・リスト'!$D$15:$D$23</definedName>
    <definedName name="管理者">'（勤務形態一覧表）プルダウン・リスト'!$C$15:$C$23</definedName>
    <definedName name="計画作成担当者">'（勤務形態一覧表）プルダウン・リスト'!$E$15:$E$23</definedName>
    <definedName name="職種">'（勤務形態一覧表）記入方法'!$D$29:$D$31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7" i="13" l="1"/>
  <c r="L296" i="13"/>
  <c r="N297" i="13"/>
  <c r="N296" i="13"/>
  <c r="S297" i="13"/>
  <c r="S296" i="13"/>
  <c r="W297" i="13"/>
  <c r="W296" i="13"/>
  <c r="Y296" i="13"/>
  <c r="Y297" i="13"/>
  <c r="V292" i="13" l="1"/>
  <c r="L292" i="13"/>
  <c r="V155" i="13" l="1"/>
  <c r="O16" i="18" l="1"/>
  <c r="M16" i="18"/>
  <c r="AH2" i="19"/>
  <c r="AA2" i="19"/>
  <c r="V204" i="13" l="1"/>
  <c r="V285" i="13"/>
  <c r="V288" i="13"/>
  <c r="V281" i="13"/>
  <c r="V278" i="13"/>
  <c r="V272" i="13"/>
  <c r="V142" i="13"/>
  <c r="V269" i="13"/>
  <c r="V265" i="13"/>
  <c r="V261" i="13"/>
  <c r="V256" i="13"/>
  <c r="V253" i="13"/>
  <c r="V248" i="13"/>
  <c r="V245" i="13"/>
  <c r="V240" i="13"/>
  <c r="V24" i="13"/>
  <c r="V236" i="13"/>
  <c r="V233" i="13"/>
  <c r="V225" i="13"/>
  <c r="V222" i="13"/>
  <c r="V219" i="13"/>
  <c r="V198" i="13"/>
  <c r="V186" i="13"/>
  <c r="V177" i="13"/>
  <c r="V174" i="13"/>
  <c r="V169" i="13"/>
  <c r="V151" i="13"/>
  <c r="V138" i="13"/>
  <c r="V128" i="13"/>
  <c r="V125" i="13"/>
  <c r="V122" i="13"/>
  <c r="V117" i="13"/>
  <c r="V107" i="13"/>
  <c r="V101" i="13"/>
  <c r="V93" i="13"/>
  <c r="V69" i="13"/>
  <c r="V59" i="13"/>
  <c r="V55" i="13"/>
  <c r="V47" i="13"/>
  <c r="V43" i="13"/>
  <c r="V38" i="13"/>
  <c r="V31" i="13"/>
  <c r="L14" i="13"/>
  <c r="V14" i="13"/>
  <c r="L204" i="13"/>
  <c r="L285" i="13"/>
  <c r="L288" i="13"/>
  <c r="L281" i="13"/>
  <c r="L278" i="13"/>
  <c r="L272" i="13"/>
  <c r="L142" i="13"/>
  <c r="L269" i="13"/>
  <c r="L265" i="13"/>
  <c r="L261" i="13"/>
  <c r="L256" i="13"/>
  <c r="L253" i="13"/>
  <c r="L248" i="13"/>
  <c r="L245" i="13"/>
  <c r="L240" i="13"/>
  <c r="L24" i="13"/>
  <c r="L236" i="13"/>
  <c r="L222" i="13" l="1"/>
  <c r="L233" i="13" l="1"/>
  <c r="L225" i="13" l="1"/>
  <c r="L219" i="13"/>
  <c r="L198" i="13"/>
  <c r="L186" i="13"/>
  <c r="L177" i="13"/>
  <c r="L174" i="13"/>
  <c r="L169" i="13"/>
  <c r="L155" i="13"/>
  <c r="L151" i="13"/>
  <c r="L138" i="13"/>
  <c r="L128" i="13" l="1"/>
  <c r="L125" i="13"/>
  <c r="L122" i="13"/>
  <c r="L117" i="13"/>
  <c r="L107" i="13"/>
  <c r="L101" i="13"/>
  <c r="L93" i="13"/>
  <c r="L69" i="13"/>
  <c r="L59" i="13"/>
  <c r="L55" i="13"/>
  <c r="L47" i="13"/>
  <c r="L43" i="13"/>
  <c r="L38" i="13"/>
  <c r="L31" i="13"/>
  <c r="D6" i="20" l="1"/>
  <c r="L6" i="20"/>
  <c r="R6" i="20"/>
  <c r="T6" i="20"/>
  <c r="D7" i="20"/>
  <c r="L7" i="20"/>
  <c r="N7" i="20"/>
  <c r="P7" i="20"/>
  <c r="R7" i="20"/>
  <c r="T7" i="20"/>
  <c r="D8" i="20"/>
  <c r="L8" i="20"/>
  <c r="N8" i="20"/>
  <c r="P8" i="20"/>
  <c r="R8" i="20"/>
  <c r="X8" i="20" s="1"/>
  <c r="Z8" i="20" s="1"/>
  <c r="T8" i="20"/>
  <c r="D9" i="20"/>
  <c r="L9" i="20"/>
  <c r="N9" i="20"/>
  <c r="P9" i="20"/>
  <c r="R9" i="20"/>
  <c r="X9" i="20" s="1"/>
  <c r="Z9" i="20" s="1"/>
  <c r="T9" i="20"/>
  <c r="D10" i="20"/>
  <c r="L10" i="20"/>
  <c r="N10" i="20"/>
  <c r="P10" i="20"/>
  <c r="R10" i="20"/>
  <c r="X10" i="20" s="1"/>
  <c r="Z10" i="20" s="1"/>
  <c r="T10" i="20"/>
  <c r="D11" i="20"/>
  <c r="L11" i="20"/>
  <c r="N11" i="20"/>
  <c r="P11" i="20"/>
  <c r="R11" i="20"/>
  <c r="X11" i="20" s="1"/>
  <c r="Z11" i="20" s="1"/>
  <c r="T11" i="20"/>
  <c r="D12" i="20"/>
  <c r="L12" i="20"/>
  <c r="N12" i="20"/>
  <c r="P12" i="20"/>
  <c r="R12" i="20"/>
  <c r="X12" i="20" s="1"/>
  <c r="Z12" i="20" s="1"/>
  <c r="T12" i="20"/>
  <c r="D13" i="20"/>
  <c r="L13" i="20"/>
  <c r="N13" i="20"/>
  <c r="P13" i="20"/>
  <c r="R13" i="20"/>
  <c r="X13" i="20" s="1"/>
  <c r="Z13" i="20" s="1"/>
  <c r="T13" i="20"/>
  <c r="D14" i="20"/>
  <c r="L14" i="20"/>
  <c r="N14" i="20"/>
  <c r="P14" i="20"/>
  <c r="R14" i="20"/>
  <c r="X14" i="20" s="1"/>
  <c r="Z14" i="20" s="1"/>
  <c r="T14" i="20"/>
  <c r="D15" i="20"/>
  <c r="L15" i="20"/>
  <c r="N15" i="20"/>
  <c r="P15" i="20"/>
  <c r="R15" i="20"/>
  <c r="X15" i="20" s="1"/>
  <c r="Z15" i="20" s="1"/>
  <c r="T15" i="20"/>
  <c r="D16" i="20"/>
  <c r="L16" i="20"/>
  <c r="N16" i="20"/>
  <c r="P16" i="20"/>
  <c r="R16" i="20"/>
  <c r="X16" i="20" s="1"/>
  <c r="Z16" i="20" s="1"/>
  <c r="T16" i="20"/>
  <c r="D17" i="20"/>
  <c r="L17" i="20"/>
  <c r="N17" i="20"/>
  <c r="P17" i="20"/>
  <c r="R17" i="20"/>
  <c r="X17" i="20" s="1"/>
  <c r="Z17" i="20" s="1"/>
  <c r="T17" i="20"/>
  <c r="D18" i="20"/>
  <c r="L18" i="20"/>
  <c r="N18" i="20"/>
  <c r="P18" i="20"/>
  <c r="R18" i="20"/>
  <c r="X18" i="20" s="1"/>
  <c r="Z18" i="20" s="1"/>
  <c r="T18" i="20"/>
  <c r="D19" i="20"/>
  <c r="L19" i="20"/>
  <c r="N19" i="20"/>
  <c r="P19" i="20"/>
  <c r="R19" i="20"/>
  <c r="X19" i="20" s="1"/>
  <c r="Z19" i="20" s="1"/>
  <c r="T19" i="20"/>
  <c r="D20" i="20"/>
  <c r="L20" i="20"/>
  <c r="N20" i="20"/>
  <c r="P20" i="20"/>
  <c r="R20" i="20"/>
  <c r="X20" i="20" s="1"/>
  <c r="Z20" i="20" s="1"/>
  <c r="T20" i="20"/>
  <c r="D21" i="20"/>
  <c r="L21" i="20"/>
  <c r="N21" i="20"/>
  <c r="P21" i="20"/>
  <c r="R21" i="20"/>
  <c r="X21" i="20" s="1"/>
  <c r="Z21" i="20" s="1"/>
  <c r="T21" i="20"/>
  <c r="D22" i="20"/>
  <c r="L22" i="20"/>
  <c r="N22" i="20"/>
  <c r="P22" i="20"/>
  <c r="R22" i="20"/>
  <c r="X22" i="20" s="1"/>
  <c r="Z22" i="20" s="1"/>
  <c r="T22" i="20"/>
  <c r="D23" i="20"/>
  <c r="D24" i="20"/>
  <c r="D25" i="20"/>
  <c r="D26" i="20"/>
  <c r="D27" i="20"/>
  <c r="D28" i="20"/>
  <c r="D29" i="20"/>
  <c r="D30" i="20"/>
  <c r="D31" i="20"/>
  <c r="D32" i="20"/>
  <c r="D33" i="20"/>
  <c r="D34" i="20"/>
  <c r="D35" i="20"/>
  <c r="D36" i="20"/>
  <c r="D37" i="20"/>
  <c r="D38" i="20"/>
  <c r="L39" i="20"/>
  <c r="N39" i="20"/>
  <c r="P39" i="20"/>
  <c r="R39" i="20"/>
  <c r="T39" i="20"/>
  <c r="X39" i="20"/>
  <c r="X41" i="20" s="1"/>
  <c r="Z41" i="20" s="1"/>
  <c r="L40" i="20"/>
  <c r="N40" i="20"/>
  <c r="P40" i="20"/>
  <c r="R40" i="20"/>
  <c r="T40" i="20"/>
  <c r="X40" i="20"/>
  <c r="Z40" i="20"/>
  <c r="D41" i="20"/>
  <c r="L41" i="20"/>
  <c r="R41" i="20"/>
  <c r="T41" i="20"/>
  <c r="L42" i="20"/>
  <c r="L44" i="20" s="1"/>
  <c r="N42" i="20"/>
  <c r="P42" i="20"/>
  <c r="R42" i="20"/>
  <c r="T42" i="20"/>
  <c r="X42" i="20"/>
  <c r="Z42" i="20" s="1"/>
  <c r="L43" i="20"/>
  <c r="N43" i="20"/>
  <c r="P43" i="20"/>
  <c r="R43" i="20"/>
  <c r="T43" i="20"/>
  <c r="X43" i="20"/>
  <c r="Z43" i="20"/>
  <c r="D44" i="20"/>
  <c r="R44" i="20"/>
  <c r="T44" i="20"/>
  <c r="L45" i="20"/>
  <c r="L47" i="20" s="1"/>
  <c r="N45" i="20"/>
  <c r="P45" i="20"/>
  <c r="R45" i="20"/>
  <c r="T45" i="20"/>
  <c r="X45" i="20"/>
  <c r="X47" i="20" s="1"/>
  <c r="L46" i="20"/>
  <c r="N46" i="20"/>
  <c r="P46" i="20"/>
  <c r="R46" i="20"/>
  <c r="T46" i="20"/>
  <c r="X46" i="20"/>
  <c r="Z46" i="20" s="1"/>
  <c r="D47" i="20"/>
  <c r="R47" i="20"/>
  <c r="T47" i="20"/>
  <c r="AD2" i="19"/>
  <c r="BC8" i="19" s="1"/>
  <c r="AZ16" i="19"/>
  <c r="AW18" i="19"/>
  <c r="AW19" i="19" s="1"/>
  <c r="AW20" i="19" s="1"/>
  <c r="AX18" i="19"/>
  <c r="AY18" i="19"/>
  <c r="AY19" i="19" s="1"/>
  <c r="AY20" i="19" s="1"/>
  <c r="AK19" i="19"/>
  <c r="AK20" i="19" s="1"/>
  <c r="AM19" i="19"/>
  <c r="AM20" i="19" s="1"/>
  <c r="AX19" i="19"/>
  <c r="AX20" i="19" s="1"/>
  <c r="F22" i="19"/>
  <c r="W22" i="19"/>
  <c r="X22" i="19"/>
  <c r="Y22" i="19"/>
  <c r="Z22" i="19"/>
  <c r="AA22" i="19"/>
  <c r="AB22" i="19"/>
  <c r="AC22" i="19"/>
  <c r="AD22" i="19"/>
  <c r="AE22" i="19"/>
  <c r="AF22" i="19"/>
  <c r="AG22" i="19"/>
  <c r="AH22" i="19"/>
  <c r="AI22" i="19"/>
  <c r="AJ22" i="19"/>
  <c r="AK22" i="19"/>
  <c r="AL22" i="19"/>
  <c r="AM22" i="19"/>
  <c r="AN22" i="19"/>
  <c r="AO22" i="19"/>
  <c r="AP22" i="19"/>
  <c r="AQ22" i="19"/>
  <c r="AR22" i="19"/>
  <c r="AS22" i="19"/>
  <c r="AT22" i="19"/>
  <c r="AU22" i="19"/>
  <c r="AV22" i="19"/>
  <c r="AW22" i="19"/>
  <c r="AX22" i="19"/>
  <c r="AY22" i="19"/>
  <c r="G23" i="19"/>
  <c r="W23" i="19"/>
  <c r="X23" i="19"/>
  <c r="Y23" i="19"/>
  <c r="Z23" i="19"/>
  <c r="AA23" i="19"/>
  <c r="AB23" i="19"/>
  <c r="AC23" i="19"/>
  <c r="AD23" i="19"/>
  <c r="AE23" i="19"/>
  <c r="AF23" i="19"/>
  <c r="AG23" i="19"/>
  <c r="AH23" i="19"/>
  <c r="AI23" i="19"/>
  <c r="AJ23" i="19"/>
  <c r="AK23" i="19"/>
  <c r="AL23" i="19"/>
  <c r="AM23" i="19"/>
  <c r="AN23" i="19"/>
  <c r="AO23" i="19"/>
  <c r="AP23" i="19"/>
  <c r="AQ23" i="19"/>
  <c r="AR23" i="19"/>
  <c r="AS23" i="19"/>
  <c r="AT23" i="19"/>
  <c r="AU23" i="19"/>
  <c r="AV23" i="19"/>
  <c r="AW23" i="19"/>
  <c r="AX23" i="19"/>
  <c r="AY23" i="19"/>
  <c r="B25" i="19"/>
  <c r="F25" i="19"/>
  <c r="U25" i="19"/>
  <c r="V25" i="19"/>
  <c r="W25" i="19"/>
  <c r="X25" i="19"/>
  <c r="Y25" i="19"/>
  <c r="Z25" i="19"/>
  <c r="AA25" i="19"/>
  <c r="AB25" i="19"/>
  <c r="AC25" i="19"/>
  <c r="AD25" i="19"/>
  <c r="AE25" i="19"/>
  <c r="AF25" i="19"/>
  <c r="AG25" i="19"/>
  <c r="AH25" i="19"/>
  <c r="AI25" i="19"/>
  <c r="AJ25" i="19"/>
  <c r="AK25" i="19"/>
  <c r="AL25" i="19"/>
  <c r="AM25" i="19"/>
  <c r="AN25" i="19"/>
  <c r="AO25" i="19"/>
  <c r="AP25" i="19"/>
  <c r="AQ25" i="19"/>
  <c r="AR25" i="19"/>
  <c r="AS25" i="19"/>
  <c r="AT25" i="19"/>
  <c r="AU25" i="19"/>
  <c r="AV25" i="19"/>
  <c r="AW25" i="19"/>
  <c r="AX25" i="19"/>
  <c r="AY25" i="19"/>
  <c r="G26" i="19"/>
  <c r="U26" i="19"/>
  <c r="V26" i="19"/>
  <c r="W26" i="19"/>
  <c r="X26" i="19"/>
  <c r="Y26" i="19"/>
  <c r="Z26" i="19"/>
  <c r="AA26" i="19"/>
  <c r="AB26" i="19"/>
  <c r="AC26" i="19"/>
  <c r="AD26" i="19"/>
  <c r="AE26" i="19"/>
  <c r="AF26" i="19"/>
  <c r="AG26" i="19"/>
  <c r="AH26" i="19"/>
  <c r="AI26" i="19"/>
  <c r="AJ26" i="19"/>
  <c r="AK26" i="19"/>
  <c r="AL26" i="19"/>
  <c r="AM26" i="19"/>
  <c r="AN26" i="19"/>
  <c r="AO26" i="19"/>
  <c r="AP26" i="19"/>
  <c r="AQ26" i="19"/>
  <c r="AR26" i="19"/>
  <c r="AS26" i="19"/>
  <c r="AT26" i="19"/>
  <c r="AU26" i="19"/>
  <c r="AV26" i="19"/>
  <c r="AW26" i="19"/>
  <c r="AX26" i="19"/>
  <c r="AY26" i="19"/>
  <c r="B28" i="19"/>
  <c r="B31" i="19" s="1"/>
  <c r="B34" i="19" s="1"/>
  <c r="B37" i="19" s="1"/>
  <c r="B40" i="19" s="1"/>
  <c r="B43" i="19" s="1"/>
  <c r="B46" i="19" s="1"/>
  <c r="B49" i="19" s="1"/>
  <c r="B52" i="19" s="1"/>
  <c r="B55" i="19" s="1"/>
  <c r="B58" i="19" s="1"/>
  <c r="B61" i="19" s="1"/>
  <c r="B64" i="19" s="1"/>
  <c r="B67" i="19" s="1"/>
  <c r="F28" i="19"/>
  <c r="U28" i="19"/>
  <c r="V28" i="19"/>
  <c r="W28" i="19"/>
  <c r="X28" i="19"/>
  <c r="Y28" i="19"/>
  <c r="Z28" i="19"/>
  <c r="AA28" i="19"/>
  <c r="AB28" i="19"/>
  <c r="AC28" i="19"/>
  <c r="AD28" i="19"/>
  <c r="AE28" i="19"/>
  <c r="AF28" i="19"/>
  <c r="AG28" i="19"/>
  <c r="AH28" i="19"/>
  <c r="AI28" i="19"/>
  <c r="AJ28" i="19"/>
  <c r="AK28" i="19"/>
  <c r="AL28" i="19"/>
  <c r="AM28" i="19"/>
  <c r="AN28" i="19"/>
  <c r="AO28" i="19"/>
  <c r="AP28" i="19"/>
  <c r="AQ28" i="19"/>
  <c r="AR28" i="19"/>
  <c r="AS28" i="19"/>
  <c r="AT28" i="19"/>
  <c r="AU28" i="19"/>
  <c r="AV28" i="19"/>
  <c r="AW28" i="19"/>
  <c r="AX28" i="19"/>
  <c r="AY28" i="19"/>
  <c r="G29" i="19"/>
  <c r="U29" i="19"/>
  <c r="V29" i="19"/>
  <c r="W29" i="19"/>
  <c r="X29" i="19"/>
  <c r="Y29" i="19"/>
  <c r="Z29" i="19"/>
  <c r="AA29" i="19"/>
  <c r="AB29" i="19"/>
  <c r="AC29" i="19"/>
  <c r="AD29" i="19"/>
  <c r="AE29" i="19"/>
  <c r="AF29" i="19"/>
  <c r="AG29" i="19"/>
  <c r="AH29" i="19"/>
  <c r="AI29" i="19"/>
  <c r="AJ29" i="19"/>
  <c r="AK29" i="19"/>
  <c r="AL29" i="19"/>
  <c r="AM29" i="19"/>
  <c r="AN29" i="19"/>
  <c r="AO29" i="19"/>
  <c r="AP29" i="19"/>
  <c r="AQ29" i="19"/>
  <c r="AR29" i="19"/>
  <c r="AS29" i="19"/>
  <c r="AT29" i="19"/>
  <c r="AU29" i="19"/>
  <c r="AV29" i="19"/>
  <c r="AW29" i="19"/>
  <c r="AX29" i="19"/>
  <c r="AY29" i="19"/>
  <c r="F31" i="19"/>
  <c r="U31" i="19"/>
  <c r="V31" i="19"/>
  <c r="W31" i="19"/>
  <c r="X31" i="19"/>
  <c r="Y31" i="19"/>
  <c r="Z31" i="19"/>
  <c r="AA31" i="19"/>
  <c r="AB31" i="19"/>
  <c r="AC31" i="19"/>
  <c r="AD31" i="19"/>
  <c r="AE31" i="19"/>
  <c r="AF31" i="19"/>
  <c r="AG31" i="19"/>
  <c r="AH31" i="19"/>
  <c r="AI31" i="19"/>
  <c r="AJ31" i="19"/>
  <c r="AK31" i="19"/>
  <c r="AL31" i="19"/>
  <c r="AM31" i="19"/>
  <c r="AN31" i="19"/>
  <c r="AO31" i="19"/>
  <c r="AP31" i="19"/>
  <c r="AQ31" i="19"/>
  <c r="AR31" i="19"/>
  <c r="AS31" i="19"/>
  <c r="AT31" i="19"/>
  <c r="AU31" i="19"/>
  <c r="AV31" i="19"/>
  <c r="AW31" i="19"/>
  <c r="AX31" i="19"/>
  <c r="AY31" i="19"/>
  <c r="G32" i="19"/>
  <c r="U32" i="19"/>
  <c r="V32" i="19"/>
  <c r="W32" i="19"/>
  <c r="X32" i="19"/>
  <c r="Y32" i="19"/>
  <c r="Z32" i="19"/>
  <c r="AA32" i="19"/>
  <c r="AB32" i="19"/>
  <c r="AC32" i="19"/>
  <c r="AD32" i="19"/>
  <c r="AE32" i="19"/>
  <c r="AF32" i="19"/>
  <c r="AG32" i="19"/>
  <c r="AH32" i="19"/>
  <c r="AI32" i="19"/>
  <c r="AJ32" i="19"/>
  <c r="AK32" i="19"/>
  <c r="AL32" i="19"/>
  <c r="AM32" i="19"/>
  <c r="AN32" i="19"/>
  <c r="AO32" i="19"/>
  <c r="AP32" i="19"/>
  <c r="AQ32" i="19"/>
  <c r="AR32" i="19"/>
  <c r="AS32" i="19"/>
  <c r="AT32" i="19"/>
  <c r="AU32" i="19"/>
  <c r="AV32" i="19"/>
  <c r="AW32" i="19"/>
  <c r="AX32" i="19"/>
  <c r="AY32" i="19"/>
  <c r="F34" i="19"/>
  <c r="U34" i="19"/>
  <c r="V34" i="19"/>
  <c r="W34" i="19"/>
  <c r="X34" i="19"/>
  <c r="Y34" i="19"/>
  <c r="Z34" i="19"/>
  <c r="AA34" i="19"/>
  <c r="AB34" i="19"/>
  <c r="AC34" i="19"/>
  <c r="AD34" i="19"/>
  <c r="AE34" i="19"/>
  <c r="AF34" i="19"/>
  <c r="AG34" i="19"/>
  <c r="AH34" i="19"/>
  <c r="AI34" i="19"/>
  <c r="AJ34" i="19"/>
  <c r="AK34" i="19"/>
  <c r="AL34" i="19"/>
  <c r="AM34" i="19"/>
  <c r="AN34" i="19"/>
  <c r="AO34" i="19"/>
  <c r="AP34" i="19"/>
  <c r="AQ34" i="19"/>
  <c r="AR34" i="19"/>
  <c r="AS34" i="19"/>
  <c r="AT34" i="19"/>
  <c r="AU34" i="19"/>
  <c r="AV34" i="19"/>
  <c r="AW34" i="19"/>
  <c r="AX34" i="19"/>
  <c r="AY34" i="19"/>
  <c r="G35" i="19"/>
  <c r="U35" i="19"/>
  <c r="V35" i="19"/>
  <c r="W35" i="19"/>
  <c r="X35" i="19"/>
  <c r="Y35" i="19"/>
  <c r="Z35" i="19"/>
  <c r="AA35" i="19"/>
  <c r="AB35" i="19"/>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F37" i="19"/>
  <c r="U37" i="19"/>
  <c r="V37" i="19"/>
  <c r="W37" i="19"/>
  <c r="X37" i="19"/>
  <c r="Y37" i="19"/>
  <c r="Z37" i="19"/>
  <c r="AA37" i="19"/>
  <c r="AB37" i="19"/>
  <c r="AC37" i="19"/>
  <c r="AD37" i="19"/>
  <c r="AE37" i="19"/>
  <c r="AF37" i="19"/>
  <c r="AG37" i="19"/>
  <c r="AH37" i="19"/>
  <c r="AI37" i="19"/>
  <c r="AJ37" i="19"/>
  <c r="AK37" i="19"/>
  <c r="AL37" i="19"/>
  <c r="AM37" i="19"/>
  <c r="AN37" i="19"/>
  <c r="AO37" i="19"/>
  <c r="AP37" i="19"/>
  <c r="AQ37" i="19"/>
  <c r="AR37" i="19"/>
  <c r="AS37" i="19"/>
  <c r="AT37" i="19"/>
  <c r="AU37" i="19"/>
  <c r="AV37" i="19"/>
  <c r="AW37" i="19"/>
  <c r="AX37" i="19"/>
  <c r="AY37" i="19"/>
  <c r="G38" i="19"/>
  <c r="U38" i="19"/>
  <c r="V38" i="19"/>
  <c r="W38" i="19"/>
  <c r="X38" i="19"/>
  <c r="Y38" i="19"/>
  <c r="Z38" i="19"/>
  <c r="AA38" i="19"/>
  <c r="AB38" i="19"/>
  <c r="AC38" i="19"/>
  <c r="AD38" i="19"/>
  <c r="AE38" i="19"/>
  <c r="AF38" i="19"/>
  <c r="AG38" i="19"/>
  <c r="AH38" i="19"/>
  <c r="AI38" i="19"/>
  <c r="AJ38" i="19"/>
  <c r="AK38" i="19"/>
  <c r="AL38" i="19"/>
  <c r="AM38" i="19"/>
  <c r="AN38" i="19"/>
  <c r="AO38" i="19"/>
  <c r="AP38" i="19"/>
  <c r="AQ38" i="19"/>
  <c r="AR38" i="19"/>
  <c r="AS38" i="19"/>
  <c r="AT38" i="19"/>
  <c r="AU38" i="19"/>
  <c r="AV38" i="19"/>
  <c r="AW38" i="19"/>
  <c r="AX38" i="19"/>
  <c r="AY38" i="19"/>
  <c r="F40" i="19"/>
  <c r="U40" i="19"/>
  <c r="V40" i="19"/>
  <c r="W40" i="19"/>
  <c r="X40" i="19"/>
  <c r="Y40" i="19"/>
  <c r="Z40" i="19"/>
  <c r="AA40" i="19"/>
  <c r="AB40" i="19"/>
  <c r="AC40" i="19"/>
  <c r="AD40" i="19"/>
  <c r="AE40" i="19"/>
  <c r="AF40" i="19"/>
  <c r="AG40" i="19"/>
  <c r="AH40" i="19"/>
  <c r="AI40" i="19"/>
  <c r="AJ40" i="19"/>
  <c r="AK40" i="19"/>
  <c r="AL40" i="19"/>
  <c r="AM40" i="19"/>
  <c r="AN40" i="19"/>
  <c r="AO40" i="19"/>
  <c r="AP40" i="19"/>
  <c r="AQ40" i="19"/>
  <c r="AR40" i="19"/>
  <c r="AS40" i="19"/>
  <c r="AT40" i="19"/>
  <c r="AU40" i="19"/>
  <c r="AV40" i="19"/>
  <c r="AW40" i="19"/>
  <c r="AX40" i="19"/>
  <c r="AY40" i="19"/>
  <c r="G41" i="19"/>
  <c r="U41" i="19"/>
  <c r="V41" i="19"/>
  <c r="W41" i="19"/>
  <c r="X41" i="19"/>
  <c r="Y41" i="19"/>
  <c r="Z41" i="19"/>
  <c r="AA41" i="19"/>
  <c r="AB41" i="19"/>
  <c r="AC41" i="19"/>
  <c r="AD41" i="19"/>
  <c r="AE41" i="19"/>
  <c r="AF41" i="19"/>
  <c r="AG41" i="19"/>
  <c r="AH41" i="19"/>
  <c r="AI41" i="19"/>
  <c r="AJ41" i="19"/>
  <c r="AK41" i="19"/>
  <c r="AL41" i="19"/>
  <c r="AM41" i="19"/>
  <c r="AN41" i="19"/>
  <c r="AO41" i="19"/>
  <c r="AP41" i="19"/>
  <c r="AQ41" i="19"/>
  <c r="AR41" i="19"/>
  <c r="AS41" i="19"/>
  <c r="AT41" i="19"/>
  <c r="AU41" i="19"/>
  <c r="AV41" i="19"/>
  <c r="AW41" i="19"/>
  <c r="AX41" i="19"/>
  <c r="AY41" i="19"/>
  <c r="F43" i="19"/>
  <c r="U43" i="19"/>
  <c r="V43" i="19"/>
  <c r="W43" i="19"/>
  <c r="X43" i="19"/>
  <c r="Y43" i="19"/>
  <c r="Z43" i="19"/>
  <c r="AA43" i="19"/>
  <c r="AB43" i="19"/>
  <c r="AC43" i="19"/>
  <c r="AD43" i="19"/>
  <c r="AE43" i="19"/>
  <c r="AF43" i="19"/>
  <c r="AG43" i="19"/>
  <c r="AH43" i="19"/>
  <c r="AI43" i="19"/>
  <c r="AJ43" i="19"/>
  <c r="AK43" i="19"/>
  <c r="AL43" i="19"/>
  <c r="AM43" i="19"/>
  <c r="AN43" i="19"/>
  <c r="AO43" i="19"/>
  <c r="AP43" i="19"/>
  <c r="AQ43" i="19"/>
  <c r="AR43" i="19"/>
  <c r="AS43" i="19"/>
  <c r="AT43" i="19"/>
  <c r="AU43" i="19"/>
  <c r="AV43" i="19"/>
  <c r="AW43" i="19"/>
  <c r="AX43" i="19"/>
  <c r="AY43" i="19"/>
  <c r="G44" i="19"/>
  <c r="U44" i="19"/>
  <c r="V44" i="19"/>
  <c r="W44" i="19"/>
  <c r="X44" i="19"/>
  <c r="Y44" i="19"/>
  <c r="Z44" i="19"/>
  <c r="AA44" i="19"/>
  <c r="AB44" i="19"/>
  <c r="AC44" i="19"/>
  <c r="AD44" i="19"/>
  <c r="AE44" i="19"/>
  <c r="AF44" i="19"/>
  <c r="AG44" i="19"/>
  <c r="AH44" i="19"/>
  <c r="AI44" i="19"/>
  <c r="AJ44" i="19"/>
  <c r="AK44" i="19"/>
  <c r="AL44" i="19"/>
  <c r="AM44" i="19"/>
  <c r="AN44" i="19"/>
  <c r="AO44" i="19"/>
  <c r="AP44" i="19"/>
  <c r="AQ44" i="19"/>
  <c r="AR44" i="19"/>
  <c r="AS44" i="19"/>
  <c r="AT44" i="19"/>
  <c r="AU44" i="19"/>
  <c r="AV44" i="19"/>
  <c r="AW44" i="19"/>
  <c r="AX44" i="19"/>
  <c r="AY44" i="19"/>
  <c r="F46" i="19"/>
  <c r="U46" i="19"/>
  <c r="V46" i="19"/>
  <c r="W46" i="19"/>
  <c r="X46" i="19"/>
  <c r="Y46" i="19"/>
  <c r="Z46" i="19"/>
  <c r="AA46" i="19"/>
  <c r="AB46" i="19"/>
  <c r="AC46" i="19"/>
  <c r="AD46" i="19"/>
  <c r="AE46" i="19"/>
  <c r="AF46" i="19"/>
  <c r="AG46" i="19"/>
  <c r="AH46" i="19"/>
  <c r="AI46" i="19"/>
  <c r="AJ46" i="19"/>
  <c r="AK46" i="19"/>
  <c r="AL46" i="19"/>
  <c r="AM46" i="19"/>
  <c r="AN46" i="19"/>
  <c r="AO46" i="19"/>
  <c r="AP46" i="19"/>
  <c r="AQ46" i="19"/>
  <c r="AR46" i="19"/>
  <c r="AS46" i="19"/>
  <c r="AT46" i="19"/>
  <c r="AU46" i="19"/>
  <c r="AV46" i="19"/>
  <c r="AW46" i="19"/>
  <c r="AX46" i="19"/>
  <c r="AY46" i="19"/>
  <c r="G47" i="19"/>
  <c r="U47" i="19"/>
  <c r="V47" i="19"/>
  <c r="W47" i="19"/>
  <c r="X47" i="19"/>
  <c r="Y47" i="19"/>
  <c r="Z47" i="19"/>
  <c r="AA47" i="19"/>
  <c r="AB47" i="19"/>
  <c r="AC47" i="19"/>
  <c r="AD47" i="19"/>
  <c r="AE47" i="19"/>
  <c r="AF47" i="19"/>
  <c r="AG47" i="19"/>
  <c r="AH47" i="19"/>
  <c r="AI47" i="19"/>
  <c r="AJ47" i="19"/>
  <c r="AK47" i="19"/>
  <c r="AL47" i="19"/>
  <c r="AM47" i="19"/>
  <c r="AN47" i="19"/>
  <c r="AO47" i="19"/>
  <c r="AP47" i="19"/>
  <c r="AQ47" i="19"/>
  <c r="AR47" i="19"/>
  <c r="AS47" i="19"/>
  <c r="AT47" i="19"/>
  <c r="AU47" i="19"/>
  <c r="AV47" i="19"/>
  <c r="AW47" i="19"/>
  <c r="AX47" i="19"/>
  <c r="AY47" i="19"/>
  <c r="F49" i="19"/>
  <c r="U49" i="19"/>
  <c r="V49" i="19"/>
  <c r="W49" i="19"/>
  <c r="X49" i="19"/>
  <c r="Y49" i="19"/>
  <c r="Z49" i="19"/>
  <c r="AA49" i="19"/>
  <c r="AB49" i="19"/>
  <c r="AC49" i="19"/>
  <c r="AD49" i="19"/>
  <c r="AE49" i="19"/>
  <c r="AF49" i="19"/>
  <c r="AG49" i="19"/>
  <c r="AH49" i="19"/>
  <c r="AI49" i="19"/>
  <c r="AJ49" i="19"/>
  <c r="AK49" i="19"/>
  <c r="AL49" i="19"/>
  <c r="AM49" i="19"/>
  <c r="AN49" i="19"/>
  <c r="AO49" i="19"/>
  <c r="AP49" i="19"/>
  <c r="AQ49" i="19"/>
  <c r="AR49" i="19"/>
  <c r="AS49" i="19"/>
  <c r="AT49" i="19"/>
  <c r="AU49" i="19"/>
  <c r="AV49" i="19"/>
  <c r="AW49" i="19"/>
  <c r="AX49" i="19"/>
  <c r="AY49" i="19"/>
  <c r="G50" i="19"/>
  <c r="U50" i="19"/>
  <c r="V50" i="19"/>
  <c r="W50" i="19"/>
  <c r="X50" i="19"/>
  <c r="Y50" i="19"/>
  <c r="Z50" i="19"/>
  <c r="AA50" i="19"/>
  <c r="AB50" i="19"/>
  <c r="AC50" i="19"/>
  <c r="AD50" i="19"/>
  <c r="AE50" i="19"/>
  <c r="AF50" i="19"/>
  <c r="AG50" i="19"/>
  <c r="AH50" i="19"/>
  <c r="AI50" i="19"/>
  <c r="AJ50" i="19"/>
  <c r="AK50" i="19"/>
  <c r="AL50" i="19"/>
  <c r="AM50" i="19"/>
  <c r="AN50" i="19"/>
  <c r="AO50" i="19"/>
  <c r="AP50" i="19"/>
  <c r="AQ50" i="19"/>
  <c r="AR50" i="19"/>
  <c r="AS50" i="19"/>
  <c r="AT50" i="19"/>
  <c r="AU50" i="19"/>
  <c r="AV50" i="19"/>
  <c r="AW50" i="19"/>
  <c r="AX50" i="19"/>
  <c r="AY50" i="19"/>
  <c r="F52" i="19"/>
  <c r="U52" i="19"/>
  <c r="V52" i="19"/>
  <c r="W52" i="19"/>
  <c r="X52" i="19"/>
  <c r="Y52" i="19"/>
  <c r="Z52" i="19"/>
  <c r="AA52" i="19"/>
  <c r="AB52" i="19"/>
  <c r="AC52" i="19"/>
  <c r="AD52" i="19"/>
  <c r="AE52" i="19"/>
  <c r="AF52" i="19"/>
  <c r="AG52" i="19"/>
  <c r="AH52" i="19"/>
  <c r="AI52" i="19"/>
  <c r="AJ52" i="19"/>
  <c r="AK52" i="19"/>
  <c r="AL52" i="19"/>
  <c r="AM52" i="19"/>
  <c r="AN52" i="19"/>
  <c r="AO52" i="19"/>
  <c r="AP52" i="19"/>
  <c r="AQ52" i="19"/>
  <c r="AR52" i="19"/>
  <c r="AS52" i="19"/>
  <c r="AT52" i="19"/>
  <c r="AU52" i="19"/>
  <c r="AV52" i="19"/>
  <c r="AW52" i="19"/>
  <c r="AX52" i="19"/>
  <c r="AY52" i="19"/>
  <c r="G53" i="19"/>
  <c r="U53" i="19"/>
  <c r="V53" i="19"/>
  <c r="W53" i="19"/>
  <c r="X53" i="19"/>
  <c r="Y53" i="19"/>
  <c r="Z53" i="19"/>
  <c r="AA53" i="19"/>
  <c r="AB53" i="19"/>
  <c r="AC53" i="19"/>
  <c r="AD53" i="19"/>
  <c r="AE53" i="19"/>
  <c r="AF53" i="19"/>
  <c r="AG53" i="19"/>
  <c r="AH53" i="19"/>
  <c r="AI53" i="19"/>
  <c r="AJ53" i="19"/>
  <c r="AK53" i="19"/>
  <c r="AL53" i="19"/>
  <c r="AM53" i="19"/>
  <c r="AN53" i="19"/>
  <c r="AO53" i="19"/>
  <c r="AP53" i="19"/>
  <c r="AQ53" i="19"/>
  <c r="AR53" i="19"/>
  <c r="AS53" i="19"/>
  <c r="AT53" i="19"/>
  <c r="AU53" i="19"/>
  <c r="AV53" i="19"/>
  <c r="AW53" i="19"/>
  <c r="AX53" i="19"/>
  <c r="AY53" i="19"/>
  <c r="F55" i="19"/>
  <c r="U55" i="19"/>
  <c r="V55" i="19"/>
  <c r="W55" i="19"/>
  <c r="X55" i="19"/>
  <c r="Y55" i="19"/>
  <c r="Z55" i="19"/>
  <c r="AA55" i="19"/>
  <c r="AB55" i="19"/>
  <c r="AC55" i="19"/>
  <c r="AD55" i="19"/>
  <c r="AE55" i="19"/>
  <c r="AF55" i="19"/>
  <c r="AG55" i="19"/>
  <c r="AH55" i="19"/>
  <c r="AI55" i="19"/>
  <c r="AJ55" i="19"/>
  <c r="AK55" i="19"/>
  <c r="AL55" i="19"/>
  <c r="AM55" i="19"/>
  <c r="AN55" i="19"/>
  <c r="AO55" i="19"/>
  <c r="AP55" i="19"/>
  <c r="AQ55" i="19"/>
  <c r="AR55" i="19"/>
  <c r="AS55" i="19"/>
  <c r="AT55" i="19"/>
  <c r="AU55" i="19"/>
  <c r="AV55" i="19"/>
  <c r="AW55" i="19"/>
  <c r="AX55" i="19"/>
  <c r="AY55" i="19"/>
  <c r="G56" i="19"/>
  <c r="U56" i="19"/>
  <c r="V56" i="19"/>
  <c r="W56" i="19"/>
  <c r="X56" i="19"/>
  <c r="Y56" i="19"/>
  <c r="Z56" i="19"/>
  <c r="AA56" i="19"/>
  <c r="AB56" i="19"/>
  <c r="AC56" i="19"/>
  <c r="AD56" i="19"/>
  <c r="AE56" i="19"/>
  <c r="AF56" i="19"/>
  <c r="AG56" i="19"/>
  <c r="AH56" i="19"/>
  <c r="AI56" i="19"/>
  <c r="AJ56" i="19"/>
  <c r="AK56" i="19"/>
  <c r="AL56" i="19"/>
  <c r="AM56" i="19"/>
  <c r="AN56" i="19"/>
  <c r="AO56" i="19"/>
  <c r="AP56" i="19"/>
  <c r="AQ56" i="19"/>
  <c r="AR56" i="19"/>
  <c r="AS56" i="19"/>
  <c r="AT56" i="19"/>
  <c r="AU56" i="19"/>
  <c r="AV56" i="19"/>
  <c r="AW56" i="19"/>
  <c r="AX56" i="19"/>
  <c r="AY56" i="19"/>
  <c r="F58" i="19"/>
  <c r="U58" i="19"/>
  <c r="V58" i="19"/>
  <c r="W58" i="19"/>
  <c r="X58" i="19"/>
  <c r="Y58" i="19"/>
  <c r="Z58" i="19"/>
  <c r="AA58" i="19"/>
  <c r="AB58" i="19"/>
  <c r="AC58" i="19"/>
  <c r="AD58" i="19"/>
  <c r="AE58" i="19"/>
  <c r="AF58" i="19"/>
  <c r="AG58" i="19"/>
  <c r="AH58" i="19"/>
  <c r="AI58" i="19"/>
  <c r="AJ58" i="19"/>
  <c r="AK58" i="19"/>
  <c r="AL58" i="19"/>
  <c r="AM58" i="19"/>
  <c r="AN58" i="19"/>
  <c r="AO58" i="19"/>
  <c r="AP58" i="19"/>
  <c r="AQ58" i="19"/>
  <c r="AR58" i="19"/>
  <c r="AS58" i="19"/>
  <c r="AT58" i="19"/>
  <c r="AU58" i="19"/>
  <c r="AV58" i="19"/>
  <c r="AW58" i="19"/>
  <c r="AX58" i="19"/>
  <c r="AY58" i="19"/>
  <c r="G59" i="19"/>
  <c r="U59" i="19"/>
  <c r="V59" i="19"/>
  <c r="W59" i="19"/>
  <c r="X59" i="19"/>
  <c r="Y59" i="19"/>
  <c r="Z59" i="19"/>
  <c r="AA59" i="19"/>
  <c r="AB59" i="19"/>
  <c r="AC59" i="19"/>
  <c r="AD59" i="19"/>
  <c r="AE59" i="19"/>
  <c r="AF59" i="19"/>
  <c r="AG59" i="19"/>
  <c r="AH59" i="19"/>
  <c r="AI59" i="19"/>
  <c r="AJ59" i="19"/>
  <c r="AK59" i="19"/>
  <c r="AL59" i="19"/>
  <c r="AM59" i="19"/>
  <c r="AN59" i="19"/>
  <c r="AO59" i="19"/>
  <c r="AP59" i="19"/>
  <c r="AQ59" i="19"/>
  <c r="AR59" i="19"/>
  <c r="AS59" i="19"/>
  <c r="AT59" i="19"/>
  <c r="AU59" i="19"/>
  <c r="AV59" i="19"/>
  <c r="AW59" i="19"/>
  <c r="AX59" i="19"/>
  <c r="AY59" i="19"/>
  <c r="F61" i="19"/>
  <c r="U61" i="19"/>
  <c r="V61" i="19"/>
  <c r="W61" i="19"/>
  <c r="X61" i="19"/>
  <c r="Y61" i="19"/>
  <c r="Z61" i="19"/>
  <c r="AA61" i="19"/>
  <c r="AB61" i="19"/>
  <c r="AC61" i="19"/>
  <c r="AD61" i="19"/>
  <c r="AE61" i="19"/>
  <c r="AF61" i="19"/>
  <c r="AG61" i="19"/>
  <c r="AH61" i="19"/>
  <c r="AI61" i="19"/>
  <c r="AJ61" i="19"/>
  <c r="AK61" i="19"/>
  <c r="AL61" i="19"/>
  <c r="AM61" i="19"/>
  <c r="AN61" i="19"/>
  <c r="AO61" i="19"/>
  <c r="AP61" i="19"/>
  <c r="AQ61" i="19"/>
  <c r="AR61" i="19"/>
  <c r="AS61" i="19"/>
  <c r="AT61" i="19"/>
  <c r="AU61" i="19"/>
  <c r="AV61" i="19"/>
  <c r="AW61" i="19"/>
  <c r="AX61" i="19"/>
  <c r="AY61" i="19"/>
  <c r="G62" i="19"/>
  <c r="U62" i="19"/>
  <c r="V62" i="19"/>
  <c r="W62" i="19"/>
  <c r="X62" i="19"/>
  <c r="Y62" i="19"/>
  <c r="Z62" i="19"/>
  <c r="AA62" i="19"/>
  <c r="AB62" i="19"/>
  <c r="AC62" i="19"/>
  <c r="AD62" i="19"/>
  <c r="AE62" i="19"/>
  <c r="AF62" i="19"/>
  <c r="AG62" i="19"/>
  <c r="AH62" i="19"/>
  <c r="AI62" i="19"/>
  <c r="AJ62" i="19"/>
  <c r="AK62" i="19"/>
  <c r="AL62" i="19"/>
  <c r="AM62" i="19"/>
  <c r="AN62" i="19"/>
  <c r="AO62" i="19"/>
  <c r="AP62" i="19"/>
  <c r="AQ62" i="19"/>
  <c r="AR62" i="19"/>
  <c r="AS62" i="19"/>
  <c r="AT62" i="19"/>
  <c r="AU62" i="19"/>
  <c r="AV62" i="19"/>
  <c r="AW62" i="19"/>
  <c r="AX62" i="19"/>
  <c r="AY62" i="19"/>
  <c r="F64" i="19"/>
  <c r="U64" i="19"/>
  <c r="V64" i="19"/>
  <c r="W64" i="19"/>
  <c r="X64" i="19"/>
  <c r="Y64" i="19"/>
  <c r="Z64" i="19"/>
  <c r="AA64" i="19"/>
  <c r="AB64" i="19"/>
  <c r="AC64" i="19"/>
  <c r="AD64" i="19"/>
  <c r="AE64" i="19"/>
  <c r="AF64" i="19"/>
  <c r="AG64" i="19"/>
  <c r="AH64" i="19"/>
  <c r="AI64" i="19"/>
  <c r="AJ64" i="19"/>
  <c r="AK64" i="19"/>
  <c r="AL64" i="19"/>
  <c r="AM64" i="19"/>
  <c r="AN64" i="19"/>
  <c r="AO64" i="19"/>
  <c r="AP64" i="19"/>
  <c r="AQ64" i="19"/>
  <c r="AR64" i="19"/>
  <c r="AS64" i="19"/>
  <c r="AT64" i="19"/>
  <c r="AU64" i="19"/>
  <c r="AV64" i="19"/>
  <c r="AW64" i="19"/>
  <c r="AX64" i="19"/>
  <c r="AY64" i="19"/>
  <c r="G65" i="19"/>
  <c r="U65" i="19"/>
  <c r="V65" i="19"/>
  <c r="W65" i="19"/>
  <c r="X65" i="19"/>
  <c r="Y65" i="19"/>
  <c r="Z65" i="19"/>
  <c r="AA65" i="19"/>
  <c r="AB65" i="19"/>
  <c r="AC65" i="19"/>
  <c r="AD65" i="19"/>
  <c r="AE65" i="19"/>
  <c r="AF65" i="19"/>
  <c r="AG65" i="19"/>
  <c r="AH65" i="19"/>
  <c r="AI65" i="19"/>
  <c r="AJ65" i="19"/>
  <c r="AK65" i="19"/>
  <c r="AL65" i="19"/>
  <c r="AM65" i="19"/>
  <c r="AN65" i="19"/>
  <c r="AO65" i="19"/>
  <c r="AP65" i="19"/>
  <c r="AQ65" i="19"/>
  <c r="AR65" i="19"/>
  <c r="AS65" i="19"/>
  <c r="AT65" i="19"/>
  <c r="AU65" i="19"/>
  <c r="AV65" i="19"/>
  <c r="AW65" i="19"/>
  <c r="AX65" i="19"/>
  <c r="AY65" i="19"/>
  <c r="F67" i="19"/>
  <c r="U67" i="19"/>
  <c r="V67" i="19"/>
  <c r="W67" i="19"/>
  <c r="X67" i="19"/>
  <c r="Y67" i="19"/>
  <c r="Z67" i="19"/>
  <c r="AA67" i="19"/>
  <c r="AB67" i="19"/>
  <c r="AC67" i="19"/>
  <c r="AD67" i="19"/>
  <c r="AE67" i="19"/>
  <c r="AF67" i="19"/>
  <c r="AG67" i="19"/>
  <c r="AH67" i="19"/>
  <c r="AI67" i="19"/>
  <c r="AJ67" i="19"/>
  <c r="AK67" i="19"/>
  <c r="AL67" i="19"/>
  <c r="AM67" i="19"/>
  <c r="AN67" i="19"/>
  <c r="AO67" i="19"/>
  <c r="AP67" i="19"/>
  <c r="AQ67" i="19"/>
  <c r="AR67" i="19"/>
  <c r="AS67" i="19"/>
  <c r="AT67" i="19"/>
  <c r="AU67" i="19"/>
  <c r="AV67" i="19"/>
  <c r="AW67" i="19"/>
  <c r="AX67" i="19"/>
  <c r="AY67" i="19"/>
  <c r="G68" i="19"/>
  <c r="U68" i="19"/>
  <c r="V68" i="19"/>
  <c r="W68" i="19"/>
  <c r="X68" i="19"/>
  <c r="Y68" i="19"/>
  <c r="Z68" i="19"/>
  <c r="AA68" i="19"/>
  <c r="AB68" i="19"/>
  <c r="AC68" i="19"/>
  <c r="AD68" i="19"/>
  <c r="AE68" i="19"/>
  <c r="AF68" i="19"/>
  <c r="AG68" i="19"/>
  <c r="AH68" i="19"/>
  <c r="AI68" i="19"/>
  <c r="AJ68" i="19"/>
  <c r="AK68" i="19"/>
  <c r="AL68" i="19"/>
  <c r="AM68" i="19"/>
  <c r="AN68" i="19"/>
  <c r="AO68" i="19"/>
  <c r="AP68" i="19"/>
  <c r="AQ68" i="19"/>
  <c r="AR68" i="19"/>
  <c r="AS68" i="19"/>
  <c r="AT68" i="19"/>
  <c r="AU68" i="19"/>
  <c r="AV68" i="19"/>
  <c r="AW68" i="19"/>
  <c r="AX68" i="19"/>
  <c r="AY68" i="19"/>
  <c r="U72" i="19"/>
  <c r="V72" i="19"/>
  <c r="W72" i="19"/>
  <c r="X72" i="19"/>
  <c r="Y72" i="19"/>
  <c r="Z72" i="19"/>
  <c r="AA72" i="19"/>
  <c r="AB72" i="19"/>
  <c r="AC72" i="19"/>
  <c r="AD72" i="19"/>
  <c r="AE72" i="19"/>
  <c r="AF72" i="19"/>
  <c r="AG72" i="19"/>
  <c r="AH72" i="19"/>
  <c r="AI72" i="19"/>
  <c r="AJ72" i="19"/>
  <c r="AK72" i="19"/>
  <c r="AL72" i="19"/>
  <c r="AM72" i="19"/>
  <c r="AN72" i="19"/>
  <c r="AO72" i="19"/>
  <c r="AP72" i="19"/>
  <c r="AQ72" i="19"/>
  <c r="AR72" i="19"/>
  <c r="AS72" i="19"/>
  <c r="AT72" i="19"/>
  <c r="AU72" i="19"/>
  <c r="AV72" i="19"/>
  <c r="AW72" i="19"/>
  <c r="AX72" i="19"/>
  <c r="AY72" i="19"/>
  <c r="U73" i="19"/>
  <c r="V73" i="19"/>
  <c r="W73" i="19"/>
  <c r="X73" i="19"/>
  <c r="Y73" i="19"/>
  <c r="Z73" i="19"/>
  <c r="AA73" i="19"/>
  <c r="AB73" i="19"/>
  <c r="AC73" i="19"/>
  <c r="AD73" i="19"/>
  <c r="AE73" i="19"/>
  <c r="AF73" i="19"/>
  <c r="AG73" i="19"/>
  <c r="AH73" i="19"/>
  <c r="AI73" i="19"/>
  <c r="AJ73" i="19"/>
  <c r="AK73" i="19"/>
  <c r="AL73" i="19"/>
  <c r="AM73" i="19"/>
  <c r="AN73" i="19"/>
  <c r="AO73" i="19"/>
  <c r="AP73" i="19"/>
  <c r="AQ73" i="19"/>
  <c r="AR73" i="19"/>
  <c r="AS73" i="19"/>
  <c r="AT73" i="19"/>
  <c r="AU73" i="19"/>
  <c r="AV73" i="19"/>
  <c r="AW73" i="19"/>
  <c r="AX73" i="19"/>
  <c r="AY73" i="19"/>
  <c r="AJ19" i="19" l="1"/>
  <c r="AJ20" i="19" s="1"/>
  <c r="AE19" i="19"/>
  <c r="AE20" i="19" s="1"/>
  <c r="AC19" i="19"/>
  <c r="AC20" i="19" s="1"/>
  <c r="X7" i="20"/>
  <c r="X6" i="20"/>
  <c r="AZ44" i="19"/>
  <c r="BB44" i="19" s="1"/>
  <c r="AZ28" i="19"/>
  <c r="BB28" i="19" s="1"/>
  <c r="AZ31" i="19"/>
  <c r="BB31" i="19" s="1"/>
  <c r="AZ49" i="19"/>
  <c r="BB49" i="19" s="1"/>
  <c r="AZ68" i="19"/>
  <c r="BB68" i="19" s="1"/>
  <c r="AU19" i="19"/>
  <c r="AU20" i="19" s="1"/>
  <c r="AB19" i="19"/>
  <c r="AB20" i="19" s="1"/>
  <c r="AS19" i="19"/>
  <c r="AS20" i="19" s="1"/>
  <c r="W19" i="19"/>
  <c r="W20" i="19" s="1"/>
  <c r="AR19" i="19"/>
  <c r="AR20" i="19" s="1"/>
  <c r="U19" i="19"/>
  <c r="U20" i="19" s="1"/>
  <c r="Z47" i="20"/>
  <c r="AZ55" i="19"/>
  <c r="BB55" i="19" s="1"/>
  <c r="AZ50" i="19"/>
  <c r="BB50" i="19" s="1"/>
  <c r="AZ29" i="19"/>
  <c r="BB29" i="19" s="1"/>
  <c r="AZ26" i="19"/>
  <c r="BB26" i="19" s="1"/>
  <c r="AZ52" i="19"/>
  <c r="BB52" i="19" s="1"/>
  <c r="Z45" i="20"/>
  <c r="X44" i="20"/>
  <c r="Z44" i="20" s="1"/>
  <c r="Z39" i="20"/>
  <c r="AZ67" i="19"/>
  <c r="BB67" i="19" s="1"/>
  <c r="AZ62" i="19"/>
  <c r="BB62" i="19" s="1"/>
  <c r="AZ47" i="19"/>
  <c r="BB47" i="19" s="1"/>
  <c r="AZ73" i="19"/>
  <c r="AZ72" i="19"/>
  <c r="AZ65" i="19"/>
  <c r="BB65" i="19" s="1"/>
  <c r="AZ64" i="19"/>
  <c r="BB64" i="19" s="1"/>
  <c r="AZ61" i="19"/>
  <c r="BB61" i="19" s="1"/>
  <c r="AZ59" i="19"/>
  <c r="BB59" i="19" s="1"/>
  <c r="AZ58" i="19"/>
  <c r="BB58" i="19" s="1"/>
  <c r="AZ56" i="19"/>
  <c r="BB56" i="19" s="1"/>
  <c r="AZ53" i="19"/>
  <c r="BB53" i="19" s="1"/>
  <c r="AZ46" i="19"/>
  <c r="BB46" i="19" s="1"/>
  <c r="AZ43" i="19"/>
  <c r="BB43" i="19" s="1"/>
  <c r="AZ25" i="19"/>
  <c r="BB25" i="19" s="1"/>
  <c r="AZ41" i="19"/>
  <c r="BB41" i="19" s="1"/>
  <c r="AZ40" i="19"/>
  <c r="BB40" i="19" s="1"/>
  <c r="AZ38" i="19"/>
  <c r="BB38" i="19" s="1"/>
  <c r="AZ37" i="19"/>
  <c r="BB37" i="19" s="1"/>
  <c r="AZ35" i="19"/>
  <c r="BB35" i="19" s="1"/>
  <c r="AZ34" i="19"/>
  <c r="BB34" i="19" s="1"/>
  <c r="AZ32" i="19"/>
  <c r="BB32" i="19" s="1"/>
  <c r="AT19" i="19"/>
  <c r="AT20" i="19" s="1"/>
  <c r="AL19" i="19"/>
  <c r="AL20" i="19" s="1"/>
  <c r="AD19" i="19"/>
  <c r="AD20" i="19" s="1"/>
  <c r="V19" i="19"/>
  <c r="V20" i="19" s="1"/>
  <c r="AQ19" i="19"/>
  <c r="AQ20" i="19" s="1"/>
  <c r="AI19" i="19"/>
  <c r="AI20" i="19" s="1"/>
  <c r="AA19" i="19"/>
  <c r="AA20" i="19" s="1"/>
  <c r="AP19" i="19"/>
  <c r="AP20" i="19" s="1"/>
  <c r="AH19" i="19"/>
  <c r="AH20" i="19" s="1"/>
  <c r="Z19" i="19"/>
  <c r="Z20" i="19" s="1"/>
  <c r="AO19" i="19"/>
  <c r="AO20" i="19" s="1"/>
  <c r="AG19" i="19"/>
  <c r="AG20" i="19" s="1"/>
  <c r="Y19" i="19"/>
  <c r="Y20" i="19" s="1"/>
  <c r="AV19" i="19"/>
  <c r="AV20" i="19" s="1"/>
  <c r="AN19" i="19"/>
  <c r="AN20" i="19" s="1"/>
  <c r="AF19" i="19"/>
  <c r="AF20" i="19" s="1"/>
  <c r="X19" i="19"/>
  <c r="X20" i="19" s="1"/>
  <c r="Z7" i="20" l="1"/>
  <c r="V23" i="19" s="1"/>
  <c r="V22" i="19"/>
  <c r="Z6" i="20"/>
  <c r="U23" i="19" s="1"/>
  <c r="U22" i="19"/>
  <c r="AZ22" i="19" s="1"/>
  <c r="BB22" i="19" s="1"/>
  <c r="AZ23" i="19" l="1"/>
  <c r="BB23" i="19" s="1"/>
</calcChain>
</file>

<file path=xl/sharedStrings.xml><?xml version="1.0" encoding="utf-8"?>
<sst xmlns="http://schemas.openxmlformats.org/spreadsheetml/2006/main" count="2179" uniqueCount="1025">
  <si>
    <t>令和　　　　年　　　　月　　　　日</t>
    <rPh sb="0" eb="2">
      <t>レイワ</t>
    </rPh>
    <rPh sb="6" eb="7">
      <t>ネン</t>
    </rPh>
    <rPh sb="11" eb="12">
      <t>ガツ</t>
    </rPh>
    <rPh sb="16" eb="17">
      <t>ニチ</t>
    </rPh>
    <phoneticPr fontId="6"/>
  </si>
  <si>
    <t>作成者の職氏名</t>
    <rPh sb="0" eb="2">
      <t>サクセイ</t>
    </rPh>
    <rPh sb="2" eb="3">
      <t>シャ</t>
    </rPh>
    <rPh sb="4" eb="5">
      <t>ショク</t>
    </rPh>
    <rPh sb="5" eb="7">
      <t>シメイ</t>
    </rPh>
    <phoneticPr fontId="6"/>
  </si>
  <si>
    <t>＜注＞</t>
    <rPh sb="1" eb="2">
      <t>チュウ</t>
    </rPh>
    <phoneticPr fontId="6"/>
  </si>
  <si>
    <t>事業所の管理者等、事業の運営について責任のある方が記入してください。</t>
    <rPh sb="0" eb="3">
      <t>ジギョウショ</t>
    </rPh>
    <rPh sb="4" eb="7">
      <t>カンリシャ</t>
    </rPh>
    <rPh sb="7" eb="8">
      <t>トウ</t>
    </rPh>
    <rPh sb="9" eb="11">
      <t>ジギョウ</t>
    </rPh>
    <rPh sb="12" eb="14">
      <t>ウンエイ</t>
    </rPh>
    <rPh sb="18" eb="20">
      <t>セキニン</t>
    </rPh>
    <rPh sb="23" eb="24">
      <t>カタ</t>
    </rPh>
    <rPh sb="25" eb="27">
      <t>キニュウ</t>
    </rPh>
    <phoneticPr fontId="6"/>
  </si>
  <si>
    <t>電話番号</t>
    <rPh sb="0" eb="2">
      <t>デンワ</t>
    </rPh>
    <rPh sb="2" eb="4">
      <t>バンゴウ</t>
    </rPh>
    <phoneticPr fontId="2"/>
  </si>
  <si>
    <t>氏 名</t>
    <rPh sb="0" eb="1">
      <t>シ</t>
    </rPh>
    <rPh sb="2" eb="3">
      <t>メイ</t>
    </rPh>
    <phoneticPr fontId="6"/>
  </si>
  <si>
    <t>・平面図</t>
    <rPh sb="1" eb="4">
      <t>ヘイメンズ</t>
    </rPh>
    <phoneticPr fontId="2"/>
  </si>
  <si>
    <t>・介護保険番号、有効期限等を確認している記録等</t>
    <rPh sb="1" eb="3">
      <t>カイゴ</t>
    </rPh>
    <rPh sb="3" eb="5">
      <t>ホケン</t>
    </rPh>
    <rPh sb="5" eb="7">
      <t>バンゴウ</t>
    </rPh>
    <rPh sb="8" eb="10">
      <t>ユウコウ</t>
    </rPh>
    <rPh sb="10" eb="12">
      <t>キゲン</t>
    </rPh>
    <rPh sb="12" eb="13">
      <t>トウ</t>
    </rPh>
    <rPh sb="14" eb="16">
      <t>カクニン</t>
    </rPh>
    <rPh sb="20" eb="22">
      <t>キロク</t>
    </rPh>
    <rPh sb="22" eb="23">
      <t>トウ</t>
    </rPh>
    <phoneticPr fontId="2"/>
  </si>
  <si>
    <t>・パンフレット／チラシ</t>
    <phoneticPr fontId="2"/>
  </si>
  <si>
    <t>運営推進会議の記録</t>
    <rPh sb="0" eb="2">
      <t>ウンエイ</t>
    </rPh>
    <rPh sb="2" eb="4">
      <t>スイシン</t>
    </rPh>
    <rPh sb="4" eb="6">
      <t>カイギ</t>
    </rPh>
    <rPh sb="7" eb="9">
      <t>キロク</t>
    </rPh>
    <phoneticPr fontId="2"/>
  </si>
  <si>
    <t>要支援２</t>
    <rPh sb="0" eb="3">
      <t>ヨウシエン</t>
    </rPh>
    <phoneticPr fontId="6"/>
  </si>
  <si>
    <t>要介護１</t>
    <rPh sb="0" eb="3">
      <t>ヨウカイゴ</t>
    </rPh>
    <phoneticPr fontId="6"/>
  </si>
  <si>
    <t>要介護２</t>
    <rPh sb="0" eb="3">
      <t>ヨウカイゴ</t>
    </rPh>
    <phoneticPr fontId="6"/>
  </si>
  <si>
    <t>要介護３</t>
    <rPh sb="0" eb="3">
      <t>ヨウカイゴ</t>
    </rPh>
    <phoneticPr fontId="6"/>
  </si>
  <si>
    <t>要介護４</t>
    <rPh sb="0" eb="3">
      <t>ヨウカイゴ</t>
    </rPh>
    <phoneticPr fontId="6"/>
  </si>
  <si>
    <t>要介護５</t>
    <rPh sb="0" eb="3">
      <t>ヨウカイゴ</t>
    </rPh>
    <phoneticPr fontId="6"/>
  </si>
  <si>
    <t>計</t>
    <rPh sb="0" eb="1">
      <t>ケイ</t>
    </rPh>
    <phoneticPr fontId="6"/>
  </si>
  <si>
    <t>★　勤務実績及び利用者の実績表の記載について</t>
    <rPh sb="14" eb="15">
      <t>ヒョウ</t>
    </rPh>
    <rPh sb="16" eb="18">
      <t>キサイ</t>
    </rPh>
    <phoneticPr fontId="6"/>
  </si>
  <si>
    <t>　１　基準上必要な職種（代表者、管理者、計画作成担当者、介護職員等）の全てについて、</t>
    <rPh sb="3" eb="5">
      <t>キジュン</t>
    </rPh>
    <rPh sb="5" eb="6">
      <t>ジョウ</t>
    </rPh>
    <rPh sb="6" eb="8">
      <t>ヒツヨウ</t>
    </rPh>
    <rPh sb="9" eb="11">
      <t>ショクシュ</t>
    </rPh>
    <rPh sb="12" eb="15">
      <t>ダイヒョウシャ</t>
    </rPh>
    <rPh sb="16" eb="19">
      <t>カンリシャ</t>
    </rPh>
    <rPh sb="20" eb="22">
      <t>ケイカク</t>
    </rPh>
    <rPh sb="22" eb="24">
      <t>サクセイ</t>
    </rPh>
    <rPh sb="24" eb="27">
      <t>タントウシャ</t>
    </rPh>
    <rPh sb="28" eb="30">
      <t>カイゴ</t>
    </rPh>
    <rPh sb="30" eb="32">
      <t>ショクイン</t>
    </rPh>
    <rPh sb="32" eb="33">
      <t>トウ</t>
    </rPh>
    <phoneticPr fontId="6"/>
  </si>
  <si>
    <t>　　　１ヶ月分の勤務状況を各日ごとに記入してください。</t>
    <phoneticPr fontId="6"/>
  </si>
  <si>
    <t>　２　職種欄は、次の括弧内の職種について「　」の略称で該当職種を記入してください。</t>
    <rPh sb="3" eb="5">
      <t>ショクシュ</t>
    </rPh>
    <rPh sb="5" eb="6">
      <t>ラン</t>
    </rPh>
    <rPh sb="8" eb="9">
      <t>ツギ</t>
    </rPh>
    <rPh sb="10" eb="12">
      <t>カッコ</t>
    </rPh>
    <rPh sb="12" eb="13">
      <t>ナイ</t>
    </rPh>
    <rPh sb="14" eb="16">
      <t>ショクシュ</t>
    </rPh>
    <rPh sb="24" eb="26">
      <t>リャクショウ</t>
    </rPh>
    <rPh sb="27" eb="29">
      <t>ガイトウ</t>
    </rPh>
    <rPh sb="29" eb="31">
      <t>ショクシュ</t>
    </rPh>
    <rPh sb="32" eb="34">
      <t>キニュウ</t>
    </rPh>
    <phoneticPr fontId="6"/>
  </si>
  <si>
    <t>　 　 （代表者…「代表」、管理者…「管理」、計画作成者…「計画」、介護職員…「介護</t>
    <rPh sb="5" eb="7">
      <t>ダイヒョウ</t>
    </rPh>
    <rPh sb="10" eb="12">
      <t>ダイヒョウ</t>
    </rPh>
    <rPh sb="23" eb="25">
      <t>ケイカク</t>
    </rPh>
    <rPh sb="25" eb="28">
      <t>サクセイシャ</t>
    </rPh>
    <rPh sb="30" eb="32">
      <t>ケイカク</t>
    </rPh>
    <rPh sb="34" eb="36">
      <t>カイゴ</t>
    </rPh>
    <rPh sb="40" eb="42">
      <t>カイゴ</t>
    </rPh>
    <phoneticPr fontId="6"/>
  </si>
  <si>
    <t>　　　　」、事務員…「事務」）</t>
    <phoneticPr fontId="6"/>
  </si>
  <si>
    <t>　３　日々の勤務時間については、各員の行において、各日付区分の欄の上段に勤務開始時</t>
    <rPh sb="3" eb="5">
      <t>ヒビ</t>
    </rPh>
    <rPh sb="6" eb="8">
      <t>キンム</t>
    </rPh>
    <rPh sb="8" eb="10">
      <t>ジカン</t>
    </rPh>
    <rPh sb="16" eb="18">
      <t>カクイン</t>
    </rPh>
    <rPh sb="19" eb="20">
      <t>ギョウ</t>
    </rPh>
    <rPh sb="25" eb="26">
      <t>カク</t>
    </rPh>
    <rPh sb="26" eb="28">
      <t>ヒヅケ</t>
    </rPh>
    <rPh sb="28" eb="30">
      <t>クブン</t>
    </rPh>
    <rPh sb="31" eb="32">
      <t>ラン</t>
    </rPh>
    <rPh sb="33" eb="35">
      <t>ジョウダン</t>
    </rPh>
    <rPh sb="36" eb="38">
      <t>キンム</t>
    </rPh>
    <rPh sb="38" eb="40">
      <t>カイシ</t>
    </rPh>
    <rPh sb="40" eb="41">
      <t>ジ</t>
    </rPh>
    <phoneticPr fontId="6"/>
  </si>
  <si>
    <t xml:space="preserve">      刻、中段に勤務終了時刻、下段にその勤務時間を記入してください。</t>
    <rPh sb="11" eb="13">
      <t>キンム</t>
    </rPh>
    <phoneticPr fontId="6"/>
  </si>
  <si>
    <t>　４　職種ごとに下記の勤務形態の区分の順にまとめて記載してください。</t>
    <rPh sb="3" eb="5">
      <t>ショクシュ</t>
    </rPh>
    <rPh sb="8" eb="10">
      <t>カキ</t>
    </rPh>
    <rPh sb="11" eb="13">
      <t>キンム</t>
    </rPh>
    <rPh sb="13" eb="15">
      <t>ケイタイ</t>
    </rPh>
    <rPh sb="16" eb="18">
      <t>クブン</t>
    </rPh>
    <rPh sb="19" eb="20">
      <t>ジュンイ</t>
    </rPh>
    <rPh sb="25" eb="27">
      <t>キサイ</t>
    </rPh>
    <phoneticPr fontId="6"/>
  </si>
  <si>
    <t>　　　勤務形態の区分　Ａ：常勤で専従　Ｂ：常勤で兼務　Ｃ：非常勤で専従　Ｄ：非常勤</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phoneticPr fontId="6"/>
  </si>
  <si>
    <t>　 　で兼務</t>
    <phoneticPr fontId="6"/>
  </si>
  <si>
    <t xml:space="preserve">  ５　同一の者が異なる職種を兼務する場合には、別行でその兼務の職種の並びに記載して</t>
    <rPh sb="4" eb="6">
      <t>ドウイツ</t>
    </rPh>
    <rPh sb="7" eb="8">
      <t>モノ</t>
    </rPh>
    <rPh sb="9" eb="10">
      <t>コト</t>
    </rPh>
    <rPh sb="12" eb="14">
      <t>ショクシュ</t>
    </rPh>
    <rPh sb="15" eb="17">
      <t>ケンム</t>
    </rPh>
    <rPh sb="19" eb="21">
      <t>バアイ</t>
    </rPh>
    <rPh sb="24" eb="25">
      <t>ベツ</t>
    </rPh>
    <rPh sb="25" eb="26">
      <t>ギョウ</t>
    </rPh>
    <rPh sb="29" eb="31">
      <t>ケンム</t>
    </rPh>
    <rPh sb="32" eb="34">
      <t>ショクシュ</t>
    </rPh>
    <rPh sb="35" eb="36">
      <t>ナラ</t>
    </rPh>
    <rPh sb="38" eb="40">
      <t>キサイ</t>
    </rPh>
    <phoneticPr fontId="6"/>
  </si>
  <si>
    <t xml:space="preserve">      ください。</t>
    <phoneticPr fontId="6"/>
  </si>
  <si>
    <t>　６　資格が必要な職種については、「資格」欄に資格を記入してください。</t>
    <rPh sb="3" eb="5">
      <t>シカク</t>
    </rPh>
    <rPh sb="6" eb="8">
      <t>ヒツヨウ</t>
    </rPh>
    <rPh sb="9" eb="11">
      <t>ショクシュ</t>
    </rPh>
    <rPh sb="18" eb="20">
      <t>シカク</t>
    </rPh>
    <rPh sb="21" eb="22">
      <t>ラン</t>
    </rPh>
    <rPh sb="23" eb="25">
      <t>シカク</t>
    </rPh>
    <rPh sb="26" eb="28">
      <t>キニュウ</t>
    </rPh>
    <phoneticPr fontId="6"/>
  </si>
  <si>
    <t>　７　利用者数の実績は、日々の利用者数を記入してください。</t>
    <rPh sb="3" eb="6">
      <t>リヨウシャ</t>
    </rPh>
    <rPh sb="6" eb="7">
      <t>スウ</t>
    </rPh>
    <rPh sb="8" eb="10">
      <t>ジッセキ</t>
    </rPh>
    <rPh sb="12" eb="14">
      <t>ヒビ</t>
    </rPh>
    <rPh sb="15" eb="18">
      <t>リヨウシャ</t>
    </rPh>
    <rPh sb="18" eb="19">
      <t>スウ</t>
    </rPh>
    <rPh sb="20" eb="22">
      <t>キニュウ</t>
    </rPh>
    <phoneticPr fontId="6"/>
  </si>
  <si>
    <t>　８　他の事業所と兼務している者については、備考欄に兼務している事業所名職種を記載</t>
    <rPh sb="3" eb="4">
      <t>タ</t>
    </rPh>
    <rPh sb="5" eb="7">
      <t>ジギョウ</t>
    </rPh>
    <rPh sb="7" eb="8">
      <t>ショ</t>
    </rPh>
    <rPh sb="9" eb="11">
      <t>ケンム</t>
    </rPh>
    <rPh sb="15" eb="16">
      <t>モノ</t>
    </rPh>
    <rPh sb="22" eb="25">
      <t>ビコウラン</t>
    </rPh>
    <rPh sb="26" eb="28">
      <t>ケンム</t>
    </rPh>
    <rPh sb="32" eb="35">
      <t>ジギョウショ</t>
    </rPh>
    <rPh sb="36" eb="38">
      <t>ショクシュ</t>
    </rPh>
    <phoneticPr fontId="6"/>
  </si>
  <si>
    <t xml:space="preserve">      してください。</t>
    <phoneticPr fontId="6"/>
  </si>
  <si>
    <t>　９　表の記載の例</t>
    <rPh sb="3" eb="4">
      <t>ヒョウ</t>
    </rPh>
    <rPh sb="5" eb="7">
      <t>キサイ</t>
    </rPh>
    <rPh sb="8" eb="9">
      <t>レイ</t>
    </rPh>
    <phoneticPr fontId="6"/>
  </si>
  <si>
    <t>氏　名</t>
    <rPh sb="0" eb="1">
      <t>シ</t>
    </rPh>
    <rPh sb="2" eb="3">
      <t>メイ</t>
    </rPh>
    <phoneticPr fontId="6"/>
  </si>
  <si>
    <t>職種</t>
    <rPh sb="0" eb="2">
      <t>ショクシュ</t>
    </rPh>
    <phoneticPr fontId="6"/>
  </si>
  <si>
    <t>勤務
形態</t>
    <rPh sb="0" eb="2">
      <t>キンム</t>
    </rPh>
    <rPh sb="3" eb="5">
      <t>ケイタイ</t>
    </rPh>
    <phoneticPr fontId="6"/>
  </si>
  <si>
    <t>資　格</t>
    <rPh sb="0" eb="1">
      <t>シ</t>
    </rPh>
    <rPh sb="2" eb="3">
      <t>カク</t>
    </rPh>
    <phoneticPr fontId="6"/>
  </si>
  <si>
    <t>月</t>
    <rPh sb="0" eb="1">
      <t>ゲツ</t>
    </rPh>
    <phoneticPr fontId="6"/>
  </si>
  <si>
    <t>火</t>
    <rPh sb="0" eb="1">
      <t>ヒ</t>
    </rPh>
    <phoneticPr fontId="6"/>
  </si>
  <si>
    <t>水</t>
    <rPh sb="0" eb="1">
      <t>スイ</t>
    </rPh>
    <phoneticPr fontId="6"/>
  </si>
  <si>
    <t>←</t>
    <phoneticPr fontId="6"/>
  </si>
  <si>
    <t>曜日記入</t>
    <rPh sb="0" eb="2">
      <t>ヨウビ</t>
    </rPh>
    <rPh sb="2" eb="4">
      <t>キニュウ</t>
    </rPh>
    <phoneticPr fontId="6"/>
  </si>
  <si>
    <t>Ｂ</t>
    <phoneticPr fontId="6"/>
  </si>
  <si>
    <t>08:30　　　</t>
    <phoneticPr fontId="6"/>
  </si>
  <si>
    <t>←</t>
    <phoneticPr fontId="6"/>
  </si>
  <si>
    <t>勤務開始時刻記入</t>
    <rPh sb="0" eb="2">
      <t>キンム</t>
    </rPh>
    <rPh sb="2" eb="4">
      <t>カイシ</t>
    </rPh>
    <rPh sb="4" eb="6">
      <t>ジコク</t>
    </rPh>
    <rPh sb="6" eb="8">
      <t>キニュウ</t>
    </rPh>
    <phoneticPr fontId="6"/>
  </si>
  <si>
    <t>17:30</t>
    <phoneticPr fontId="6"/>
  </si>
  <si>
    <t>勤務終了時刻記入</t>
    <rPh sb="0" eb="2">
      <t>キンム</t>
    </rPh>
    <rPh sb="2" eb="4">
      <t>シュウリョウ</t>
    </rPh>
    <rPh sb="4" eb="6">
      <t>ジコク</t>
    </rPh>
    <rPh sb="6" eb="8">
      <t>キニュウ</t>
    </rPh>
    <phoneticPr fontId="6"/>
  </si>
  <si>
    <t>08:00</t>
    <phoneticPr fontId="6"/>
  </si>
  <si>
    <t>勤務時間記入</t>
    <rPh sb="0" eb="2">
      <t>キンム</t>
    </rPh>
    <rPh sb="2" eb="4">
      <t>ジカン</t>
    </rPh>
    <rPh sb="4" eb="6">
      <t>キニュウ</t>
    </rPh>
    <phoneticPr fontId="6"/>
  </si>
  <si>
    <t>１０　２ユニット以上実施の事業所は、ユニット毎にこの様式を作成してください。</t>
    <rPh sb="8" eb="10">
      <t>イジョウ</t>
    </rPh>
    <rPh sb="10" eb="12">
      <t>ジッシ</t>
    </rPh>
    <rPh sb="13" eb="16">
      <t>ジギョウショ</t>
    </rPh>
    <rPh sb="22" eb="23">
      <t>ゴト</t>
    </rPh>
    <rPh sb="26" eb="28">
      <t>ヨウシキ</t>
    </rPh>
    <rPh sb="29" eb="31">
      <t>サクセイ</t>
    </rPh>
    <phoneticPr fontId="6"/>
  </si>
  <si>
    <t>１１　当表の内容を十分に満たす勤務表が既にある場合は、それをこの実績表とすることが</t>
    <rPh sb="3" eb="4">
      <t>トウ</t>
    </rPh>
    <rPh sb="4" eb="5">
      <t>ヒョウ</t>
    </rPh>
    <rPh sb="6" eb="8">
      <t>ナイヨウ</t>
    </rPh>
    <rPh sb="9" eb="11">
      <t>ジュウブン</t>
    </rPh>
    <rPh sb="12" eb="13">
      <t>ミ</t>
    </rPh>
    <rPh sb="15" eb="17">
      <t>キンム</t>
    </rPh>
    <rPh sb="17" eb="18">
      <t>ヒョウ</t>
    </rPh>
    <rPh sb="19" eb="20">
      <t>スデ</t>
    </rPh>
    <rPh sb="23" eb="25">
      <t>バアイ</t>
    </rPh>
    <rPh sb="32" eb="34">
      <t>ジッセキ</t>
    </rPh>
    <rPh sb="34" eb="35">
      <t>ヒョウ</t>
    </rPh>
    <phoneticPr fontId="6"/>
  </si>
  <si>
    <t>できます。（この場合、新たに作成していただく必要はありません。）</t>
    <rPh sb="8" eb="10">
      <t>バアイ</t>
    </rPh>
    <rPh sb="11" eb="12">
      <t>アラ</t>
    </rPh>
    <rPh sb="14" eb="16">
      <t>サクセイ</t>
    </rPh>
    <rPh sb="22" eb="24">
      <t>ヒツヨウ</t>
    </rPh>
    <phoneticPr fontId="6"/>
  </si>
  <si>
    <t>介護保険サービス事業者等自主点検表</t>
    <rPh sb="11" eb="12">
      <t>トウ</t>
    </rPh>
    <rPh sb="12" eb="17">
      <t>ジシュテンケンヒョウ</t>
    </rPh>
    <phoneticPr fontId="2"/>
  </si>
  <si>
    <t>・外部評価の結果</t>
    <phoneticPr fontId="2"/>
  </si>
  <si>
    <t>計画作成担当者</t>
    <rPh sb="0" eb="2">
      <t>ケイカク</t>
    </rPh>
    <rPh sb="2" eb="4">
      <t>サクセイ</t>
    </rPh>
    <rPh sb="4" eb="7">
      <t>タントウシャ</t>
    </rPh>
    <phoneticPr fontId="6"/>
  </si>
  <si>
    <t>介護支援専門員</t>
    <rPh sb="0" eb="2">
      <t>カイゴ</t>
    </rPh>
    <rPh sb="2" eb="4">
      <t>シエン</t>
    </rPh>
    <rPh sb="4" eb="7">
      <t>センモンイン</t>
    </rPh>
    <phoneticPr fontId="6"/>
  </si>
  <si>
    <t>・苦情の受付簿
・苦情者への対応記録
・苦情対応マニュアル</t>
    <phoneticPr fontId="2"/>
  </si>
  <si>
    <t>点検項目</t>
    <rPh sb="0" eb="2">
      <t>テンケン</t>
    </rPh>
    <rPh sb="2" eb="4">
      <t>コウモク</t>
    </rPh>
    <phoneticPr fontId="2"/>
  </si>
  <si>
    <t>点検事項</t>
    <rPh sb="0" eb="2">
      <t>テンケン</t>
    </rPh>
    <rPh sb="2" eb="4">
      <t>ジコウ</t>
    </rPh>
    <phoneticPr fontId="2"/>
  </si>
  <si>
    <t>該当</t>
    <rPh sb="0" eb="2">
      <t>ガイトウ</t>
    </rPh>
    <phoneticPr fontId="2"/>
  </si>
  <si>
    <t>広告の内容が虚偽又は誇大なものとなっていないか。</t>
    <phoneticPr fontId="2"/>
  </si>
  <si>
    <t>正当な理由なく、サービスの提供を拒んではいないか。</t>
    <phoneticPr fontId="2"/>
  </si>
  <si>
    <t>・運営規程
・重要事項説明書
・パンフレット/チラシ</t>
    <phoneticPr fontId="2"/>
  </si>
  <si>
    <t>・修了証明書</t>
    <rPh sb="1" eb="3">
      <t>シュウリョウ</t>
    </rPh>
    <rPh sb="3" eb="6">
      <t>ショウメイショ</t>
    </rPh>
    <phoneticPr fontId="2"/>
  </si>
  <si>
    <t>・要介護認定申請書控</t>
    <phoneticPr fontId="2"/>
  </si>
  <si>
    <t>・勤務実績表
・業務日誌等</t>
    <phoneticPr fontId="2"/>
  </si>
  <si>
    <t>・会計に関する書類</t>
    <phoneticPr fontId="2"/>
  </si>
  <si>
    <t>加算等自己点検シート（認知症対応型共同生活介護）</t>
    <rPh sb="11" eb="23">
      <t>ニンチショウタイオウガタキョウドウセイカツカイゴ</t>
    </rPh>
    <phoneticPr fontId="2"/>
  </si>
  <si>
    <t>介護保険サービス事業者等状況調査資料</t>
    <phoneticPr fontId="2"/>
  </si>
  <si>
    <t>代表者の職氏名</t>
    <rPh sb="0" eb="3">
      <t>ダイヒョウシャ</t>
    </rPh>
    <rPh sb="4" eb="5">
      <t>ショク</t>
    </rPh>
    <rPh sb="5" eb="7">
      <t>シメイ</t>
    </rPh>
    <phoneticPr fontId="2"/>
  </si>
  <si>
    <t xml:space="preserve"> 職 名</t>
    <rPh sb="1" eb="2">
      <t>ショク</t>
    </rPh>
    <rPh sb="3" eb="4">
      <t>メイ</t>
    </rPh>
    <phoneticPr fontId="6"/>
  </si>
  <si>
    <t>事業所名</t>
    <rPh sb="0" eb="3">
      <t>ジギョウショ</t>
    </rPh>
    <rPh sb="3" eb="4">
      <t>メイ</t>
    </rPh>
    <phoneticPr fontId="2"/>
  </si>
  <si>
    <t>事業所所在地</t>
    <rPh sb="0" eb="3">
      <t>ジギョウショ</t>
    </rPh>
    <rPh sb="3" eb="6">
      <t>ショザイチ</t>
    </rPh>
    <phoneticPr fontId="2"/>
  </si>
  <si>
    <t>事業所の担当者</t>
    <rPh sb="0" eb="3">
      <t>ジギョウショ</t>
    </rPh>
    <rPh sb="4" eb="7">
      <t>タントウシャ</t>
    </rPh>
    <phoneticPr fontId="2"/>
  </si>
  <si>
    <t>（松阪市記入欄）</t>
    <rPh sb="1" eb="4">
      <t>マツサカシ</t>
    </rPh>
    <rPh sb="4" eb="6">
      <t>キニュウ</t>
    </rPh>
    <rPh sb="6" eb="7">
      <t>ラン</t>
    </rPh>
    <phoneticPr fontId="2"/>
  </si>
  <si>
    <t>介護保険課担当者</t>
    <rPh sb="0" eb="2">
      <t>カイゴ</t>
    </rPh>
    <rPh sb="2" eb="4">
      <t>ホケン</t>
    </rPh>
    <rPh sb="4" eb="5">
      <t>カ</t>
    </rPh>
    <rPh sb="5" eb="8">
      <t>タントウシャ</t>
    </rPh>
    <phoneticPr fontId="6"/>
  </si>
  <si>
    <t>【認知症対応型共同生活介護・介護予防認知症対応型共同生活介護】</t>
    <phoneticPr fontId="2"/>
  </si>
  <si>
    <t>１　理念</t>
    <rPh sb="2" eb="4">
      <t>リネン</t>
    </rPh>
    <phoneticPr fontId="2"/>
  </si>
  <si>
    <t>２　利用者の状況</t>
    <phoneticPr fontId="2"/>
  </si>
  <si>
    <t>事業対象者</t>
    <rPh sb="0" eb="2">
      <t>ジギョウ</t>
    </rPh>
    <rPh sb="2" eb="4">
      <t>タイショウ</t>
    </rPh>
    <rPh sb="4" eb="5">
      <t>シャ</t>
    </rPh>
    <phoneticPr fontId="6"/>
  </si>
  <si>
    <t>要支援１</t>
    <rPh sb="0" eb="3">
      <t>ヨウシエン</t>
    </rPh>
    <phoneticPr fontId="6"/>
  </si>
  <si>
    <t>　要 支 援 ・ 要 介 護 度 別 利 用 者 数　（ユニット１）　</t>
    <phoneticPr fontId="6"/>
  </si>
  <si>
    <t>　　要 支 援 ・ 要 介 護 度 別 利 用 者 数　（ユニット2）</t>
    <rPh sb="2" eb="3">
      <t>ヨウ</t>
    </rPh>
    <rPh sb="4" eb="5">
      <t>シ</t>
    </rPh>
    <rPh sb="6" eb="7">
      <t>エン</t>
    </rPh>
    <rPh sb="10" eb="11">
      <t>ヨウ</t>
    </rPh>
    <rPh sb="12" eb="13">
      <t>スケ</t>
    </rPh>
    <rPh sb="14" eb="15">
      <t>マモル</t>
    </rPh>
    <rPh sb="16" eb="17">
      <t>ド</t>
    </rPh>
    <rPh sb="18" eb="19">
      <t>ベツ</t>
    </rPh>
    <rPh sb="20" eb="21">
      <t>リ</t>
    </rPh>
    <rPh sb="22" eb="23">
      <t>ヨウ</t>
    </rPh>
    <rPh sb="24" eb="25">
      <t>モノ</t>
    </rPh>
    <rPh sb="26" eb="27">
      <t>カズ</t>
    </rPh>
    <phoneticPr fontId="6"/>
  </si>
  <si>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9"/>
  </si>
  <si>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9"/>
  </si>
  <si>
    <t>(16) 日ごとの実利用者数</t>
    <rPh sb="5" eb="6">
      <t>ヒ</t>
    </rPh>
    <rPh sb="9" eb="10">
      <t>ジツ</t>
    </rPh>
    <rPh sb="10" eb="13">
      <t>リヨウシャ</t>
    </rPh>
    <rPh sb="13" eb="14">
      <t>スウ</t>
    </rPh>
    <phoneticPr fontId="29"/>
  </si>
  <si>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9"/>
  </si>
  <si>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9"/>
  </si>
  <si>
    <t>夜間・深夜の勤務時間数</t>
    <rPh sb="0" eb="2">
      <t>ヤカン</t>
    </rPh>
    <rPh sb="3" eb="5">
      <t>シンヤ</t>
    </rPh>
    <rPh sb="6" eb="8">
      <t>キンム</t>
    </rPh>
    <rPh sb="8" eb="11">
      <t>ジカンスウ</t>
    </rPh>
    <phoneticPr fontId="32"/>
  </si>
  <si>
    <t>日中の勤務時間数</t>
    <rPh sb="0" eb="2">
      <t>ニッチュウ</t>
    </rPh>
    <rPh sb="3" eb="5">
      <t>キンム</t>
    </rPh>
    <rPh sb="5" eb="8">
      <t>ジカンスウ</t>
    </rPh>
    <phoneticPr fontId="29"/>
  </si>
  <si>
    <t>シフト記号</t>
    <rPh sb="3" eb="5">
      <t>キゴウ</t>
    </rPh>
    <phoneticPr fontId="32"/>
  </si>
  <si>
    <t>5週目</t>
    <rPh sb="1" eb="2">
      <t>シュウ</t>
    </rPh>
    <rPh sb="2" eb="3">
      <t>メ</t>
    </rPh>
    <phoneticPr fontId="29"/>
  </si>
  <si>
    <t>4週目</t>
    <rPh sb="1" eb="2">
      <t>シュウ</t>
    </rPh>
    <rPh sb="2" eb="3">
      <t>メ</t>
    </rPh>
    <phoneticPr fontId="29"/>
  </si>
  <si>
    <t>3週目</t>
    <rPh sb="1" eb="2">
      <t>シュウ</t>
    </rPh>
    <rPh sb="2" eb="3">
      <t>メ</t>
    </rPh>
    <phoneticPr fontId="29"/>
  </si>
  <si>
    <t>2週目</t>
    <rPh sb="1" eb="2">
      <t>シュウ</t>
    </rPh>
    <rPh sb="2" eb="3">
      <t>メ</t>
    </rPh>
    <phoneticPr fontId="29"/>
  </si>
  <si>
    <t>1週目</t>
    <rPh sb="1" eb="2">
      <t>シュウ</t>
    </rPh>
    <rPh sb="2" eb="3">
      <t>メ</t>
    </rPh>
    <phoneticPr fontId="29"/>
  </si>
  <si>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</si>
  <si>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r>
      <t xml:space="preserve">(13)
</t>
    </r>
    <r>
      <rPr>
        <sz val="11"/>
        <rFont val="HGSｺﾞｼｯｸM"/>
        <family val="3"/>
        <charset val="128"/>
      </rPr>
      <t>週平均
勤務時間数</t>
    </r>
    <rPh sb="6" eb="8">
      <t>ヘイキン</t>
    </rPh>
    <rPh sb="9" eb="11">
      <t>キンム</t>
    </rPh>
    <rPh sb="11" eb="13">
      <t>ジカン</t>
    </rPh>
    <rPh sb="13" eb="14">
      <t>スウ</t>
    </rPh>
    <phoneticPr fontId="6"/>
  </si>
  <si>
    <t>）</t>
    <phoneticPr fontId="29"/>
  </si>
  <si>
    <t>（宿直   ･･･</t>
    <rPh sb="1" eb="3">
      <t>シュクチョク</t>
    </rPh>
    <phoneticPr fontId="29"/>
  </si>
  <si>
    <t>(11)</t>
    <phoneticPr fontId="29"/>
  </si>
  <si>
    <t>日中／夜間及び深夜
の区分</t>
    <rPh sb="0" eb="2">
      <t>ニッチュウ</t>
    </rPh>
    <rPh sb="3" eb="5">
      <t>ヤカン</t>
    </rPh>
    <rPh sb="5" eb="6">
      <t>オヨ</t>
    </rPh>
    <rPh sb="7" eb="9">
      <t>シンヤ</t>
    </rPh>
    <rPh sb="11" eb="13">
      <t>クブン</t>
    </rPh>
    <phoneticPr fontId="29"/>
  </si>
  <si>
    <t>(10) 氏　名</t>
    <phoneticPr fontId="6"/>
  </si>
  <si>
    <t>(9) 資格</t>
    <rPh sb="4" eb="6">
      <t>シカク</t>
    </rPh>
    <phoneticPr fontId="29"/>
  </si>
  <si>
    <t>(8)
勤務
形態</t>
    <phoneticPr fontId="6"/>
  </si>
  <si>
    <t>(7) 
職種</t>
    <phoneticPr fontId="6"/>
  </si>
  <si>
    <t>No</t>
    <phoneticPr fontId="29"/>
  </si>
  <si>
    <t>～</t>
    <phoneticPr fontId="29"/>
  </si>
  <si>
    <t>夜間及び深夜の時間帯</t>
    <rPh sb="0" eb="2">
      <t>ヤカン</t>
    </rPh>
    <rPh sb="2" eb="3">
      <t>オヨ</t>
    </rPh>
    <rPh sb="4" eb="6">
      <t>シンヤ</t>
    </rPh>
    <rPh sb="7" eb="10">
      <t>ジカンタイ</t>
    </rPh>
    <phoneticPr fontId="29"/>
  </si>
  <si>
    <t>ユニット目</t>
    <rPh sb="4" eb="5">
      <t>メ</t>
    </rPh>
    <phoneticPr fontId="29"/>
  </si>
  <si>
    <t>利用者の生活時間帯（日中）</t>
    <rPh sb="0" eb="3">
      <t>リヨウシャ</t>
    </rPh>
    <rPh sb="4" eb="6">
      <t>セイカツ</t>
    </rPh>
    <rPh sb="6" eb="9">
      <t>ジカンタイ</t>
    </rPh>
    <rPh sb="10" eb="12">
      <t>ニッチュウ</t>
    </rPh>
    <phoneticPr fontId="29"/>
  </si>
  <si>
    <t>ユニット</t>
    <phoneticPr fontId="29"/>
  </si>
  <si>
    <t>(6) 日中／夜間及び深夜の時間帯の区分</t>
    <rPh sb="4" eb="6">
      <t>ニッチュウ</t>
    </rPh>
    <rPh sb="7" eb="9">
      <t>ヤカン</t>
    </rPh>
    <rPh sb="9" eb="10">
      <t>オヨ</t>
    </rPh>
    <rPh sb="11" eb="13">
      <t>シンヤ</t>
    </rPh>
    <rPh sb="14" eb="17">
      <t>ジカンタイ</t>
    </rPh>
    <rPh sb="18" eb="20">
      <t>クブン</t>
    </rPh>
    <phoneticPr fontId="29"/>
  </si>
  <si>
    <t>(5) 事業所の共同生活住居（ユニット）数</t>
    <rPh sb="4" eb="7">
      <t>ジギョウショ</t>
    </rPh>
    <rPh sb="8" eb="10">
      <t>キョウドウ</t>
    </rPh>
    <rPh sb="10" eb="12">
      <t>セイカツ</t>
    </rPh>
    <rPh sb="12" eb="14">
      <t>ジュウキョ</t>
    </rPh>
    <rPh sb="20" eb="21">
      <t>スウ</t>
    </rPh>
    <phoneticPr fontId="29"/>
  </si>
  <si>
    <t>人</t>
    <rPh sb="0" eb="1">
      <t>ニン</t>
    </rPh>
    <phoneticPr fontId="29"/>
  </si>
  <si>
    <t>（前年度の平均値または推定数）</t>
    <rPh sb="1" eb="4">
      <t>ゼンネンド</t>
    </rPh>
    <rPh sb="5" eb="8">
      <t>ヘイキンチ</t>
    </rPh>
    <rPh sb="11" eb="14">
      <t>スイテイスウ</t>
    </rPh>
    <phoneticPr fontId="29"/>
  </si>
  <si>
    <t>(4) 利用者数</t>
    <rPh sb="4" eb="7">
      <t>リヨウシャ</t>
    </rPh>
    <rPh sb="7" eb="8">
      <t>スウ</t>
    </rPh>
    <phoneticPr fontId="29"/>
  </si>
  <si>
    <t>日</t>
    <rPh sb="0" eb="1">
      <t>ニチ</t>
    </rPh>
    <phoneticPr fontId="29"/>
  </si>
  <si>
    <t>当月の日数</t>
    <rPh sb="0" eb="2">
      <t>トウゲツ</t>
    </rPh>
    <rPh sb="3" eb="5">
      <t>ニッスウ</t>
    </rPh>
    <phoneticPr fontId="29"/>
  </si>
  <si>
    <t>時間/月</t>
    <rPh sb="0" eb="2">
      <t>ジカン</t>
    </rPh>
    <rPh sb="3" eb="4">
      <t>ツキ</t>
    </rPh>
    <phoneticPr fontId="29"/>
  </si>
  <si>
    <t>時間/週</t>
    <rPh sb="0" eb="2">
      <t>ジカン</t>
    </rPh>
    <rPh sb="3" eb="4">
      <t>シュウ</t>
    </rPh>
    <phoneticPr fontId="29"/>
  </si>
  <si>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9"/>
  </si>
  <si>
    <t>予定</t>
  </si>
  <si>
    <t>(2)</t>
    <phoneticPr fontId="29"/>
  </si>
  <si>
    <t>４週</t>
  </si>
  <si>
    <t>(1)</t>
    <phoneticPr fontId="29"/>
  </si>
  <si>
    <t>○○○○</t>
    <phoneticPr fontId="29"/>
  </si>
  <si>
    <t>事業所名（</t>
    <rPh sb="0" eb="3">
      <t>ジギョウショ</t>
    </rPh>
    <rPh sb="3" eb="4">
      <t>メイ</t>
    </rPh>
    <phoneticPr fontId="29"/>
  </si>
  <si>
    <t>月</t>
    <rPh sb="0" eb="1">
      <t>ゲツ</t>
    </rPh>
    <phoneticPr fontId="29"/>
  </si>
  <si>
    <t>年</t>
    <rPh sb="0" eb="1">
      <t>ネン</t>
    </rPh>
    <phoneticPr fontId="29"/>
  </si>
  <si>
    <t>)</t>
    <phoneticPr fontId="29"/>
  </si>
  <si>
    <t>(</t>
    <phoneticPr fontId="29"/>
  </si>
  <si>
    <t>令和</t>
    <rPh sb="0" eb="2">
      <t>レイワ</t>
    </rPh>
    <phoneticPr fontId="29"/>
  </si>
  <si>
    <t>認知症対応型共同生活介護</t>
    <rPh sb="0" eb="12">
      <t>ニンチショウタイオウガタキョウドウセイカツカイゴ</t>
    </rPh>
    <phoneticPr fontId="29"/>
  </si>
  <si>
    <t>サービス種別（</t>
    <rPh sb="4" eb="6">
      <t>シュベツ</t>
    </rPh>
    <phoneticPr fontId="29"/>
  </si>
  <si>
    <t>従業者の勤務の体制及び勤務形態一覧表　</t>
  </si>
  <si>
    <t>（参考様式1）</t>
    <rPh sb="1" eb="3">
      <t>サンコウ</t>
    </rPh>
    <rPh sb="3" eb="5">
      <t>ヨウシキ</t>
    </rPh>
    <phoneticPr fontId="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</si>
  <si>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9"/>
  </si>
  <si>
    <t>・シフト記号が足りない場合は、適宜、行を追加してください。</t>
    <rPh sb="4" eb="6">
      <t>キゴウ</t>
    </rPh>
    <rPh sb="7" eb="8">
      <t>タ</t>
    </rPh>
    <rPh sb="11" eb="13">
      <t>バアイ</t>
    </rPh>
    <rPh sb="15" eb="17">
      <t>テキギ</t>
    </rPh>
    <rPh sb="18" eb="19">
      <t>ギョウ</t>
    </rPh>
    <rPh sb="20" eb="22">
      <t>ツイカ</t>
    </rPh>
    <phoneticPr fontId="29"/>
  </si>
  <si>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9"/>
  </si>
  <si>
    <t>・職種ごとの勤務時間を「○：○○～○：○○」と表記することが困難な場合は、No18～33を活用し、勤務時間数のみを入力してください。</t>
    <rPh sb="45" eb="47">
      <t>カツヨウ</t>
    </rPh>
    <phoneticPr fontId="29"/>
  </si>
  <si>
    <t>1日に2回勤務する場合</t>
    <phoneticPr fontId="29"/>
  </si>
  <si>
    <t>）</t>
    <phoneticPr fontId="29"/>
  </si>
  <si>
    <t>-</t>
  </si>
  <si>
    <t>（</t>
    <phoneticPr fontId="29"/>
  </si>
  <si>
    <t>～</t>
    <phoneticPr fontId="29"/>
  </si>
  <si>
    <t>-</t>
    <phoneticPr fontId="29"/>
  </si>
  <si>
    <t>～</t>
    <phoneticPr fontId="29"/>
  </si>
  <si>
    <t>-</t>
    <phoneticPr fontId="29"/>
  </si>
  <si>
    <t>-</t>
    <phoneticPr fontId="29"/>
  </si>
  <si>
    <t>：</t>
    <phoneticPr fontId="29"/>
  </si>
  <si>
    <t>～</t>
    <phoneticPr fontId="29"/>
  </si>
  <si>
    <t>～</t>
    <phoneticPr fontId="29"/>
  </si>
  <si>
    <t>）</t>
    <phoneticPr fontId="29"/>
  </si>
  <si>
    <t>（</t>
    <phoneticPr fontId="29"/>
  </si>
  <si>
    <t>：</t>
    <phoneticPr fontId="29"/>
  </si>
  <si>
    <t>：</t>
    <phoneticPr fontId="29"/>
  </si>
  <si>
    <t>ai</t>
    <phoneticPr fontId="29"/>
  </si>
  <si>
    <t>1日に2回勤務する場合</t>
    <phoneticPr fontId="29"/>
  </si>
  <si>
    <t>（</t>
    <phoneticPr fontId="29"/>
  </si>
  <si>
    <t>：</t>
    <phoneticPr fontId="29"/>
  </si>
  <si>
    <t>ah</t>
    <phoneticPr fontId="29"/>
  </si>
  <si>
    <t>1日に2回勤務する場合</t>
    <rPh sb="1" eb="2">
      <t>ニチ</t>
    </rPh>
    <rPh sb="4" eb="5">
      <t>カイ</t>
    </rPh>
    <rPh sb="5" eb="7">
      <t>キンム</t>
    </rPh>
    <rPh sb="9" eb="11">
      <t>バアイ</t>
    </rPh>
    <phoneticPr fontId="29"/>
  </si>
  <si>
    <t>ag</t>
    <phoneticPr fontId="29"/>
  </si>
  <si>
    <t>af</t>
    <phoneticPr fontId="29"/>
  </si>
  <si>
    <t>ae</t>
    <phoneticPr fontId="29"/>
  </si>
  <si>
    <t>ad</t>
    <phoneticPr fontId="29"/>
  </si>
  <si>
    <t>ac</t>
    <phoneticPr fontId="29"/>
  </si>
  <si>
    <t>ab</t>
    <phoneticPr fontId="29"/>
  </si>
  <si>
    <t>aa</t>
    <phoneticPr fontId="29"/>
  </si>
  <si>
    <t>x</t>
    <phoneticPr fontId="29"/>
  </si>
  <si>
    <t>z</t>
    <phoneticPr fontId="29"/>
  </si>
  <si>
    <t>y</t>
    <phoneticPr fontId="29"/>
  </si>
  <si>
    <t>w</t>
    <phoneticPr fontId="29"/>
  </si>
  <si>
    <t>v</t>
    <phoneticPr fontId="29"/>
  </si>
  <si>
    <t>u</t>
    <phoneticPr fontId="29"/>
  </si>
  <si>
    <t>t</t>
    <phoneticPr fontId="29"/>
  </si>
  <si>
    <t>s</t>
    <phoneticPr fontId="29"/>
  </si>
  <si>
    <t>r</t>
    <phoneticPr fontId="29"/>
  </si>
  <si>
    <t>q</t>
    <phoneticPr fontId="29"/>
  </si>
  <si>
    <t>p</t>
    <phoneticPr fontId="29"/>
  </si>
  <si>
    <t>o</t>
    <phoneticPr fontId="29"/>
  </si>
  <si>
    <t>n</t>
    <phoneticPr fontId="29"/>
  </si>
  <si>
    <t>m</t>
    <phoneticPr fontId="29"/>
  </si>
  <si>
    <t>l</t>
    <phoneticPr fontId="29"/>
  </si>
  <si>
    <t>k</t>
    <phoneticPr fontId="29"/>
  </si>
  <si>
    <t>j</t>
    <phoneticPr fontId="29"/>
  </si>
  <si>
    <t>i</t>
    <phoneticPr fontId="29"/>
  </si>
  <si>
    <t>h</t>
    <phoneticPr fontId="29"/>
  </si>
  <si>
    <t>g</t>
    <phoneticPr fontId="29"/>
  </si>
  <si>
    <t>f</t>
    <phoneticPr fontId="29"/>
  </si>
  <si>
    <t>e</t>
    <phoneticPr fontId="29"/>
  </si>
  <si>
    <t>d</t>
    <phoneticPr fontId="29"/>
  </si>
  <si>
    <t>c</t>
    <phoneticPr fontId="29"/>
  </si>
  <si>
    <t>b</t>
    <phoneticPr fontId="29"/>
  </si>
  <si>
    <t>a</t>
    <phoneticPr fontId="29"/>
  </si>
  <si>
    <t>の勤務時間</t>
    <rPh sb="1" eb="3">
      <t>キンム</t>
    </rPh>
    <rPh sb="3" eb="5">
      <t>ジカン</t>
    </rPh>
    <phoneticPr fontId="29"/>
  </si>
  <si>
    <t>勤務時間</t>
    <rPh sb="0" eb="2">
      <t>キンム</t>
    </rPh>
    <rPh sb="2" eb="4">
      <t>ジカン</t>
    </rPh>
    <phoneticPr fontId="29"/>
  </si>
  <si>
    <t>うち、休憩時間</t>
    <rPh sb="3" eb="5">
      <t>キュウケイ</t>
    </rPh>
    <rPh sb="5" eb="7">
      <t>ジカン</t>
    </rPh>
    <phoneticPr fontId="29"/>
  </si>
  <si>
    <t>終了時刻</t>
    <rPh sb="0" eb="2">
      <t>シュウリョウ</t>
    </rPh>
    <rPh sb="2" eb="4">
      <t>ジコク</t>
    </rPh>
    <phoneticPr fontId="29"/>
  </si>
  <si>
    <t>開始時刻</t>
    <rPh sb="0" eb="2">
      <t>カイシ</t>
    </rPh>
    <rPh sb="2" eb="4">
      <t>ジコク</t>
    </rPh>
    <phoneticPr fontId="29"/>
  </si>
  <si>
    <t>終業時刻</t>
    <rPh sb="0" eb="2">
      <t>シュウギョウ</t>
    </rPh>
    <rPh sb="2" eb="4">
      <t>ジコク</t>
    </rPh>
    <phoneticPr fontId="29"/>
  </si>
  <si>
    <t>始業時刻</t>
    <rPh sb="0" eb="2">
      <t>シギョウ</t>
    </rPh>
    <rPh sb="2" eb="4">
      <t>ジコク</t>
    </rPh>
    <phoneticPr fontId="29"/>
  </si>
  <si>
    <t>記号</t>
    <rPh sb="0" eb="2">
      <t>キゴウ</t>
    </rPh>
    <phoneticPr fontId="29"/>
  </si>
  <si>
    <t>No</t>
    <phoneticPr fontId="29"/>
  </si>
  <si>
    <t>自由記載欄</t>
    <rPh sb="0" eb="2">
      <t>ジユウ</t>
    </rPh>
    <rPh sb="2" eb="4">
      <t>キサイ</t>
    </rPh>
    <rPh sb="4" eb="5">
      <t>ラン</t>
    </rPh>
    <phoneticPr fontId="29"/>
  </si>
  <si>
    <t>夜間及び深夜</t>
    <rPh sb="0" eb="2">
      <t>ヤカン</t>
    </rPh>
    <rPh sb="2" eb="3">
      <t>オヨ</t>
    </rPh>
    <rPh sb="4" eb="6">
      <t>シンヤ</t>
    </rPh>
    <phoneticPr fontId="29"/>
  </si>
  <si>
    <t>日中の勤務時間</t>
    <rPh sb="0" eb="2">
      <t>ニッチュウ</t>
    </rPh>
    <rPh sb="3" eb="5">
      <t>キンム</t>
    </rPh>
    <rPh sb="5" eb="7">
      <t>ジカン</t>
    </rPh>
    <phoneticPr fontId="29"/>
  </si>
  <si>
    <t>日中の時間帯</t>
    <rPh sb="0" eb="2">
      <t>ニッチュウ</t>
    </rPh>
    <rPh sb="3" eb="6">
      <t>ジカンタイ</t>
    </rPh>
    <phoneticPr fontId="29"/>
  </si>
  <si>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9"/>
  </si>
  <si>
    <t>※24時間表記</t>
    <rPh sb="3" eb="5">
      <t>ジカン</t>
    </rPh>
    <rPh sb="5" eb="7">
      <t>ヒョウキ</t>
    </rPh>
    <phoneticPr fontId="29"/>
  </si>
  <si>
    <t>■シフト記号表（勤務時間帯）</t>
    <rPh sb="4" eb="6">
      <t>キゴウ</t>
    </rPh>
    <rPh sb="6" eb="7">
      <t>ヒョウ</t>
    </rPh>
    <rPh sb="8" eb="10">
      <t>キンム</t>
    </rPh>
    <rPh sb="10" eb="13">
      <t>ジカンタイ</t>
    </rPh>
    <phoneticPr fontId="29"/>
  </si>
  <si>
    <t>≪要 提出≫</t>
    <rPh sb="1" eb="2">
      <t>ヨウ</t>
    </rPh>
    <rPh sb="3" eb="5">
      <t>テイシュツ</t>
    </rPh>
    <phoneticPr fontId="29"/>
  </si>
  <si>
    <t>≪提出不要≫</t>
    <rPh sb="1" eb="3">
      <t>テイシュツ</t>
    </rPh>
    <rPh sb="3" eb="5">
      <t>フヨウ</t>
    </rPh>
    <phoneticPr fontId="29"/>
  </si>
  <si>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6"/>
  </si>
  <si>
    <t>・・・直接入力する必要がある箇所です。</t>
    <rPh sb="3" eb="5">
      <t>チョクセツ</t>
    </rPh>
    <rPh sb="5" eb="7">
      <t>ニュウリョク</t>
    </rPh>
    <rPh sb="9" eb="11">
      <t>ヒツヨウ</t>
    </rPh>
    <rPh sb="14" eb="16">
      <t>カショ</t>
    </rPh>
    <phoneticPr fontId="29"/>
  </si>
  <si>
    <t>下記の記入方法に従って、入力してください。</t>
    <phoneticPr fontId="29"/>
  </si>
  <si>
    <t>・・・プルダウンから選択して入力する必要がある箇所です。</t>
    <rPh sb="10" eb="12">
      <t>センタク</t>
    </rPh>
    <rPh sb="14" eb="16">
      <t>ニュウリョク</t>
    </rPh>
    <rPh sb="18" eb="20">
      <t>ヒツヨウ</t>
    </rPh>
    <rPh sb="23" eb="25">
      <t>カショ</t>
    </rPh>
    <phoneticPr fontId="2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</si>
  <si>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</si>
  <si>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9"/>
  </si>
  <si>
    <t>　(1) 「４週」・「暦月」のいずれかを選択してください。</t>
    <rPh sb="7" eb="8">
      <t>シュウ</t>
    </rPh>
    <rPh sb="11" eb="12">
      <t>レキ</t>
    </rPh>
    <rPh sb="12" eb="13">
      <t>ツキ</t>
    </rPh>
    <rPh sb="20" eb="22">
      <t>センタク</t>
    </rPh>
    <phoneticPr fontId="2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</si>
  <si>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</si>
  <si>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9"/>
  </si>
  <si>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9"/>
  </si>
  <si>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9"/>
  </si>
  <si>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9"/>
  </si>
  <si>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9"/>
  </si>
  <si>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9"/>
  </si>
  <si>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9"/>
  </si>
  <si>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9"/>
  </si>
  <si>
    <t xml:space="preserve"> 　　 記入の順序は、職種ごとにまとめてください。</t>
    <rPh sb="4" eb="6">
      <t>キニュウ</t>
    </rPh>
    <rPh sb="7" eb="9">
      <t>ジュンジョ</t>
    </rPh>
    <rPh sb="11" eb="13">
      <t>ショクシュ</t>
    </rPh>
    <phoneticPr fontId="29"/>
  </si>
  <si>
    <t>No</t>
    <phoneticPr fontId="29"/>
  </si>
  <si>
    <t>職種名</t>
    <rPh sb="0" eb="2">
      <t>ショクシュ</t>
    </rPh>
    <rPh sb="2" eb="3">
      <t>メイ</t>
    </rPh>
    <phoneticPr fontId="29"/>
  </si>
  <si>
    <t>管理者</t>
    <rPh sb="0" eb="3">
      <t>カンリシャ</t>
    </rPh>
    <phoneticPr fontId="29"/>
  </si>
  <si>
    <t>介護従業者</t>
    <rPh sb="0" eb="2">
      <t>カイゴ</t>
    </rPh>
    <rPh sb="2" eb="5">
      <t>ジュウギョウシャ</t>
    </rPh>
    <phoneticPr fontId="29"/>
  </si>
  <si>
    <t>計画作成担当者</t>
    <rPh sb="0" eb="2">
      <t>ケイカク</t>
    </rPh>
    <rPh sb="2" eb="4">
      <t>サクセイ</t>
    </rPh>
    <rPh sb="4" eb="7">
      <t>タントウシャ</t>
    </rPh>
    <phoneticPr fontId="29"/>
  </si>
  <si>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</si>
  <si>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9"/>
  </si>
  <si>
    <t>区分</t>
    <rPh sb="0" eb="2">
      <t>クブン</t>
    </rPh>
    <phoneticPr fontId="29"/>
  </si>
  <si>
    <t>A</t>
    <phoneticPr fontId="29"/>
  </si>
  <si>
    <t>常勤で専従</t>
    <rPh sb="0" eb="2">
      <t>ジョウキン</t>
    </rPh>
    <rPh sb="3" eb="5">
      <t>センジュウ</t>
    </rPh>
    <phoneticPr fontId="29"/>
  </si>
  <si>
    <t>B</t>
    <phoneticPr fontId="29"/>
  </si>
  <si>
    <t>常勤で兼務</t>
    <rPh sb="0" eb="2">
      <t>ジョウキン</t>
    </rPh>
    <rPh sb="3" eb="5">
      <t>ケンム</t>
    </rPh>
    <phoneticPr fontId="29"/>
  </si>
  <si>
    <t>C</t>
    <phoneticPr fontId="29"/>
  </si>
  <si>
    <t>非常勤で専従</t>
    <rPh sb="0" eb="3">
      <t>ヒジョウキン</t>
    </rPh>
    <rPh sb="4" eb="6">
      <t>センジュウ</t>
    </rPh>
    <phoneticPr fontId="29"/>
  </si>
  <si>
    <t>D</t>
    <phoneticPr fontId="29"/>
  </si>
  <si>
    <t>非常勤で兼務</t>
    <rPh sb="0" eb="1">
      <t>ヒ</t>
    </rPh>
    <rPh sb="1" eb="3">
      <t>ジョウキン</t>
    </rPh>
    <rPh sb="4" eb="6">
      <t>ケンム</t>
    </rPh>
    <phoneticPr fontId="29"/>
  </si>
  <si>
    <t>（注）常勤・非常勤の区分について</t>
    <rPh sb="1" eb="2">
      <t>チュウ</t>
    </rPh>
    <rPh sb="3" eb="5">
      <t>ジョウキン</t>
    </rPh>
    <rPh sb="6" eb="9">
      <t>ヒジョウキン</t>
    </rPh>
    <rPh sb="10" eb="12">
      <t>クブン</t>
    </rPh>
    <phoneticPr fontId="2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</si>
  <si>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</si>
  <si>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9"/>
  </si>
  <si>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</si>
  <si>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9"/>
  </si>
  <si>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9"/>
  </si>
  <si>
    <t>　(10) 従業者の氏名を記入してください。</t>
    <rPh sb="6" eb="9">
      <t>ジュウギョウシャ</t>
    </rPh>
    <rPh sb="10" eb="12">
      <t>シメイ</t>
    </rPh>
    <rPh sb="13" eb="15">
      <t>キニュウ</t>
    </rPh>
    <phoneticPr fontId="29"/>
  </si>
  <si>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9"/>
  </si>
  <si>
    <t>　　  ※ 指定基準の確認に際しては、４週分の入力で差し支えありません。</t>
  </si>
  <si>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</si>
  <si>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9"/>
  </si>
  <si>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9"/>
  </si>
  <si>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</si>
  <si>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9"/>
  </si>
  <si>
    <t>　　　 その他、特記事項欄としてもご活用ください。</t>
    <rPh sb="6" eb="7">
      <t>タ</t>
    </rPh>
    <rPh sb="8" eb="10">
      <t>トッキ</t>
    </rPh>
    <rPh sb="10" eb="12">
      <t>ジコウ</t>
    </rPh>
    <rPh sb="12" eb="13">
      <t>ラン</t>
    </rPh>
    <rPh sb="18" eb="20">
      <t>カツヨウ</t>
    </rPh>
    <phoneticPr fontId="29"/>
  </si>
  <si>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9"/>
  </si>
  <si>
    <t>に色づけされます。</t>
    <rPh sb="1" eb="2">
      <t>イロ</t>
    </rPh>
    <phoneticPr fontId="29"/>
  </si>
  <si>
    <t>　(16) 通いサービスの利用者数を入力してください。</t>
    <rPh sb="6" eb="7">
      <t>カヨ</t>
    </rPh>
    <rPh sb="13" eb="16">
      <t>リヨウシャ</t>
    </rPh>
    <rPh sb="16" eb="17">
      <t>スウ</t>
    </rPh>
    <rPh sb="18" eb="20">
      <t>ニュウリョク</t>
    </rPh>
    <phoneticPr fontId="29"/>
  </si>
  <si>
    <t>　(17) 宿泊サービスの利用者数を入力してください。</t>
    <rPh sb="6" eb="8">
      <t>シュクハク</t>
    </rPh>
    <rPh sb="13" eb="16">
      <t>リヨウシャ</t>
    </rPh>
    <rPh sb="16" eb="17">
      <t>スウ</t>
    </rPh>
    <rPh sb="18" eb="20">
      <t>ニュウリョク</t>
    </rPh>
    <phoneticPr fontId="29"/>
  </si>
  <si>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9"/>
  </si>
  <si>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</si>
  <si>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</si>
  <si>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9"/>
  </si>
  <si>
    <t>　・「名前」に職種名を入力</t>
    <rPh sb="3" eb="5">
      <t>ナマエ</t>
    </rPh>
    <rPh sb="7" eb="9">
      <t>ショクシュ</t>
    </rPh>
    <rPh sb="9" eb="10">
      <t>メイ</t>
    </rPh>
    <rPh sb="11" eb="13">
      <t>ニュウリョク</t>
    </rPh>
    <phoneticPr fontId="29"/>
  </si>
  <si>
    <t>　・「数式」タブ　⇒　「名前の定義」を選択</t>
    <rPh sb="3" eb="5">
      <t>スウシキ</t>
    </rPh>
    <rPh sb="12" eb="14">
      <t>ナマエ</t>
    </rPh>
    <rPh sb="15" eb="17">
      <t>テイギ</t>
    </rPh>
    <rPh sb="19" eb="21">
      <t>センタク</t>
    </rPh>
    <phoneticPr fontId="2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</si>
  <si>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9"/>
  </si>
  <si>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9"/>
  </si>
  <si>
    <t>　行が足りない場合は、適宜追加してください。</t>
    <rPh sb="1" eb="2">
      <t>ギョウ</t>
    </rPh>
    <rPh sb="3" eb="4">
      <t>タ</t>
    </rPh>
    <rPh sb="7" eb="9">
      <t>バアイ</t>
    </rPh>
    <rPh sb="11" eb="13">
      <t>テキギ</t>
    </rPh>
    <rPh sb="13" eb="15">
      <t>ツイカ</t>
    </rPh>
    <phoneticPr fontId="2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</si>
  <si>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9"/>
  </si>
  <si>
    <t>　E列・・・「計画作成担当者」</t>
    <rPh sb="2" eb="3">
      <t>レツ</t>
    </rPh>
    <rPh sb="7" eb="9">
      <t>ケイカク</t>
    </rPh>
    <rPh sb="9" eb="11">
      <t>サクセイ</t>
    </rPh>
    <rPh sb="11" eb="14">
      <t>タントウシャ</t>
    </rPh>
    <phoneticPr fontId="29"/>
  </si>
  <si>
    <t>　D列・・・「介護従業者」</t>
    <rPh sb="2" eb="3">
      <t>レツ</t>
    </rPh>
    <rPh sb="7" eb="9">
      <t>カイゴ</t>
    </rPh>
    <rPh sb="9" eb="12">
      <t>ジュウギョウシャ</t>
    </rPh>
    <phoneticPr fontId="29"/>
  </si>
  <si>
    <t>　C列・・・「管理者」</t>
    <rPh sb="2" eb="3">
      <t>レツ</t>
    </rPh>
    <rPh sb="7" eb="10">
      <t>カンリシャ</t>
    </rPh>
    <phoneticPr fontId="29"/>
  </si>
  <si>
    <t>　C14～L14・・・「職種」</t>
    <rPh sb="12" eb="14">
      <t>ショクシュ</t>
    </rPh>
    <phoneticPr fontId="29"/>
  </si>
  <si>
    <t>※ INDIRECT関数使用のため、以下のとおりセルに「名前の定義」をしています。</t>
    <rPh sb="10" eb="12">
      <t>カンスウ</t>
    </rPh>
    <rPh sb="12" eb="14">
      <t>シヨウ</t>
    </rPh>
    <rPh sb="18" eb="20">
      <t>イカ</t>
    </rPh>
    <rPh sb="28" eb="30">
      <t>ナマエ</t>
    </rPh>
    <rPh sb="31" eb="33">
      <t>テイギ</t>
    </rPh>
    <phoneticPr fontId="29"/>
  </si>
  <si>
    <t>【自治体の皆様へ】</t>
    <rPh sb="1" eb="4">
      <t>ジチタイ</t>
    </rPh>
    <rPh sb="5" eb="7">
      <t>ミナサマ</t>
    </rPh>
    <phoneticPr fontId="29"/>
  </si>
  <si>
    <t>ー</t>
    <phoneticPr fontId="29"/>
  </si>
  <si>
    <t>ー</t>
    <phoneticPr fontId="29"/>
  </si>
  <si>
    <t>ー</t>
    <phoneticPr fontId="29"/>
  </si>
  <si>
    <t>ー</t>
  </si>
  <si>
    <t>基礎課程修了</t>
    <rPh sb="0" eb="2">
      <t>キソ</t>
    </rPh>
    <rPh sb="2" eb="4">
      <t>カテイ</t>
    </rPh>
    <rPh sb="4" eb="6">
      <t>シュウリョウ</t>
    </rPh>
    <phoneticPr fontId="29"/>
  </si>
  <si>
    <t>介護福祉士</t>
    <rPh sb="0" eb="2">
      <t>カイゴ</t>
    </rPh>
    <rPh sb="2" eb="5">
      <t>フクシシ</t>
    </rPh>
    <phoneticPr fontId="29"/>
  </si>
  <si>
    <t>実践者研修修了</t>
    <rPh sb="0" eb="3">
      <t>ジッセンシャ</t>
    </rPh>
    <rPh sb="3" eb="5">
      <t>ケンシュウ</t>
    </rPh>
    <rPh sb="5" eb="7">
      <t>シュウリョウ</t>
    </rPh>
    <phoneticPr fontId="29"/>
  </si>
  <si>
    <t>准看護師</t>
    <rPh sb="0" eb="4">
      <t>ジュンカンゴシ</t>
    </rPh>
    <phoneticPr fontId="29"/>
  </si>
  <si>
    <t>ー</t>
    <phoneticPr fontId="29"/>
  </si>
  <si>
    <t>介護支援専門員</t>
    <rPh sb="0" eb="2">
      <t>カイゴ</t>
    </rPh>
    <rPh sb="2" eb="4">
      <t>シエン</t>
    </rPh>
    <rPh sb="4" eb="7">
      <t>センモンイン</t>
    </rPh>
    <phoneticPr fontId="29"/>
  </si>
  <si>
    <t>看護師</t>
    <rPh sb="0" eb="3">
      <t>カンゴシ</t>
    </rPh>
    <phoneticPr fontId="29"/>
  </si>
  <si>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9"/>
  </si>
  <si>
    <t>資格</t>
    <rPh sb="0" eb="2">
      <t>シカク</t>
    </rPh>
    <phoneticPr fontId="29"/>
  </si>
  <si>
    <t>２．職種名・資格名称</t>
    <rPh sb="2" eb="4">
      <t>ショクシュ</t>
    </rPh>
    <rPh sb="4" eb="5">
      <t>メイ</t>
    </rPh>
    <rPh sb="6" eb="8">
      <t>シカク</t>
    </rPh>
    <rPh sb="8" eb="10">
      <t>メイショウ</t>
    </rPh>
    <phoneticPr fontId="29"/>
  </si>
  <si>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9"/>
  </si>
  <si>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9"/>
  </si>
  <si>
    <t>認知症対応型共同生活介護・介護予防認知症対応型共同生活介護</t>
  </si>
  <si>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9"/>
  </si>
  <si>
    <t>サービス種別</t>
    <rPh sb="4" eb="6">
      <t>シュベツ</t>
    </rPh>
    <phoneticPr fontId="29"/>
  </si>
  <si>
    <t>No</t>
    <phoneticPr fontId="29"/>
  </si>
  <si>
    <t>１．サービス種別</t>
    <rPh sb="6" eb="8">
      <t>シュベツ</t>
    </rPh>
    <phoneticPr fontId="29"/>
  </si>
  <si>
    <t>令和　年度</t>
    <phoneticPr fontId="2"/>
  </si>
  <si>
    <t>（人員に関する基準）</t>
    <rPh sb="1" eb="3">
      <t>ジンイン</t>
    </rPh>
    <rPh sb="4" eb="5">
      <t>カン</t>
    </rPh>
    <rPh sb="7" eb="9">
      <t>キジュン</t>
    </rPh>
    <phoneticPr fontId="2"/>
  </si>
  <si>
    <t>1-1</t>
    <phoneticPr fontId="2"/>
  </si>
  <si>
    <t>1-2</t>
    <phoneticPr fontId="2"/>
  </si>
  <si>
    <t>1-3</t>
    <phoneticPr fontId="2"/>
  </si>
  <si>
    <t>2-1</t>
    <phoneticPr fontId="2"/>
  </si>
  <si>
    <t>2-2</t>
    <phoneticPr fontId="2"/>
  </si>
  <si>
    <t>2-3</t>
    <phoneticPr fontId="2"/>
  </si>
  <si>
    <t>（設備に関する基準）</t>
    <rPh sb="1" eb="3">
      <t>セツビ</t>
    </rPh>
    <rPh sb="4" eb="5">
      <t>カン</t>
    </rPh>
    <rPh sb="7" eb="9">
      <t>キジュン</t>
    </rPh>
    <phoneticPr fontId="2"/>
  </si>
  <si>
    <t>（運営に関する基準）</t>
    <phoneticPr fontId="2"/>
  </si>
  <si>
    <t>１ユニットの定員は、５人以上１０人以下であるか。</t>
    <phoneticPr fontId="2"/>
  </si>
  <si>
    <t>１つの居室の床面積は７．４３㎡以上となっているか。また、定員は１人であるか。ただし、利用者の処遇上必要と認められる場合を除く。</t>
    <rPh sb="42" eb="45">
      <t>リヨウシャ</t>
    </rPh>
    <rPh sb="46" eb="48">
      <t>ショグウ</t>
    </rPh>
    <rPh sb="48" eb="49">
      <t>ジョウ</t>
    </rPh>
    <rPh sb="49" eb="51">
      <t>ヒツヨウ</t>
    </rPh>
    <rPh sb="52" eb="53">
      <t>ミト</t>
    </rPh>
    <rPh sb="57" eb="59">
      <t>バアイ</t>
    </rPh>
    <rPh sb="60" eb="61">
      <t>ノゾ</t>
    </rPh>
    <phoneticPr fontId="2"/>
  </si>
  <si>
    <t>サービスの提供の開始に際し、利用者の被保険者証で、被保険者資格、要介護認定の有無及び要介護認定の有効期間を確認しているか。</t>
    <rPh sb="14" eb="16">
      <t>リヨウ</t>
    </rPh>
    <phoneticPr fontId="2"/>
  </si>
  <si>
    <t>被保険者証に認定審査会意見が記載されているときは、サービス提供に際し､その意見を考慮しているか。</t>
    <phoneticPr fontId="2"/>
  </si>
  <si>
    <t>要介護者等であって認知症である者のうち、少人数による共同生活を営むことに支障がない者にサービスを提供しているか。</t>
    <phoneticPr fontId="2"/>
  </si>
  <si>
    <t xml:space="preserve">入居申込者の入居に際しては、主治医の診断書等により入居申込者が認知症である者であることを確認しているか。
</t>
    <phoneticPr fontId="2"/>
  </si>
  <si>
    <t>入居申込者の入居に際しては、その者の心身の状況、生活歴、病歴等の把握に努めているか。</t>
    <phoneticPr fontId="2"/>
  </si>
  <si>
    <t>提供した具体的なサービスの内容を記録しているか。</t>
    <phoneticPr fontId="2"/>
  </si>
  <si>
    <t>利用者負担として、地域密着型介護サービス費用基準額または地域密着型介護予防サービス費用基準額の１割、２割又は３割の支払を受けているか。</t>
    <phoneticPr fontId="2"/>
  </si>
  <si>
    <t>利用料に法定代理受領サービスに該当するサービスを提供した場合とそれ以外の場合との間で不合理な差額を生じさせていないか。</t>
    <phoneticPr fontId="2"/>
  </si>
  <si>
    <t xml:space="preserve">利用料の他には、次の費用の額以外の支払を受けていないか。
①食材料費
②理美容代
③おむつ代
④①～③のほか、サービス提供において、提供される便宜のうち、日常生活においても通常必要となるものに係る費用であって、その利用者に負担させることが適当と認められる費用
</t>
    <rPh sb="59" eb="61">
      <t>テイキョウ</t>
    </rPh>
    <rPh sb="107" eb="109">
      <t>リヨウ</t>
    </rPh>
    <phoneticPr fontId="2"/>
  </si>
  <si>
    <t>利用者の認知症の症状の進行を緩和し、安心して日常生活を送ることができるよう、利用者の心身の状況を踏まえ、妥当適切に行っているか。</t>
    <rPh sb="0" eb="2">
      <t>リヨウ</t>
    </rPh>
    <rPh sb="38" eb="40">
      <t>リヨウ</t>
    </rPh>
    <phoneticPr fontId="2"/>
  </si>
  <si>
    <t>利用者一人一人の人格を尊重し、利用者がそれぞれの役割を持って家庭的な環境の下で日常生活を送ることができるよう配慮して行っているか。</t>
    <rPh sb="0" eb="2">
      <t>リヨウ</t>
    </rPh>
    <rPh sb="15" eb="17">
      <t>リヨウ</t>
    </rPh>
    <phoneticPr fontId="2"/>
  </si>
  <si>
    <t>認知症対応型共同生活介護計画に基づき、漫然かつ画一的なものとならないよう配慮して行っているか。</t>
    <phoneticPr fontId="2"/>
  </si>
  <si>
    <t>共同生活住居における介護従業者は、サービスの提供に当たっては、懇切丁寧に行うことを旨とし、利用者又はその家族に対し、サービスの提供方法等について、理解しやすいように説明を行っているか。</t>
    <rPh sb="45" eb="47">
      <t>リヨウ</t>
    </rPh>
    <phoneticPr fontId="2"/>
  </si>
  <si>
    <t>利用者の介護予防に資するよう、その目標を設定し、計画的に行われているか。</t>
    <rPh sb="0" eb="2">
      <t>リヨウ</t>
    </rPh>
    <phoneticPr fontId="2"/>
  </si>
  <si>
    <t>利用者がその有する能力を最大限活用することができるような方法によるサービスの提供に努め、その能力を阻害する等の不適切なサービスの提供を行わないよう配慮しているか。</t>
    <rPh sb="0" eb="2">
      <t>リヨウ</t>
    </rPh>
    <phoneticPr fontId="2"/>
  </si>
  <si>
    <t>サービスの提供に当たり、利用者とのコミュニケーションを十分に図ることその他の様々な方法により、利用者が主体的に事業に参加するよう適切な働きかけに努めているか。</t>
    <rPh sb="12" eb="14">
      <t>リヨウ</t>
    </rPh>
    <rPh sb="47" eb="49">
      <t>リヨウ</t>
    </rPh>
    <phoneticPr fontId="2"/>
  </si>
  <si>
    <t>共同生活住居の管理者は、計画作成担当者に認知症対応型共同生活介護計画の作成に関する業務を担当させているか。</t>
    <phoneticPr fontId="2"/>
  </si>
  <si>
    <t>利用者の心身の状況に応じ、利用者の自立の支援と日常生活の充実に資するよう適切な技術をもって介護サービスを提供しているか。また、その際、利用者の人格に十分配慮しているか。</t>
    <rPh sb="0" eb="2">
      <t>リヨウ</t>
    </rPh>
    <rPh sb="13" eb="15">
      <t>リヨウ</t>
    </rPh>
    <rPh sb="67" eb="69">
      <t>リヨウ</t>
    </rPh>
    <phoneticPr fontId="2"/>
  </si>
  <si>
    <t>利用者の負担により、当該共同生活住居における介護従業者以外の者による介護を受けさせていないか。</t>
    <rPh sb="0" eb="2">
      <t>リヨウ</t>
    </rPh>
    <phoneticPr fontId="2"/>
  </si>
  <si>
    <t>利用者の食事その他の家事等は、原則として利用者と介護従業者が共同で行うよう努めているか。</t>
    <rPh sb="0" eb="2">
      <t>リヨウ</t>
    </rPh>
    <rPh sb="20" eb="22">
      <t>リヨウ</t>
    </rPh>
    <phoneticPr fontId="2"/>
  </si>
  <si>
    <t>サービス提供中に、利用者に病状の急変が生じた場合その他必要な場合は、速やかに主治医又はあらかじめ定めた協力医療機関への連絡を行う等の必要な措置を講じているか。</t>
    <rPh sb="9" eb="11">
      <t>リヨウ</t>
    </rPh>
    <phoneticPr fontId="2"/>
  </si>
  <si>
    <t>(1)の介護従業者の勤務の体制を定めるに当たっては、利用者が安心して日常生活を送ることができるよう、継続性を重視したサービスの提供に配慮しているか。</t>
    <rPh sb="26" eb="28">
      <t>リヨウ</t>
    </rPh>
    <phoneticPr fontId="2"/>
  </si>
  <si>
    <t xml:space="preserve">(解釈通知)
職場におけるハラスメントの内容及び職場におけるハラスメントを行ってはならない旨の方針を明確化し、従業員に周知・啓発しているか。
                                                    </t>
    <phoneticPr fontId="2"/>
  </si>
  <si>
    <t xml:space="preserve">(解釈通知)
相談に対応する職員をあらかじめ定めること等により、相談への対応の窓口をあらかじめ定め、労働者に周知を行っているか。
                                                    </t>
    <phoneticPr fontId="2"/>
  </si>
  <si>
    <t>入居定員及び居室の定員を超えて入居させていないか。</t>
    <phoneticPr fontId="2"/>
  </si>
  <si>
    <t>(解釈通知)
苦情がサービスの質の向上を図る上での重要な情報であることの認識に立ち、苦情の内容を踏まえ、サービスの質の向上に向けた取組を自ら行っているか。</t>
    <phoneticPr fontId="2"/>
  </si>
  <si>
    <t>提供したサービスに関し、市が行う文書その他の物件の提出若しくは提示の求め又は市の職員からの質問若しくは照会に応じているか。また、入居者からの苦情に関して市が行う調査に協力するとともに、市から指導又は助言を受けた場合においては、当該指導又は助言に従って必要な改善を行っているか。</t>
    <phoneticPr fontId="2"/>
  </si>
  <si>
    <t>提供したサービスに係る入居者からの苦情に関して国民健康保険団体連合会が行う調査に協力するとともに、国民健康保険団体連合会から指導又は助言を受けた場合においては、当該指導又は助言に従って必要な改善を行っているか。</t>
    <phoneticPr fontId="2"/>
  </si>
  <si>
    <t>事業の運営に当たっては、地域住民又はその自発的な活動等との連携及び協力を行う等の地域との交流を図っているか。</t>
    <phoneticPr fontId="2"/>
  </si>
  <si>
    <t>(1)の事故の状況及び事故に際して採った処置について記録しているか。</t>
    <phoneticPr fontId="2"/>
  </si>
  <si>
    <t>(解釈通知)
事故が生じた際にはその原因を解明し、再発生を防ぐための対策を講じているか。</t>
    <phoneticPr fontId="2"/>
  </si>
  <si>
    <t>利用者に対するサービスの提供により賠償すべき事故が発生した場合は、損害賠償を速やかに行っているか。</t>
    <rPh sb="0" eb="2">
      <t>リヨウ</t>
    </rPh>
    <phoneticPr fontId="2"/>
  </si>
  <si>
    <t>（その他）</t>
    <rPh sb="3" eb="4">
      <t>タ</t>
    </rPh>
    <phoneticPr fontId="2"/>
  </si>
  <si>
    <t>（基本方針）</t>
    <rPh sb="1" eb="3">
      <t>キホン</t>
    </rPh>
    <rPh sb="3" eb="5">
      <t>ホウシン</t>
    </rPh>
    <phoneticPr fontId="2"/>
  </si>
  <si>
    <t>共同生活住居ごとに専らその職務に従事する常勤の管理者を配置しているか。</t>
    <phoneticPr fontId="2"/>
  </si>
  <si>
    <t>３年以上認知症である者の介護に従事した経験があり、必要な知識及び経験を有する者であるか。</t>
    <phoneticPr fontId="2"/>
  </si>
  <si>
    <t>認知症である者の介護に従事した経験を有する者又は保健医療サービス若しくは福祉サービスの提供を行う事業の経営に携わった経験を有する者であるか。</t>
    <phoneticPr fontId="2"/>
  </si>
  <si>
    <t>三重県が実施する「認知症対応型サービス事業開設者研修」を受講しているか。</t>
    <phoneticPr fontId="2"/>
  </si>
  <si>
    <t>遅くとも有効期間が終了する３０日前には要介護認定の更新申請が行われるように必要な援助を行っているか。</t>
    <phoneticPr fontId="2"/>
  </si>
  <si>
    <t>利用者の趣味又は嗜好に応じた活動の支援に努めているか。</t>
    <rPh sb="0" eb="2">
      <t>リヨウ</t>
    </rPh>
    <phoneticPr fontId="2"/>
  </si>
  <si>
    <t>利用者の退居の際には、利用者及びその家族の希望を踏まえた上で退居後の生活環境や介護の継続性に配慮し、退居に必要な援助を行っているか。</t>
    <rPh sb="0" eb="2">
      <t>リヨウ</t>
    </rPh>
    <rPh sb="11" eb="13">
      <t>リヨウ</t>
    </rPh>
    <phoneticPr fontId="2"/>
  </si>
  <si>
    <t>利用者の退居に際しては、利用者又はその家族に対し、適切な指導を行うとともに、居宅介護支援事業者等への情報の提供及び保健医療サービス又は福祉サービスを提供する者との密接な連携に努めているか。</t>
    <rPh sb="0" eb="2">
      <t>リヨウ</t>
    </rPh>
    <rPh sb="12" eb="14">
      <t>リヨウ</t>
    </rPh>
    <phoneticPr fontId="2"/>
  </si>
  <si>
    <t>入居に際しては入居の年月日及びグループホームの名称を、退居に際しては退居の年月日を利用者の被保険者証に記載しているか。</t>
    <rPh sb="41" eb="43">
      <t>リヨウ</t>
    </rPh>
    <phoneticPr fontId="2"/>
  </si>
  <si>
    <t>サービスの提供に当たり、利用者ができる限り要介護状態とならないで自立した日常生活を営むことができるよう支援することを目的とするものであると意識してサービスの提供に当たっているか。</t>
    <rPh sb="12" eb="14">
      <t>リヨウ</t>
    </rPh>
    <phoneticPr fontId="2"/>
  </si>
  <si>
    <t>利用者及びその家族からの苦情に迅速かつ適切に対応するために、苦情受付窓口を設置する等の必要な措置を講じているか。
(解釈通知)
・相談窓口、苦情処理の体制及び手順等事業所における苦情を処理するために講ずる措置の概要について明らかにする
・利用申込者又はその家族にサービスの内容を説明する文書に苦情に対する対応の内容についても併せて記載するとともに、事業所に掲示する</t>
    <rPh sb="0" eb="2">
      <t>リヨウ</t>
    </rPh>
    <phoneticPr fontId="2"/>
  </si>
  <si>
    <t>事業の運営に当たっては、提供したサービスに関する利用者からの苦情に関して、市が派遣する者が相談及び援助を行う事業その他の市が実施する事業に協力するよう努めているか。</t>
    <rPh sb="24" eb="27">
      <t>リヨウシャ</t>
    </rPh>
    <phoneticPr fontId="2"/>
  </si>
  <si>
    <t>三重県が実施する「認知症対応型サービス事業管理者研修」を修了しているか。</t>
    <rPh sb="28" eb="30">
      <t>シュウリョウ</t>
    </rPh>
    <phoneticPr fontId="2"/>
  </si>
  <si>
    <t>利用申込者が要介護認定申請を行っていない場合、当該申請のために必要な援助を行っているか。</t>
    <rPh sb="0" eb="2">
      <t>リヨウ</t>
    </rPh>
    <rPh sb="2" eb="4">
      <t>モウシコミ</t>
    </rPh>
    <rPh sb="11" eb="13">
      <t>シンセイ</t>
    </rPh>
    <rPh sb="14" eb="15">
      <t>オコナ</t>
    </rPh>
    <rPh sb="23" eb="25">
      <t>トウガイ</t>
    </rPh>
    <phoneticPr fontId="2"/>
  </si>
  <si>
    <t>サービスの提供の開始に際し、利用申込者が要介護認定を受けていない場合、その認定申請を行っているか確認しているか。</t>
    <rPh sb="14" eb="16">
      <t>リヨウ</t>
    </rPh>
    <rPh sb="23" eb="25">
      <t>ニンテイ</t>
    </rPh>
    <rPh sb="26" eb="27">
      <t>ウ</t>
    </rPh>
    <rPh sb="32" eb="34">
      <t>バアイ</t>
    </rPh>
    <phoneticPr fontId="2"/>
  </si>
  <si>
    <t>利用者が日常生活を営む上で必要な行政機関に対する手続等について、利用者又はその家族が行うことが困難な場合は、同意を得て代行しているか。</t>
    <rPh sb="0" eb="2">
      <t>リヨウ</t>
    </rPh>
    <rPh sb="32" eb="34">
      <t>リヨウ</t>
    </rPh>
    <phoneticPr fontId="2"/>
  </si>
  <si>
    <t>常に利用者の家族との連携を図るとともに、利用者とその家族との交流等の機会を確保するよう努めているか。</t>
    <rPh sb="2" eb="4">
      <t>リヨウ</t>
    </rPh>
    <rPh sb="20" eb="22">
      <t>リヨウ</t>
    </rPh>
    <phoneticPr fontId="2"/>
  </si>
  <si>
    <t>従業者の管理及びサービスの利用の申込みに係る調整、業務の実施状況の把握その他の管理を一元的に行っているか。</t>
    <phoneticPr fontId="2"/>
  </si>
  <si>
    <t>共同生活住居の管理者は、同時に介護保険施設、居宅サービス、地域密着型サービス、介護予防サービス若しくは地域密着型介護予防サービスを行う事業所、病院、診療所又は社会福祉施設を管理する者となっていないか。但し、同一敷地内にあるなどの理由がある場合はこの限りではない。</t>
    <rPh sb="114" eb="116">
      <t>リユウ</t>
    </rPh>
    <rPh sb="119" eb="121">
      <t>バアイ</t>
    </rPh>
    <phoneticPr fontId="2"/>
  </si>
  <si>
    <t>利用者の病状の急変等に備えるため、あらかじめ、協力医療機関を定めているか。</t>
    <rPh sb="0" eb="2">
      <t>リヨウ</t>
    </rPh>
    <phoneticPr fontId="2"/>
  </si>
  <si>
    <t>あらかじめ、協力歯科医療機関を定めておくよう努めているか。</t>
    <phoneticPr fontId="2"/>
  </si>
  <si>
    <t>サービスの提供体制の確保、夜間における緊急時の対応等のため、介護老人福祉施設、介護老人保健施設、介護医療院、病院等との間の連携及び支援の体制を整えているか。</t>
    <phoneticPr fontId="2"/>
  </si>
  <si>
    <t>(解釈通知)
利用者の入院や休日夜間等における対応について円滑な協力を得るため、協力医療機関等との間で必要な事項を取り決めているか。</t>
    <phoneticPr fontId="2"/>
  </si>
  <si>
    <t>居宅介護支援事業者又はその従業者に対し、要介護被保険者等に対して当該共同生活住居を紹介することの対償として、金品その他の財産上の利益を供与していないか。</t>
    <phoneticPr fontId="2"/>
  </si>
  <si>
    <t>居宅介護支援事業者又はその従業者から、共同生活住居からの退居者を紹介することの対償として、金品その他の財産上の利益を収受していないか。</t>
    <phoneticPr fontId="2"/>
  </si>
  <si>
    <t>利用者の心身の状況を踏まえ、妥当適切なサービスが行われているかどうかを確認するために市が行う調査に協力するとともに、市から指導又は助言を受けた場合においては、当該指導又は助言に従って必要な改善を行っているか。</t>
    <rPh sb="0" eb="2">
      <t>リヨウ</t>
    </rPh>
    <phoneticPr fontId="2"/>
  </si>
  <si>
    <t xml:space="preserve">入居者に対するサービスの提供に関する次の記録を整備しその完結の日から２年間保存しているか。
①（介護予防）認知症対応型共同生活介護計画
②提供した具体的なサービスの内容等の記録
③身体的拘束等の態様及び時間、その際の入居者の心身の状況並びに緊急やむを得ない理由の記録
④市への通知に係る記録
⑤苦情の内容等の記録
⑥事故の状況及び事故に際して採った処置についての記録
⑦運営推進会議に係る報告、評価、要望、助言等の記録
</t>
    <phoneticPr fontId="2"/>
  </si>
  <si>
    <t>入居申込者が入院治療を要する者であること等入居申込者に対し自ら必要なサービスを提供することが困難であると認めた場合、速やかに他のグループホーム、介護保険施設、病院、診療所等を紹介する等の適切な措置を講じているか。</t>
    <phoneticPr fontId="2"/>
  </si>
  <si>
    <t>・請求書
・領収書</t>
    <rPh sb="1" eb="4">
      <t>セイキュウショ</t>
    </rPh>
    <rPh sb="6" eb="9">
      <t>リョウシュウショ</t>
    </rPh>
    <phoneticPr fontId="2"/>
  </si>
  <si>
    <r>
      <rPr>
        <sz val="10"/>
        <rFont val="ＭＳ ゴシック"/>
        <family val="3"/>
        <charset val="128"/>
      </rPr>
      <t>(解釈通知)</t>
    </r>
    <r>
      <rPr>
        <sz val="10"/>
        <color theme="1"/>
        <rFont val="ＭＳ ゴシック"/>
        <family val="3"/>
        <charset val="128"/>
      </rPr>
      <t xml:space="preserve">
費用は、「通所介護等における日常生活に要する費用の取扱いについて」に定めるものであり、適切に取り扱っているか。
</t>
    </r>
    <phoneticPr fontId="2"/>
  </si>
  <si>
    <t>・緊急時対応マニュアル
・サービス提供記録</t>
    <rPh sb="1" eb="4">
      <t>キンキュウジ</t>
    </rPh>
    <rPh sb="4" eb="6">
      <t>タイオウ</t>
    </rPh>
    <rPh sb="17" eb="19">
      <t>テイキョウ</t>
    </rPh>
    <rPh sb="19" eb="21">
      <t>キロク</t>
    </rPh>
    <phoneticPr fontId="2"/>
  </si>
  <si>
    <t>・業務日誌
・国保連への請求書控え</t>
    <rPh sb="1" eb="3">
      <t>ギョウム</t>
    </rPh>
    <rPh sb="3" eb="5">
      <t>ニッシ</t>
    </rPh>
    <rPh sb="7" eb="10">
      <t>コクホレン</t>
    </rPh>
    <rPh sb="12" eb="15">
      <t>セイキュウショ</t>
    </rPh>
    <rPh sb="15" eb="16">
      <t>ヒカ</t>
    </rPh>
    <phoneticPr fontId="2"/>
  </si>
  <si>
    <t>報告、評価、要望、助言等についての記録を作成するとともに、公表しているか。</t>
    <phoneticPr fontId="2"/>
  </si>
  <si>
    <t>全ての介護従業者(看護師、准看護士、介護福祉士、介護支援専門員、法第8条第2項に規定する政令で定める者等の資格を有する者を除く。)に対し、認知症介護に係る基礎的な研修を受講させるために必要な措置を講じているか。
※令和6年3月31日まで努力義務</t>
    <rPh sb="3" eb="5">
      <t>カイゴ</t>
    </rPh>
    <phoneticPr fontId="2"/>
  </si>
  <si>
    <t xml:space="preserve">令和　年　月　日作成  </t>
    <rPh sb="0" eb="2">
      <t>レイワ</t>
    </rPh>
    <rPh sb="3" eb="4">
      <t>ネン</t>
    </rPh>
    <rPh sb="5" eb="6">
      <t>ガツ</t>
    </rPh>
    <rPh sb="7" eb="8">
      <t>ニチ</t>
    </rPh>
    <rPh sb="8" eb="10">
      <t>サクセイ</t>
    </rPh>
    <phoneticPr fontId="6"/>
  </si>
  <si>
    <t>指定作成時点</t>
    <rPh sb="0" eb="2">
      <t>シテイ</t>
    </rPh>
    <phoneticPr fontId="2"/>
  </si>
  <si>
    <t>令和</t>
    <rPh sb="0" eb="2">
      <t>レイワ</t>
    </rPh>
    <phoneticPr fontId="6"/>
  </si>
  <si>
    <t>年</t>
    <phoneticPr fontId="2"/>
  </si>
  <si>
    <t>月</t>
    <phoneticPr fontId="2"/>
  </si>
  <si>
    <t>日</t>
    <rPh sb="0" eb="1">
      <t>ニチ</t>
    </rPh>
    <phoneticPr fontId="2"/>
  </si>
  <si>
    <t>作 成 者 ------------</t>
    <rPh sb="0" eb="1">
      <t>サク</t>
    </rPh>
    <rPh sb="2" eb="3">
      <t>シゲル</t>
    </rPh>
    <rPh sb="4" eb="5">
      <t>モノ</t>
    </rPh>
    <phoneticPr fontId="6"/>
  </si>
  <si>
    <t>※指定作成時点の月について記載してください</t>
    <rPh sb="1" eb="7">
      <t>シテイサクセイジテン</t>
    </rPh>
    <rPh sb="8" eb="9">
      <t>ツキ</t>
    </rPh>
    <rPh sb="13" eb="15">
      <t>キサイ</t>
    </rPh>
    <phoneticPr fontId="2"/>
  </si>
  <si>
    <r>
      <t xml:space="preserve">(1)の苦情を受け付けた場合、当該苦情の内容等を記録しているか。
</t>
    </r>
    <r>
      <rPr>
        <b/>
        <sz val="10"/>
        <color theme="1"/>
        <rFont val="ＭＳ ゴシック"/>
        <family val="3"/>
        <charset val="128"/>
      </rPr>
      <t>（苦情の記録件数　指定作成時点の年度における件数</t>
    </r>
    <r>
      <rPr>
        <b/>
        <u/>
        <sz val="10"/>
        <color theme="1"/>
        <rFont val="ＭＳ ゴシック"/>
        <family val="3"/>
        <charset val="128"/>
      </rPr>
      <t>　　件</t>
    </r>
    <r>
      <rPr>
        <b/>
        <sz val="10"/>
        <color theme="1"/>
        <rFont val="ＭＳ ゴシック"/>
        <family val="3"/>
        <charset val="128"/>
      </rPr>
      <t>）</t>
    </r>
    <rPh sb="15" eb="17">
      <t>トウガイ</t>
    </rPh>
    <rPh sb="17" eb="19">
      <t>クジョウ</t>
    </rPh>
    <phoneticPr fontId="2"/>
  </si>
  <si>
    <r>
      <t>サービス提供時に事故が発生した場合は、市、当該利用者の家族、当該利用者に係る居宅介護支援事業者等に連絡を行うとともに、必要な措置を講じているか。</t>
    </r>
    <r>
      <rPr>
        <b/>
        <sz val="10"/>
        <color theme="1"/>
        <rFont val="ＭＳ ゴシック"/>
        <family val="3"/>
        <charset val="128"/>
      </rPr>
      <t xml:space="preserve">（指定作成時点の年度における件数について　
</t>
    </r>
    <r>
      <rPr>
        <b/>
        <u/>
        <sz val="10"/>
        <color theme="1"/>
        <rFont val="ＭＳ ゴシック"/>
        <family val="3"/>
        <charset val="128"/>
      </rPr>
      <t>要報告事故　　件</t>
    </r>
    <r>
      <rPr>
        <b/>
        <sz val="10"/>
        <color theme="1"/>
        <rFont val="ＭＳ ゴシック"/>
        <family val="3"/>
        <charset val="128"/>
      </rPr>
      <t>　</t>
    </r>
    <r>
      <rPr>
        <b/>
        <u/>
        <sz val="10"/>
        <color theme="1"/>
        <rFont val="ＭＳ ゴシック"/>
        <family val="3"/>
        <charset val="128"/>
      </rPr>
      <t>報告不要事故　　件</t>
    </r>
    <r>
      <rPr>
        <b/>
        <sz val="10"/>
        <color theme="1"/>
        <rFont val="ＭＳ ゴシック"/>
        <family val="3"/>
        <charset val="128"/>
      </rPr>
      <t>　</t>
    </r>
    <r>
      <rPr>
        <b/>
        <u/>
        <sz val="10"/>
        <color theme="1"/>
        <rFont val="ＭＳ ゴシック"/>
        <family val="3"/>
        <charset val="128"/>
      </rPr>
      <t>ヒヤリハット　　件</t>
    </r>
    <r>
      <rPr>
        <b/>
        <sz val="10"/>
        <color theme="1"/>
        <rFont val="ＭＳ ゴシック"/>
        <family val="3"/>
        <charset val="128"/>
      </rPr>
      <t>）</t>
    </r>
    <rPh sb="23" eb="25">
      <t>リヨウ</t>
    </rPh>
    <rPh sb="32" eb="34">
      <t>リヨウ</t>
    </rPh>
    <phoneticPr fontId="2"/>
  </si>
  <si>
    <r>
      <t>上記費用の額に1円未満の端数があるときは、端数を切り捨てているか。</t>
    </r>
    <r>
      <rPr>
        <b/>
        <sz val="10"/>
        <color theme="1"/>
        <rFont val="ＭＳ ゴシック"/>
        <family val="3"/>
        <charset val="128"/>
      </rPr>
      <t>【松阪市重点項目】</t>
    </r>
    <phoneticPr fontId="2"/>
  </si>
  <si>
    <r>
      <t>加算等について、算定要件を満たしているか。(加算等自己点検表で確認)</t>
    </r>
    <r>
      <rPr>
        <b/>
        <sz val="10"/>
        <color theme="1"/>
        <rFont val="ＭＳ ゴシック"/>
        <family val="3"/>
        <charset val="128"/>
      </rPr>
      <t>【松阪市重点項目】</t>
    </r>
    <rPh sb="29" eb="30">
      <t>ヒョウ</t>
    </rPh>
    <phoneticPr fontId="2"/>
  </si>
  <si>
    <t xml:space="preserve">チェック項目について「はい」の場合１を記入、「いいえ」の場合は空欄のままにしてください。
</t>
    <phoneticPr fontId="2"/>
  </si>
  <si>
    <t>根拠となる法令等について</t>
    <rPh sb="0" eb="2">
      <t>コンキョ</t>
    </rPh>
    <rPh sb="5" eb="7">
      <t>ホウレイ</t>
    </rPh>
    <rPh sb="7" eb="8">
      <t>トウ</t>
    </rPh>
    <phoneticPr fontId="2"/>
  </si>
  <si>
    <t>報酬基準…「指定地域密着型サービスに要する費用の額の算定に関する基準（平18.3.14厚生労働省告示第126号）」</t>
    <rPh sb="0" eb="2">
      <t>ホウシュウ</t>
    </rPh>
    <rPh sb="2" eb="4">
      <t>キジュン</t>
    </rPh>
    <rPh sb="8" eb="10">
      <t>チイキ</t>
    </rPh>
    <rPh sb="10" eb="12">
      <t>ミッチャク</t>
    </rPh>
    <rPh sb="12" eb="13">
      <t>ガタ</t>
    </rPh>
    <phoneticPr fontId="2"/>
  </si>
  <si>
    <t>解釈通知…「指定地域密着型サービス及び指定地域密着型介護予防サービスに関する基準について
（平成18年3月31日老計発第0331004号・老振発第0331004号・老老発第0331017号）」</t>
    <rPh sb="0" eb="2">
      <t>カイシャク</t>
    </rPh>
    <rPh sb="2" eb="4">
      <t>ツウチ</t>
    </rPh>
    <rPh sb="8" eb="10">
      <t>チイキ</t>
    </rPh>
    <rPh sb="10" eb="13">
      <t>ミッチャクガタ</t>
    </rPh>
    <rPh sb="19" eb="26">
      <t>シテイチイキミッチャクガタ</t>
    </rPh>
    <rPh sb="26" eb="28">
      <t>カイゴ</t>
    </rPh>
    <rPh sb="28" eb="30">
      <t>ヨボウ</t>
    </rPh>
    <rPh sb="57" eb="58">
      <t>ケイ</t>
    </rPh>
    <rPh sb="58" eb="59">
      <t>ハツ</t>
    </rPh>
    <rPh sb="59" eb="60">
      <t>ダイ</t>
    </rPh>
    <rPh sb="67" eb="68">
      <t>ゴウ</t>
    </rPh>
    <rPh sb="69" eb="70">
      <t>ロウ</t>
    </rPh>
    <rPh sb="70" eb="71">
      <t>シン</t>
    </rPh>
    <rPh sb="71" eb="72">
      <t>ハツ</t>
    </rPh>
    <rPh sb="72" eb="73">
      <t>ダイ</t>
    </rPh>
    <rPh sb="80" eb="81">
      <t>ゴウ</t>
    </rPh>
    <rPh sb="82" eb="83">
      <t>ロウ</t>
    </rPh>
    <rPh sb="83" eb="84">
      <t>ロウ</t>
    </rPh>
    <rPh sb="84" eb="85">
      <t>ハツ</t>
    </rPh>
    <rPh sb="85" eb="86">
      <t>ダイ</t>
    </rPh>
    <rPh sb="93" eb="94">
      <t>ゴウ</t>
    </rPh>
    <phoneticPr fontId="2"/>
  </si>
  <si>
    <t>市記入欄</t>
    <rPh sb="0" eb="1">
      <t>シ</t>
    </rPh>
    <rPh sb="1" eb="3">
      <t>キニュウ</t>
    </rPh>
    <rPh sb="3" eb="4">
      <t>ラン</t>
    </rPh>
    <phoneticPr fontId="2"/>
  </si>
  <si>
    <t xml:space="preserve">項目別チェック </t>
    <rPh sb="0" eb="2">
      <t>コウモク</t>
    </rPh>
    <rPh sb="2" eb="3">
      <t>ベツ</t>
    </rPh>
    <phoneticPr fontId="2"/>
  </si>
  <si>
    <t xml:space="preserve">市チェック数 </t>
    <rPh sb="0" eb="1">
      <t>シ</t>
    </rPh>
    <phoneticPr fontId="2"/>
  </si>
  <si>
    <t>/</t>
    <phoneticPr fontId="2"/>
  </si>
  <si>
    <t xml:space="preserve">市チェック数 </t>
  </si>
  <si>
    <t xml:space="preserve">条例…(介)「松阪市指定地域密着型サービスの事業の人員、設備及び運営に関する基準条例」
</t>
    <rPh sb="0" eb="2">
      <t>ジョウレイ</t>
    </rPh>
    <rPh sb="4" eb="5">
      <t>カイ</t>
    </rPh>
    <rPh sb="7" eb="10">
      <t>マツサカシ</t>
    </rPh>
    <rPh sb="10" eb="12">
      <t>シテイ</t>
    </rPh>
    <rPh sb="12" eb="14">
      <t>チイキ</t>
    </rPh>
    <rPh sb="14" eb="17">
      <t>ミッチャクガタ</t>
    </rPh>
    <rPh sb="22" eb="24">
      <t>ジギョウ</t>
    </rPh>
    <rPh sb="25" eb="27">
      <t>ジンイン</t>
    </rPh>
    <rPh sb="28" eb="30">
      <t>セツビ</t>
    </rPh>
    <rPh sb="30" eb="31">
      <t>オヨ</t>
    </rPh>
    <rPh sb="32" eb="34">
      <t>ウンエイ</t>
    </rPh>
    <rPh sb="35" eb="36">
      <t>カン</t>
    </rPh>
    <rPh sb="38" eb="40">
      <t>キジュン</t>
    </rPh>
    <rPh sb="40" eb="42">
      <t>ジョウレイ</t>
    </rPh>
    <phoneticPr fontId="2"/>
  </si>
  <si>
    <t>　　…(予)「松阪市指定地域密着型介護予防サービスの事業の人員、設備運営並びに指定地域密着型介護予防サービスに係る介護予防のための効果的な支援の方法に関する基準条例</t>
    <rPh sb="4" eb="5">
      <t>ヨ</t>
    </rPh>
    <rPh sb="7" eb="10">
      <t>マツサカシ</t>
    </rPh>
    <rPh sb="10" eb="12">
      <t>シテイ</t>
    </rPh>
    <rPh sb="12" eb="14">
      <t>チイキ</t>
    </rPh>
    <rPh sb="14" eb="17">
      <t>ミッチャクガタ</t>
    </rPh>
    <rPh sb="17" eb="21">
      <t>カイゴヨボウ</t>
    </rPh>
    <rPh sb="26" eb="28">
      <t>ジギョウ</t>
    </rPh>
    <rPh sb="29" eb="31">
      <t>ジンイン</t>
    </rPh>
    <rPh sb="32" eb="34">
      <t>セツビ</t>
    </rPh>
    <rPh sb="34" eb="36">
      <t>ウンエイ</t>
    </rPh>
    <rPh sb="36" eb="37">
      <t>ナラ</t>
    </rPh>
    <rPh sb="39" eb="41">
      <t>シテイ</t>
    </rPh>
    <rPh sb="41" eb="43">
      <t>チイキ</t>
    </rPh>
    <rPh sb="43" eb="46">
      <t>ミッチャクガタ</t>
    </rPh>
    <rPh sb="46" eb="48">
      <t>カイゴ</t>
    </rPh>
    <rPh sb="48" eb="50">
      <t>ヨボウ</t>
    </rPh>
    <rPh sb="55" eb="56">
      <t>カカ</t>
    </rPh>
    <rPh sb="57" eb="59">
      <t>カイゴ</t>
    </rPh>
    <rPh sb="59" eb="61">
      <t>ヨボウ</t>
    </rPh>
    <rPh sb="65" eb="68">
      <t>コウカテキ</t>
    </rPh>
    <rPh sb="69" eb="71">
      <t>シエン</t>
    </rPh>
    <rPh sb="72" eb="74">
      <t>ホウホウ</t>
    </rPh>
    <rPh sb="75" eb="76">
      <t>カン</t>
    </rPh>
    <rPh sb="78" eb="80">
      <t>キジュン</t>
    </rPh>
    <rPh sb="80" eb="82">
      <t>ジョウレイ</t>
    </rPh>
    <phoneticPr fontId="2"/>
  </si>
  <si>
    <t>条例</t>
    <rPh sb="0" eb="2">
      <t>ジョウレイ</t>
    </rPh>
    <phoneticPr fontId="2"/>
  </si>
  <si>
    <t>はい</t>
    <phoneticPr fontId="2"/>
  </si>
  <si>
    <t>1-4</t>
    <phoneticPr fontId="2"/>
  </si>
  <si>
    <t>1-5</t>
    <phoneticPr fontId="2"/>
  </si>
  <si>
    <t>1-6</t>
    <phoneticPr fontId="2"/>
  </si>
  <si>
    <t>1-7</t>
    <phoneticPr fontId="2"/>
  </si>
  <si>
    <t>1-8</t>
    <phoneticPr fontId="2"/>
  </si>
  <si>
    <t>(介)第110条　  
(予)第71条
従業者の員数</t>
    <phoneticPr fontId="2"/>
  </si>
  <si>
    <t xml:space="preserve">(介)第114条
(予)第75条
入退居        </t>
    <phoneticPr fontId="2"/>
  </si>
  <si>
    <t>(介)第115条
(予)第76条 
サービスの提供の記録</t>
    <phoneticPr fontId="2"/>
  </si>
  <si>
    <t>(介)第116条
(予)第77条
利用料等の受領</t>
    <phoneticPr fontId="2"/>
  </si>
  <si>
    <t>(介)第119条
(予)第89条
介護等</t>
    <rPh sb="1" eb="2">
      <t>カイ</t>
    </rPh>
    <rPh sb="3" eb="4">
      <t>ダイ</t>
    </rPh>
    <rPh sb="7" eb="8">
      <t>ジョウ</t>
    </rPh>
    <rPh sb="10" eb="11">
      <t>ヨ</t>
    </rPh>
    <rPh sb="12" eb="13">
      <t>ダイ</t>
    </rPh>
    <rPh sb="15" eb="16">
      <t>ジョウ</t>
    </rPh>
    <phoneticPr fontId="2"/>
  </si>
  <si>
    <t>(介)第123条
(予)第81条
勤務体制の確保等</t>
    <rPh sb="7" eb="8">
      <t>ジョウ</t>
    </rPh>
    <phoneticPr fontId="2"/>
  </si>
  <si>
    <t>(介)第124条
(予)第82条
定員の遵守</t>
    <phoneticPr fontId="2"/>
  </si>
  <si>
    <r>
      <t>感染症の予防及びまん延の防止のための指針を整備しているか。</t>
    </r>
    <r>
      <rPr>
        <b/>
        <sz val="10"/>
        <color rgb="FFFF0000"/>
        <rFont val="ＭＳ ゴシック"/>
        <family val="3"/>
        <charset val="128"/>
      </rPr>
      <t>【松阪市重点項目】</t>
    </r>
    <r>
      <rPr>
        <sz val="10"/>
        <color rgb="FFFF0000"/>
        <rFont val="ＭＳ ゴシック"/>
        <family val="3"/>
        <charset val="128"/>
      </rPr>
      <t xml:space="preserve">
(解釈通知)
感染症の予防及びまん延の防止のための指針には以下の項目等を記載しているか。
イ　平常時の対応
・事務所内の衛生管理（環境の整備等）、ケアにかかる感染対策（手洗い、標準的な予防策）
ロ　発生時の対応
・発生状況の把握、感染拡大の防止、医療機関や保健所、市町村における事業所関係課等の関係機関との連携、行政等への報告等
・事務所内の連絡体制、関係機関への連絡体制</t>
    </r>
    <phoneticPr fontId="2"/>
  </si>
  <si>
    <r>
      <t>従業者であった者が、正当な理由がなく、その業務上知り得た利用者又はその家族の秘密を漏らすことがないよう、必要な措置を講じているか。</t>
    </r>
    <r>
      <rPr>
        <b/>
        <sz val="10"/>
        <color theme="1"/>
        <rFont val="ＭＳ ゴシック"/>
        <family val="3"/>
        <charset val="128"/>
      </rPr>
      <t>【松阪市重点項目】</t>
    </r>
    <rPh sb="28" eb="30">
      <t>リヨウ</t>
    </rPh>
    <phoneticPr fontId="2"/>
  </si>
  <si>
    <r>
      <t>サービス担当者会議等において、利用者の個人情報を用いる場合は利用者の同意を、利用者の家族の個人情報を用いる場合は当該家族の同意を、あらかじめ文書により得ているか。</t>
    </r>
    <r>
      <rPr>
        <b/>
        <sz val="10"/>
        <color theme="1"/>
        <rFont val="ＭＳ ゴシック"/>
        <family val="3"/>
        <charset val="128"/>
      </rPr>
      <t>【松阪市重点項目】</t>
    </r>
    <rPh sb="15" eb="17">
      <t>リヨウ</t>
    </rPh>
    <rPh sb="30" eb="32">
      <t>リヨウ</t>
    </rPh>
    <rPh sb="38" eb="40">
      <t>リヨウ</t>
    </rPh>
    <phoneticPr fontId="2"/>
  </si>
  <si>
    <t>/</t>
    <phoneticPr fontId="2"/>
  </si>
  <si>
    <t>介護給付費の算定</t>
    <rPh sb="6" eb="8">
      <t>サンテイ</t>
    </rPh>
    <phoneticPr fontId="2"/>
  </si>
  <si>
    <t>/</t>
    <phoneticPr fontId="2"/>
  </si>
  <si>
    <t>はい</t>
    <phoneticPr fontId="2"/>
  </si>
  <si>
    <t>確認文書</t>
    <rPh sb="0" eb="2">
      <t>カクニン</t>
    </rPh>
    <rPh sb="2" eb="4">
      <t>ブンショ</t>
    </rPh>
    <phoneticPr fontId="2"/>
  </si>
  <si>
    <t xml:space="preserve">当該指定に係る事業所の名称及び所在地その他施行規則第131条の13で定める事項に変更があったときは、施行規則で定めるところにより、10日以内に、その旨を市長に届け出ているか。
</t>
    <phoneticPr fontId="2"/>
  </si>
  <si>
    <t xml:space="preserve">当該指定に係る事業所の名称及び所在地その他施行規則第140条の22で定める事項に変更があったときは、施行規則で定めるところにより、10日以内に、その旨を市長に届け出ているか。
</t>
    <phoneticPr fontId="2"/>
  </si>
  <si>
    <r>
      <t>指定(介護予防)認知症対応型共同生活介護に要する費用の額は、「指定地域密着型サービス介護給付費単位数表」により利用者の要介護状態区分に応じてそれぞれ所定単位数を算定しているか。</t>
    </r>
    <r>
      <rPr>
        <b/>
        <sz val="10"/>
        <color theme="1"/>
        <rFont val="ＭＳ ゴシック"/>
        <family val="3"/>
        <charset val="128"/>
      </rPr>
      <t>【松阪市重点項目】</t>
    </r>
    <rPh sb="0" eb="2">
      <t>シテイ</t>
    </rPh>
    <rPh sb="3" eb="5">
      <t>カイゴ</t>
    </rPh>
    <rPh sb="5" eb="7">
      <t>ヨボウ</t>
    </rPh>
    <rPh sb="8" eb="18">
      <t>ニンチショウタイオウガタキョウドウセイカツ</t>
    </rPh>
    <rPh sb="18" eb="20">
      <t>カイゴ</t>
    </rPh>
    <rPh sb="33" eb="38">
      <t>チイキミッチャクガタ</t>
    </rPh>
    <rPh sb="55" eb="58">
      <t>リヨウシャ</t>
    </rPh>
    <rPh sb="59" eb="62">
      <t>ヨウカイゴ</t>
    </rPh>
    <rPh sb="62" eb="64">
      <t>ジョウタイ</t>
    </rPh>
    <rPh sb="64" eb="66">
      <t>クブン</t>
    </rPh>
    <phoneticPr fontId="2"/>
  </si>
  <si>
    <r>
      <t>指定(介護予防)認知症対応型共同生活介護に要する費用の額は、厚生労働大臣が定める１単位の単価に(1)に定める単位数を乗じて算定しているか。</t>
    </r>
    <r>
      <rPr>
        <b/>
        <sz val="10"/>
        <color theme="1"/>
        <rFont val="ＭＳ ゴシック"/>
        <family val="3"/>
        <charset val="128"/>
      </rPr>
      <t>【松阪市重点項目】</t>
    </r>
    <rPh sb="0" eb="2">
      <t>シテイ</t>
    </rPh>
    <rPh sb="3" eb="7">
      <t>カイゴヨボウ</t>
    </rPh>
    <rPh sb="8" eb="18">
      <t>ニンチショウタイオウガタキョウドウセイカツ</t>
    </rPh>
    <rPh sb="18" eb="20">
      <t>カイゴ</t>
    </rPh>
    <phoneticPr fontId="2"/>
  </si>
  <si>
    <t>認知症である利用者が、その有する能力に応じ自立した日常生活を営むことができるよう、共同生活住居において、家庭的な環境と地域住民との交流の下で入浴、排せつ、食事等の介護その他の日常生活上の世話及び機能訓練を行うものであるか。</t>
    <phoneticPr fontId="2"/>
  </si>
  <si>
    <t>認知症である利用者の心身機能の維持回復を図り、生活機能の維持又は向上を目指すために、利用者が可能な限り共同生活住居において、家庭的な環境と地域住民との交流の下で入浴、排せつ、食事等の介護その他の日常生活上の支援及び機能訓練を行うものであるか。</t>
    <phoneticPr fontId="2"/>
  </si>
  <si>
    <t xml:space="preserve">(介)第111条 
(予)第72条
管理者 </t>
    <phoneticPr fontId="2"/>
  </si>
  <si>
    <t>(介)第112条
(予)第73条
代表者</t>
    <rPh sb="1" eb="2">
      <t>カイ</t>
    </rPh>
    <rPh sb="3" eb="4">
      <t>ダイ</t>
    </rPh>
    <rPh sb="7" eb="8">
      <t>ジョウ</t>
    </rPh>
    <rPh sb="10" eb="11">
      <t>ヨ</t>
    </rPh>
    <rPh sb="12" eb="13">
      <t>ダイ</t>
    </rPh>
    <rPh sb="15" eb="16">
      <t>ジョウ</t>
    </rPh>
    <phoneticPr fontId="2"/>
  </si>
  <si>
    <t>法定代理受領サービスに該当しない(介護予防)認知症対応型共同生活介護に係る利用料の支払を受けた場合は、提供したサービスの内容、費用の額その他必要と認められる事項を記載したサービス提供証明書を利用者に対して交付しているか。</t>
    <rPh sb="17" eb="21">
      <t>カイゴヨボウ</t>
    </rPh>
    <rPh sb="95" eb="97">
      <t>リヨウ</t>
    </rPh>
    <phoneticPr fontId="2"/>
  </si>
  <si>
    <t>(介)第120条
(予)第90条
社会生活上の便宜の提供等</t>
    <rPh sb="1" eb="2">
      <t>カイ</t>
    </rPh>
    <rPh sb="3" eb="4">
      <t>ダイ</t>
    </rPh>
    <rPh sb="7" eb="8">
      <t>ジョウ</t>
    </rPh>
    <rPh sb="10" eb="11">
      <t>ヨ</t>
    </rPh>
    <rPh sb="12" eb="13">
      <t>ダイ</t>
    </rPh>
    <rPh sb="15" eb="16">
      <t>ジョウ</t>
    </rPh>
    <phoneticPr fontId="2"/>
  </si>
  <si>
    <t>(介)第121条
(予)第79条
管理者による管理</t>
    <rPh sb="1" eb="2">
      <t>カイ</t>
    </rPh>
    <rPh sb="3" eb="4">
      <t>ダイ</t>
    </rPh>
    <rPh sb="7" eb="8">
      <t>ジョウ</t>
    </rPh>
    <rPh sb="10" eb="11">
      <t>ヨ</t>
    </rPh>
    <rPh sb="12" eb="13">
      <t>ダイ</t>
    </rPh>
    <rPh sb="15" eb="16">
      <t>ジョウ</t>
    </rPh>
    <phoneticPr fontId="2"/>
  </si>
  <si>
    <t>/</t>
    <phoneticPr fontId="2"/>
  </si>
  <si>
    <t>はい</t>
    <phoneticPr fontId="2"/>
  </si>
  <si>
    <r>
      <t>従業者に対し、業務継続計画について周知するとともに、必要な研修及び訓練を定期的（年1回以上）に実施しているか。</t>
    </r>
    <r>
      <rPr>
        <b/>
        <sz val="10"/>
        <color rgb="FFFF0000"/>
        <rFont val="ＭＳ ゴシック"/>
        <family val="3"/>
        <charset val="128"/>
      </rPr>
      <t>【松阪市重点項目】</t>
    </r>
    <phoneticPr fontId="2"/>
  </si>
  <si>
    <t>令和6年3月31日まで努力義務</t>
    <phoneticPr fontId="2"/>
  </si>
  <si>
    <t>定期的に業務継続計画の見直しを行い、必要に応じて業務継続計画の変更を行っているか。</t>
    <phoneticPr fontId="2"/>
  </si>
  <si>
    <t>/</t>
    <phoneticPr fontId="2"/>
  </si>
  <si>
    <t>(介)第125条
(予)83条
協力医療機関等</t>
    <phoneticPr fontId="2"/>
  </si>
  <si>
    <t>(介)第126条
(予)第84条
居宅介護支援事業者に対する利益供与等の禁止</t>
    <rPh sb="1" eb="2">
      <t>カイ</t>
    </rPh>
    <rPh sb="3" eb="4">
      <t>ダイ</t>
    </rPh>
    <rPh sb="7" eb="8">
      <t>ジョウ</t>
    </rPh>
    <rPh sb="10" eb="11">
      <t>ヨ</t>
    </rPh>
    <rPh sb="12" eb="13">
      <t>ダイ</t>
    </rPh>
    <rPh sb="15" eb="16">
      <t>ジョウ</t>
    </rPh>
    <phoneticPr fontId="2"/>
  </si>
  <si>
    <t>39</t>
    <phoneticPr fontId="2"/>
  </si>
  <si>
    <t>(介)第127条
(予)第85条     
記録の整備</t>
    <rPh sb="1" eb="2">
      <t>カイ</t>
    </rPh>
    <rPh sb="3" eb="4">
      <t>ダイ</t>
    </rPh>
    <rPh sb="7" eb="8">
      <t>ジョウ</t>
    </rPh>
    <rPh sb="10" eb="11">
      <t>ヨ</t>
    </rPh>
    <rPh sb="12" eb="13">
      <t>ダイ</t>
    </rPh>
    <rPh sb="15" eb="16">
      <t>ジョウ</t>
    </rPh>
    <phoneticPr fontId="2"/>
  </si>
  <si>
    <r>
      <t>従業者、設備、備品及び会計に関する諸記録を整備しているか。</t>
    </r>
    <r>
      <rPr>
        <b/>
        <sz val="10"/>
        <color theme="1"/>
        <rFont val="ＭＳ ゴシック"/>
        <family val="3"/>
        <charset val="128"/>
      </rPr>
      <t>【松阪市重点項目】</t>
    </r>
    <phoneticPr fontId="2"/>
  </si>
  <si>
    <t>計</t>
    <rPh sb="0" eb="1">
      <t>ケイ</t>
    </rPh>
    <phoneticPr fontId="2"/>
  </si>
  <si>
    <t>市チェック数</t>
    <rPh sb="0" eb="1">
      <t>シ</t>
    </rPh>
    <phoneticPr fontId="2"/>
  </si>
  <si>
    <t>/</t>
    <phoneticPr fontId="2"/>
  </si>
  <si>
    <t xml:space="preserve">(介)項目別チェック </t>
    <rPh sb="1" eb="2">
      <t>カイ</t>
    </rPh>
    <rPh sb="3" eb="5">
      <t>コウモク</t>
    </rPh>
    <rPh sb="5" eb="6">
      <t>ベツ</t>
    </rPh>
    <phoneticPr fontId="2"/>
  </si>
  <si>
    <t xml:space="preserve">(予)項目別チェック </t>
    <rPh sb="1" eb="2">
      <t>ヨ</t>
    </rPh>
    <rPh sb="3" eb="5">
      <t>コウモク</t>
    </rPh>
    <rPh sb="5" eb="6">
      <t>ベツ</t>
    </rPh>
    <phoneticPr fontId="2"/>
  </si>
  <si>
    <t>・サービス提供記録
・業務日誌
・モニタリングシート</t>
    <rPh sb="5" eb="7">
      <t>テイキョウ</t>
    </rPh>
    <rPh sb="7" eb="9">
      <t>キロク</t>
    </rPh>
    <rPh sb="11" eb="13">
      <t>ギョウム</t>
    </rPh>
    <rPh sb="13" eb="15">
      <t>ニッシ</t>
    </rPh>
    <phoneticPr fontId="2"/>
  </si>
  <si>
    <r>
      <t>サービスの提供に当たっては、利用者又は他の利用者等の生命又は身体を保護するため緊急やむを得ない場合を除き、身体的拘束等を行っていないか。</t>
    </r>
    <r>
      <rPr>
        <b/>
        <sz val="10"/>
        <color theme="1"/>
        <rFont val="ＭＳ ゴシック"/>
        <family val="3"/>
        <charset val="128"/>
      </rPr>
      <t>【松阪市重点項目】</t>
    </r>
    <rPh sb="14" eb="16">
      <t>リヨウ</t>
    </rPh>
    <rPh sb="21" eb="23">
      <t>リヨウ</t>
    </rPh>
    <rPh sb="69" eb="76">
      <t>マツサカシジュウテンコウモク</t>
    </rPh>
    <phoneticPr fontId="2"/>
  </si>
  <si>
    <r>
      <t>(5)の身体的拘束等を行う場合には、その態様及び時間、その際の利用者の心身の状況並びに緊急やむを得ない理由を記録しているか。</t>
    </r>
    <r>
      <rPr>
        <b/>
        <sz val="10"/>
        <color theme="1"/>
        <rFont val="ＭＳ ゴシック"/>
        <family val="3"/>
        <charset val="128"/>
      </rPr>
      <t>【松阪市重点項目】</t>
    </r>
    <rPh sb="31" eb="33">
      <t>リヨウ</t>
    </rPh>
    <phoneticPr fontId="2"/>
  </si>
  <si>
    <r>
      <t>利用者に対し、適切なサービスを提供することができるよう、共同生活住居ごとに従業者の勤務の体制を定めているか。</t>
    </r>
    <r>
      <rPr>
        <b/>
        <sz val="10"/>
        <color theme="1"/>
        <rFont val="ＭＳ ゴシック"/>
        <family val="3"/>
        <charset val="128"/>
      </rPr>
      <t>【松阪市重点項目】</t>
    </r>
    <rPh sb="0" eb="2">
      <t>リヨウ</t>
    </rPh>
    <phoneticPr fontId="2"/>
  </si>
  <si>
    <r>
      <t>利用者の使用する施設、食器その他の設備又は飲用に供する水について、衛生的な管理に努め、衛生上必要な措置を講じているか。</t>
    </r>
    <r>
      <rPr>
        <b/>
        <sz val="10"/>
        <color theme="1"/>
        <rFont val="ＭＳ ゴシック"/>
        <family val="3"/>
        <charset val="128"/>
      </rPr>
      <t>【松阪市重点項目】</t>
    </r>
    <rPh sb="0" eb="2">
      <t>リヨウ</t>
    </rPh>
    <rPh sb="60" eb="67">
      <t>マツサカシジュウテンコウモク</t>
    </rPh>
    <phoneticPr fontId="2"/>
  </si>
  <si>
    <r>
      <t>事業所における虐待の防止のための以下のような対策を検討する委員会を定期的に開催するとともに、その結果について従業者に周知徹底を図っているか。</t>
    </r>
    <r>
      <rPr>
        <b/>
        <sz val="10"/>
        <color rgb="FFFF0000"/>
        <rFont val="ＭＳ ゴシック"/>
        <family val="3"/>
        <charset val="128"/>
      </rPr>
      <t>【松阪市重点項目】</t>
    </r>
    <r>
      <rPr>
        <sz val="10"/>
        <color rgb="FFFF0000"/>
        <rFont val="ＭＳ ゴシック"/>
        <family val="3"/>
        <charset val="128"/>
      </rPr>
      <t xml:space="preserve">
(解釈通知)
虐待防止検討委員会は、次のような事項について検討すること。
①虐待防止検討委員会その他事業所内の組織に関すること
②虐待の防止のための指針の整備に関すること
③虐待の防止のための職員研修の内容に関すること
④虐待等について、従業員が相談・報告できる体制整備に関すること
⑤従業員が虐待等を把握した場合に、市町村への通報が迅速かつ適切に行われるための方法に関すること
⑥虐待等が発生した場合、その発生原因等の分析から得られる再発の確実な防止策に関すること
⑦⑥の再発防止策を講じた際に、その効果についての評価に関すること   </t>
    </r>
    <phoneticPr fontId="2"/>
  </si>
  <si>
    <r>
      <t>事業所において、従業者に対し、虐待の防止のための研修を定期的（年2回以上）に実施するとともに、新規採用時にも研修を実施しているか。</t>
    </r>
    <r>
      <rPr>
        <b/>
        <sz val="10"/>
        <color rgb="FFFF0000"/>
        <rFont val="ＭＳ ゴシック"/>
        <family val="3"/>
        <charset val="128"/>
      </rPr>
      <t>【松阪市重点項目】</t>
    </r>
    <rPh sb="47" eb="52">
      <t>シンキサイヨウジ</t>
    </rPh>
    <rPh sb="54" eb="56">
      <t>ケンシュウ</t>
    </rPh>
    <rPh sb="57" eb="59">
      <t>ジッシ</t>
    </rPh>
    <phoneticPr fontId="2"/>
  </si>
  <si>
    <t>措置を適切に実施するための担当者を置いているか。</t>
    <phoneticPr fontId="2"/>
  </si>
  <si>
    <r>
      <t>(解釈通知) 
研修の実施内容について記録しているか。</t>
    </r>
    <r>
      <rPr>
        <sz val="10"/>
        <color rgb="FFFF0000"/>
        <rFont val="ＭＳ ゴシック"/>
        <family val="3"/>
        <charset val="128"/>
      </rPr>
      <t xml:space="preserve">                                               </t>
    </r>
    <phoneticPr fontId="2"/>
  </si>
  <si>
    <t>減算については、すべての項目を確認し、該当していれば〇をつけてください。
その他の加算は、前回実地指導以降、取得したことがある加算について、該当するものに〇をつけてください。取得したことがない加算は空欄のままで結構です。</t>
    <rPh sb="39" eb="40">
      <t>タ</t>
    </rPh>
    <rPh sb="41" eb="43">
      <t>カサン</t>
    </rPh>
    <rPh sb="45" eb="47">
      <t>ゼンカイ</t>
    </rPh>
    <rPh sb="47" eb="49">
      <t>ジッチ</t>
    </rPh>
    <rPh sb="49" eb="51">
      <t>シドウ</t>
    </rPh>
    <rPh sb="51" eb="53">
      <t>イコウ</t>
    </rPh>
    <rPh sb="54" eb="56">
      <t>シュトク</t>
    </rPh>
    <rPh sb="63" eb="65">
      <t>カサン</t>
    </rPh>
    <rPh sb="70" eb="72">
      <t>ガイトウ</t>
    </rPh>
    <rPh sb="87" eb="89">
      <t>シュトク</t>
    </rPh>
    <rPh sb="96" eb="98">
      <t>カサン</t>
    </rPh>
    <rPh sb="99" eb="101">
      <t>クウラン</t>
    </rPh>
    <rPh sb="105" eb="107">
      <t>ケッコウ</t>
    </rPh>
    <phoneticPr fontId="2"/>
  </si>
  <si>
    <t>根拠となる法令等について</t>
    <phoneticPr fontId="2"/>
  </si>
  <si>
    <t>〇指定地域密着型サービスに要する費用の額の算定に関する基準及び指定地域密着型介護予防サービスに要する費用の額の算定に関する基準の制定に伴う実施上の留意事項について(平18.3.31老計発第0331005号・
老振発第0331005号・老老発第0331018号)</t>
    <rPh sb="29" eb="30">
      <t>オヨ</t>
    </rPh>
    <rPh sb="31" eb="35">
      <t>シテイチイキ</t>
    </rPh>
    <rPh sb="35" eb="38">
      <t>ミッチャクガタ</t>
    </rPh>
    <rPh sb="38" eb="40">
      <t>カイゴ</t>
    </rPh>
    <rPh sb="40" eb="42">
      <t>ヨボウ</t>
    </rPh>
    <rPh sb="47" eb="48">
      <t>ヨウ</t>
    </rPh>
    <rPh sb="50" eb="51">
      <t>ヒ</t>
    </rPh>
    <rPh sb="51" eb="52">
      <t>ヨウ</t>
    </rPh>
    <rPh sb="53" eb="54">
      <t>ガク</t>
    </rPh>
    <rPh sb="55" eb="57">
      <t>サンテイ</t>
    </rPh>
    <rPh sb="58" eb="59">
      <t>カン</t>
    </rPh>
    <rPh sb="61" eb="63">
      <t>キジュン</t>
    </rPh>
    <rPh sb="64" eb="66">
      <t>セイテイ</t>
    </rPh>
    <rPh sb="67" eb="68">
      <t>トモナ</t>
    </rPh>
    <rPh sb="69" eb="71">
      <t>ジッシ</t>
    </rPh>
    <rPh sb="71" eb="72">
      <t>ジョウ</t>
    </rPh>
    <rPh sb="73" eb="75">
      <t>リュウイ</t>
    </rPh>
    <rPh sb="75" eb="77">
      <t>ジコウ</t>
    </rPh>
    <phoneticPr fontId="2"/>
  </si>
  <si>
    <t>定員超過又は人員基準欠如による減算(70/100)※該当しない場合減算</t>
    <rPh sb="0" eb="2">
      <t>テイイン</t>
    </rPh>
    <rPh sb="2" eb="4">
      <t>チョウカ</t>
    </rPh>
    <rPh sb="4" eb="5">
      <t>マタ</t>
    </rPh>
    <rPh sb="6" eb="8">
      <t>ジンイン</t>
    </rPh>
    <rPh sb="8" eb="10">
      <t>キジュン</t>
    </rPh>
    <rPh sb="10" eb="12">
      <t>ケツジョ</t>
    </rPh>
    <rPh sb="15" eb="17">
      <t>ゲンサン</t>
    </rPh>
    <rPh sb="26" eb="28">
      <t>ガイトウ</t>
    </rPh>
    <rPh sb="31" eb="33">
      <t>バアイ</t>
    </rPh>
    <rPh sb="33" eb="35">
      <t>ゲンサン</t>
    </rPh>
    <phoneticPr fontId="2"/>
  </si>
  <si>
    <t>2</t>
    <phoneticPr fontId="2"/>
  </si>
  <si>
    <t>夜勤体制による減算（97/100）
※該当しない場合減算</t>
    <rPh sb="0" eb="2">
      <t>ヤキン</t>
    </rPh>
    <rPh sb="2" eb="4">
      <t>タイセイ</t>
    </rPh>
    <rPh sb="7" eb="9">
      <t>ゲンサン</t>
    </rPh>
    <phoneticPr fontId="2"/>
  </si>
  <si>
    <t>月平均の利用者数について、定員を上回って利用させていない</t>
    <rPh sb="0" eb="3">
      <t>ツキヘイキン</t>
    </rPh>
    <rPh sb="4" eb="7">
      <t>リヨウシャ</t>
    </rPh>
    <rPh sb="7" eb="8">
      <t>カズ</t>
    </rPh>
    <rPh sb="13" eb="15">
      <t>テイイン</t>
    </rPh>
    <rPh sb="16" eb="18">
      <t>ウワマワ</t>
    </rPh>
    <rPh sb="20" eb="22">
      <t>リヨウ</t>
    </rPh>
    <phoneticPr fontId="2"/>
  </si>
  <si>
    <t>夜勤時間帯において夜勤を行う職員数が夜勤職員基準に定める員数に満たない事態が2日以上連続して発生していない
(夜勤時間帯：午後10時から翌日午前5時までの時間を含む連続する16時間)</t>
    <rPh sb="0" eb="2">
      <t>ヤキン</t>
    </rPh>
    <rPh sb="2" eb="4">
      <t>ジカン</t>
    </rPh>
    <rPh sb="4" eb="5">
      <t>タイ</t>
    </rPh>
    <rPh sb="9" eb="11">
      <t>ヤキン</t>
    </rPh>
    <rPh sb="12" eb="13">
      <t>オコナ</t>
    </rPh>
    <rPh sb="14" eb="16">
      <t>ショクイン</t>
    </rPh>
    <rPh sb="16" eb="17">
      <t>スウ</t>
    </rPh>
    <rPh sb="18" eb="20">
      <t>ヤキン</t>
    </rPh>
    <rPh sb="20" eb="22">
      <t>ショクイン</t>
    </rPh>
    <rPh sb="22" eb="24">
      <t>キジュン</t>
    </rPh>
    <rPh sb="25" eb="26">
      <t>サダ</t>
    </rPh>
    <rPh sb="28" eb="30">
      <t>インスウ</t>
    </rPh>
    <rPh sb="31" eb="32">
      <t>ミ</t>
    </rPh>
    <rPh sb="35" eb="37">
      <t>ジタイ</t>
    </rPh>
    <rPh sb="39" eb="40">
      <t>ニチ</t>
    </rPh>
    <rPh sb="40" eb="42">
      <t>イジョウ</t>
    </rPh>
    <rPh sb="42" eb="44">
      <t>レンゾク</t>
    </rPh>
    <rPh sb="46" eb="48">
      <t>ハッセイ</t>
    </rPh>
    <rPh sb="55" eb="57">
      <t>ヤキン</t>
    </rPh>
    <rPh sb="57" eb="59">
      <t>ジカン</t>
    </rPh>
    <rPh sb="59" eb="60">
      <t>タイ</t>
    </rPh>
    <rPh sb="61" eb="63">
      <t>ゴゴ</t>
    </rPh>
    <rPh sb="65" eb="66">
      <t>ジ</t>
    </rPh>
    <rPh sb="68" eb="70">
      <t>ヨクジツ</t>
    </rPh>
    <rPh sb="70" eb="72">
      <t>ゴゼン</t>
    </rPh>
    <rPh sb="73" eb="74">
      <t>ジ</t>
    </rPh>
    <rPh sb="77" eb="79">
      <t>ジカン</t>
    </rPh>
    <rPh sb="80" eb="81">
      <t>フク</t>
    </rPh>
    <rPh sb="82" eb="84">
      <t>レンゾク</t>
    </rPh>
    <rPh sb="88" eb="90">
      <t>ジカン</t>
    </rPh>
    <phoneticPr fontId="2"/>
  </si>
  <si>
    <t xml:space="preserve">夜勤時間帯において夜勤を行う職員数が夜勤職員基準に定める員数に満たない事態が暦月において4日以上発生していない
</t>
    <rPh sb="0" eb="2">
      <t>ヤキン</t>
    </rPh>
    <rPh sb="2" eb="4">
      <t>ジカン</t>
    </rPh>
    <rPh sb="4" eb="5">
      <t>タイ</t>
    </rPh>
    <rPh sb="9" eb="11">
      <t>ヤキン</t>
    </rPh>
    <rPh sb="12" eb="13">
      <t>オコナ</t>
    </rPh>
    <rPh sb="14" eb="16">
      <t>ショクイン</t>
    </rPh>
    <rPh sb="16" eb="17">
      <t>スウ</t>
    </rPh>
    <rPh sb="18" eb="20">
      <t>ヤキン</t>
    </rPh>
    <rPh sb="20" eb="22">
      <t>ショクイン</t>
    </rPh>
    <rPh sb="22" eb="24">
      <t>キジュン</t>
    </rPh>
    <rPh sb="25" eb="26">
      <t>サダ</t>
    </rPh>
    <rPh sb="28" eb="30">
      <t>インスウ</t>
    </rPh>
    <rPh sb="31" eb="32">
      <t>ミ</t>
    </rPh>
    <rPh sb="35" eb="37">
      <t>ジタイ</t>
    </rPh>
    <rPh sb="38" eb="39">
      <t>コヨミ</t>
    </rPh>
    <rPh sb="39" eb="40">
      <t>ヅキ</t>
    </rPh>
    <rPh sb="45" eb="46">
      <t>ニチ</t>
    </rPh>
    <rPh sb="46" eb="48">
      <t>イジョウ</t>
    </rPh>
    <rPh sb="48" eb="50">
      <t>ハッセイ</t>
    </rPh>
    <phoneticPr fontId="2"/>
  </si>
  <si>
    <t>従業者の配置数について、人員基準上満たすべき員数確保されている
介護従業者・計画作成担当者(資格要件を満たしている)</t>
    <rPh sb="0" eb="3">
      <t>ジュウギョウシャ</t>
    </rPh>
    <rPh sb="4" eb="6">
      <t>ハイチ</t>
    </rPh>
    <rPh sb="6" eb="7">
      <t>スウ</t>
    </rPh>
    <rPh sb="12" eb="14">
      <t>ジンイン</t>
    </rPh>
    <rPh sb="14" eb="16">
      <t>キジュン</t>
    </rPh>
    <rPh sb="16" eb="17">
      <t>ジョウ</t>
    </rPh>
    <rPh sb="17" eb="18">
      <t>ミ</t>
    </rPh>
    <rPh sb="22" eb="24">
      <t>インスウ</t>
    </rPh>
    <rPh sb="24" eb="26">
      <t>カクホ</t>
    </rPh>
    <rPh sb="32" eb="34">
      <t>カイゴ</t>
    </rPh>
    <rPh sb="34" eb="37">
      <t>ジュウギョウシャ</t>
    </rPh>
    <rPh sb="38" eb="40">
      <t>ケイカク</t>
    </rPh>
    <rPh sb="40" eb="45">
      <t>サクセイタントウシャ</t>
    </rPh>
    <rPh sb="46" eb="48">
      <t>シカク</t>
    </rPh>
    <rPh sb="48" eb="50">
      <t>ヨウケン</t>
    </rPh>
    <rPh sb="51" eb="52">
      <t>ミ</t>
    </rPh>
    <phoneticPr fontId="2"/>
  </si>
  <si>
    <t>身体拘束廃止未実施減算(90/100)
※該当しない場合減算</t>
    <rPh sb="0" eb="4">
      <t>シンタイコウソク</t>
    </rPh>
    <rPh sb="4" eb="6">
      <t>ハイシ</t>
    </rPh>
    <rPh sb="6" eb="9">
      <t>ミジッシ</t>
    </rPh>
    <rPh sb="9" eb="11">
      <t>ゲンサン</t>
    </rPh>
    <phoneticPr fontId="2"/>
  </si>
  <si>
    <t>夜間支援体制加算Ⅰ</t>
    <phoneticPr fontId="2"/>
  </si>
  <si>
    <t>夜間支援体制加算Ⅱ</t>
    <phoneticPr fontId="2"/>
  </si>
  <si>
    <t>全ての開所日において夜間及び深夜の時間帯の体制が人員基準を上回っている</t>
    <rPh sb="0" eb="1">
      <t>スベ</t>
    </rPh>
    <rPh sb="3" eb="5">
      <t>カイショ</t>
    </rPh>
    <rPh sb="5" eb="6">
      <t>ビ</t>
    </rPh>
    <rPh sb="10" eb="12">
      <t>ヤカン</t>
    </rPh>
    <rPh sb="12" eb="13">
      <t>オヨ</t>
    </rPh>
    <rPh sb="14" eb="16">
      <t>シンヤ</t>
    </rPh>
    <rPh sb="17" eb="20">
      <t>ジカンタイ</t>
    </rPh>
    <rPh sb="21" eb="23">
      <t>タイセイ</t>
    </rPh>
    <rPh sb="24" eb="26">
      <t>ジンイン</t>
    </rPh>
    <rPh sb="26" eb="28">
      <t>キジュン</t>
    </rPh>
    <rPh sb="29" eb="31">
      <t>ウワマワ</t>
    </rPh>
    <phoneticPr fontId="2"/>
  </si>
  <si>
    <t>共同生活住居が1であり、定員・人員基準に適合</t>
    <rPh sb="0" eb="2">
      <t>キョウドウ</t>
    </rPh>
    <rPh sb="2" eb="4">
      <t>セイカツ</t>
    </rPh>
    <rPh sb="4" eb="6">
      <t>ジュウキョ</t>
    </rPh>
    <phoneticPr fontId="2"/>
  </si>
  <si>
    <t>共同生活住居が2以上であり、定員・人員基準に適合</t>
    <rPh sb="0" eb="2">
      <t>キョウドウ</t>
    </rPh>
    <rPh sb="2" eb="4">
      <t>セイカツ</t>
    </rPh>
    <rPh sb="4" eb="6">
      <t>ジュウキョ</t>
    </rPh>
    <rPh sb="8" eb="10">
      <t>イジョウ</t>
    </rPh>
    <phoneticPr fontId="2"/>
  </si>
  <si>
    <t>認知症行動・心理症状緊急対応加算</t>
    <phoneticPr fontId="2"/>
  </si>
  <si>
    <t>定員、人員基準に適合</t>
    <phoneticPr fontId="2"/>
  </si>
  <si>
    <t>利用者が次に掲げる者ではない
・病院又は診療所の入院中
・介護保険施設又は地域密着型介護老人福祉施設に入院又は入所中
・(短期利用)認知症対応型共同介護、(短期利用)地域密着型特定施設入居者生活介護、(短期利用)特定施設入居者生活介護、短期入所生活介護、短期入所療養介護の利用中</t>
    <rPh sb="0" eb="3">
      <t>リヨウシャ</t>
    </rPh>
    <rPh sb="4" eb="5">
      <t>ツギ</t>
    </rPh>
    <rPh sb="6" eb="7">
      <t>カカ</t>
    </rPh>
    <rPh sb="9" eb="10">
      <t>モノ</t>
    </rPh>
    <rPh sb="61" eb="63">
      <t>タンキ</t>
    </rPh>
    <rPh sb="63" eb="65">
      <t>リヨウ</t>
    </rPh>
    <rPh sb="78" eb="80">
      <t>タンキ</t>
    </rPh>
    <rPh sb="80" eb="82">
      <t>リヨウ</t>
    </rPh>
    <rPh sb="101" eb="105">
      <t>タンキリヨウ</t>
    </rPh>
    <phoneticPr fontId="2"/>
  </si>
  <si>
    <t>判断を行った医師は症状、判断の内容等を診療録等に記録し、事業所は判断を行った日時、医師名、留意事項等を介護サービス計画書に記録している</t>
    <rPh sb="30" eb="31">
      <t>ショ</t>
    </rPh>
    <phoneticPr fontId="2"/>
  </si>
  <si>
    <t>介護支援専門員及び受入事業所の職員が連携をしている</t>
    <rPh sb="15" eb="17">
      <t>ショクイン</t>
    </rPh>
    <phoneticPr fontId="2"/>
  </si>
  <si>
    <t>若年性認知症利用者受入加算</t>
    <phoneticPr fontId="2"/>
  </si>
  <si>
    <t>若年性認知症利用者ごとに個別に担当者を定めている</t>
    <phoneticPr fontId="2"/>
  </si>
  <si>
    <t>担当者中心に利用者の特性やニーズに応じた適切なサービス提供</t>
    <phoneticPr fontId="2"/>
  </si>
  <si>
    <t>入院時の費用算定</t>
    <phoneticPr fontId="2"/>
  </si>
  <si>
    <t>当該入院した利用者の居室を短期利用で活用していない</t>
    <phoneticPr fontId="2"/>
  </si>
  <si>
    <t>必要に応じ適切な便宜を提供し、退院後円滑に再入居できる体制を確保していることについて、あらかじめ利用者に説明している</t>
    <phoneticPr fontId="2"/>
  </si>
  <si>
    <t>利用開始日から起算して7日以内</t>
    <phoneticPr fontId="2"/>
  </si>
  <si>
    <t>入院後3月以内に退院することが明らかに見込まれる</t>
    <phoneticPr fontId="2"/>
  </si>
  <si>
    <t>1度の入院につき、かつ1月に（入院の初日及び最終日を含まない連続して）6日を限度として算定</t>
    <rPh sb="1" eb="2">
      <t>ド</t>
    </rPh>
    <rPh sb="3" eb="5">
      <t>ニュウイン</t>
    </rPh>
    <phoneticPr fontId="2"/>
  </si>
  <si>
    <t>医師が医学的知見に基づき回復の見込みがないと診断した者</t>
    <phoneticPr fontId="2"/>
  </si>
  <si>
    <t>イ</t>
    <phoneticPr fontId="2"/>
  </si>
  <si>
    <t>ロ</t>
    <phoneticPr fontId="2"/>
  </si>
  <si>
    <t>ハ</t>
    <phoneticPr fontId="2"/>
  </si>
  <si>
    <t>看取りに関する指針を定め、入居の際に、利用者又はその家族等に対して、当該指針の内容を説明し、同意を得ている</t>
    <phoneticPr fontId="2"/>
  </si>
  <si>
    <t>医師、看護職員、介護職員、介護支援専門員、その他の職種の者による協議の上、事業所における看取りの実績等を踏まえ、適宜、看取りに関する指針の見直しを行っている</t>
    <phoneticPr fontId="2"/>
  </si>
  <si>
    <t>看取りに関する職員研修を行っている</t>
    <phoneticPr fontId="2"/>
  </si>
  <si>
    <t>以下のいずれにも適合する利用者であること</t>
    <rPh sb="0" eb="2">
      <t>イカ</t>
    </rPh>
    <rPh sb="8" eb="10">
      <t>テキゴウ</t>
    </rPh>
    <rPh sb="12" eb="15">
      <t>リヨウシャ</t>
    </rPh>
    <phoneticPr fontId="2"/>
  </si>
  <si>
    <t>看取りに関する指針に基づき、利用者の状態又は家族の求め等に応じ随時、医師等の相互の連携の下、介護記録等利用者に関する記録を活用し行われる介護についての説明を受け、同意した上で介護を受けている者</t>
    <phoneticPr fontId="2"/>
  </si>
  <si>
    <t>ロ</t>
    <phoneticPr fontId="2"/>
  </si>
  <si>
    <t>ハ</t>
    <phoneticPr fontId="2"/>
  </si>
  <si>
    <t>医療連携体制加算を算定している</t>
    <phoneticPr fontId="2"/>
  </si>
  <si>
    <t>退居した日の翌日から死亡日の間には算定していない</t>
    <phoneticPr fontId="2"/>
  </si>
  <si>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ている。また、説明の際には、利用者等の理解を助けるため、利用者に関する記録を活用した説明資料を作成し、その写しを提供している</t>
    <phoneticPr fontId="2"/>
  </si>
  <si>
    <t>看取り介護の実施に当たっては、終末期の身体症状の変化及びこれに対する介護等についての記録等の事項を介護記録等に記録するとともに、多職種連携を図るため、医師、看護職員、介護職員、介護支援専門員等による適切な情報共有に努めている</t>
    <phoneticPr fontId="2"/>
  </si>
  <si>
    <t>利用者等に対する随時の説明に係る同意については、口頭で同意を得た場合は、介護記録にその説明日時、内容等を記載するとともに、同意を得た旨を記載している</t>
    <phoneticPr fontId="2"/>
  </si>
  <si>
    <t>利用者が十分に判断をできる状態になく、かつ、家族の来訪が見込まれない場合、介護記録に職員間の相談日時、内容、利用者の状態、家族と連絡を取ったにもかかわらず事業所への来訪がなかった旨等を記載している</t>
    <phoneticPr fontId="2"/>
  </si>
  <si>
    <t>利用者が退居等する際、退居等の翌月になくなった場合に、前月分の看取り介護加算に係る一部負担の請求を行う場合があることを説明し、文書にて同意を得ている</t>
    <rPh sb="12" eb="13">
      <t>キョ</t>
    </rPh>
    <phoneticPr fontId="2"/>
  </si>
  <si>
    <t>事業所が入院する医療機関等に利用者の状態を尋ねたときに、当該医療機関等が事業所に対して本人の状態を伝えることについて、退居等の際、利用者等に対して説明をし、文書にて同意を得ている</t>
    <phoneticPr fontId="2"/>
  </si>
  <si>
    <t>利用者に提供する看取り介護の質を常に向上させていくためにも、計画（Plan)、実行（Do）、評価（Check)、改善（Action）のサイクル（PDCAサイクル）により、看取り介護を実施する体制を構築するとともに、それを強化している</t>
    <phoneticPr fontId="2"/>
  </si>
  <si>
    <t>施設基準が以下のいずれも満たしていること</t>
    <rPh sb="0" eb="2">
      <t>シセツ</t>
    </rPh>
    <rPh sb="2" eb="4">
      <t>キジュン</t>
    </rPh>
    <rPh sb="5" eb="7">
      <t>イカ</t>
    </rPh>
    <rPh sb="12" eb="13">
      <t>ミ</t>
    </rPh>
    <phoneticPr fontId="2"/>
  </si>
  <si>
    <t>初期加算</t>
    <phoneticPr fontId="2"/>
  </si>
  <si>
    <t>3にかかわらず、30日超の入院後に再入居した</t>
    <rPh sb="17" eb="20">
      <t>サイニュウキョ</t>
    </rPh>
    <phoneticPr fontId="2"/>
  </si>
  <si>
    <t>短期利用から引き続き入居した場合はその日数を控除している</t>
    <rPh sb="0" eb="2">
      <t>タンキ</t>
    </rPh>
    <rPh sb="2" eb="4">
      <t>リヨウ</t>
    </rPh>
    <rPh sb="6" eb="7">
      <t>ヒ</t>
    </rPh>
    <rPh sb="8" eb="9">
      <t>ツヅ</t>
    </rPh>
    <rPh sb="10" eb="12">
      <t>ニュウキョ</t>
    </rPh>
    <rPh sb="14" eb="16">
      <t>バアイ</t>
    </rPh>
    <rPh sb="19" eb="21">
      <t>ニッスウ</t>
    </rPh>
    <rPh sb="22" eb="24">
      <t>コウジョ</t>
    </rPh>
    <phoneticPr fontId="2"/>
  </si>
  <si>
    <t>医療連携体制加算（Ⅰ）</t>
    <phoneticPr fontId="2"/>
  </si>
  <si>
    <t>入居の際に利用者等に対する指針の説明、同意の有無</t>
    <phoneticPr fontId="2"/>
  </si>
  <si>
    <t>看護師による24時間連絡体制の確保</t>
    <phoneticPr fontId="2"/>
  </si>
  <si>
    <t xml:space="preserve">重度化した場合における対応指針（急性期における医師、医療機関との連携、入院期間中の当該施設における居住費・食費の取扱い、看取りに関する考え方、本人及び家族との話し合いや意思確認の方法等）を定めている
</t>
    <rPh sb="13" eb="15">
      <t>シシン</t>
    </rPh>
    <rPh sb="94" eb="95">
      <t>サダ</t>
    </rPh>
    <phoneticPr fontId="2"/>
  </si>
  <si>
    <t>医療連携体制加算（Ⅱ）</t>
    <phoneticPr fontId="2"/>
  </si>
  <si>
    <t>看護職員を常勤換算法で1名以上、職員として配置</t>
    <rPh sb="0" eb="2">
      <t>カンゴ</t>
    </rPh>
    <rPh sb="2" eb="4">
      <t>ショクイン</t>
    </rPh>
    <rPh sb="5" eb="7">
      <t>ジョウキン</t>
    </rPh>
    <rPh sb="7" eb="9">
      <t>カンサン</t>
    </rPh>
    <rPh sb="9" eb="10">
      <t>ホウ</t>
    </rPh>
    <rPh sb="12" eb="15">
      <t>メイイジョウ</t>
    </rPh>
    <rPh sb="21" eb="23">
      <t>ハイチ</t>
    </rPh>
    <phoneticPr fontId="2"/>
  </si>
  <si>
    <t>事業所の職員である看護職員又は病院もしくは訪問看護ステーション等の看護師との連携により、24時間連絡体制を確保
（事業所の看護職員が准看護師のみの場合は、病院もしくは訪問看護ステーション等の看護師により24時間連絡体制を確保）</t>
    <phoneticPr fontId="2"/>
  </si>
  <si>
    <t>医療連携体制加算（Ⅲ）</t>
  </si>
  <si>
    <t>事業所の職員である看護師又は病院もしくは訪問看護ステーション等の看護師との連携により、24時間連絡体制を確保</t>
    <phoneticPr fontId="2"/>
  </si>
  <si>
    <t>看護師を常勤換算で1名以上、職員として配置</t>
    <phoneticPr fontId="2"/>
  </si>
  <si>
    <t>退居時相談援助加算</t>
    <phoneticPr fontId="2"/>
  </si>
  <si>
    <t>計画作成担当者、介護職員等が協力し、退居者及びその家族等のいずれにも相談援助を行い当該相談援助を行った日付及び内容の要点を記録している</t>
    <rPh sb="51" eb="53">
      <t>ヒヅケ</t>
    </rPh>
    <phoneticPr fontId="2"/>
  </si>
  <si>
    <t>利用者一人につき１回の算定</t>
    <rPh sb="11" eb="13">
      <t>サンテイ</t>
    </rPh>
    <phoneticPr fontId="2"/>
  </si>
  <si>
    <t>利用期間が1ヶ月を超える利用者の退居</t>
    <phoneticPr fontId="2"/>
  </si>
  <si>
    <t>認知症専門ケア加算(Ⅰ)</t>
    <phoneticPr fontId="2"/>
  </si>
  <si>
    <t>認知症専門ケア加算(Ⅱ)</t>
    <phoneticPr fontId="2"/>
  </si>
  <si>
    <t>介護職員、看護職員ごとの認知症ケアに関する研修計画を作成し、計画に従い、研修を実施又は実施を予定している</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ケイカク</t>
    </rPh>
    <rPh sb="33" eb="34">
      <t>シタガ</t>
    </rPh>
    <rPh sb="36" eb="38">
      <t>ケンシュウ</t>
    </rPh>
    <rPh sb="39" eb="41">
      <t>ジッシ</t>
    </rPh>
    <rPh sb="41" eb="42">
      <t>マタ</t>
    </rPh>
    <rPh sb="43" eb="45">
      <t>ジッシ</t>
    </rPh>
    <rPh sb="46" eb="48">
      <t>ヨテイ</t>
    </rPh>
    <phoneticPr fontId="2"/>
  </si>
  <si>
    <t>生活機能向上連携加算(Ⅰ)</t>
    <phoneticPr fontId="2"/>
  </si>
  <si>
    <t>計画に具体的な指標を用いている</t>
    <phoneticPr fontId="2"/>
  </si>
  <si>
    <t xml:space="preserve">初月のみ算定している
</t>
    <rPh sb="0" eb="2">
      <t>ショゲツ</t>
    </rPh>
    <rPh sb="4" eb="6">
      <t>サンテイ</t>
    </rPh>
    <phoneticPr fontId="2"/>
  </si>
  <si>
    <t>認知症対応型共同生活介護計画に、生活機能アセスメントの結果のほか、必要事項を記載している
※必要事項：利用者が自立して行おうとする行為の内容、3月を目途とする達成目標及び各月の目標、介助の内容、計画作成担当者が受けた助言の内容</t>
    <rPh sb="97" eb="104">
      <t>ケイカクサクセイタントウシャ</t>
    </rPh>
    <rPh sb="105" eb="106">
      <t>ウ</t>
    </rPh>
    <rPh sb="108" eb="110">
      <t>ジョゲン</t>
    </rPh>
    <rPh sb="111" eb="113">
      <t>ナイヨウ</t>
    </rPh>
    <phoneticPr fontId="2"/>
  </si>
  <si>
    <t>生活機能向上連携加算(Ⅱ)</t>
    <phoneticPr fontId="2"/>
  </si>
  <si>
    <t>認知症対応型共同生活介護計画に、生活機能アセスメントの結果のほか、必要事項を記載している
※必要事項：利用者が自立して行おうとする行為の内容、3月を目途とする達成目標及び各月の目標、介助の内容</t>
    <phoneticPr fontId="2"/>
  </si>
  <si>
    <t>計画に具体的な指標を用いている</t>
    <phoneticPr fontId="2"/>
  </si>
  <si>
    <t>目標の達成度合いについて、利用者及び理学療法士等に報告している</t>
    <phoneticPr fontId="2"/>
  </si>
  <si>
    <t>生活機能向上訓練加算(Ⅰ)を算定していない</t>
    <rPh sb="0" eb="2">
      <t>セイカツ</t>
    </rPh>
    <rPh sb="2" eb="4">
      <t>キノウ</t>
    </rPh>
    <rPh sb="4" eb="6">
      <t>コウジョウ</t>
    </rPh>
    <rPh sb="6" eb="8">
      <t>クンレン</t>
    </rPh>
    <rPh sb="8" eb="10">
      <t>カサン</t>
    </rPh>
    <rPh sb="14" eb="16">
      <t>サンテイ</t>
    </rPh>
    <phoneticPr fontId="2"/>
  </si>
  <si>
    <t>3月を超えて算定していない
※3月を超えて算定する場合は、再度計画の見直しを要する</t>
    <phoneticPr fontId="2"/>
  </si>
  <si>
    <t>栄養管理体制加算</t>
    <rPh sb="0" eb="2">
      <t>エイヨウ</t>
    </rPh>
    <rPh sb="2" eb="4">
      <t>カンリ</t>
    </rPh>
    <rPh sb="4" eb="6">
      <t>タイセイ</t>
    </rPh>
    <rPh sb="6" eb="8">
      <t>カサン</t>
    </rPh>
    <phoneticPr fontId="2"/>
  </si>
  <si>
    <t>定員、人員基準に該当</t>
    <rPh sb="0" eb="2">
      <t>テイイン</t>
    </rPh>
    <rPh sb="3" eb="5">
      <t>ジンイン</t>
    </rPh>
    <rPh sb="5" eb="7">
      <t>キジュン</t>
    </rPh>
    <rPh sb="8" eb="10">
      <t>ガイトウ</t>
    </rPh>
    <phoneticPr fontId="2"/>
  </si>
  <si>
    <t>歯科医師又は歯科医師の指示を受けた歯科衛生士の技術的助言及び指導に基づき、利用者の口腔ケア・マネジメントに係る計画を作成している</t>
    <phoneticPr fontId="2"/>
  </si>
  <si>
    <t>口腔ケア・マネジメント計画には、口腔ケアを推進するための課題、目標、具体的方策、留意事項等必要な事項が記載されている</t>
    <phoneticPr fontId="2"/>
  </si>
  <si>
    <t>技術的助言及び指導を行うに当たっては、歯科訪問診療又は訪問歯科衛生指導の実施時間以外の時間帯で実施している</t>
    <phoneticPr fontId="2"/>
  </si>
  <si>
    <t>口腔衛生管理体制加算</t>
    <phoneticPr fontId="2"/>
  </si>
  <si>
    <t>歯科医師又は歯科医師の指示を受けた歯科衛生士が、介護職員に対して口腔ケアに係る技術的助言及び指導を月1回以上行っている</t>
    <phoneticPr fontId="2"/>
  </si>
  <si>
    <t>指導を行うにあたっては、利用者の栄養ケアを促進するための課題、目標、具体的方策、留意事項等を記録している</t>
    <rPh sb="0" eb="2">
      <t>シドウ</t>
    </rPh>
    <rPh sb="3" eb="4">
      <t>オコナ</t>
    </rPh>
    <rPh sb="12" eb="15">
      <t>リヨウシャ</t>
    </rPh>
    <rPh sb="16" eb="18">
      <t>エイヨウ</t>
    </rPh>
    <rPh sb="21" eb="23">
      <t>ソクシン</t>
    </rPh>
    <rPh sb="28" eb="30">
      <t>カダイ</t>
    </rPh>
    <rPh sb="31" eb="33">
      <t>モクヒョウ</t>
    </rPh>
    <rPh sb="34" eb="37">
      <t>グタイテキ</t>
    </rPh>
    <rPh sb="37" eb="39">
      <t>ホウサク</t>
    </rPh>
    <rPh sb="40" eb="42">
      <t>リュウイ</t>
    </rPh>
    <rPh sb="42" eb="44">
      <t>ジコウ</t>
    </rPh>
    <rPh sb="44" eb="45">
      <t>トウ</t>
    </rPh>
    <rPh sb="46" eb="48">
      <t>キロク</t>
    </rPh>
    <phoneticPr fontId="2"/>
  </si>
  <si>
    <t>口腔・栄養スクリーニング加算</t>
    <rPh sb="0" eb="2">
      <t>コウクウ</t>
    </rPh>
    <phoneticPr fontId="2"/>
  </si>
  <si>
    <t>定員、人員基準に適合</t>
    <phoneticPr fontId="2"/>
  </si>
  <si>
    <t>他の事業所での口腔・栄養スクリーニング加算の算定がされていない</t>
    <rPh sb="7" eb="9">
      <t>コウクウ</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</si>
  <si>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</si>
  <si>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サービス提供体制強化加算(Ⅰ)</t>
    <phoneticPr fontId="2"/>
  </si>
  <si>
    <t>サービス提供体制強化加算(Ⅱ)</t>
    <phoneticPr fontId="2"/>
  </si>
  <si>
    <t>定員、人員基準に適合</t>
    <phoneticPr fontId="2"/>
  </si>
  <si>
    <t>サービス提供体制強化加算(Ⅲ)</t>
    <phoneticPr fontId="2"/>
  </si>
  <si>
    <t>・常勤換算方法により算出した前年度4月から2月の平均
・開始・再開した事業所は届出日の前3月の平均
・介護福祉士は各月の前月末日時点での資格取得者を数える
・勤続年数は各月の前月末日時点での勤続年数を数えるが、同じ就業規則等を採用する同一法人等の勤務年数も含められる</t>
    <rPh sb="1" eb="3">
      <t>ジョウキン</t>
    </rPh>
    <rPh sb="3" eb="5">
      <t>カンサン</t>
    </rPh>
    <rPh sb="5" eb="7">
      <t>ホウホウ</t>
    </rPh>
    <rPh sb="10" eb="12">
      <t>サンシュツ</t>
    </rPh>
    <rPh sb="14" eb="17">
      <t>ゼンネンド</t>
    </rPh>
    <rPh sb="18" eb="19">
      <t>ガツ</t>
    </rPh>
    <rPh sb="22" eb="23">
      <t>ガツ</t>
    </rPh>
    <rPh sb="24" eb="26">
      <t>ヘイキン</t>
    </rPh>
    <rPh sb="28" eb="30">
      <t>カイシ</t>
    </rPh>
    <rPh sb="31" eb="33">
      <t>サイカイ</t>
    </rPh>
    <rPh sb="35" eb="38">
      <t>ジギョウショ</t>
    </rPh>
    <rPh sb="39" eb="41">
      <t>トドケデ</t>
    </rPh>
    <rPh sb="41" eb="42">
      <t>ビ</t>
    </rPh>
    <rPh sb="43" eb="44">
      <t>マエ</t>
    </rPh>
    <rPh sb="45" eb="46">
      <t>ゲツ</t>
    </rPh>
    <rPh sb="47" eb="49">
      <t>ヘイキン</t>
    </rPh>
    <rPh sb="51" eb="53">
      <t>カイゴ</t>
    </rPh>
    <rPh sb="53" eb="56">
      <t>フクシシ</t>
    </rPh>
    <rPh sb="57" eb="59">
      <t>カクツキ</t>
    </rPh>
    <rPh sb="60" eb="62">
      <t>ゼンゲツ</t>
    </rPh>
    <rPh sb="62" eb="64">
      <t>マツジツ</t>
    </rPh>
    <rPh sb="64" eb="66">
      <t>ジテン</t>
    </rPh>
    <rPh sb="68" eb="70">
      <t>シカク</t>
    </rPh>
    <rPh sb="70" eb="72">
      <t>シュトク</t>
    </rPh>
    <rPh sb="72" eb="73">
      <t>シャ</t>
    </rPh>
    <rPh sb="74" eb="75">
      <t>カゾ</t>
    </rPh>
    <rPh sb="79" eb="81">
      <t>キンゾク</t>
    </rPh>
    <rPh sb="81" eb="83">
      <t>ネンスウ</t>
    </rPh>
    <rPh sb="84" eb="86">
      <t>カクツキ</t>
    </rPh>
    <rPh sb="87" eb="89">
      <t>ゼンゲツ</t>
    </rPh>
    <rPh sb="89" eb="91">
      <t>マツジツ</t>
    </rPh>
    <rPh sb="91" eb="93">
      <t>ジテン</t>
    </rPh>
    <rPh sb="95" eb="99">
      <t>キンゾクネンスウ</t>
    </rPh>
    <rPh sb="100" eb="101">
      <t>カゾ</t>
    </rPh>
    <rPh sb="105" eb="106">
      <t>オナ</t>
    </rPh>
    <rPh sb="107" eb="109">
      <t>シュウギョウ</t>
    </rPh>
    <rPh sb="109" eb="111">
      <t>キソク</t>
    </rPh>
    <rPh sb="111" eb="112">
      <t>トウ</t>
    </rPh>
    <rPh sb="113" eb="115">
      <t>サイヨウ</t>
    </rPh>
    <rPh sb="117" eb="119">
      <t>ドウイツ</t>
    </rPh>
    <rPh sb="119" eb="121">
      <t>ホウジン</t>
    </rPh>
    <rPh sb="121" eb="122">
      <t>トウ</t>
    </rPh>
    <rPh sb="123" eb="125">
      <t>キンム</t>
    </rPh>
    <rPh sb="125" eb="127">
      <t>ネンスウ</t>
    </rPh>
    <rPh sb="128" eb="129">
      <t>フク</t>
    </rPh>
    <phoneticPr fontId="2"/>
  </si>
  <si>
    <t>介護職員の総数のうち勤続年数10年以上の介護福祉士が25/100以上</t>
    <rPh sb="0" eb="2">
      <t>カイゴ</t>
    </rPh>
    <rPh sb="2" eb="4">
      <t>ショクイン</t>
    </rPh>
    <rPh sb="5" eb="7">
      <t>ソウスウ</t>
    </rPh>
    <rPh sb="10" eb="12">
      <t>キンゾク</t>
    </rPh>
    <rPh sb="12" eb="14">
      <t>ネンスウ</t>
    </rPh>
    <rPh sb="16" eb="19">
      <t>ネンイジョウ</t>
    </rPh>
    <rPh sb="20" eb="22">
      <t>カイゴ</t>
    </rPh>
    <rPh sb="22" eb="24">
      <t>フクシ</t>
    </rPh>
    <rPh sb="24" eb="25">
      <t>シ</t>
    </rPh>
    <rPh sb="32" eb="34">
      <t>イジョウ</t>
    </rPh>
    <phoneticPr fontId="2"/>
  </si>
  <si>
    <t>介護職員の総数のうち介護福祉士が60/100以上</t>
    <phoneticPr fontId="2"/>
  </si>
  <si>
    <t>介護従業者として勤務を行う職員の総数のうち、勤続年数7年以上が30/100以上</t>
    <rPh sb="0" eb="2">
      <t>カイゴ</t>
    </rPh>
    <rPh sb="2" eb="5">
      <t>ジュウギョウシャ</t>
    </rPh>
    <rPh sb="8" eb="10">
      <t>キンム</t>
    </rPh>
    <rPh sb="11" eb="12">
      <t>オコナ</t>
    </rPh>
    <rPh sb="13" eb="15">
      <t>ショクイン</t>
    </rPh>
    <rPh sb="16" eb="18">
      <t>ソウスウ</t>
    </rPh>
    <rPh sb="22" eb="24">
      <t>キンゾク</t>
    </rPh>
    <rPh sb="24" eb="26">
      <t>ネンスウ</t>
    </rPh>
    <rPh sb="27" eb="30">
      <t>ネンイジョウ</t>
    </rPh>
    <rPh sb="37" eb="39">
      <t>イジョウ</t>
    </rPh>
    <phoneticPr fontId="2"/>
  </si>
  <si>
    <t>1-1</t>
    <phoneticPr fontId="2"/>
  </si>
  <si>
    <t>1-2</t>
    <phoneticPr fontId="2"/>
  </si>
  <si>
    <t>1-3</t>
  </si>
  <si>
    <t>〇指定地域密着型介護予防サービスに要する費用の額の算定に関する基準(平18.3.14厚生労働省告示第128号)</t>
    <rPh sb="1" eb="3">
      <t>シテイ</t>
    </rPh>
    <rPh sb="3" eb="5">
      <t>チイキ</t>
    </rPh>
    <rPh sb="5" eb="8">
      <t>ミッチャクガタ</t>
    </rPh>
    <rPh sb="8" eb="10">
      <t>カイゴ</t>
    </rPh>
    <rPh sb="10" eb="12">
      <t>ヨボウ</t>
    </rPh>
    <rPh sb="17" eb="18">
      <t>ヨウ</t>
    </rPh>
    <rPh sb="20" eb="22">
      <t>ヒヨウ</t>
    </rPh>
    <rPh sb="23" eb="24">
      <t>ガク</t>
    </rPh>
    <rPh sb="25" eb="27">
      <t>サンテイ</t>
    </rPh>
    <rPh sb="28" eb="29">
      <t>カン</t>
    </rPh>
    <rPh sb="31" eb="33">
      <t>キジュン</t>
    </rPh>
    <rPh sb="34" eb="35">
      <t>ヘイ</t>
    </rPh>
    <rPh sb="42" eb="47">
      <t>コウセイロウドウショウ</t>
    </rPh>
    <rPh sb="47" eb="49">
      <t>コクジ</t>
    </rPh>
    <rPh sb="49" eb="50">
      <t>ダイ</t>
    </rPh>
    <rPh sb="53" eb="54">
      <t>ゴウ</t>
    </rPh>
    <phoneticPr fontId="2"/>
  </si>
  <si>
    <t>サービス提供体制強化加算にかかる職員の割合の算出について</t>
    <rPh sb="4" eb="12">
      <t>テイキョウタイセイキョウカカサン</t>
    </rPh>
    <rPh sb="16" eb="18">
      <t>ショクイン</t>
    </rPh>
    <rPh sb="19" eb="21">
      <t>ワリアイ</t>
    </rPh>
    <rPh sb="22" eb="24">
      <t>サンシュツ</t>
    </rPh>
    <phoneticPr fontId="2"/>
  </si>
  <si>
    <t>３　下記の書類について、電磁的方法による取り扱いを行っているものがあれば〇を付けてください。</t>
    <rPh sb="2" eb="4">
      <t>カキ</t>
    </rPh>
    <rPh sb="5" eb="7">
      <t>ショルイ</t>
    </rPh>
    <rPh sb="12" eb="15">
      <t>デンジテキ</t>
    </rPh>
    <rPh sb="15" eb="17">
      <t>ホウホウ</t>
    </rPh>
    <rPh sb="20" eb="21">
      <t>ト</t>
    </rPh>
    <rPh sb="22" eb="23">
      <t>アツカ</t>
    </rPh>
    <rPh sb="25" eb="26">
      <t>オコナ</t>
    </rPh>
    <rPh sb="38" eb="39">
      <t>ツ</t>
    </rPh>
    <phoneticPr fontId="2"/>
  </si>
  <si>
    <t>・重要事項説明書</t>
    <rPh sb="1" eb="8">
      <t>ジュウヨウジコウセツメイショ</t>
    </rPh>
    <phoneticPr fontId="2"/>
  </si>
  <si>
    <t>・個人情報の使用同意書</t>
    <phoneticPr fontId="2"/>
  </si>
  <si>
    <t>４　非常災害対策【松阪市重点項目】</t>
    <rPh sb="2" eb="4">
      <t>ヒジョウ</t>
    </rPh>
    <rPh sb="4" eb="6">
      <t>サイガイ</t>
    </rPh>
    <rPh sb="6" eb="8">
      <t>タイサク</t>
    </rPh>
    <rPh sb="9" eb="16">
      <t>マツサカシジュウテンコウモク</t>
    </rPh>
    <phoneticPr fontId="2"/>
  </si>
  <si>
    <t>計画・記録の有無</t>
    <rPh sb="0" eb="2">
      <t>ケイカク</t>
    </rPh>
    <rPh sb="3" eb="5">
      <t>キロク</t>
    </rPh>
    <rPh sb="6" eb="8">
      <t>ウム</t>
    </rPh>
    <phoneticPr fontId="2"/>
  </si>
  <si>
    <t>防火管理の責任者</t>
    <rPh sb="0" eb="2">
      <t>ボウカ</t>
    </rPh>
    <rPh sb="2" eb="4">
      <t>カンリ</t>
    </rPh>
    <rPh sb="5" eb="8">
      <t>セキニンシャ</t>
    </rPh>
    <phoneticPr fontId="2"/>
  </si>
  <si>
    <t>避難訓練の実施状況</t>
    <rPh sb="0" eb="2">
      <t>ヒナン</t>
    </rPh>
    <rPh sb="2" eb="4">
      <t>クンレン</t>
    </rPh>
    <rPh sb="5" eb="7">
      <t>ジッシ</t>
    </rPh>
    <rPh sb="7" eb="9">
      <t>ジョウキョウ</t>
    </rPh>
    <phoneticPr fontId="2"/>
  </si>
  <si>
    <t>地域住民への周知方法</t>
    <rPh sb="0" eb="2">
      <t>チイキ</t>
    </rPh>
    <rPh sb="2" eb="4">
      <t>ジュウミン</t>
    </rPh>
    <rPh sb="6" eb="8">
      <t>シュウチ</t>
    </rPh>
    <rPh sb="8" eb="10">
      <t>ホウホウ</t>
    </rPh>
    <phoneticPr fontId="2"/>
  </si>
  <si>
    <t>計画</t>
    <rPh sb="0" eb="2">
      <t>ケイカク</t>
    </rPh>
    <phoneticPr fontId="2"/>
  </si>
  <si>
    <t>有</t>
    <rPh sb="0" eb="1">
      <t>アリ</t>
    </rPh>
    <phoneticPr fontId="2"/>
  </si>
  <si>
    <t>無</t>
    <rPh sb="0" eb="1">
      <t>ナ</t>
    </rPh>
    <phoneticPr fontId="2"/>
  </si>
  <si>
    <t>役職名</t>
    <rPh sb="0" eb="2">
      <t>ヤクショク</t>
    </rPh>
    <rPh sb="2" eb="3">
      <t>メイ</t>
    </rPh>
    <phoneticPr fontId="2"/>
  </si>
  <si>
    <t>年</t>
    <rPh sb="0" eb="1">
      <t>ネン</t>
    </rPh>
    <phoneticPr fontId="2"/>
  </si>
  <si>
    <t>R</t>
    <phoneticPr fontId="2"/>
  </si>
  <si>
    <t>R</t>
    <phoneticPr fontId="2"/>
  </si>
  <si>
    <t>記録</t>
    <rPh sb="0" eb="2">
      <t>キロク</t>
    </rPh>
    <phoneticPr fontId="2"/>
  </si>
  <si>
    <t>氏名</t>
    <rPh sb="0" eb="2">
      <t>シメイ</t>
    </rPh>
    <phoneticPr fontId="2"/>
  </si>
  <si>
    <t>月</t>
    <rPh sb="0" eb="1">
      <t>ガツ</t>
    </rPh>
    <phoneticPr fontId="2"/>
  </si>
  <si>
    <t>・認知症対応型共同生活介護の提供にあたって説明すべき事項</t>
    <rPh sb="1" eb="11">
      <t>ニンチショウタイオウガタキョウドウセイカツ</t>
    </rPh>
    <rPh sb="21" eb="23">
      <t>セツメイ</t>
    </rPh>
    <rPh sb="26" eb="28">
      <t>ジコウ</t>
    </rPh>
    <phoneticPr fontId="2"/>
  </si>
  <si>
    <t>・認知症対応型共同生活介護計画</t>
    <rPh sb="1" eb="11">
      <t>ニンチショウタイオウガタキョウドウセイカツ</t>
    </rPh>
    <phoneticPr fontId="2"/>
  </si>
  <si>
    <t>５　新型コロナウイルス感染症の感染拡大防止対策として、事業所で取り組んでいることを記入してください【松阪市重点項目】</t>
    <rPh sb="2" eb="4">
      <t>シンガタ</t>
    </rPh>
    <rPh sb="11" eb="14">
      <t>カンセンショウ</t>
    </rPh>
    <rPh sb="15" eb="17">
      <t>カンセン</t>
    </rPh>
    <rPh sb="17" eb="19">
      <t>カクダイ</t>
    </rPh>
    <rPh sb="19" eb="21">
      <t>ボウシ</t>
    </rPh>
    <rPh sb="21" eb="23">
      <t>タイサク</t>
    </rPh>
    <rPh sb="27" eb="30">
      <t>ジギョウショ</t>
    </rPh>
    <rPh sb="31" eb="32">
      <t>ト</t>
    </rPh>
    <rPh sb="33" eb="34">
      <t>ク</t>
    </rPh>
    <rPh sb="41" eb="43">
      <t>キニュウ</t>
    </rPh>
    <rPh sb="50" eb="53">
      <t>マツサカシ</t>
    </rPh>
    <rPh sb="53" eb="57">
      <t>ジュウテンコウモク</t>
    </rPh>
    <phoneticPr fontId="2"/>
  </si>
  <si>
    <t>６　貴事業所の工夫している点や取組等、その概要を記入してください。</t>
    <phoneticPr fontId="2"/>
  </si>
  <si>
    <t>７　松阪市に対しての質問事項があれば記入してください。</t>
    <phoneticPr fontId="2"/>
  </si>
  <si>
    <t xml:space="preserve">(解釈通知)
空調設備等により施設内の適温の確保に努めているか。
                                                     </t>
    <phoneticPr fontId="2"/>
  </si>
  <si>
    <t>(解釈通知)
食中毒及び感染症の発生を防止するための措置等について、必要に応じて保健所の助言、指導を求めるとともに、密接な連携を保っているか。</t>
    <rPh sb="1" eb="3">
      <t>カイシャク</t>
    </rPh>
    <rPh sb="3" eb="5">
      <t>ツウチ</t>
    </rPh>
    <rPh sb="7" eb="10">
      <t>ショクチュウドク</t>
    </rPh>
    <rPh sb="10" eb="11">
      <t>オヨ</t>
    </rPh>
    <rPh sb="12" eb="15">
      <t>カンセンショウ</t>
    </rPh>
    <rPh sb="16" eb="18">
      <t>ハッセイ</t>
    </rPh>
    <rPh sb="19" eb="21">
      <t>ボウシ</t>
    </rPh>
    <rPh sb="26" eb="28">
      <t>ソチ</t>
    </rPh>
    <rPh sb="28" eb="29">
      <t>トウ</t>
    </rPh>
    <phoneticPr fontId="2"/>
  </si>
  <si>
    <r>
      <t>(解釈通知) 
インフルエンザ対策、腸管出血性大腸菌感染症対策、レジオネラ症対策等について、別途発出された通知に基づき、適切な措置を講じているか。</t>
    </r>
    <r>
      <rPr>
        <b/>
        <sz val="10"/>
        <color theme="1"/>
        <rFont val="ＭＳ ゴシック"/>
        <family val="3"/>
        <charset val="128"/>
      </rPr>
      <t>【松阪市重点項目】（参照：高齢者介護施設における感染対策マニュアル改訂版（2019年3月））</t>
    </r>
    <rPh sb="15" eb="17">
      <t>タイサク</t>
    </rPh>
    <rPh sb="18" eb="26">
      <t>チョウカンシュッケツセイダイチョウキン</t>
    </rPh>
    <rPh sb="26" eb="29">
      <t>カンセンショウ</t>
    </rPh>
    <rPh sb="29" eb="31">
      <t>タイサク</t>
    </rPh>
    <rPh sb="37" eb="38">
      <t>ショウ</t>
    </rPh>
    <rPh sb="38" eb="40">
      <t>タイサク</t>
    </rPh>
    <rPh sb="40" eb="41">
      <t>トウ</t>
    </rPh>
    <rPh sb="46" eb="48">
      <t>ベット</t>
    </rPh>
    <rPh sb="48" eb="50">
      <t>ハッシュツ</t>
    </rPh>
    <rPh sb="53" eb="55">
      <t>ツウチ</t>
    </rPh>
    <rPh sb="56" eb="57">
      <t>モト</t>
    </rPh>
    <rPh sb="60" eb="62">
      <t>テキセツ</t>
    </rPh>
    <rPh sb="63" eb="65">
      <t>ソチ</t>
    </rPh>
    <rPh sb="66" eb="67">
      <t>コウ</t>
    </rPh>
    <rPh sb="74" eb="81">
      <t>マツサカシジュウテンコウモク</t>
    </rPh>
    <rPh sb="83" eb="85">
      <t>サンショウ</t>
    </rPh>
    <rPh sb="86" eb="89">
      <t>コウレイシャ</t>
    </rPh>
    <rPh sb="89" eb="91">
      <t>カイゴ</t>
    </rPh>
    <rPh sb="91" eb="93">
      <t>シセツ</t>
    </rPh>
    <rPh sb="97" eb="99">
      <t>カンセン</t>
    </rPh>
    <rPh sb="99" eb="101">
      <t>タイサク</t>
    </rPh>
    <rPh sb="106" eb="109">
      <t>カイテイバン</t>
    </rPh>
    <rPh sb="114" eb="115">
      <t>ネン</t>
    </rPh>
    <rPh sb="116" eb="117">
      <t>ガツ</t>
    </rPh>
    <phoneticPr fontId="2"/>
  </si>
  <si>
    <t>(介)第9条※
(予)第11条※
内容及び手続の説明及び同意</t>
    <phoneticPr fontId="2"/>
  </si>
  <si>
    <t>(介)第12条※
(予)第14条※
受給資格等の確認</t>
    <phoneticPr fontId="2"/>
  </si>
  <si>
    <t>(介)第10条※
(予)第12条※
提供拒否の禁止</t>
    <phoneticPr fontId="2"/>
  </si>
  <si>
    <t>(介)第13条※
(予)第15条※
要介護認定等の申請に係る援助</t>
    <phoneticPr fontId="2"/>
  </si>
  <si>
    <t>(介)第22条※
(予)第23条※
保険給付の請求のための証明書の交付</t>
    <phoneticPr fontId="2"/>
  </si>
  <si>
    <t>(介)第28条※
(予)第24条※
利用者に関する市への通知</t>
    <rPh sb="1" eb="2">
      <t>カイ</t>
    </rPh>
    <rPh sb="3" eb="4">
      <t>ダイ</t>
    </rPh>
    <rPh sb="6" eb="7">
      <t>ジョウ</t>
    </rPh>
    <rPh sb="10" eb="11">
      <t>ヨ</t>
    </rPh>
    <rPh sb="12" eb="13">
      <t>ダイ</t>
    </rPh>
    <rPh sb="15" eb="16">
      <t>ジョウ</t>
    </rPh>
    <phoneticPr fontId="2"/>
  </si>
  <si>
    <t>(介)第59条の11※
(予)第26条※
管理者の責務</t>
    <phoneticPr fontId="2"/>
  </si>
  <si>
    <t xml:space="preserve">(介)第32条の2※
(予)第28条の2※
業務継続計画の策定等
</t>
    <phoneticPr fontId="2"/>
  </si>
  <si>
    <t>(介)第34条※
(予)第32条※
掲示</t>
    <rPh sb="12" eb="13">
      <t>ダイ</t>
    </rPh>
    <phoneticPr fontId="2"/>
  </si>
  <si>
    <r>
      <t xml:space="preserve">(介)第59条の16※
(予)第31条※
衛生管理等
</t>
    </r>
    <r>
      <rPr>
        <sz val="8"/>
        <color rgb="FFFF0000"/>
        <rFont val="ＭＳ ゴシック"/>
        <family val="3"/>
        <charset val="128"/>
      </rPr>
      <t>※令和6年3月31日まで努力義務</t>
    </r>
    <phoneticPr fontId="2"/>
  </si>
  <si>
    <t>(介)第35条※
(予)第33条※
秘密保持等</t>
    <phoneticPr fontId="2"/>
  </si>
  <si>
    <t>(介)第36条※
(予)第34条※
18広告</t>
    <rPh sb="12" eb="13">
      <t>ダイ</t>
    </rPh>
    <phoneticPr fontId="2"/>
  </si>
  <si>
    <t>(介)第38条※
(予)第36条※
苦情処理</t>
    <phoneticPr fontId="2"/>
  </si>
  <si>
    <t>(介)第40条の2※
(予)第37条の2※
虐待の防止
令和6年3月31日まで努力義務</t>
    <rPh sb="1" eb="2">
      <t>カイ</t>
    </rPh>
    <rPh sb="12" eb="13">
      <t>ヨ</t>
    </rPh>
    <rPh sb="14" eb="15">
      <t>ダイ</t>
    </rPh>
    <rPh sb="17" eb="18">
      <t>ジョウ</t>
    </rPh>
    <phoneticPr fontId="2"/>
  </si>
  <si>
    <t>(介)第41条※
(予)第38条※
会計の区分</t>
    <rPh sb="1" eb="2">
      <t>カイ</t>
    </rPh>
    <rPh sb="3" eb="4">
      <t>ダイ</t>
    </rPh>
    <rPh sb="6" eb="7">
      <t>ジョウ</t>
    </rPh>
    <rPh sb="10" eb="11">
      <t>ヨ</t>
    </rPh>
    <rPh sb="12" eb="13">
      <t>ダイ</t>
    </rPh>
    <rPh sb="15" eb="16">
      <t>ジョウ</t>
    </rPh>
    <phoneticPr fontId="2"/>
  </si>
  <si>
    <t xml:space="preserve">(介)第59条の17第1項～第4項※　　
(予)第39条第1項～第4項※
地域との連携等 </t>
    <rPh sb="1" eb="2">
      <t>カイ</t>
    </rPh>
    <rPh sb="3" eb="4">
      <t>ダイ</t>
    </rPh>
    <rPh sb="6" eb="7">
      <t>ジョウ</t>
    </rPh>
    <rPh sb="10" eb="11">
      <t>ダイ</t>
    </rPh>
    <rPh sb="12" eb="13">
      <t>コウ</t>
    </rPh>
    <rPh sb="14" eb="15">
      <t>ダイ</t>
    </rPh>
    <rPh sb="16" eb="17">
      <t>コウ</t>
    </rPh>
    <rPh sb="22" eb="23">
      <t>ヨ</t>
    </rPh>
    <rPh sb="24" eb="25">
      <t>ダイ</t>
    </rPh>
    <rPh sb="27" eb="28">
      <t>ジョウ</t>
    </rPh>
    <phoneticPr fontId="2"/>
  </si>
  <si>
    <t>(介)第99条※
(予)第56条※
緊急時等の対応</t>
    <phoneticPr fontId="2"/>
  </si>
  <si>
    <t>(介)第102条※
(予)第59条※
非常災害対策</t>
    <phoneticPr fontId="2"/>
  </si>
  <si>
    <t>(介)第104条※
(予)第61条※
調査への協力等</t>
    <phoneticPr fontId="2"/>
  </si>
  <si>
    <t>(3)に係るサービス提供に当たっては、あらかじめ利用者又はその家族に対し、サービスの内容及び費用について説明を行い、利用者の同意を得ているか。</t>
    <rPh sb="24" eb="26">
      <t>リヨウ</t>
    </rPh>
    <rPh sb="58" eb="60">
      <t>リヨウ</t>
    </rPh>
    <phoneticPr fontId="2"/>
  </si>
  <si>
    <t>準用(介)第128条、(予)第86条…準用については※を記載</t>
    <rPh sb="0" eb="2">
      <t>ジュンヨウ</t>
    </rPh>
    <rPh sb="3" eb="4">
      <t>カイ</t>
    </rPh>
    <rPh sb="5" eb="6">
      <t>ダイ</t>
    </rPh>
    <rPh sb="9" eb="10">
      <t>ジョウ</t>
    </rPh>
    <rPh sb="12" eb="13">
      <t>ヨ</t>
    </rPh>
    <rPh sb="14" eb="15">
      <t>ダイ</t>
    </rPh>
    <rPh sb="17" eb="18">
      <t>ジョウ</t>
    </rPh>
    <rPh sb="19" eb="21">
      <t>ジュンヨウ</t>
    </rPh>
    <rPh sb="28" eb="30">
      <t>キサイ</t>
    </rPh>
    <phoneticPr fontId="2"/>
  </si>
  <si>
    <t>基準要綱…「松阪市指定地域密着型サービスの事業の人員、設備及び運営に関する基準要綱」</t>
    <rPh sb="0" eb="2">
      <t>キジュン</t>
    </rPh>
    <rPh sb="2" eb="4">
      <t>ヨウコウ</t>
    </rPh>
    <rPh sb="6" eb="9">
      <t>マツサカシ</t>
    </rPh>
    <rPh sb="9" eb="11">
      <t>シテイ</t>
    </rPh>
    <rPh sb="11" eb="16">
      <t>チイキミッチャクガタ</t>
    </rPh>
    <rPh sb="21" eb="23">
      <t>ジギョウ</t>
    </rPh>
    <rPh sb="24" eb="26">
      <t>ジンイン</t>
    </rPh>
    <rPh sb="27" eb="29">
      <t>セツビ</t>
    </rPh>
    <rPh sb="29" eb="30">
      <t>オヨ</t>
    </rPh>
    <rPh sb="31" eb="33">
      <t>ウンエイ</t>
    </rPh>
    <rPh sb="34" eb="35">
      <t>カン</t>
    </rPh>
    <rPh sb="37" eb="39">
      <t>キジュン</t>
    </rPh>
    <rPh sb="39" eb="41">
      <t>ヨウコウ</t>
    </rPh>
    <phoneticPr fontId="2"/>
  </si>
  <si>
    <t>法令…「介護保険法」　　　施行規則…「介護保険法施行規則」</t>
    <rPh sb="0" eb="2">
      <t>ホウレイ</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</si>
  <si>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2"/>
  </si>
  <si>
    <t>訓練の実施に当たって、地域住民の参加が得られるよう連携に努めているか。</t>
    <phoneticPr fontId="2"/>
  </si>
  <si>
    <t xml:space="preserve">(介)法第78条の5
変更の届出等   </t>
    <rPh sb="1" eb="2">
      <t>カイ</t>
    </rPh>
    <rPh sb="3" eb="4">
      <t>ホウ</t>
    </rPh>
    <rPh sb="4" eb="5">
      <t>ダイ</t>
    </rPh>
    <rPh sb="7" eb="8">
      <t>ジョウ</t>
    </rPh>
    <phoneticPr fontId="2"/>
  </si>
  <si>
    <t xml:space="preserve">(予)法第115条の5
変更の届出等   </t>
    <rPh sb="1" eb="2">
      <t>ヨ</t>
    </rPh>
    <rPh sb="3" eb="4">
      <t>ホウ</t>
    </rPh>
    <rPh sb="4" eb="5">
      <t>ダイ</t>
    </rPh>
    <rPh sb="8" eb="9">
      <t>ジョウ</t>
    </rPh>
    <phoneticPr fontId="2"/>
  </si>
  <si>
    <t xml:space="preserve">(介)第109条
基本方針　  </t>
    <phoneticPr fontId="2"/>
  </si>
  <si>
    <t>(予)第70条
基本方針</t>
    <phoneticPr fontId="2"/>
  </si>
  <si>
    <t>/</t>
    <phoneticPr fontId="2"/>
  </si>
  <si>
    <t>(介)第113条
(予)第74条
事業所の設備及び備品</t>
    <phoneticPr fontId="2"/>
  </si>
  <si>
    <t>加算等自己点検シート（介護予防認知症対応型共同生活介護）</t>
    <rPh sb="11" eb="13">
      <t>カイゴ</t>
    </rPh>
    <rPh sb="13" eb="15">
      <t>ヨボウ</t>
    </rPh>
    <rPh sb="15" eb="27">
      <t>ニンチショウタイオウガタキョウドウセイカツカイゴ</t>
    </rPh>
    <phoneticPr fontId="2"/>
  </si>
  <si>
    <t>〇指定地域密着型介護予防サービスに要する費用の額の算定に関する基準(平18.3.14厚生労働省告示第126号）</t>
    <rPh sb="1" eb="3">
      <t>シテイ</t>
    </rPh>
    <rPh sb="3" eb="5">
      <t>チイキ</t>
    </rPh>
    <rPh sb="5" eb="8">
      <t>ミッチャクガタ</t>
    </rPh>
    <rPh sb="8" eb="10">
      <t>カイゴ</t>
    </rPh>
    <rPh sb="10" eb="12">
      <t>ヨボウ</t>
    </rPh>
    <rPh sb="17" eb="18">
      <t>ヨウ</t>
    </rPh>
    <rPh sb="20" eb="22">
      <t>ヒヨウ</t>
    </rPh>
    <rPh sb="23" eb="24">
      <t>ガク</t>
    </rPh>
    <rPh sb="25" eb="27">
      <t>サンテイ</t>
    </rPh>
    <rPh sb="28" eb="29">
      <t>カン</t>
    </rPh>
    <rPh sb="31" eb="33">
      <t>キジュン</t>
    </rPh>
    <rPh sb="34" eb="35">
      <t>ヘイ</t>
    </rPh>
    <rPh sb="42" eb="47">
      <t>コウセイロウドウショウ</t>
    </rPh>
    <rPh sb="47" eb="49">
      <t>コクジ</t>
    </rPh>
    <rPh sb="49" eb="50">
      <t>ダイ</t>
    </rPh>
    <rPh sb="53" eb="54">
      <t>ゴウ</t>
    </rPh>
    <phoneticPr fontId="2"/>
  </si>
  <si>
    <t>1</t>
    <phoneticPr fontId="2"/>
  </si>
  <si>
    <t>LIFEを用いて利用者ごとのADL値、栄養状態、口腔機能、認知症の状況その他の利用者の心身の状況等に係る基本的な情報を提出している</t>
    <rPh sb="5" eb="6">
      <t>モチ</t>
    </rPh>
    <rPh sb="8" eb="11">
      <t>リヨウシャ</t>
    </rPh>
    <rPh sb="17" eb="18">
      <t>チ</t>
    </rPh>
    <rPh sb="19" eb="21">
      <t>エイヨウ</t>
    </rPh>
    <rPh sb="21" eb="23">
      <t>ジョウタイ</t>
    </rPh>
    <rPh sb="24" eb="26">
      <t>コウクウ</t>
    </rPh>
    <rPh sb="26" eb="28">
      <t>キノウ</t>
    </rPh>
    <rPh sb="29" eb="32">
      <t>ニンチショウ</t>
    </rPh>
    <rPh sb="33" eb="35">
      <t>ジョウキョウ</t>
    </rPh>
    <rPh sb="37" eb="38">
      <t>ホカ</t>
    </rPh>
    <rPh sb="39" eb="42">
      <t>リヨウシャ</t>
    </rPh>
    <rPh sb="43" eb="45">
      <t>シンシン</t>
    </rPh>
    <rPh sb="46" eb="48">
      <t>ジョウキョウ</t>
    </rPh>
    <rPh sb="48" eb="49">
      <t>トウ</t>
    </rPh>
    <rPh sb="50" eb="51">
      <t>カカ</t>
    </rPh>
    <rPh sb="52" eb="55">
      <t>キホンテキ</t>
    </rPh>
    <rPh sb="56" eb="58">
      <t>ジョウホウ</t>
    </rPh>
    <rPh sb="59" eb="61">
      <t>テイシュツ</t>
    </rPh>
    <phoneticPr fontId="2"/>
  </si>
  <si>
    <t>利用者の心身の状況等に係る基本的な情報に基づき、サービス計画を作成（Plan)</t>
    <phoneticPr fontId="2"/>
  </si>
  <si>
    <t>サービス計画に基づいて、利用者の自立支援や重度化防止に資する介護を実施（Do)</t>
    <phoneticPr fontId="2"/>
  </si>
  <si>
    <t>LIFEへの提供情報及びフィードバック情報等を活用し、多職種が共同して、事業所の特性やサービス提供在り方について検証（Check)</t>
    <phoneticPr fontId="2"/>
  </si>
  <si>
    <t>2-4</t>
    <phoneticPr fontId="2"/>
  </si>
  <si>
    <t>検証結果に基づき、利用者のサービス計画を適切に見直し、事業所全体として、サービスの更なる向上に努める（Action）</t>
    <rPh sb="41" eb="42">
      <t>サラ</t>
    </rPh>
    <phoneticPr fontId="2"/>
  </si>
  <si>
    <t>過去3月以内に当該事業所へ入居したことがない（日常生活自立度によるⅢ、Ⅳ、Ｍの場合は1月以内）</t>
    <rPh sb="9" eb="12">
      <t>ジギョウショ</t>
    </rPh>
    <rPh sb="13" eb="15">
      <t>ニュウキョ</t>
    </rPh>
    <rPh sb="23" eb="25">
      <t>ニチジョウ</t>
    </rPh>
    <rPh sb="25" eb="27">
      <t>セイカツ</t>
    </rPh>
    <rPh sb="27" eb="30">
      <t>ジリツド</t>
    </rPh>
    <phoneticPr fontId="2"/>
  </si>
  <si>
    <t>入居した日から起算して30日以内</t>
    <rPh sb="1" eb="2">
      <t>キョ</t>
    </rPh>
    <phoneticPr fontId="2"/>
  </si>
  <si>
    <t>介護支援専門員である計画作成担当者、介護職員等が協力し、退居者及びその家族等のいずれにも相談援助を行い当該相談援助を行った日付及び内容の要点を記録している</t>
    <rPh sb="0" eb="7">
      <t>カイゴシエンセンモンイン</t>
    </rPh>
    <rPh sb="61" eb="63">
      <t>ヒヅケ</t>
    </rPh>
    <phoneticPr fontId="2"/>
  </si>
  <si>
    <t>算定日が属する月の前１２月間において、労働基準法、労働者災害補償保険法、最低賃金法、労働安全衛生法、雇用保険法その他の労働に関する法令に違反し、罰金以上の刑に処せられていない</t>
    <phoneticPr fontId="2"/>
  </si>
  <si>
    <t>1</t>
    <phoneticPr fontId="2"/>
  </si>
  <si>
    <t>1</t>
    <phoneticPr fontId="2"/>
  </si>
  <si>
    <t>2-1</t>
    <phoneticPr fontId="2"/>
  </si>
  <si>
    <t>2-2</t>
    <phoneticPr fontId="2"/>
  </si>
  <si>
    <t>2-3</t>
    <phoneticPr fontId="2"/>
  </si>
  <si>
    <t>2-4</t>
    <phoneticPr fontId="2"/>
  </si>
  <si>
    <t>確認項目</t>
    <rPh sb="0" eb="2">
      <t>カクニン</t>
    </rPh>
    <rPh sb="2" eb="4">
      <t>コウモク</t>
    </rPh>
    <phoneticPr fontId="2"/>
  </si>
  <si>
    <t>確認項目</t>
    <phoneticPr fontId="2"/>
  </si>
  <si>
    <t>3-1</t>
    <phoneticPr fontId="2"/>
  </si>
  <si>
    <t>3-2</t>
    <phoneticPr fontId="2"/>
  </si>
  <si>
    <t>3-3</t>
    <phoneticPr fontId="2"/>
  </si>
  <si>
    <t>3-4</t>
    <phoneticPr fontId="2"/>
  </si>
  <si>
    <t>4-1</t>
    <phoneticPr fontId="2"/>
  </si>
  <si>
    <t>4-2</t>
    <phoneticPr fontId="2"/>
  </si>
  <si>
    <t>4-3</t>
    <phoneticPr fontId="2"/>
  </si>
  <si>
    <t>5-1</t>
    <phoneticPr fontId="2"/>
  </si>
  <si>
    <t>5-2</t>
    <phoneticPr fontId="2"/>
  </si>
  <si>
    <t>6-1</t>
    <phoneticPr fontId="2"/>
  </si>
  <si>
    <t>6-2</t>
    <phoneticPr fontId="2"/>
  </si>
  <si>
    <t>6-3</t>
    <phoneticPr fontId="2"/>
  </si>
  <si>
    <t>6-4</t>
    <phoneticPr fontId="2"/>
  </si>
  <si>
    <t>6-5</t>
    <phoneticPr fontId="2"/>
  </si>
  <si>
    <t>6-6</t>
    <phoneticPr fontId="2"/>
  </si>
  <si>
    <t>7-1</t>
    <phoneticPr fontId="2"/>
  </si>
  <si>
    <t>7-2</t>
    <phoneticPr fontId="2"/>
  </si>
  <si>
    <t>8-1</t>
    <phoneticPr fontId="2"/>
  </si>
  <si>
    <t>8-2</t>
    <phoneticPr fontId="2"/>
  </si>
  <si>
    <t>8-3</t>
    <phoneticPr fontId="2"/>
  </si>
  <si>
    <t>8-4</t>
    <phoneticPr fontId="2"/>
  </si>
  <si>
    <t>8-5</t>
    <phoneticPr fontId="2"/>
  </si>
  <si>
    <t>8-6</t>
    <phoneticPr fontId="2"/>
  </si>
  <si>
    <t>利用料等の支払を受ける際、領収書を交付しているか。
(介護保険法第41条第8項)</t>
    <rPh sb="27" eb="29">
      <t>カイゴ</t>
    </rPh>
    <rPh sb="29" eb="31">
      <t>ホケン</t>
    </rPh>
    <rPh sb="31" eb="32">
      <t>ホウ</t>
    </rPh>
    <rPh sb="32" eb="33">
      <t>ダイ</t>
    </rPh>
    <rPh sb="35" eb="36">
      <t>ジョウ</t>
    </rPh>
    <rPh sb="36" eb="37">
      <t>ダイ</t>
    </rPh>
    <rPh sb="38" eb="39">
      <t>コウ</t>
    </rPh>
    <phoneticPr fontId="2"/>
  </si>
  <si>
    <t>(6)の領収書は、保険給付の対象額とその他の費用の額を区分して記載し、その他の費用の額についてはそれぞれ個別の費用ごとに区分して記載しているか。
(介護保険法施行規則第65条)</t>
    <phoneticPr fontId="2"/>
  </si>
  <si>
    <t>8-7</t>
    <phoneticPr fontId="2"/>
  </si>
  <si>
    <t>9-1</t>
    <phoneticPr fontId="2"/>
  </si>
  <si>
    <t>9-2</t>
    <phoneticPr fontId="2"/>
  </si>
  <si>
    <t>9-3</t>
    <phoneticPr fontId="2"/>
  </si>
  <si>
    <t>9-4</t>
    <phoneticPr fontId="2"/>
  </si>
  <si>
    <t>9-5</t>
    <phoneticPr fontId="2"/>
  </si>
  <si>
    <t>9-6</t>
    <phoneticPr fontId="2"/>
  </si>
  <si>
    <t>9-7</t>
    <phoneticPr fontId="2"/>
  </si>
  <si>
    <t>9-8</t>
    <phoneticPr fontId="2"/>
  </si>
  <si>
    <t>9-9</t>
    <phoneticPr fontId="2"/>
  </si>
  <si>
    <t>9-10</t>
    <phoneticPr fontId="2"/>
  </si>
  <si>
    <r>
      <t>次の項目を盛り込んだ、身体的拘束等の適正化のための対策を検討する委員会を３月に１回以上開催しているか。なお、委員会はテレビ電話装置等を活用して行うことができるものとする。</t>
    </r>
    <r>
      <rPr>
        <b/>
        <sz val="10"/>
        <rFont val="ＭＳ ゴシック"/>
        <family val="3"/>
        <charset val="128"/>
      </rPr>
      <t>【松阪市重点項目】</t>
    </r>
    <r>
      <rPr>
        <sz val="10"/>
        <rFont val="ＭＳ ゴシック"/>
        <family val="3"/>
        <charset val="128"/>
      </rPr>
      <t xml:space="preserve">
(解釈通知)
イ 身体的拘束等について報告するための様式を整備すること。
ロ 介護従業者その他の従業者は、身体的拘束等の発生ごとにそ　　の状況、背景等を記録するとともに、イの様式に従い、身体的拘束等について報告すること。
ハ 身体的拘束適正化検討委員会において、ロにより報告された事例を集計し、分析すること。
ニ 事例の分析に当たっては、身体的拘束等の発生時の状況等を分析し、身体的拘束等の発生原因、結果等をとりまとめ、当該事例の適正性と適正化策を検討すること。
ホ 報告された事例及び分析結果を従業者に周知徹底すること。
ヘ 適正化策を講じた後に、その効果について評価すること</t>
    </r>
    <rPh sb="54" eb="57">
      <t>イインカイ</t>
    </rPh>
    <rPh sb="61" eb="63">
      <t>デンワ</t>
    </rPh>
    <rPh sb="63" eb="65">
      <t>ソウチ</t>
    </rPh>
    <rPh sb="65" eb="66">
      <t>トウ</t>
    </rPh>
    <rPh sb="67" eb="69">
      <t>カツヨウ</t>
    </rPh>
    <rPh sb="71" eb="72">
      <t>オコナ</t>
    </rPh>
    <phoneticPr fontId="2"/>
  </si>
  <si>
    <t>自らその提供するサービスの質の評価を行うとともに、定期的にいずれかの評価を受けて、それらの結果を公表し、常にその改善を図っているか。
①外部の者による評価
②運営推進会議における評価</t>
    <rPh sb="34" eb="36">
      <t>ヒョウカ</t>
    </rPh>
    <rPh sb="37" eb="38">
      <t>ウ</t>
    </rPh>
    <rPh sb="52" eb="53">
      <t>ツネ</t>
    </rPh>
    <rPh sb="59" eb="60">
      <t>ハカ</t>
    </rPh>
    <rPh sb="71" eb="72">
      <t>モノ</t>
    </rPh>
    <rPh sb="79" eb="81">
      <t>ウンエイ</t>
    </rPh>
    <rPh sb="81" eb="83">
      <t>スイシン</t>
    </rPh>
    <rPh sb="83" eb="85">
      <t>カイギ</t>
    </rPh>
    <rPh sb="89" eb="91">
      <t>ヒョウカ</t>
    </rPh>
    <phoneticPr fontId="2"/>
  </si>
  <si>
    <t>9-1</t>
    <phoneticPr fontId="2"/>
  </si>
  <si>
    <t>9-5</t>
    <phoneticPr fontId="2"/>
  </si>
  <si>
    <t>10-1</t>
    <phoneticPr fontId="2"/>
  </si>
  <si>
    <t>10-2</t>
    <phoneticPr fontId="2"/>
  </si>
  <si>
    <t>10-3</t>
    <phoneticPr fontId="2"/>
  </si>
  <si>
    <t>10-4</t>
    <phoneticPr fontId="2"/>
  </si>
  <si>
    <t>10-1</t>
    <phoneticPr fontId="2"/>
  </si>
  <si>
    <t>10-2</t>
    <phoneticPr fontId="2"/>
  </si>
  <si>
    <t>10-4</t>
    <phoneticPr fontId="2"/>
  </si>
  <si>
    <t>10-5</t>
    <phoneticPr fontId="2"/>
  </si>
  <si>
    <t>10-6</t>
    <phoneticPr fontId="2"/>
  </si>
  <si>
    <t>10-7</t>
    <phoneticPr fontId="2"/>
  </si>
  <si>
    <t>9-1
(介)第117条
指定認知症対応型共同生活介護の取扱方針</t>
    <phoneticPr fontId="2"/>
  </si>
  <si>
    <t>9-2
(予)第87条
指定介護予防認知症対応型共同生活介護の基本取扱方針</t>
    <rPh sb="7" eb="8">
      <t>ダイ</t>
    </rPh>
    <rPh sb="10" eb="11">
      <t>ジョウ</t>
    </rPh>
    <phoneticPr fontId="2"/>
  </si>
  <si>
    <t>10-1
(介)第118条
認知症対応型共同生活介護計画の作成</t>
    <phoneticPr fontId="2"/>
  </si>
  <si>
    <t>10-2
(予)第88条
介護予防認知症対応型共同生活介護の具体的取扱方針</t>
    <phoneticPr fontId="2"/>
  </si>
  <si>
    <t>11-1</t>
    <phoneticPr fontId="2"/>
  </si>
  <si>
    <t>11-2</t>
    <phoneticPr fontId="2"/>
  </si>
  <si>
    <t>11-3</t>
    <phoneticPr fontId="2"/>
  </si>
  <si>
    <t>12</t>
    <phoneticPr fontId="2"/>
  </si>
  <si>
    <t xml:space="preserve">・運営規程
</t>
    <rPh sb="1" eb="3">
      <t>ウンエイ</t>
    </rPh>
    <rPh sb="3" eb="5">
      <t>キテイ</t>
    </rPh>
    <phoneticPr fontId="2"/>
  </si>
  <si>
    <t>13</t>
    <phoneticPr fontId="2"/>
  </si>
  <si>
    <t>14-1</t>
    <phoneticPr fontId="2"/>
  </si>
  <si>
    <t>14-2</t>
    <phoneticPr fontId="2"/>
  </si>
  <si>
    <t>14-3</t>
    <phoneticPr fontId="2"/>
  </si>
  <si>
    <t>14-4</t>
    <phoneticPr fontId="2"/>
  </si>
  <si>
    <t>14-5</t>
    <phoneticPr fontId="2"/>
  </si>
  <si>
    <t>14-6</t>
    <phoneticPr fontId="2"/>
  </si>
  <si>
    <t>14-7</t>
    <phoneticPr fontId="2"/>
  </si>
  <si>
    <t>15-1</t>
    <phoneticPr fontId="2"/>
  </si>
  <si>
    <t>15-2</t>
    <phoneticPr fontId="2"/>
  </si>
  <si>
    <t>確認項目</t>
    <phoneticPr fontId="2"/>
  </si>
  <si>
    <t>16-1</t>
    <phoneticPr fontId="2"/>
  </si>
  <si>
    <t>16-2</t>
    <phoneticPr fontId="2"/>
  </si>
  <si>
    <t>16-3</t>
    <phoneticPr fontId="2"/>
  </si>
  <si>
    <t>17-1</t>
    <phoneticPr fontId="2"/>
  </si>
  <si>
    <t>17-2</t>
    <phoneticPr fontId="2"/>
  </si>
  <si>
    <t>18-1</t>
    <phoneticPr fontId="2"/>
  </si>
  <si>
    <t>18-2</t>
    <phoneticPr fontId="2"/>
  </si>
  <si>
    <t>18-3</t>
    <phoneticPr fontId="2"/>
  </si>
  <si>
    <t>18-4</t>
    <phoneticPr fontId="2"/>
  </si>
  <si>
    <t>18-5</t>
    <phoneticPr fontId="2"/>
  </si>
  <si>
    <t>18-6</t>
    <phoneticPr fontId="2"/>
  </si>
  <si>
    <t>18-7</t>
    <phoneticPr fontId="2"/>
  </si>
  <si>
    <t>18-8</t>
    <phoneticPr fontId="2"/>
  </si>
  <si>
    <t>19-1</t>
    <phoneticPr fontId="2"/>
  </si>
  <si>
    <t>19-2</t>
    <phoneticPr fontId="2"/>
  </si>
  <si>
    <t>19-3</t>
    <phoneticPr fontId="2"/>
  </si>
  <si>
    <t>・個人情報同意書　　
・従業者の秘密保持誓約書</t>
    <rPh sb="1" eb="3">
      <t>コジン</t>
    </rPh>
    <rPh sb="3" eb="5">
      <t>ジョウホウ</t>
    </rPh>
    <rPh sb="5" eb="7">
      <t>ドウイ</t>
    </rPh>
    <rPh sb="7" eb="8">
      <t>ショ</t>
    </rPh>
    <rPh sb="12" eb="15">
      <t>ジュウギョウシャ</t>
    </rPh>
    <rPh sb="16" eb="18">
      <t>ヒミツ</t>
    </rPh>
    <rPh sb="18" eb="20">
      <t>ホジ</t>
    </rPh>
    <rPh sb="20" eb="23">
      <t>セイヤクショ</t>
    </rPh>
    <phoneticPr fontId="2"/>
  </si>
  <si>
    <t>20</t>
    <phoneticPr fontId="2"/>
  </si>
  <si>
    <t>21-1</t>
    <phoneticPr fontId="2"/>
  </si>
  <si>
    <t>21-2</t>
    <phoneticPr fontId="2"/>
  </si>
  <si>
    <t>21-3</t>
    <phoneticPr fontId="2"/>
  </si>
  <si>
    <t>21-4</t>
    <phoneticPr fontId="2"/>
  </si>
  <si>
    <t>21-5</t>
    <phoneticPr fontId="2"/>
  </si>
  <si>
    <t>21-6</t>
    <phoneticPr fontId="2"/>
  </si>
  <si>
    <t>21-7</t>
    <phoneticPr fontId="2"/>
  </si>
  <si>
    <r>
      <t>市からの求めがあった場合には、(</t>
    </r>
    <r>
      <rPr>
        <sz val="10"/>
        <color rgb="FF00B050"/>
        <rFont val="ＭＳ ゴシック"/>
        <family val="3"/>
        <charset val="128"/>
      </rPr>
      <t>4</t>
    </r>
    <r>
      <rPr>
        <sz val="10"/>
        <color theme="1"/>
        <rFont val="ＭＳ ゴシック"/>
        <family val="3"/>
        <charset val="128"/>
      </rPr>
      <t>)の改善の内容を市に報告しているか。</t>
    </r>
    <phoneticPr fontId="2"/>
  </si>
  <si>
    <t>(解釈通知)
運営推進会議の効率化や、事業所間のネットワーク形成の促進等の観点から、複数の事業所の運営推進会議を合同で開催する場合は次に掲げる条件を満たしているか。
・利用者等については匿名とするなど、個人情報・プライバシーを保護すること。
・同一の日常生活圏域内に所在する事業所であること。ただし、事業所間のネットワーク形成の促進が図られる範囲で、地域の実情に合わせて、市町村区域の単位等内に所在する事業所であっても差し支えないこと。
また、運営推進会議はテレビ電話装置等を活用して行うことができるが、利用者やその家族が参加する場合はテレビ電話装置等の活用について同意を得なければならない。</t>
    <phoneticPr fontId="2"/>
  </si>
  <si>
    <t>22-1</t>
    <phoneticPr fontId="2"/>
  </si>
  <si>
    <t>22-2</t>
    <phoneticPr fontId="2"/>
  </si>
  <si>
    <t>22-3</t>
    <phoneticPr fontId="2"/>
  </si>
  <si>
    <t>23-1</t>
    <phoneticPr fontId="2"/>
  </si>
  <si>
    <t>23-2</t>
    <phoneticPr fontId="2"/>
  </si>
  <si>
    <t>23-3</t>
    <phoneticPr fontId="2"/>
  </si>
  <si>
    <t>23-4</t>
    <phoneticPr fontId="2"/>
  </si>
  <si>
    <t>24-1</t>
    <phoneticPr fontId="2"/>
  </si>
  <si>
    <t>24-2</t>
    <phoneticPr fontId="2"/>
  </si>
  <si>
    <t>24-3</t>
    <phoneticPr fontId="2"/>
  </si>
  <si>
    <t>24-4</t>
    <phoneticPr fontId="2"/>
  </si>
  <si>
    <t>24-5</t>
    <phoneticPr fontId="2"/>
  </si>
  <si>
    <t>25</t>
    <phoneticPr fontId="2"/>
  </si>
  <si>
    <t>25</t>
    <phoneticPr fontId="2"/>
  </si>
  <si>
    <t>26-1</t>
    <phoneticPr fontId="2"/>
  </si>
  <si>
    <t>26-2</t>
    <phoneticPr fontId="2"/>
  </si>
  <si>
    <t>26-3</t>
    <phoneticPr fontId="2"/>
  </si>
  <si>
    <t>26-4</t>
    <phoneticPr fontId="2"/>
  </si>
  <si>
    <t>27</t>
    <phoneticPr fontId="2"/>
  </si>
  <si>
    <t>28-1</t>
    <phoneticPr fontId="2"/>
  </si>
  <si>
    <t>28-2</t>
    <phoneticPr fontId="2"/>
  </si>
  <si>
    <t>29</t>
    <phoneticPr fontId="2"/>
  </si>
  <si>
    <t>30-1</t>
    <phoneticPr fontId="2"/>
  </si>
  <si>
    <t>30-2</t>
    <phoneticPr fontId="2"/>
  </si>
  <si>
    <t>30-3</t>
    <phoneticPr fontId="2"/>
  </si>
  <si>
    <t>31</t>
    <phoneticPr fontId="2"/>
  </si>
  <si>
    <t>32-1</t>
    <phoneticPr fontId="2"/>
  </si>
  <si>
    <t>32-2</t>
    <phoneticPr fontId="2"/>
  </si>
  <si>
    <t>32-3</t>
    <phoneticPr fontId="2"/>
  </si>
  <si>
    <t>33-1</t>
    <phoneticPr fontId="2"/>
  </si>
  <si>
    <t>34-1</t>
    <phoneticPr fontId="2"/>
  </si>
  <si>
    <t>34-2</t>
    <phoneticPr fontId="2"/>
  </si>
  <si>
    <t>35</t>
    <phoneticPr fontId="2"/>
  </si>
  <si>
    <t>36-1</t>
    <phoneticPr fontId="2"/>
  </si>
  <si>
    <t>36-2</t>
    <phoneticPr fontId="2"/>
  </si>
  <si>
    <t>36-3</t>
    <phoneticPr fontId="2"/>
  </si>
  <si>
    <t>36-4</t>
    <phoneticPr fontId="2"/>
  </si>
  <si>
    <t>37</t>
    <phoneticPr fontId="2"/>
  </si>
  <si>
    <t>事業所の見やすい場所に、運営規程の概要、従業者の勤務の体制その他の利用申込者のサービスの選択に資すると認められる重要事項を掲示し又は備え付け、かつ、これをいつでも関係者に自由に閲覧させているか。</t>
    <phoneticPr fontId="2"/>
  </si>
  <si>
    <t>38-1</t>
    <phoneticPr fontId="2"/>
  </si>
  <si>
    <t>38-2</t>
    <phoneticPr fontId="2"/>
  </si>
  <si>
    <t>40-1</t>
    <phoneticPr fontId="2"/>
  </si>
  <si>
    <t>40-2</t>
    <phoneticPr fontId="2"/>
  </si>
  <si>
    <t>(解釈通知)
具体的な会計処理の方法については、「介護保険・高齢者保健福祉事業に係る社会福祉法人会計基準の取り扱いについて」「介護保険の給付対象事業における会計の区分について」「指定介護老人福祉施設等に係る会計処理等の取扱いについて」を参考として適切に行っているか。</t>
    <phoneticPr fontId="2"/>
  </si>
  <si>
    <t>41-1</t>
    <phoneticPr fontId="2"/>
  </si>
  <si>
    <t>41-2</t>
    <phoneticPr fontId="2"/>
  </si>
  <si>
    <t>/41</t>
    <phoneticPr fontId="2"/>
  </si>
  <si>
    <t>/41</t>
    <phoneticPr fontId="2"/>
  </si>
  <si>
    <t>自らその提供するサービスの質の評価を行うとともに、定期的にいずれかの評価を受けて、それらの結果を公表し、常にその改善を図っているか。
①外部の者による評価
②運営推進会議における評価</t>
    <rPh sb="34" eb="36">
      <t>ヒョウカ</t>
    </rPh>
    <rPh sb="52" eb="53">
      <t>ツネ</t>
    </rPh>
    <rPh sb="59" eb="60">
      <t>ハカ</t>
    </rPh>
    <rPh sb="68" eb="70">
      <t>ガイブ</t>
    </rPh>
    <rPh sb="71" eb="72">
      <t>モノ</t>
    </rPh>
    <rPh sb="75" eb="77">
      <t>ヒョウカ</t>
    </rPh>
    <rPh sb="79" eb="81">
      <t>ウンエイ</t>
    </rPh>
    <rPh sb="81" eb="83">
      <t>スイシン</t>
    </rPh>
    <rPh sb="83" eb="85">
      <t>カイギ</t>
    </rPh>
    <rPh sb="89" eb="91">
      <t>ヒョウカ</t>
    </rPh>
    <phoneticPr fontId="2"/>
  </si>
  <si>
    <t>夜間及び深夜の勤務を行う介護従業者1名に加えて、常勤換算方法で1以上の介護従業者又は宿直勤務に当たる者を配置</t>
    <rPh sb="15" eb="16">
      <t>ギョウ</t>
    </rPh>
    <phoneticPr fontId="2"/>
  </si>
  <si>
    <t>夜間及び深夜の勤務を行う介護従業者が共同生活住居ごとに1名おり、加えて、常勤換算方法で1以上の介護従業者又は宿直勤務に当たる者を配置</t>
    <rPh sb="15" eb="16">
      <t>ギョウ</t>
    </rPh>
    <rPh sb="18" eb="24">
      <t>キョウドウセイカツジュウキョ</t>
    </rPh>
    <phoneticPr fontId="2"/>
  </si>
  <si>
    <t>医師、看護職員、介護支援専門員、その他の職種の者等（以下「医師等」という。）が共同で作成した利用者の介護に係る計画について、医師等のうちその内容に応じた適当な者から説明を受け、当該計画について同意している者</t>
    <rPh sb="24" eb="25">
      <t>トウ</t>
    </rPh>
    <phoneticPr fontId="2"/>
  </si>
  <si>
    <t>算定日が属する月の前12ヶ月間において、次のいずれかに該当する状態の入居者が１名以上
・喀痰吸引を実施している状態
・呼吸障害等により人工呼吸器を使用している状態
・中心静脈注射を実施してる状態
・人工腎臓を実施している状態
・重篤な心機能障害、呼吸障害等により常時モニター測定を実施している状態
・人工膀胱又は人工肛門の処置を実施している状態
・経鼻胃管や胃ろう等の経腸栄養が行われている状態
・褥瘡に対する治療を実施している状態
・気管切開が行われている状態</t>
    <rPh sb="60" eb="64">
      <t>コキュウショウガイ</t>
    </rPh>
    <rPh sb="64" eb="65">
      <t>トウ</t>
    </rPh>
    <rPh sb="68" eb="73">
      <t>ジンコウコキュウキ</t>
    </rPh>
    <rPh sb="74" eb="76">
      <t>シヨウ</t>
    </rPh>
    <rPh sb="80" eb="82">
      <t>ジョウタイ</t>
    </rPh>
    <rPh sb="84" eb="86">
      <t>チュウシン</t>
    </rPh>
    <rPh sb="86" eb="88">
      <t>ジョウミャク</t>
    </rPh>
    <rPh sb="88" eb="90">
      <t>チュウシャ</t>
    </rPh>
    <rPh sb="91" eb="93">
      <t>ジッシ</t>
    </rPh>
    <rPh sb="96" eb="98">
      <t>ジョウタイ</t>
    </rPh>
    <rPh sb="100" eb="102">
      <t>ジンコウ</t>
    </rPh>
    <rPh sb="102" eb="104">
      <t>ジンゾウ</t>
    </rPh>
    <rPh sb="105" eb="107">
      <t>ジッシ</t>
    </rPh>
    <rPh sb="111" eb="113">
      <t>ジョウタイ</t>
    </rPh>
    <rPh sb="115" eb="117">
      <t>ジュウトク</t>
    </rPh>
    <rPh sb="118" eb="121">
      <t>シンキノウ</t>
    </rPh>
    <rPh sb="121" eb="123">
      <t>ショウガイ</t>
    </rPh>
    <rPh sb="124" eb="126">
      <t>コキュウ</t>
    </rPh>
    <rPh sb="126" eb="128">
      <t>ショウガイ</t>
    </rPh>
    <rPh sb="128" eb="129">
      <t>トウ</t>
    </rPh>
    <rPh sb="132" eb="134">
      <t>ジョウジ</t>
    </rPh>
    <rPh sb="138" eb="140">
      <t>ソクテイ</t>
    </rPh>
    <rPh sb="141" eb="143">
      <t>ジッシ</t>
    </rPh>
    <rPh sb="147" eb="149">
      <t>ジョウタイ</t>
    </rPh>
    <rPh sb="151" eb="153">
      <t>ジンコウ</t>
    </rPh>
    <rPh sb="153" eb="155">
      <t>ボウコウ</t>
    </rPh>
    <rPh sb="155" eb="156">
      <t>マタ</t>
    </rPh>
    <rPh sb="157" eb="159">
      <t>ジンコウ</t>
    </rPh>
    <rPh sb="159" eb="161">
      <t>コウモン</t>
    </rPh>
    <rPh sb="162" eb="164">
      <t>ショチ</t>
    </rPh>
    <rPh sb="165" eb="167">
      <t>ジッシ</t>
    </rPh>
    <rPh sb="171" eb="173">
      <t>ジョウタイ</t>
    </rPh>
    <rPh sb="200" eb="202">
      <t>ジョクソウ</t>
    </rPh>
    <rPh sb="203" eb="204">
      <t>タイ</t>
    </rPh>
    <rPh sb="206" eb="208">
      <t>チリョウ</t>
    </rPh>
    <rPh sb="209" eb="211">
      <t>ジッシシ</t>
    </rPh>
    <rPh sb="211" eb="217">
      <t>テイルジョウタイ</t>
    </rPh>
    <rPh sb="219" eb="221">
      <t>キカン</t>
    </rPh>
    <rPh sb="221" eb="223">
      <t>セッカイ</t>
    </rPh>
    <rPh sb="224" eb="225">
      <t>オコナ</t>
    </rPh>
    <rPh sb="230" eb="232">
      <t>ジョウタイ</t>
    </rPh>
    <phoneticPr fontId="2"/>
  </si>
  <si>
    <t>算定日が属する月の前12ヶ月間において、次のいずれかに該当する状態の入居者が１名以上
・喀痰吸引を実施している状態
・呼吸障害等により人工呼吸器を使用している状態
・中心静脈注射を実施してる状態
・人工腎臓を実施している状態
・重篤な心機能障害、呼吸障害等により常時モニター測定を実施している状態
・人工膀胱又は人工肛門の処置を実施している状態
・経鼻胃管や胃ろう等の経腸栄養が行われている状態
・褥瘡に対する治療を実施している状態
・気管切開が行われている状態</t>
    <phoneticPr fontId="2"/>
  </si>
  <si>
    <t>訪問リハビリテーション事業所、通所リハビリテーション事業所又リハビリテーションを実施している医療提供施設の医師、理学療法士等が、事業所を訪問した際に、利用者のADL及びIADLに関する状況について現在の状況及び改善可能性の評価を計画作成担当者と共同して実施</t>
    <phoneticPr fontId="2"/>
  </si>
  <si>
    <t>(1)の情報その他指定認知症対応型共同生活介護を適切かつ有効に提供するために必要な情報を活用して、次のような取組を行うことで質の高いサービスを実施する体制を構築するとともに、その更なる向上に努めている</t>
    <rPh sb="11" eb="14">
      <t>ニンチショウ</t>
    </rPh>
    <rPh sb="14" eb="17">
      <t>タイオウガタ</t>
    </rPh>
    <rPh sb="17" eb="23">
      <t>キョウドウセイカツカイゴ</t>
    </rPh>
    <rPh sb="49" eb="50">
      <t>ツギ</t>
    </rPh>
    <rPh sb="54" eb="55">
      <t>ト</t>
    </rPh>
    <rPh sb="55" eb="56">
      <t>クミ</t>
    </rPh>
    <rPh sb="57" eb="58">
      <t>オコナ</t>
    </rPh>
    <rPh sb="95" eb="96">
      <t>ツト</t>
    </rPh>
    <phoneticPr fontId="2"/>
  </si>
  <si>
    <r>
      <t>介護職員の総数のうち介護福祉士が70/100以上　</t>
    </r>
    <r>
      <rPr>
        <b/>
        <sz val="10"/>
        <rFont val="ＭＳ ゴシック"/>
        <family val="3"/>
        <charset val="128"/>
      </rPr>
      <t>又は</t>
    </r>
    <rPh sb="25" eb="26">
      <t>マタ</t>
    </rPh>
    <phoneticPr fontId="2"/>
  </si>
  <si>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2"/>
  </si>
  <si>
    <r>
      <t>介護職員の総数のうち介護福祉士が50/100以上　</t>
    </r>
    <r>
      <rPr>
        <b/>
        <sz val="10"/>
        <rFont val="ＭＳ ゴシック"/>
        <family val="3"/>
        <charset val="128"/>
      </rPr>
      <t>又は</t>
    </r>
    <rPh sb="25" eb="26">
      <t>マタ</t>
    </rPh>
    <phoneticPr fontId="2"/>
  </si>
  <si>
    <r>
      <t>介護職員の総数のうち常勤職員が75/100以上</t>
    </r>
    <r>
      <rPr>
        <b/>
        <sz val="10"/>
        <rFont val="ＭＳ ゴシック"/>
        <family val="3"/>
        <charset val="128"/>
      </rPr>
      <t>　又は</t>
    </r>
    <rPh sb="0" eb="2">
      <t>カイゴ</t>
    </rPh>
    <rPh sb="2" eb="4">
      <t>ショクイン</t>
    </rPh>
    <rPh sb="5" eb="7">
      <t>ソウスウ</t>
    </rPh>
    <rPh sb="10" eb="12">
      <t>ジョウキン</t>
    </rPh>
    <rPh sb="12" eb="14">
      <t>ショクイン</t>
    </rPh>
    <rPh sb="21" eb="23">
      <t>イジョウ</t>
    </rPh>
    <rPh sb="24" eb="25">
      <t>マタ</t>
    </rPh>
    <phoneticPr fontId="2"/>
  </si>
  <si>
    <t>サービス提供体制強化加算(Ⅰ)又は(Ⅲ)を算定していない</t>
    <phoneticPr fontId="2"/>
  </si>
  <si>
    <t>サービス提供体制強化加算(Ⅰ)又は(Ⅱ)を算定していない</t>
    <phoneticPr fontId="2"/>
  </si>
  <si>
    <t>介護予防認知症対応型共同生活介護計画に、生活機能アセスメントの結果のほか、必要事項を記載している
※必要事項：利用者が自立して行おうとする行為の内容、3月を目途とする達成目標及び各月の目標、介助の内容、計画作成担当者が受けた助言の内容</t>
    <rPh sb="0" eb="2">
      <t>カイゴ</t>
    </rPh>
    <rPh sb="2" eb="4">
      <t>ヨボウ</t>
    </rPh>
    <rPh sb="101" eb="108">
      <t>ケイカクサクセイタントウシャ</t>
    </rPh>
    <rPh sb="109" eb="110">
      <t>ウ</t>
    </rPh>
    <rPh sb="112" eb="114">
      <t>ジョゲン</t>
    </rPh>
    <rPh sb="115" eb="117">
      <t>ナイヨウ</t>
    </rPh>
    <phoneticPr fontId="2"/>
  </si>
  <si>
    <t>介護予防訪問リハビリテーション事業所、介護予防通所リハビリテーション事業所又リハビリテーションを実施している医療提供施設の医師、理学療法士等が、事業所を訪問した際に、利用者のADL及びIADLに関する状況について現在の状況及び改善可能性の評価を計画作成担当者と共同して実施</t>
    <rPh sb="0" eb="2">
      <t>カイゴ</t>
    </rPh>
    <rPh sb="2" eb="4">
      <t>ヨボウ</t>
    </rPh>
    <rPh sb="19" eb="21">
      <t>カイゴ</t>
    </rPh>
    <rPh sb="21" eb="23">
      <t>ヨボウ</t>
    </rPh>
    <phoneticPr fontId="2"/>
  </si>
  <si>
    <t>介護予防認知症対応型共同生活介護計画に、生活機能アセスメントの結果のほか、必要事項を記載している
※必要事項：利用者が自立して行おうとする行為の内容、3月を目途とする達成目標及び各月の目標、介助の内容</t>
    <rPh sb="0" eb="2">
      <t>カイゴ</t>
    </rPh>
    <rPh sb="2" eb="4">
      <t>ヨボウ</t>
    </rPh>
    <phoneticPr fontId="2"/>
  </si>
  <si>
    <t>(1)の情報その他指定介護予防認知症対応型共同生活介護を適切かつ有効に提供するために必要な情報を活用して、次のような取組を行うことで質の高いサービスを実施する体制を構築するとともに、その更なる向上に努めている</t>
    <rPh sb="11" eb="13">
      <t>カイゴ</t>
    </rPh>
    <rPh sb="13" eb="15">
      <t>ヨボウ</t>
    </rPh>
    <rPh sb="15" eb="18">
      <t>ニンチショウ</t>
    </rPh>
    <rPh sb="18" eb="21">
      <t>タイオウガタ</t>
    </rPh>
    <rPh sb="21" eb="27">
      <t>キョウドウセイカツカイゴ</t>
    </rPh>
    <rPh sb="53" eb="54">
      <t>ツギ</t>
    </rPh>
    <rPh sb="58" eb="59">
      <t>ト</t>
    </rPh>
    <rPh sb="59" eb="60">
      <t>クミ</t>
    </rPh>
    <rPh sb="61" eb="62">
      <t>オコナ</t>
    </rPh>
    <rPh sb="99" eb="100">
      <t>ツト</t>
    </rPh>
    <phoneticPr fontId="2"/>
  </si>
  <si>
    <r>
      <rPr>
        <sz val="10"/>
        <rFont val="ＭＳ ゴシック"/>
        <family val="3"/>
        <charset val="128"/>
      </rPr>
      <t xml:space="preserve">(解釈通知) </t>
    </r>
    <r>
      <rPr>
        <sz val="10"/>
        <color theme="1"/>
        <rFont val="ＭＳ ゴシック"/>
        <family val="3"/>
        <charset val="128"/>
      </rPr>
      <t xml:space="preserve">
重要事項説明書には次の内容が記載されており、その内容はわかりやすいものとなっているか。
1重要事項に関する規程の概要
2</t>
    </r>
    <r>
      <rPr>
        <sz val="10"/>
        <rFont val="ＭＳ ゴシック"/>
        <family val="3"/>
        <charset val="128"/>
      </rPr>
      <t>介護</t>
    </r>
    <r>
      <rPr>
        <sz val="10"/>
        <color theme="1"/>
        <rFont val="ＭＳ ゴシック"/>
        <family val="3"/>
        <charset val="128"/>
      </rPr>
      <t xml:space="preserve">従業者の勤務体制
3事故発生時の対応
4苦情処理の体制
5第三者評価の実施状況
</t>
    </r>
    <r>
      <rPr>
        <sz val="10"/>
        <rFont val="ＭＳ ゴシック"/>
        <family val="3"/>
        <charset val="128"/>
      </rPr>
      <t xml:space="preserve">6その他の利用申込者のサービス選択に資すると認められる重要事項  </t>
    </r>
    <r>
      <rPr>
        <sz val="10"/>
        <color rgb="FF00B050"/>
        <rFont val="ＭＳ ゴシック"/>
        <family val="3"/>
        <charset val="128"/>
      </rPr>
      <t xml:space="preserve">   
</t>
    </r>
    <rPh sb="70" eb="73">
      <t>ジュウギョウシャ</t>
    </rPh>
    <phoneticPr fontId="2"/>
  </si>
  <si>
    <t>介護職員から処遇改善加算等に係る賃金改善に関する照会があった場合は、当該職員についての賃金改善の内容について、書面を用いるなど分かりやすく回答している</t>
    <rPh sb="0" eb="2">
      <t>カイゴ</t>
    </rPh>
    <rPh sb="2" eb="4">
      <t>ショクイン</t>
    </rPh>
    <rPh sb="6" eb="8">
      <t>ショグウ</t>
    </rPh>
    <rPh sb="8" eb="10">
      <t>カイゼン</t>
    </rPh>
    <rPh sb="10" eb="12">
      <t>カサン</t>
    </rPh>
    <rPh sb="12" eb="13">
      <t>トウ</t>
    </rPh>
    <rPh sb="14" eb="15">
      <t>カカ</t>
    </rPh>
    <rPh sb="16" eb="18">
      <t>チンギン</t>
    </rPh>
    <rPh sb="18" eb="20">
      <t>カイゼン</t>
    </rPh>
    <rPh sb="21" eb="22">
      <t>カン</t>
    </rPh>
    <rPh sb="24" eb="26">
      <t>ショウカイ</t>
    </rPh>
    <rPh sb="30" eb="32">
      <t>バアイ</t>
    </rPh>
    <rPh sb="34" eb="36">
      <t>トウガイ</t>
    </rPh>
    <rPh sb="36" eb="38">
      <t>ショクイン</t>
    </rPh>
    <rPh sb="43" eb="45">
      <t>チンギン</t>
    </rPh>
    <rPh sb="45" eb="47">
      <t>カイゼン</t>
    </rPh>
    <rPh sb="48" eb="50">
      <t>ナイヨウ</t>
    </rPh>
    <rPh sb="55" eb="57">
      <t>ショメン</t>
    </rPh>
    <rPh sb="58" eb="59">
      <t>モチ</t>
    </rPh>
    <rPh sb="63" eb="64">
      <t>ワ</t>
    </rPh>
    <rPh sb="69" eb="71">
      <t>カイトウ</t>
    </rPh>
    <phoneticPr fontId="2"/>
  </si>
  <si>
    <r>
      <t>次の項目を盛り込んだ、身体的拘束等の適正化のための指針を整備しているか。</t>
    </r>
    <r>
      <rPr>
        <b/>
        <sz val="10"/>
        <color theme="1"/>
        <rFont val="ＭＳ ゴシック"/>
        <family val="3"/>
        <charset val="128"/>
      </rPr>
      <t>【松阪市重点項目】</t>
    </r>
    <r>
      <rPr>
        <sz val="10"/>
        <color theme="1"/>
        <rFont val="ＭＳ ゴシック"/>
        <family val="3"/>
        <charset val="128"/>
      </rPr>
      <t xml:space="preserve">
(解釈通知)
イ 事業所における身体的拘束等の適正化に関する基本的考え方
ロ 身体的拘束適正化検討委員会その他事業所内の組織に関する事項
ハ 身体的拘束等の適正化のための職員研修に関する基本方針
ニ 事業所内で発生した身体的拘束等の報告方法等のための方策に関する基本方針
ホ 身体的拘束等発生時の対応に関する基本方針
ヘ 利用者等に対する当該指針の閲覧に関する基本方針
ト その他身体的拘束等の適正化の推進のために必要な基本方針</t>
    </r>
    <phoneticPr fontId="2"/>
  </si>
  <si>
    <r>
      <t>認知症対応型共同生活介護計画の作成に当たっては、通所介護等の活用、地域における活動への参加機会の提供等により、利用者の多様な活動の確保に努めているか。</t>
    </r>
    <r>
      <rPr>
        <b/>
        <sz val="10"/>
        <rFont val="ＭＳ ゴシック"/>
        <family val="3"/>
        <charset val="128"/>
      </rPr>
      <t>【松阪市重点項目】</t>
    </r>
    <rPh sb="55" eb="57">
      <t>リヨウ</t>
    </rPh>
    <phoneticPr fontId="2"/>
  </si>
  <si>
    <r>
      <t>計画作成担当者は、利用者の心身の状況、希望及びその置かれている環境を踏まえて、他の介護従業者と協議の上、援助の目標、当該目標を達成するための具体的なサービスの内容等を記載した計画を作成し、</t>
    </r>
    <r>
      <rPr>
        <sz val="10"/>
        <rFont val="ＭＳ ゴシック"/>
        <family val="3"/>
        <charset val="128"/>
      </rPr>
      <t>その内容について利用者またはその家族に説明し、同意を書面にて得たうえで利用者に交付しているか。</t>
    </r>
    <r>
      <rPr>
        <b/>
        <sz val="10"/>
        <rFont val="ＭＳ ゴシック"/>
        <family val="3"/>
        <charset val="128"/>
      </rPr>
      <t>【松阪市重点項目】</t>
    </r>
    <rPh sb="9" eb="11">
      <t>リヨウ</t>
    </rPh>
    <rPh sb="81" eb="82">
      <t>ナド</t>
    </rPh>
    <rPh sb="102" eb="104">
      <t>リヨウ</t>
    </rPh>
    <rPh sb="120" eb="122">
      <t>ショメン</t>
    </rPh>
    <phoneticPr fontId="2"/>
  </si>
  <si>
    <r>
      <t>計画作成担当者は、認知症対応型共同生活介護計画の作成後においても、他の介護従業者及び利用者が認知症対応型共同生活介護計画に基づき利用する他の居宅サービス等を行う者との連絡を継続的に行うことにより、認知症対応型共同生活介護計画の実施状況の把握を行い、必要に応じ変更しているか。</t>
    </r>
    <r>
      <rPr>
        <b/>
        <sz val="10"/>
        <rFont val="ＭＳ ゴシック"/>
        <family val="3"/>
        <charset val="128"/>
      </rPr>
      <t>【松阪市重点項目】</t>
    </r>
    <rPh sb="42" eb="44">
      <t>リヨウ</t>
    </rPh>
    <phoneticPr fontId="2"/>
  </si>
  <si>
    <r>
      <t>サ</t>
    </r>
    <r>
      <rPr>
        <sz val="10"/>
        <rFont val="ＭＳ ゴシック"/>
        <family val="3"/>
        <charset val="128"/>
      </rPr>
      <t>ービスの提供に当たっては、主治の医師又は歯科医師からの情報伝達を通じる等の適切な方法により、利用者の心身の状況、その置かれている環境等利用者の日常生活全般の状況の的確な把握を行っているか。</t>
    </r>
    <r>
      <rPr>
        <b/>
        <sz val="10"/>
        <rFont val="ＭＳ ゴシック"/>
        <family val="3"/>
        <charset val="128"/>
      </rPr>
      <t>【松阪市重点項目】</t>
    </r>
    <rPh sb="47" eb="49">
      <t>リヨウ</t>
    </rPh>
    <rPh sb="68" eb="70">
      <t>リヨウ</t>
    </rPh>
    <phoneticPr fontId="2"/>
  </si>
  <si>
    <r>
      <t>計画作成担当者は、利用者の日常生活全般の状況及び希望を踏まえて、他の介護従業者と協議の上、介護予防認知症対応型共同生活介護の目標、当該目標を達成するための具体的なサービスの内容、サービスの提供を行う期間等を記載した介護予防認知症対応型共同生活介護計画を作成し、その内容について利用者またはその家族に説明し、同意を書面にて得たうえで利用者に交付しているか。</t>
    </r>
    <r>
      <rPr>
        <b/>
        <sz val="10"/>
        <rFont val="ＭＳ ゴシック"/>
        <family val="3"/>
        <charset val="128"/>
      </rPr>
      <t>【松阪市重点項目】</t>
    </r>
    <rPh sb="9" eb="11">
      <t>リヨウ</t>
    </rPh>
    <rPh sb="11" eb="12">
      <t>シャ</t>
    </rPh>
    <rPh sb="156" eb="158">
      <t>ショメン</t>
    </rPh>
    <phoneticPr fontId="2"/>
  </si>
  <si>
    <r>
      <t>計画作成担当者は、介護予防認知症対応型共同生活介護計画の作成に当たっては、通所介護等の活用、地域における活動への参加の機会の提供等により、利用者の多様な活動の確保に努めているか。</t>
    </r>
    <r>
      <rPr>
        <b/>
        <sz val="10"/>
        <rFont val="ＭＳ ゴシック"/>
        <family val="3"/>
        <charset val="128"/>
      </rPr>
      <t>【松阪市重点項目】</t>
    </r>
    <rPh sb="69" eb="72">
      <t>リヨウシャ</t>
    </rPh>
    <phoneticPr fontId="2"/>
  </si>
  <si>
    <r>
      <t>サービスの提供に当たっては、利用者一人一人の人格を尊重し、利用者がそれぞれの役割を持って家庭的な環境の下で日常生活を送ることができるよう配慮して行っているか。</t>
    </r>
    <r>
      <rPr>
        <b/>
        <sz val="10"/>
        <rFont val="ＭＳ ゴシック"/>
        <family val="3"/>
        <charset val="128"/>
      </rPr>
      <t>【松阪市重点項目】</t>
    </r>
    <rPh sb="14" eb="16">
      <t>リヨウ</t>
    </rPh>
    <rPh sb="29" eb="31">
      <t>リヨウ</t>
    </rPh>
    <phoneticPr fontId="2"/>
  </si>
  <si>
    <r>
      <t>サービスの提供に当たっては、介護予防認知症対応型共同生活介護計画に基づき、入居者が日常生活を営むのに必要な支援を行っているか。</t>
    </r>
    <r>
      <rPr>
        <b/>
        <sz val="10"/>
        <rFont val="ＭＳ ゴシック"/>
        <family val="3"/>
        <charset val="128"/>
      </rPr>
      <t>【松阪市重点項目】</t>
    </r>
    <phoneticPr fontId="2"/>
  </si>
  <si>
    <r>
      <t>サービスの提供に当たっては、懇切丁寧に行うことを旨とし、利用者又はその家族に対し、サービスの提供方法等について理解しやすいように説明を行っているか。</t>
    </r>
    <r>
      <rPr>
        <b/>
        <sz val="10"/>
        <rFont val="ＭＳ ゴシック"/>
        <family val="3"/>
        <charset val="128"/>
      </rPr>
      <t>【松阪市重点項目】</t>
    </r>
    <rPh sb="28" eb="30">
      <t>リヨウ</t>
    </rPh>
    <phoneticPr fontId="2"/>
  </si>
  <si>
    <r>
      <t>計画作成担当者は、他の介護従業者及び利用者が介護予防認知症対応型共同生活介護計画に基づき利用する他の介護予防サービス等を行う者との連絡を継続的に行うことにより、計画に基づくサービスの提供の開始時から終了までに、少なくとも１回は、介護予防認知症対応型共同生活介護計画の実施状況の把握（モニタリング）を行うとともに、入居者の様態の変化等の把握を行い、必要に応じて変更しているか。</t>
    </r>
    <r>
      <rPr>
        <b/>
        <sz val="10"/>
        <rFont val="ＭＳ ゴシック"/>
        <family val="3"/>
        <charset val="128"/>
      </rPr>
      <t>【松阪市重点項目】</t>
    </r>
    <rPh sb="18" eb="20">
      <t>リヨウ</t>
    </rPh>
    <rPh sb="173" eb="175">
      <t>ヒツヨウ</t>
    </rPh>
    <rPh sb="176" eb="177">
      <t>オウ</t>
    </rPh>
    <rPh sb="179" eb="181">
      <t>ヘンコウ</t>
    </rPh>
    <phoneticPr fontId="2"/>
  </si>
  <si>
    <r>
      <t>非常災害に関する具体的計画を立て、非常災害時の関係機関への通報及び連携体制を整備し、定期的に従業者に周知するとともに、定期的に避難、救出その他必要な訓練を行っているか。
(解釈通知)
消防計画の策定及びこれに基づく消防業務の実施は、消防法第8条の規定により防火管理者を置くこととされている事業所にあってはその者に行わせているか。
防火管理者を置かなくてもよいとされている事業所においても、防火管理について責任者を定め、その者に消防計画に準ずる計画の樹立等の業務を行わせているか。</t>
    </r>
    <r>
      <rPr>
        <b/>
        <sz val="10"/>
        <rFont val="ＭＳ ゴシック"/>
        <family val="3"/>
        <charset val="128"/>
      </rPr>
      <t>【松阪市重点項目】</t>
    </r>
    <phoneticPr fontId="2"/>
  </si>
  <si>
    <r>
      <t>事業所における虐待の防止のための指針を整備しているか。</t>
    </r>
    <r>
      <rPr>
        <b/>
        <sz val="10"/>
        <color rgb="FFFF0000"/>
        <rFont val="ＭＳ ゴシック"/>
        <family val="3"/>
        <charset val="128"/>
      </rPr>
      <t xml:space="preserve">【松阪市重点項目】
</t>
    </r>
    <r>
      <rPr>
        <sz val="10"/>
        <color rgb="FFFF0000"/>
        <rFont val="ＭＳ ゴシック"/>
        <family val="3"/>
        <charset val="128"/>
      </rPr>
      <t xml:space="preserve">
(解釈通知)
虐待の防止のための指針には、次のような項目を盛り込むこと。
①事業所における虐待の防止に関する基本的考え方
②虐待防止委員会その他事業所内の組織に関する事項
③虐待の防止のための職員研修に関する基本的方針
④虐待等が発生した場合の対応方法に関する基本方針
⑤虐待等が発生した場合の相談・報告体制に関する事項
⑥成年後見制度の利用支援に関する事項
⑦虐待等に係る苦情解決方法に関する事項
⑧利用者等に対する当該指針の閲覧に関する事項
⑨その他虐待の防止の推進のために必要な事項</t>
    </r>
    <rPh sb="16" eb="18">
      <t>シシン</t>
    </rPh>
    <rPh sb="19" eb="21">
      <t>セイビ</t>
    </rPh>
    <rPh sb="54" eb="56">
      <t>シシン</t>
    </rPh>
    <rPh sb="64" eb="66">
      <t>コウモク</t>
    </rPh>
    <rPh sb="67" eb="68">
      <t>モ</t>
    </rPh>
    <rPh sb="69" eb="70">
      <t>コ</t>
    </rPh>
    <rPh sb="76" eb="79">
      <t>ジギョウショ</t>
    </rPh>
    <rPh sb="83" eb="85">
      <t>ギャクタイ</t>
    </rPh>
    <rPh sb="86" eb="88">
      <t>ボウシ</t>
    </rPh>
    <rPh sb="89" eb="90">
      <t>カン</t>
    </rPh>
    <rPh sb="92" eb="95">
      <t>キホンテキ</t>
    </rPh>
    <rPh sb="95" eb="96">
      <t>カンガ</t>
    </rPh>
    <rPh sb="97" eb="98">
      <t>カタ</t>
    </rPh>
    <rPh sb="102" eb="104">
      <t>ボウシ</t>
    </rPh>
    <rPh sb="104" eb="107">
      <t>イインカイ</t>
    </rPh>
    <rPh sb="109" eb="110">
      <t>タ</t>
    </rPh>
    <rPh sb="110" eb="113">
      <t>ジギョウショ</t>
    </rPh>
    <rPh sb="113" eb="114">
      <t>ナイ</t>
    </rPh>
    <rPh sb="115" eb="117">
      <t>ソシキ</t>
    </rPh>
    <rPh sb="118" eb="119">
      <t>カン</t>
    </rPh>
    <rPh sb="121" eb="123">
      <t>ジコウ</t>
    </rPh>
    <rPh sb="139" eb="140">
      <t>カン</t>
    </rPh>
    <rPh sb="142" eb="145">
      <t>キホンテキ</t>
    </rPh>
    <rPh sb="145" eb="147">
      <t>ホウシン</t>
    </rPh>
    <rPh sb="151" eb="152">
      <t>トウ</t>
    </rPh>
    <rPh sb="153" eb="155">
      <t>ハッセイ</t>
    </rPh>
    <rPh sb="157" eb="159">
      <t>バアイ</t>
    </rPh>
    <rPh sb="160" eb="162">
      <t>タイオウ</t>
    </rPh>
    <rPh sb="162" eb="164">
      <t>ホウホウ</t>
    </rPh>
    <rPh sb="165" eb="166">
      <t>カン</t>
    </rPh>
    <rPh sb="168" eb="172">
      <t>キホンホウシン</t>
    </rPh>
    <rPh sb="185" eb="187">
      <t>ソウダン</t>
    </rPh>
    <rPh sb="188" eb="190">
      <t>ホウコク</t>
    </rPh>
    <rPh sb="190" eb="192">
      <t>タイセイ</t>
    </rPh>
    <rPh sb="193" eb="194">
      <t>カン</t>
    </rPh>
    <rPh sb="196" eb="198">
      <t>ジコウ</t>
    </rPh>
    <rPh sb="204" eb="206">
      <t>セイド</t>
    </rPh>
    <rPh sb="207" eb="209">
      <t>リヨウ</t>
    </rPh>
    <rPh sb="209" eb="211">
      <t>シエン</t>
    </rPh>
    <rPh sb="212" eb="213">
      <t>カン</t>
    </rPh>
    <rPh sb="215" eb="217">
      <t>ジコウ</t>
    </rPh>
    <rPh sb="219" eb="221">
      <t>ギャクタイ</t>
    </rPh>
    <rPh sb="221" eb="222">
      <t>トウ</t>
    </rPh>
    <rPh sb="223" eb="224">
      <t>カカ</t>
    </rPh>
    <rPh sb="225" eb="227">
      <t>クジョウ</t>
    </rPh>
    <rPh sb="227" eb="229">
      <t>カイケツ</t>
    </rPh>
    <rPh sb="229" eb="231">
      <t>ホウホウ</t>
    </rPh>
    <rPh sb="232" eb="233">
      <t>カン</t>
    </rPh>
    <rPh sb="235" eb="237">
      <t>ジコウ</t>
    </rPh>
    <rPh sb="239" eb="242">
      <t>リヨウシャ</t>
    </rPh>
    <rPh sb="242" eb="243">
      <t>トウ</t>
    </rPh>
    <rPh sb="244" eb="245">
      <t>タイ</t>
    </rPh>
    <rPh sb="247" eb="249">
      <t>トウガイ</t>
    </rPh>
    <rPh sb="249" eb="251">
      <t>シシン</t>
    </rPh>
    <rPh sb="252" eb="254">
      <t>エツラン</t>
    </rPh>
    <rPh sb="255" eb="256">
      <t>カン</t>
    </rPh>
    <rPh sb="258" eb="260">
      <t>ジコウ</t>
    </rPh>
    <rPh sb="264" eb="265">
      <t>タ</t>
    </rPh>
    <rPh sb="265" eb="267">
      <t>ギャクタイ</t>
    </rPh>
    <rPh sb="268" eb="270">
      <t>ボウシ</t>
    </rPh>
    <rPh sb="271" eb="273">
      <t>スイシン</t>
    </rPh>
    <rPh sb="277" eb="279">
      <t>ヒツヨウ</t>
    </rPh>
    <rPh sb="280" eb="282">
      <t>ジコウ</t>
    </rPh>
    <phoneticPr fontId="2"/>
  </si>
  <si>
    <r>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r>
    <r>
      <rPr>
        <b/>
        <sz val="10"/>
        <color rgb="FFFF0000"/>
        <rFont val="ＭＳ ゴシック"/>
        <family val="3"/>
        <charset val="128"/>
      </rPr>
      <t>【松阪市重点項目】</t>
    </r>
    <r>
      <rPr>
        <sz val="10"/>
        <color rgb="FFFF0000"/>
        <rFont val="ＭＳ ゴシック"/>
        <family val="3"/>
        <charset val="128"/>
      </rPr>
      <t xml:space="preserve">
(解釈通知)
業務継続計画には以下の項目等を記載していること。
イ　感染症に係る業務継続計画
①平時からの備え（体制構築・整備、感染症防止に向けた取り組みの実施、備蓄品の確保等）
②初動対応
③感染拡大防止体制の確立（保健所との連携、濃厚接触者への対応、関係者との情報共有）
ロ　災害に係る業務継続計画
①平常時の対応（建物・設備の安全対策、電気・水道等のライフラインが停止した場合の対策、必要品の備蓄等）
②緊急時の対応（業務継続計画発動基準、対応体制等）
③他施設及び地域との連携</t>
    </r>
    <phoneticPr fontId="2"/>
  </si>
  <si>
    <t>(１)の状況があった場合に、遅滞なく、意見を付してその旨を市に通知したか。</t>
    <phoneticPr fontId="2"/>
  </si>
  <si>
    <t>従業者に「運営に関する基準」の規定を遵守させるため必要な指揮命令を行っているか。</t>
    <phoneticPr fontId="2"/>
  </si>
  <si>
    <t>チェック項目</t>
    <phoneticPr fontId="2"/>
  </si>
  <si>
    <t>はい</t>
    <phoneticPr fontId="2"/>
  </si>
  <si>
    <t>・委員会の開催記録
・虐待の発生・再発防止の指針
・研修及び訓練計画、実施記録
・担当者を設置したことが分かる文書</t>
    <phoneticPr fontId="2"/>
  </si>
  <si>
    <t>松阪市確認文書</t>
    <rPh sb="0" eb="3">
      <t>マツサカシ</t>
    </rPh>
    <rPh sb="3" eb="5">
      <t>カクニン</t>
    </rPh>
    <rPh sb="5" eb="7">
      <t>ブンショ</t>
    </rPh>
    <phoneticPr fontId="2"/>
  </si>
  <si>
    <t>・勤務実績表/タイムカード
・勤務体制一覧表
・従業者の資格証</t>
    <rPh sb="15" eb="17">
      <t>キンム</t>
    </rPh>
    <rPh sb="17" eb="19">
      <t>タイセイ</t>
    </rPh>
    <rPh sb="19" eb="21">
      <t>イチラン</t>
    </rPh>
    <rPh sb="21" eb="22">
      <t>ヒョウ</t>
    </rPh>
    <rPh sb="24" eb="27">
      <t>ジュウギョウシャ</t>
    </rPh>
    <rPh sb="28" eb="30">
      <t>シカク</t>
    </rPh>
    <rPh sb="30" eb="31">
      <t>ショウ</t>
    </rPh>
    <phoneticPr fontId="2"/>
  </si>
  <si>
    <t>共同生活住居ごとに日中の介護従業者を、常勤換算方法で、利用者の数が３又はその端数を増すごとに1以上配置しているか。
【松阪市重点項目】</t>
    <rPh sb="27" eb="30">
      <t>リヨウシャ</t>
    </rPh>
    <phoneticPr fontId="2"/>
  </si>
  <si>
    <t>共同生活住居ごとに夜間及び深夜の時間帯を通じて、勤務を行う介護従業者を１人以上配置しているか。【松阪市重点項目】</t>
    <rPh sb="9" eb="11">
      <t>ヤカン</t>
    </rPh>
    <rPh sb="11" eb="12">
      <t>オヨ</t>
    </rPh>
    <rPh sb="13" eb="15">
      <t>シンヤ</t>
    </rPh>
    <rPh sb="16" eb="19">
      <t>ジカンタイ</t>
    </rPh>
    <rPh sb="24" eb="26">
      <t>キンム</t>
    </rPh>
    <phoneticPr fontId="2"/>
  </si>
  <si>
    <t>介護従業者のうち１人以上は常勤であるか。【松阪市重点項目】</t>
    <phoneticPr fontId="2"/>
  </si>
  <si>
    <t>事業所ごとに計画作成担当者を配置しているか。【松阪市重点項目】</t>
    <rPh sb="0" eb="3">
      <t>ジギョウショ</t>
    </rPh>
    <rPh sb="6" eb="8">
      <t>ケイカク</t>
    </rPh>
    <phoneticPr fontId="2"/>
  </si>
  <si>
    <t>計画作成担当者は、三重県が実施する「認知症介護実践者研修」又は「認知症介護基礎研修」を受講しているか。【松阪市重点項目】</t>
    <rPh sb="25" eb="26">
      <t>シャ</t>
    </rPh>
    <rPh sb="29" eb="30">
      <t>マタ</t>
    </rPh>
    <rPh sb="32" eb="35">
      <t>ニンチショウ</t>
    </rPh>
    <rPh sb="35" eb="37">
      <t>カイゴ</t>
    </rPh>
    <rPh sb="37" eb="39">
      <t>キソ</t>
    </rPh>
    <rPh sb="39" eb="41">
      <t>ケンシュウ</t>
    </rPh>
    <phoneticPr fontId="2"/>
  </si>
  <si>
    <t>計画作成担当者のうち１人以上は、介護支援専門員をもって充てているか。【松阪市重点項目】</t>
    <phoneticPr fontId="2"/>
  </si>
  <si>
    <t>計画作成担当者を１人を超えて配置する場合、介護支援専門員は、介護支援専門員でない他の計画作成担当者の業務を監督しているか。【松阪市重点項目】</t>
    <rPh sb="0" eb="2">
      <t>ケイカク</t>
    </rPh>
    <rPh sb="2" eb="4">
      <t>サクセイ</t>
    </rPh>
    <rPh sb="4" eb="7">
      <t>タントウシャ</t>
    </rPh>
    <rPh sb="9" eb="10">
      <t>ニン</t>
    </rPh>
    <rPh sb="11" eb="12">
      <t>コ</t>
    </rPh>
    <rPh sb="14" eb="16">
      <t>ハイチ</t>
    </rPh>
    <phoneticPr fontId="2"/>
  </si>
  <si>
    <t>介護支援専門員でない計画作成担当者は、特別養護老人ホームの生活相談員や介護老人保健施設の支援相談員その他の認知症である者の介護サービスに係る計画の作成に関し実務経験を有する者であるか。【松阪市重点項目】</t>
    <rPh sb="0" eb="7">
      <t>カイゴシエンセンモンイン</t>
    </rPh>
    <phoneticPr fontId="2"/>
  </si>
  <si>
    <r>
      <t xml:space="preserve">兼務している場合、下記のいずれかの職務への従事であるか。
・夜勤を伴う介護従業者の職務を除く、当該共同生活住居の他の職務　(基準要綱　第7条第1項第1号)
・同一敷地内にある他の事業所、施設の管理者
・併設する小規模多機能型居宅介護・看護小規模多機能型居宅介護の管理者
また、管理上支障がないか。
</t>
    </r>
    <r>
      <rPr>
        <b/>
        <sz val="10"/>
        <color theme="1"/>
        <rFont val="ＭＳ ゴシック"/>
        <family val="3"/>
        <charset val="128"/>
      </rPr>
      <t>（兼務職名　　　　　　　　　　　　　　　　　　　）</t>
    </r>
    <r>
      <rPr>
        <sz val="10"/>
        <color theme="1"/>
        <rFont val="ＭＳ ゴシック"/>
        <family val="3"/>
        <charset val="128"/>
      </rPr>
      <t xml:space="preserve">
</t>
    </r>
    <rPh sb="9" eb="11">
      <t>カキ</t>
    </rPh>
    <rPh sb="17" eb="19">
      <t>ショクム</t>
    </rPh>
    <rPh sb="21" eb="23">
      <t>ジュウジ</t>
    </rPh>
    <rPh sb="30" eb="32">
      <t>ヤキン</t>
    </rPh>
    <rPh sb="33" eb="34">
      <t>トモナ</t>
    </rPh>
    <rPh sb="35" eb="37">
      <t>カイゴ</t>
    </rPh>
    <rPh sb="37" eb="40">
      <t>ジュウギョウシャ</t>
    </rPh>
    <rPh sb="41" eb="43">
      <t>ショクム</t>
    </rPh>
    <rPh sb="44" eb="45">
      <t>ノゾ</t>
    </rPh>
    <rPh sb="67" eb="68">
      <t>ダイ</t>
    </rPh>
    <rPh sb="69" eb="70">
      <t>ジョウ</t>
    </rPh>
    <rPh sb="70" eb="71">
      <t>ダイ</t>
    </rPh>
    <rPh sb="72" eb="73">
      <t>コウ</t>
    </rPh>
    <rPh sb="73" eb="74">
      <t>ダイ</t>
    </rPh>
    <rPh sb="75" eb="76">
      <t>ゴウ</t>
    </rPh>
    <rPh sb="79" eb="83">
      <t>ドウイツシキチ</t>
    </rPh>
    <rPh sb="83" eb="84">
      <t>ナイ</t>
    </rPh>
    <rPh sb="87" eb="88">
      <t>ホカ</t>
    </rPh>
    <rPh sb="89" eb="92">
      <t>ジギョウショ</t>
    </rPh>
    <rPh sb="93" eb="95">
      <t>シセツ</t>
    </rPh>
    <rPh sb="96" eb="99">
      <t>カンリシャ</t>
    </rPh>
    <rPh sb="101" eb="103">
      <t>ヘイセツ</t>
    </rPh>
    <rPh sb="105" eb="111">
      <t>ショウキボタキノウ</t>
    </rPh>
    <rPh sb="111" eb="112">
      <t>ガタ</t>
    </rPh>
    <rPh sb="112" eb="114">
      <t>キョタク</t>
    </rPh>
    <rPh sb="117" eb="119">
      <t>カンゴ</t>
    </rPh>
    <rPh sb="119" eb="122">
      <t>ショウキボ</t>
    </rPh>
    <rPh sb="122" eb="125">
      <t>タキノウ</t>
    </rPh>
    <rPh sb="125" eb="126">
      <t>ガタ</t>
    </rPh>
    <rPh sb="126" eb="128">
      <t>キョタク</t>
    </rPh>
    <rPh sb="128" eb="130">
      <t>カイゴ</t>
    </rPh>
    <rPh sb="131" eb="134">
      <t>カンリシャ</t>
    </rPh>
    <phoneticPr fontId="2"/>
  </si>
  <si>
    <t xml:space="preserve">平成２５年４月１日以降に新たに建設された共同生活住居については、居間、食堂に近接して一体的に居室を設けているか。
</t>
    <phoneticPr fontId="2"/>
  </si>
  <si>
    <t>・重要事項説明書（利用者又は家族の同意があったことがわかるもの）　　　
・利用契約書</t>
    <rPh sb="1" eb="3">
      <t>ジュウヨウ</t>
    </rPh>
    <rPh sb="3" eb="5">
      <t>ジコウ</t>
    </rPh>
    <rPh sb="5" eb="8">
      <t>セツメイショ</t>
    </rPh>
    <rPh sb="17" eb="19">
      <t>ドウイ</t>
    </rPh>
    <rPh sb="37" eb="39">
      <t>リヨウ</t>
    </rPh>
    <rPh sb="39" eb="42">
      <t>ケイヤクショ</t>
    </rPh>
    <phoneticPr fontId="2"/>
  </si>
  <si>
    <t>・アセスメントシート
・モニタリングシート
・(介護予防)認知症対応型共同生活介護計画(利用者又は家族の同意があったことがわかるもの)
・診断書</t>
    <rPh sb="24" eb="26">
      <t>カイゴ</t>
    </rPh>
    <rPh sb="26" eb="28">
      <t>ヨボウ</t>
    </rPh>
    <rPh sb="29" eb="31">
      <t>ニンチ</t>
    </rPh>
    <rPh sb="31" eb="32">
      <t>ショウ</t>
    </rPh>
    <rPh sb="32" eb="35">
      <t>タイオウガタ</t>
    </rPh>
    <rPh sb="35" eb="37">
      <t>キョウドウ</t>
    </rPh>
    <rPh sb="37" eb="39">
      <t>セイカツ</t>
    </rPh>
    <rPh sb="39" eb="41">
      <t>カイゴ</t>
    </rPh>
    <rPh sb="41" eb="43">
      <t>ケイカク</t>
    </rPh>
    <rPh sb="44" eb="47">
      <t>リヨウシャ</t>
    </rPh>
    <rPh sb="47" eb="48">
      <t>マタ</t>
    </rPh>
    <rPh sb="49" eb="51">
      <t>カゾク</t>
    </rPh>
    <rPh sb="52" eb="54">
      <t>ドウイ</t>
    </rPh>
    <rPh sb="69" eb="72">
      <t>シンダンショ</t>
    </rPh>
    <phoneticPr fontId="2"/>
  </si>
  <si>
    <t>・認知症対応型共同生活介護計画（利用者又は家族の同意があったことがわかるもの）　      
・アセスメントシート　　
・サービス提供記録
・モニタリングシート</t>
    <rPh sb="24" eb="26">
      <t>ドウイ</t>
    </rPh>
    <phoneticPr fontId="2"/>
  </si>
  <si>
    <t>・(介護予防)認知症対応型共同生活介護計画（利用者又は家族の同意があったことがわかるもの）　      　 
・アセスメントシート　　　　　　　
・サービス提供記録　　　　　　
・モニタリングシート</t>
    <rPh sb="22" eb="25">
      <t>リヨウシャ</t>
    </rPh>
    <rPh sb="25" eb="26">
      <t>マタ</t>
    </rPh>
    <rPh sb="27" eb="29">
      <t>カゾク</t>
    </rPh>
    <rPh sb="30" eb="32">
      <t>ドウイ</t>
    </rPh>
    <phoneticPr fontId="2"/>
  </si>
  <si>
    <t>・雇用の形態(常勤・非常勤)がわかる文書
・サービス提供記録　
・業務日誌</t>
    <rPh sb="1" eb="3">
      <t>コヨウ</t>
    </rPh>
    <rPh sb="4" eb="6">
      <t>ケイタイ</t>
    </rPh>
    <rPh sb="7" eb="9">
      <t>ジョウキン</t>
    </rPh>
    <rPh sb="10" eb="13">
      <t>ヒジョウキン</t>
    </rPh>
    <rPh sb="18" eb="20">
      <t>ブンショ</t>
    </rPh>
    <rPh sb="26" eb="28">
      <t>テイキョウ</t>
    </rPh>
    <rPh sb="28" eb="30">
      <t>キロク</t>
    </rPh>
    <rPh sb="33" eb="35">
      <t>ギョウム</t>
    </rPh>
    <rPh sb="35" eb="37">
      <t>ニッシ</t>
    </rPh>
    <phoneticPr fontId="2"/>
  </si>
  <si>
    <t>・勤務実績表/タイムカード
・勤務体制一覧表
・雇用形態(常勤非常勤）がわかる文書
・研修計画、実施記録
・方針、相談内容</t>
    <rPh sb="1" eb="5">
      <t>キンムジッセキ</t>
    </rPh>
    <rPh sb="5" eb="6">
      <t>ヒョウ</t>
    </rPh>
    <rPh sb="15" eb="17">
      <t>キンム</t>
    </rPh>
    <rPh sb="17" eb="19">
      <t>タイセイ</t>
    </rPh>
    <rPh sb="19" eb="22">
      <t>イチランヒョウ</t>
    </rPh>
    <rPh sb="29" eb="31">
      <t>ジョウキン</t>
    </rPh>
    <rPh sb="31" eb="34">
      <t>ヒジョウキン</t>
    </rPh>
    <rPh sb="43" eb="45">
      <t>ケンシュウ</t>
    </rPh>
    <rPh sb="45" eb="47">
      <t>ケイカク</t>
    </rPh>
    <rPh sb="48" eb="50">
      <t>ジッシ</t>
    </rPh>
    <rPh sb="50" eb="52">
      <t>キロク</t>
    </rPh>
    <rPh sb="54" eb="56">
      <t>ホウシン</t>
    </rPh>
    <rPh sb="57" eb="61">
      <t>ソウダンナイヨウ</t>
    </rPh>
    <phoneticPr fontId="2"/>
  </si>
  <si>
    <t>・業務継続計画
・研修及び訓練計画、実施記録</t>
    <rPh sb="11" eb="12">
      <t>オヨ</t>
    </rPh>
    <rPh sb="13" eb="17">
      <t>クンレンケイカク</t>
    </rPh>
    <rPh sb="18" eb="20">
      <t>ジッシ</t>
    </rPh>
    <phoneticPr fontId="2"/>
  </si>
  <si>
    <r>
      <t xml:space="preserve">短期利用認知症対応型共同生活介護の利用者は１の共同生活住居において１名であり、３０日以内であるか。
</t>
    </r>
    <r>
      <rPr>
        <sz val="10"/>
        <rFont val="ＭＳ ゴシック"/>
        <family val="3"/>
        <charset val="128"/>
      </rPr>
      <t>(報酬基準)</t>
    </r>
    <rPh sb="4" eb="7">
      <t>ニンチショウ</t>
    </rPh>
    <rPh sb="7" eb="10">
      <t>タイオウガタ</t>
    </rPh>
    <rPh sb="23" eb="25">
      <t>キョウドウ</t>
    </rPh>
    <rPh sb="25" eb="27">
      <t>セイカツ</t>
    </rPh>
    <rPh sb="27" eb="29">
      <t>ジュウキョ</t>
    </rPh>
    <rPh sb="51" eb="53">
      <t>ホウシュウ</t>
    </rPh>
    <phoneticPr fontId="2"/>
  </si>
  <si>
    <t>・非常災害時対応マニュアル（対応計画）　
・通報、連絡体制
・消防用設備点検の記録
・運営規程
・避難・救出等訓練の記録
・消防署への届出　</t>
    <rPh sb="31" eb="33">
      <t>ショウボウ</t>
    </rPh>
    <rPh sb="33" eb="34">
      <t>ヨウ</t>
    </rPh>
    <rPh sb="34" eb="36">
      <t>セツビ</t>
    </rPh>
    <rPh sb="36" eb="38">
      <t>テンケン</t>
    </rPh>
    <rPh sb="39" eb="41">
      <t>キロク</t>
    </rPh>
    <rPh sb="52" eb="54">
      <t>キュウシュツ</t>
    </rPh>
    <rPh sb="54" eb="55">
      <t>トウ</t>
    </rPh>
    <phoneticPr fontId="2"/>
  </si>
  <si>
    <t>・感染症及び食中毒の予防及びまん延防止のための対策を検討する委員会名簿、委員会の記録
・感染症及び食中毒の予防及びまん延防止のための指針
・感染症及び食中毒の予防及びまん延の防止のための研修の及び訓練の記録</t>
    <rPh sb="1" eb="4">
      <t>カンセンショウ</t>
    </rPh>
    <rPh sb="4" eb="5">
      <t>オヨ</t>
    </rPh>
    <rPh sb="6" eb="9">
      <t>ショクチュウドク</t>
    </rPh>
    <rPh sb="10" eb="12">
      <t>ヨボウ</t>
    </rPh>
    <rPh sb="12" eb="13">
      <t>オヨ</t>
    </rPh>
    <rPh sb="16" eb="17">
      <t>エン</t>
    </rPh>
    <rPh sb="17" eb="19">
      <t>ボウシ</t>
    </rPh>
    <rPh sb="23" eb="25">
      <t>タイサク</t>
    </rPh>
    <rPh sb="26" eb="28">
      <t>ケントウ</t>
    </rPh>
    <rPh sb="30" eb="35">
      <t>イインカイメイボ</t>
    </rPh>
    <rPh sb="36" eb="39">
      <t>イインカイ</t>
    </rPh>
    <rPh sb="40" eb="42">
      <t>キロク</t>
    </rPh>
    <rPh sb="44" eb="47">
      <t>カンセンショウ</t>
    </rPh>
    <rPh sb="47" eb="48">
      <t>オヨ</t>
    </rPh>
    <rPh sb="49" eb="52">
      <t>ショクチュウドク</t>
    </rPh>
    <rPh sb="53" eb="55">
      <t>ヨボウ</t>
    </rPh>
    <rPh sb="55" eb="56">
      <t>オヨ</t>
    </rPh>
    <rPh sb="59" eb="60">
      <t>エン</t>
    </rPh>
    <rPh sb="60" eb="62">
      <t>ボウシ</t>
    </rPh>
    <rPh sb="66" eb="68">
      <t>シシン</t>
    </rPh>
    <rPh sb="70" eb="73">
      <t>カンセンショウ</t>
    </rPh>
    <rPh sb="73" eb="74">
      <t>オヨ</t>
    </rPh>
    <rPh sb="75" eb="78">
      <t>ショクチュウドク</t>
    </rPh>
    <rPh sb="79" eb="81">
      <t>ヨボウ</t>
    </rPh>
    <rPh sb="81" eb="82">
      <t>オヨ</t>
    </rPh>
    <rPh sb="85" eb="86">
      <t>エン</t>
    </rPh>
    <rPh sb="87" eb="89">
      <t>ボウシ</t>
    </rPh>
    <rPh sb="93" eb="95">
      <t>ケンシュウ</t>
    </rPh>
    <rPh sb="96" eb="97">
      <t>オヨ</t>
    </rPh>
    <rPh sb="98" eb="100">
      <t>クンレン</t>
    </rPh>
    <rPh sb="101" eb="103">
      <t>キロク</t>
    </rPh>
    <phoneticPr fontId="2"/>
  </si>
  <si>
    <t>(解釈通知)
専任の感染対策担当者を定めているか。</t>
    <rPh sb="7" eb="9">
      <t>センニン</t>
    </rPh>
    <rPh sb="10" eb="12">
      <t>カンセン</t>
    </rPh>
    <rPh sb="12" eb="14">
      <t>タイサク</t>
    </rPh>
    <rPh sb="14" eb="17">
      <t>タントウシャ</t>
    </rPh>
    <rPh sb="18" eb="19">
      <t>サダ</t>
    </rPh>
    <phoneticPr fontId="2"/>
  </si>
  <si>
    <t>・事故対応マニュアル
・市町村、家族、居宅介護支援事業所等への報告記録
・再発防止策の検討の記録
・ヒヤリハットの記録</t>
    <rPh sb="1" eb="3">
      <t>ジコ</t>
    </rPh>
    <rPh sb="3" eb="5">
      <t>タイオウ</t>
    </rPh>
    <rPh sb="12" eb="15">
      <t>シチョウソン</t>
    </rPh>
    <rPh sb="16" eb="18">
      <t>カゾク</t>
    </rPh>
    <rPh sb="19" eb="28">
      <t>キョタクカイゴシエンジギョウショ</t>
    </rPh>
    <rPh sb="28" eb="29">
      <t>トウ</t>
    </rPh>
    <rPh sb="31" eb="33">
      <t>ホウコク</t>
    </rPh>
    <rPh sb="33" eb="35">
      <t>キロク</t>
    </rPh>
    <rPh sb="37" eb="39">
      <t>サイハツ</t>
    </rPh>
    <rPh sb="39" eb="41">
      <t>ボウシ</t>
    </rPh>
    <rPh sb="41" eb="42">
      <t>サク</t>
    </rPh>
    <rPh sb="43" eb="45">
      <t>ケントウ</t>
    </rPh>
    <rPh sb="46" eb="48">
      <t>キロク</t>
    </rPh>
    <rPh sb="57" eb="59">
      <t>キロク</t>
    </rPh>
    <phoneticPr fontId="2"/>
  </si>
  <si>
    <t>国民健康保険団体連合会からの求めがあった場合には、(6)の改善の内容を国民健康保険団体連合会に報告しているか。</t>
    <phoneticPr fontId="2"/>
  </si>
  <si>
    <r>
      <t>(解釈通知)
従業者に対し、身体的拘束等の適正化のための指針に基づいた研修プログラムを作成し、年２回以上の定期的な教育を開催するとともに、新規採用時には必ず身体的拘束等の適正化の研修を実施しているか。</t>
    </r>
    <r>
      <rPr>
        <b/>
        <sz val="10"/>
        <rFont val="ＭＳ ゴシック"/>
        <family val="3"/>
        <charset val="128"/>
      </rPr>
      <t>【松阪市重点項目】</t>
    </r>
    <rPh sb="1" eb="3">
      <t>カイシャク</t>
    </rPh>
    <rPh sb="3" eb="5">
      <t>ツウチ</t>
    </rPh>
    <rPh sb="47" eb="48">
      <t>ネン</t>
    </rPh>
    <rPh sb="49" eb="52">
      <t>カイイジョウ</t>
    </rPh>
    <phoneticPr fontId="2"/>
  </si>
  <si>
    <t>居室、便所、洗面設備、居間、食堂、台所、浴室、事務室、消火設備等その他利用者が日常生活を営む上で必要な設備を設けているか。(基準要綱第8条)</t>
    <rPh sb="35" eb="37">
      <t>リヨウ</t>
    </rPh>
    <rPh sb="66" eb="67">
      <t>ダイ</t>
    </rPh>
    <rPh sb="68" eb="69">
      <t>ジョウ</t>
    </rPh>
    <phoneticPr fontId="2"/>
  </si>
  <si>
    <r>
      <t>サービスの提供開始時に、あらかじめ、利用申込者又はその家族に対し、重要事項を記載した文書（重要事項説明書）を交付して説明を行っているか。</t>
    </r>
    <r>
      <rPr>
        <b/>
        <sz val="10"/>
        <rFont val="ＭＳ ゴシック"/>
        <family val="3"/>
        <charset val="128"/>
      </rPr>
      <t>【松阪市重点項目】</t>
    </r>
    <rPh sb="9" eb="10">
      <t>ジ</t>
    </rPh>
    <rPh sb="18" eb="20">
      <t>リヨウ</t>
    </rPh>
    <phoneticPr fontId="2"/>
  </si>
  <si>
    <r>
      <t>重要事項説明書について利用申込者に同意を得ているか。</t>
    </r>
    <r>
      <rPr>
        <b/>
        <sz val="10"/>
        <rFont val="ＭＳ ゴシック"/>
        <family val="3"/>
        <charset val="128"/>
      </rPr>
      <t>【松阪市重点項目】</t>
    </r>
    <rPh sb="11" eb="13">
      <t>リヨウ</t>
    </rPh>
    <rPh sb="13" eb="15">
      <t>モウシコミ</t>
    </rPh>
    <rPh sb="15" eb="16">
      <t>シャ</t>
    </rPh>
    <phoneticPr fontId="2"/>
  </si>
  <si>
    <t>・雇用形態が分かる文書
・管理者の勤務実績表/タイムカード
・研修を修了したことがわかるもの</t>
    <rPh sb="13" eb="16">
      <t>カンリシャ</t>
    </rPh>
    <rPh sb="31" eb="33">
      <t>ケンシュウ</t>
    </rPh>
    <rPh sb="34" eb="36">
      <t>シュウリョウ</t>
    </rPh>
    <phoneticPr fontId="2"/>
  </si>
  <si>
    <t>確認項目</t>
    <phoneticPr fontId="2"/>
  </si>
  <si>
    <t>33-2</t>
    <phoneticPr fontId="2"/>
  </si>
  <si>
    <t>条例第117条第6項及び第7項に規定する基準に適合している
(取り組むべき事項は、自主点検表のチェック項目9-5から9-9を参照)</t>
    <rPh sb="0" eb="2">
      <t>ジョウレイ</t>
    </rPh>
    <rPh sb="2" eb="3">
      <t>ダイ</t>
    </rPh>
    <rPh sb="6" eb="7">
      <t>ジョウ</t>
    </rPh>
    <rPh sb="7" eb="8">
      <t>ダイ</t>
    </rPh>
    <rPh sb="9" eb="10">
      <t>コウ</t>
    </rPh>
    <rPh sb="10" eb="11">
      <t>オヨ</t>
    </rPh>
    <rPh sb="12" eb="13">
      <t>ダイ</t>
    </rPh>
    <rPh sb="14" eb="15">
      <t>コウ</t>
    </rPh>
    <rPh sb="16" eb="18">
      <t>キテイ</t>
    </rPh>
    <rPh sb="20" eb="22">
      <t>キジュン</t>
    </rPh>
    <rPh sb="23" eb="25">
      <t>テキゴウ</t>
    </rPh>
    <rPh sb="31" eb="32">
      <t>ト</t>
    </rPh>
    <rPh sb="33" eb="34">
      <t>ク</t>
    </rPh>
    <rPh sb="37" eb="39">
      <t>ジコウ</t>
    </rPh>
    <rPh sb="41" eb="43">
      <t>ジシュ</t>
    </rPh>
    <rPh sb="43" eb="45">
      <t>テンケン</t>
    </rPh>
    <rPh sb="45" eb="46">
      <t>ヒョウ</t>
    </rPh>
    <rPh sb="51" eb="53">
      <t>コウモク</t>
    </rPh>
    <rPh sb="62" eb="64">
      <t>サンショウ</t>
    </rPh>
    <phoneticPr fontId="2"/>
  </si>
  <si>
    <t>利用者に「認知症の行動・心理症状」が認められ、医師が緊急に短期利用認知症対応型共同生活介護を利用することが適当と判断した当該日か次の日に、利用者又は家族との同意を得て利用を開始した</t>
    <rPh sb="0" eb="3">
      <t>リヨウシャ</t>
    </rPh>
    <rPh sb="5" eb="8">
      <t>ニンチショウ</t>
    </rPh>
    <rPh sb="9" eb="11">
      <t>コウドウ</t>
    </rPh>
    <rPh sb="12" eb="14">
      <t>シンリ</t>
    </rPh>
    <rPh sb="14" eb="16">
      <t>ショウジョウ</t>
    </rPh>
    <rPh sb="18" eb="19">
      <t>ミト</t>
    </rPh>
    <rPh sb="60" eb="62">
      <t>トウガイ</t>
    </rPh>
    <rPh sb="62" eb="63">
      <t>ビ</t>
    </rPh>
    <rPh sb="64" eb="65">
      <t>ツギ</t>
    </rPh>
    <rPh sb="66" eb="67">
      <t>ヒ</t>
    </rPh>
    <rPh sb="83" eb="85">
      <t>リヨウ</t>
    </rPh>
    <rPh sb="86" eb="88">
      <t>カイシ</t>
    </rPh>
    <phoneticPr fontId="2"/>
  </si>
  <si>
    <t>事業所の職員として又は病院、訪問看護ステーション等との連携により看護師を1名以上確保</t>
    <rPh sb="0" eb="3">
      <t>ジギョウショ</t>
    </rPh>
    <rPh sb="4" eb="6">
      <t>ショクイン</t>
    </rPh>
    <rPh sb="9" eb="10">
      <t>マタ</t>
    </rPh>
    <phoneticPr fontId="2"/>
  </si>
  <si>
    <t>利用者の退居時に利用者及びその家族等に対して退居後の居宅サービス又は地域密着サービスその他の保健医療、福祉サービスについての相談援助</t>
    <rPh sb="6" eb="7">
      <t>ジ</t>
    </rPh>
    <phoneticPr fontId="2"/>
  </si>
  <si>
    <t>利用者の同意の上、退居日から2週間以内に市町村等に利用者の介護状況を示す文書を添えて居宅サービス又は地域密着型サービスに必要な情報を提供</t>
    <rPh sb="39" eb="40">
      <t>ソ</t>
    </rPh>
    <phoneticPr fontId="2"/>
  </si>
  <si>
    <t>利用者総数のうち日常生活自立度Ⅲ以上の認知症の者の占める割合が5割以上</t>
    <rPh sb="19" eb="22">
      <t>ニンチショウ</t>
    </rPh>
    <rPh sb="25" eb="26">
      <t>シ</t>
    </rPh>
    <phoneticPr fontId="2"/>
  </si>
  <si>
    <t>対象者の数が20人未満の場合は、認知症介護に係る専門的な研修(認知症介護実践リーダー研修、認知症看護に係る適切な研修)の修了者を1人以上を配置し、チームとして専門的な認知症ケアを実施</t>
    <rPh sb="12" eb="14">
      <t>バアイ</t>
    </rPh>
    <rPh sb="16" eb="19">
      <t>ニンチショウ</t>
    </rPh>
    <rPh sb="19" eb="21">
      <t>カイゴ</t>
    </rPh>
    <rPh sb="22" eb="23">
      <t>カカ</t>
    </rPh>
    <rPh sb="31" eb="36">
      <t>ニンチショウカイゴ</t>
    </rPh>
    <rPh sb="36" eb="38">
      <t>ジッセン</t>
    </rPh>
    <rPh sb="42" eb="44">
      <t>ケンシュウ</t>
    </rPh>
    <rPh sb="45" eb="48">
      <t>ニンチショウ</t>
    </rPh>
    <rPh sb="48" eb="50">
      <t>カンゴ</t>
    </rPh>
    <rPh sb="51" eb="52">
      <t>カカ</t>
    </rPh>
    <rPh sb="53" eb="55">
      <t>テキセツ</t>
    </rPh>
    <rPh sb="56" eb="58">
      <t>ケンシュウ</t>
    </rPh>
    <phoneticPr fontId="2"/>
  </si>
  <si>
    <t>従業者に対して認知症ケアに関する留意事項の伝達又は技術的指導に係る会議を定期的に実施</t>
    <rPh sb="0" eb="3">
      <t>ジュウギョウシャ</t>
    </rPh>
    <rPh sb="4" eb="5">
      <t>タイ</t>
    </rPh>
    <rPh sb="7" eb="10">
      <t>ニンチショウ</t>
    </rPh>
    <rPh sb="13" eb="14">
      <t>カン</t>
    </rPh>
    <rPh sb="31" eb="32">
      <t>カカ</t>
    </rPh>
    <phoneticPr fontId="2"/>
  </si>
  <si>
    <t>利用者総数のうち日常生活自立度Ⅲ以上の認知症の者の占める割合が5割以上</t>
    <phoneticPr fontId="2"/>
  </si>
  <si>
    <t>対象者の数が20人未満の場合は、認知症介護に係る専門的な研修(認知症介護実践リーダー研修、認知症看護に係る適切な研修)の修了者を1人以上を配置し、チームとして専門的な認知症ケアを実施</t>
    <rPh sb="12" eb="14">
      <t>バアイ</t>
    </rPh>
    <rPh sb="16" eb="19">
      <t>ニンチショウ</t>
    </rPh>
    <rPh sb="19" eb="21">
      <t>カイゴ</t>
    </rPh>
    <rPh sb="22" eb="23">
      <t>カカ</t>
    </rPh>
    <phoneticPr fontId="2"/>
  </si>
  <si>
    <t>従業者に対して認知症ケアに関する留意事項の伝達又は技術的指導に係る会議を定期的に実施</t>
    <rPh sb="2" eb="3">
      <t>シャ</t>
    </rPh>
    <rPh sb="4" eb="5">
      <t>タイ</t>
    </rPh>
    <rPh sb="7" eb="10">
      <t>ニンチショウ</t>
    </rPh>
    <rPh sb="13" eb="14">
      <t>カン</t>
    </rPh>
    <rPh sb="31" eb="32">
      <t>カカ</t>
    </rPh>
    <phoneticPr fontId="2"/>
  </si>
  <si>
    <t>認知症介護の指導に係る専門的な研修の修了者(認知症介護指導者養成研修、認知症看護に係る適切な研修)を１名以上配置し、事業所又は施設全体の認知症ケアの指導等を実施</t>
    <rPh sb="0" eb="3">
      <t>ニンチショウ</t>
    </rPh>
    <rPh sb="3" eb="5">
      <t>カイゴ</t>
    </rPh>
    <rPh sb="6" eb="8">
      <t>シドウ</t>
    </rPh>
    <rPh sb="9" eb="10">
      <t>カカ</t>
    </rPh>
    <rPh sb="22" eb="27">
      <t>ニンチショウカイゴ</t>
    </rPh>
    <rPh sb="27" eb="30">
      <t>シドウシャ</t>
    </rPh>
    <rPh sb="30" eb="32">
      <t>ヨウセイ</t>
    </rPh>
    <rPh sb="32" eb="34">
      <t>ケンシュウ</t>
    </rPh>
    <rPh sb="35" eb="38">
      <t>ニンチショウ</t>
    </rPh>
    <rPh sb="38" eb="40">
      <t>カンゴ</t>
    </rPh>
    <rPh sb="41" eb="42">
      <t>カカ</t>
    </rPh>
    <rPh sb="43" eb="45">
      <t>テキセツ</t>
    </rPh>
    <rPh sb="46" eb="48">
      <t>ケンシュウ</t>
    </rPh>
    <phoneticPr fontId="2"/>
  </si>
  <si>
    <t>訪問リハビリテーション事業所、通所リハビリテーション事業所又リハビリテーションを実施している医療提供施設の医師、理学療法士等が、利用者のADL及びIADLに関する状況について適切に把握して助言を行い、計画作成担当者が、助言に基づき生活機能アセスメントを実施</t>
    <rPh sb="11" eb="14">
      <t>ジギョウショ</t>
    </rPh>
    <rPh sb="26" eb="29">
      <t>ジギョウショ</t>
    </rPh>
    <rPh sb="29" eb="30">
      <t>マタ</t>
    </rPh>
    <rPh sb="87" eb="89">
      <t>テキセツ</t>
    </rPh>
    <rPh sb="90" eb="92">
      <t>ハアク</t>
    </rPh>
    <rPh sb="94" eb="96">
      <t>ジョゲン</t>
    </rPh>
    <rPh sb="97" eb="98">
      <t>オコナ</t>
    </rPh>
    <rPh sb="109" eb="111">
      <t>ジョゲン</t>
    </rPh>
    <rPh sb="112" eb="113">
      <t>モト</t>
    </rPh>
    <rPh sb="115" eb="117">
      <t>セイカツ</t>
    </rPh>
    <rPh sb="117" eb="119">
      <t>キノウ</t>
    </rPh>
    <rPh sb="126" eb="128">
      <t>ジッシ</t>
    </rPh>
    <phoneticPr fontId="2"/>
  </si>
  <si>
    <t>(1)に基づき、生活機能の向上を目的とした認知症対応型共同生活介護計画を作成及び計画に基づくサービス提供</t>
    <rPh sb="4" eb="5">
      <t>モト</t>
    </rPh>
    <phoneticPr fontId="2"/>
  </si>
  <si>
    <t>3月経過後、目標の達成度合いについて、利用者及び理学療法士等に報告している</t>
    <rPh sb="1" eb="2">
      <t>ツキ</t>
    </rPh>
    <rPh sb="2" eb="4">
      <t>ケイカ</t>
    </rPh>
    <rPh sb="4" eb="5">
      <t>ゴ</t>
    </rPh>
    <phoneticPr fontId="2"/>
  </si>
  <si>
    <t>(1)に基づき、生活機能の向上を目的とした認知症対応型共同生活介護計画を作成及び計画に基づくサービス提供</t>
    <phoneticPr fontId="2"/>
  </si>
  <si>
    <t>管理栄養士(当該事業所の従業者以外の管理栄養士を含む)が従業員に対して栄養ケアに係る技術的助言及び指導を月１回以上行っている</t>
    <rPh sb="0" eb="2">
      <t>カンリ</t>
    </rPh>
    <rPh sb="2" eb="5">
      <t>エイヨウシ</t>
    </rPh>
    <rPh sb="6" eb="8">
      <t>トウガイ</t>
    </rPh>
    <rPh sb="8" eb="11">
      <t>ジギョウショ</t>
    </rPh>
    <rPh sb="12" eb="15">
      <t>ジュウギョウシャ</t>
    </rPh>
    <rPh sb="15" eb="17">
      <t>イガイ</t>
    </rPh>
    <rPh sb="18" eb="20">
      <t>カンリ</t>
    </rPh>
    <rPh sb="20" eb="23">
      <t>エイヨウシ</t>
    </rPh>
    <rPh sb="24" eb="25">
      <t>フク</t>
    </rPh>
    <rPh sb="28" eb="31">
      <t>ジュウギョウイン</t>
    </rPh>
    <rPh sb="32" eb="33">
      <t>タイ</t>
    </rPh>
    <rPh sb="35" eb="37">
      <t>エイヨウ</t>
    </rPh>
    <rPh sb="40" eb="41">
      <t>カカ</t>
    </rPh>
    <rPh sb="42" eb="44">
      <t>ギジュツ</t>
    </rPh>
    <rPh sb="44" eb="45">
      <t>テキ</t>
    </rPh>
    <rPh sb="45" eb="47">
      <t>ジョゲン</t>
    </rPh>
    <rPh sb="47" eb="48">
      <t>オヨ</t>
    </rPh>
    <rPh sb="49" eb="51">
      <t>シドウ</t>
    </rPh>
    <rPh sb="52" eb="53">
      <t>ツキ</t>
    </rPh>
    <rPh sb="54" eb="55">
      <t>カイ</t>
    </rPh>
    <rPh sb="55" eb="57">
      <t>イジョウ</t>
    </rPh>
    <rPh sb="57" eb="58">
      <t>オコナ</t>
    </rPh>
    <phoneticPr fontId="2"/>
  </si>
  <si>
    <t>利用開始月及び利用中6月ごとに利用者の口腔の健康状態を確認し、担当の介護支援専門員に情報提供</t>
    <rPh sb="0" eb="2">
      <t>リヨウ</t>
    </rPh>
    <rPh sb="2" eb="4">
      <t>カイシ</t>
    </rPh>
    <rPh sb="4" eb="5">
      <t>ツキ</t>
    </rPh>
    <rPh sb="5" eb="6">
      <t>オヨ</t>
    </rPh>
    <rPh sb="7" eb="10">
      <t>リヨウチュウ</t>
    </rPh>
    <rPh sb="11" eb="12">
      <t>ツキ</t>
    </rPh>
    <rPh sb="15" eb="18">
      <t>リヨウシャ</t>
    </rPh>
    <rPh sb="19" eb="21">
      <t>コウクウ</t>
    </rPh>
    <rPh sb="22" eb="24">
      <t>ケンコウ</t>
    </rPh>
    <rPh sb="24" eb="26">
      <t>ジョウタイ</t>
    </rPh>
    <rPh sb="27" eb="29">
      <t>カクニン</t>
    </rPh>
    <rPh sb="31" eb="33">
      <t>タントウ</t>
    </rPh>
    <rPh sb="34" eb="41">
      <t>カイゴシエンセンモンイン</t>
    </rPh>
    <rPh sb="42" eb="44">
      <t>ジョウホウ</t>
    </rPh>
    <rPh sb="44" eb="46">
      <t>テイキョウ</t>
    </rPh>
    <phoneticPr fontId="2"/>
  </si>
  <si>
    <t>利用開始時及び6月ごとに栄養状態（BMI、体重減少率、血清アルブミン値、食事摂取量）を確認し、担当の介護支援専門員に情報提供</t>
    <phoneticPr fontId="2"/>
  </si>
  <si>
    <t>介護職員処遇改善加算Ⅰ</t>
    <phoneticPr fontId="2"/>
  </si>
  <si>
    <t>1</t>
    <phoneticPr fontId="2"/>
  </si>
  <si>
    <t>賃金改善に要する見込み額が、処遇改善加算算定見込み額を上回る計画を策定し実施している</t>
    <phoneticPr fontId="2"/>
  </si>
  <si>
    <t>2</t>
    <phoneticPr fontId="2"/>
  </si>
  <si>
    <t>上記計画及び、計画に係る実施期間・方法他を記載した介護職員処遇改善計画書を作成し、全職員に周知し、市長に届け出ている</t>
    <phoneticPr fontId="2"/>
  </si>
  <si>
    <t>3</t>
    <phoneticPr fontId="2"/>
  </si>
  <si>
    <t>介護職員処遇改善加算の算定額に相当する賃金改善を実施している</t>
    <phoneticPr fontId="2"/>
  </si>
  <si>
    <t>4</t>
    <phoneticPr fontId="2"/>
  </si>
  <si>
    <t>事業年度ごとに介護職員の処遇改善に関する実績を市長に報告している</t>
    <phoneticPr fontId="2"/>
  </si>
  <si>
    <t>5</t>
    <phoneticPr fontId="2"/>
  </si>
  <si>
    <t>算定日が属する月の前１２月間において、労働基準法、労働者災害補償保険法、最低賃金法、労働安全衛生法、雇用保険法その他の労働に関する法令に違反し、罰金以上の刑に処せられていない</t>
    <phoneticPr fontId="2"/>
  </si>
  <si>
    <t>6</t>
    <phoneticPr fontId="2"/>
  </si>
  <si>
    <t>労働保険料の納付が適正に行われている</t>
    <phoneticPr fontId="2"/>
  </si>
  <si>
    <t>7</t>
    <phoneticPr fontId="2"/>
  </si>
  <si>
    <t>介護職員の任用の際における職責又は職務内容等の要件を定め、書面をもって作成し全ての介護職員に周知している</t>
    <phoneticPr fontId="2"/>
  </si>
  <si>
    <t>8</t>
    <phoneticPr fontId="2"/>
  </si>
  <si>
    <t>介護職員の資質向上の支援に関する計画を策定し、研修の実施又は研修の機会を確保し全ての介護職員に周知している</t>
    <phoneticPr fontId="2"/>
  </si>
  <si>
    <t>9</t>
    <phoneticPr fontId="2"/>
  </si>
  <si>
    <t>介護職員の経験若しくは資格等に応じて昇給する仕組み又は一定の基準に基づき定期に昇給を判定する仕組みを設け、書面をもって作成し全ての介護職員に周知している</t>
    <phoneticPr fontId="2"/>
  </si>
  <si>
    <t>10</t>
    <phoneticPr fontId="2"/>
  </si>
  <si>
    <t>介護職員処遇改善加算Ⅱ</t>
    <phoneticPr fontId="2"/>
  </si>
  <si>
    <t>上記計画及び、計画に係る実施期間・方法他を記載した介護職員処遇改善計画書を作成し、全職員に周知し、市長に届け出ている</t>
    <phoneticPr fontId="2"/>
  </si>
  <si>
    <t>介護職員処遇改善加算の算定額に相当する賃金改善を実施している</t>
    <phoneticPr fontId="2"/>
  </si>
  <si>
    <t>5</t>
    <phoneticPr fontId="2"/>
  </si>
  <si>
    <t>労働保険料の納付が適正に行われている</t>
    <phoneticPr fontId="2"/>
  </si>
  <si>
    <t>7</t>
    <phoneticPr fontId="2"/>
  </si>
  <si>
    <t>介護職員の資質向上の支援に関する計画を策定し、研修の実施又は研修の機会を確保し全ての職員に周知している</t>
    <phoneticPr fontId="2"/>
  </si>
  <si>
    <t>9</t>
    <phoneticPr fontId="2"/>
  </si>
  <si>
    <t>介護職員から処遇改善加算等に係る賃金改善に関する照会があった場合は、当該職員についての賃金改善の内容について、書面を用いるなど分かりやすく回答している</t>
    <phoneticPr fontId="2"/>
  </si>
  <si>
    <t>介護職員処遇改善加算Ⅲ</t>
    <phoneticPr fontId="2"/>
  </si>
  <si>
    <t>1</t>
    <phoneticPr fontId="2"/>
  </si>
  <si>
    <t>賃金改善に要する見込み額が、処遇改善加算算定見込み額を上回る計画を策定し実施している</t>
    <phoneticPr fontId="2"/>
  </si>
  <si>
    <t>2</t>
    <phoneticPr fontId="2"/>
  </si>
  <si>
    <t>3</t>
    <phoneticPr fontId="2"/>
  </si>
  <si>
    <t>4</t>
    <phoneticPr fontId="2"/>
  </si>
  <si>
    <t>事業年度ごとに介護職員の処遇改善に関する実績を市長に報告するしている</t>
    <phoneticPr fontId="2"/>
  </si>
  <si>
    <t>5</t>
    <phoneticPr fontId="2"/>
  </si>
  <si>
    <t>算定日が属する月の前１２月間において、労働基準法、労働者災害補償保険法、最低賃金法、労働安全衛生法、雇用保険法その他の労働に関する法令に違反し、罰金以上の刑に処せられていない</t>
    <phoneticPr fontId="2"/>
  </si>
  <si>
    <t>6</t>
    <phoneticPr fontId="2"/>
  </si>
  <si>
    <t>7-1</t>
    <phoneticPr fontId="2"/>
  </si>
  <si>
    <r>
      <t>介護職員の任用の際における職責又は職務内容等の要件を定め、書面をもって作成し全ての介護職員に周知している　</t>
    </r>
    <r>
      <rPr>
        <b/>
        <sz val="10"/>
        <color theme="1"/>
        <rFont val="ＭＳ ゴシック"/>
        <family val="3"/>
        <charset val="128"/>
      </rPr>
      <t>又は</t>
    </r>
    <rPh sb="53" eb="54">
      <t>マタ</t>
    </rPh>
    <phoneticPr fontId="2"/>
  </si>
  <si>
    <t>7-2</t>
    <phoneticPr fontId="2"/>
  </si>
  <si>
    <t>8</t>
    <phoneticPr fontId="2"/>
  </si>
  <si>
    <t>介護職員から処遇改善加算等に係る賃金改善に関する照会があった場合は、当該職員についての賃金改善の内容について、書面を用いるなど分かりやすく回答している</t>
    <phoneticPr fontId="2"/>
  </si>
  <si>
    <t>介護職員等特定処遇改善加算(Ⅰ)</t>
    <phoneticPr fontId="2"/>
  </si>
  <si>
    <t>賃金改善に要する見込み額が、特定処遇改善加算算定見込み額を上回る計画を策定し実施している</t>
    <phoneticPr fontId="2"/>
  </si>
  <si>
    <t>2-1</t>
    <phoneticPr fontId="2"/>
  </si>
  <si>
    <t>経験・技能のある介護職員のうち一人以上は、賃金改善に要する費用の見込み額が月額8万円以上又は年額440万円以上</t>
    <rPh sb="0" eb="2">
      <t>ケイケン</t>
    </rPh>
    <rPh sb="3" eb="5">
      <t>ギノウ</t>
    </rPh>
    <rPh sb="8" eb="10">
      <t>カイゴ</t>
    </rPh>
    <rPh sb="10" eb="12">
      <t>ショクイン</t>
    </rPh>
    <rPh sb="15" eb="17">
      <t>ヒトリ</t>
    </rPh>
    <rPh sb="17" eb="19">
      <t>イジョウ</t>
    </rPh>
    <rPh sb="21" eb="23">
      <t>チンギン</t>
    </rPh>
    <rPh sb="23" eb="25">
      <t>カイゼン</t>
    </rPh>
    <rPh sb="26" eb="27">
      <t>ヨウ</t>
    </rPh>
    <rPh sb="29" eb="31">
      <t>ヒヨウ</t>
    </rPh>
    <rPh sb="32" eb="34">
      <t>ミコ</t>
    </rPh>
    <rPh sb="35" eb="36">
      <t>ガク</t>
    </rPh>
    <rPh sb="37" eb="39">
      <t>ゲツガク</t>
    </rPh>
    <rPh sb="40" eb="42">
      <t>マンエン</t>
    </rPh>
    <rPh sb="42" eb="44">
      <t>イジョウ</t>
    </rPh>
    <rPh sb="44" eb="45">
      <t>マタ</t>
    </rPh>
    <rPh sb="46" eb="48">
      <t>ネンガク</t>
    </rPh>
    <rPh sb="51" eb="53">
      <t>マンエン</t>
    </rPh>
    <rPh sb="53" eb="55">
      <t>イジョウ</t>
    </rPh>
    <phoneticPr fontId="2"/>
  </si>
  <si>
    <t>2-2</t>
    <phoneticPr fontId="2"/>
  </si>
  <si>
    <t>経験・技能のある介護職員の賃金改善に要する費用の見込額の平均が介護職員(経験・技能のある介護職員を除く)の賃金改善に要する費用の見込額の平均を上回っている</t>
    <rPh sb="0" eb="2">
      <t>ケイケン</t>
    </rPh>
    <rPh sb="3" eb="5">
      <t>ギノウ</t>
    </rPh>
    <rPh sb="8" eb="10">
      <t>カイゴ</t>
    </rPh>
    <rPh sb="10" eb="12">
      <t>ショクイン</t>
    </rPh>
    <rPh sb="13" eb="15">
      <t>チンギン</t>
    </rPh>
    <rPh sb="15" eb="17">
      <t>カイゼン</t>
    </rPh>
    <rPh sb="18" eb="19">
      <t>ヨウ</t>
    </rPh>
    <rPh sb="21" eb="23">
      <t>ヒヨウ</t>
    </rPh>
    <rPh sb="24" eb="26">
      <t>ミコ</t>
    </rPh>
    <rPh sb="26" eb="27">
      <t>ガク</t>
    </rPh>
    <rPh sb="28" eb="30">
      <t>ヘイキン</t>
    </rPh>
    <rPh sb="31" eb="33">
      <t>カイゴ</t>
    </rPh>
    <rPh sb="33" eb="35">
      <t>ショクイン</t>
    </rPh>
    <rPh sb="36" eb="38">
      <t>ケイケン</t>
    </rPh>
    <rPh sb="39" eb="41">
      <t>ギノウ</t>
    </rPh>
    <rPh sb="44" eb="48">
      <t>カイゴショクイン</t>
    </rPh>
    <rPh sb="49" eb="50">
      <t>ノゾ</t>
    </rPh>
    <rPh sb="53" eb="55">
      <t>チンギン</t>
    </rPh>
    <rPh sb="55" eb="57">
      <t>カイゼン</t>
    </rPh>
    <rPh sb="58" eb="59">
      <t>ヨウ</t>
    </rPh>
    <rPh sb="61" eb="63">
      <t>ヒヨウ</t>
    </rPh>
    <rPh sb="64" eb="66">
      <t>ミコ</t>
    </rPh>
    <rPh sb="66" eb="67">
      <t>ガク</t>
    </rPh>
    <rPh sb="68" eb="70">
      <t>ヘイキン</t>
    </rPh>
    <rPh sb="71" eb="73">
      <t>ウワマワ</t>
    </rPh>
    <phoneticPr fontId="2"/>
  </si>
  <si>
    <t>2-3</t>
    <phoneticPr fontId="2"/>
  </si>
  <si>
    <t>介護職員(経験・技能のある職員を除く)の賃金改善に要する費用の見込額の平均が介護職員以外の職員の賃金改善に要する費用の見込額の平均の2倍以上</t>
    <rPh sb="0" eb="4">
      <t>カイゴショクイン</t>
    </rPh>
    <rPh sb="5" eb="7">
      <t>ケイケン</t>
    </rPh>
    <rPh sb="8" eb="10">
      <t>ギノウ</t>
    </rPh>
    <rPh sb="13" eb="15">
      <t>ショクイン</t>
    </rPh>
    <rPh sb="16" eb="17">
      <t>ノゾ</t>
    </rPh>
    <rPh sb="20" eb="22">
      <t>チンギン</t>
    </rPh>
    <rPh sb="22" eb="24">
      <t>カイゼン</t>
    </rPh>
    <rPh sb="25" eb="26">
      <t>ヨウ</t>
    </rPh>
    <rPh sb="28" eb="30">
      <t>ヒヨウ</t>
    </rPh>
    <rPh sb="31" eb="34">
      <t>ミコミガク</t>
    </rPh>
    <rPh sb="35" eb="37">
      <t>ヘイキン</t>
    </rPh>
    <rPh sb="38" eb="40">
      <t>カイゴ</t>
    </rPh>
    <rPh sb="40" eb="42">
      <t>ショクイン</t>
    </rPh>
    <rPh sb="42" eb="44">
      <t>イガイ</t>
    </rPh>
    <rPh sb="45" eb="47">
      <t>ショクイン</t>
    </rPh>
    <rPh sb="48" eb="52">
      <t>チンギンカイゼン</t>
    </rPh>
    <rPh sb="53" eb="54">
      <t>ヨウ</t>
    </rPh>
    <rPh sb="56" eb="58">
      <t>ヒヨウ</t>
    </rPh>
    <rPh sb="59" eb="61">
      <t>ミコ</t>
    </rPh>
    <rPh sb="61" eb="62">
      <t>ガク</t>
    </rPh>
    <rPh sb="63" eb="65">
      <t>ヘイキン</t>
    </rPh>
    <rPh sb="67" eb="68">
      <t>バイ</t>
    </rPh>
    <rPh sb="68" eb="70">
      <t>イジョウ</t>
    </rPh>
    <phoneticPr fontId="2"/>
  </si>
  <si>
    <t>2-4</t>
    <phoneticPr fontId="2"/>
  </si>
  <si>
    <t>介護職員以外の職員の賃金改善後の賃金の見込額が年額440万円を上回らない</t>
    <rPh sb="0" eb="2">
      <t>カイゴ</t>
    </rPh>
    <rPh sb="2" eb="4">
      <t>ショクイン</t>
    </rPh>
    <rPh sb="4" eb="6">
      <t>イガイ</t>
    </rPh>
    <rPh sb="7" eb="9">
      <t>ショクイン</t>
    </rPh>
    <rPh sb="10" eb="12">
      <t>チンギン</t>
    </rPh>
    <rPh sb="12" eb="14">
      <t>カイゼン</t>
    </rPh>
    <rPh sb="14" eb="15">
      <t>ゴ</t>
    </rPh>
    <rPh sb="16" eb="18">
      <t>チンギン</t>
    </rPh>
    <rPh sb="19" eb="22">
      <t>ミコミガク</t>
    </rPh>
    <rPh sb="23" eb="25">
      <t>ネンガク</t>
    </rPh>
    <rPh sb="28" eb="30">
      <t>マンエン</t>
    </rPh>
    <rPh sb="31" eb="33">
      <t>ウワマワ</t>
    </rPh>
    <phoneticPr fontId="2"/>
  </si>
  <si>
    <t>計画及び、計画に係る実施期間・方法他を記載した介護職員等特定処遇改善計画書を作成し、全職員に周知し、市長に届け出ている</t>
    <phoneticPr fontId="2"/>
  </si>
  <si>
    <t>介護職員等特定処遇改善加算の算定額に相当する賃金改善を実施している</t>
    <phoneticPr fontId="2"/>
  </si>
  <si>
    <t>事業年度ごとに介護職員の処遇改善に関する実績を市長に報告する</t>
    <phoneticPr fontId="2"/>
  </si>
  <si>
    <t>サービス提供体制強化加算Ⅰ又はⅡの算定</t>
    <rPh sb="13" eb="14">
      <t>マタ</t>
    </rPh>
    <phoneticPr fontId="2"/>
  </si>
  <si>
    <t>介護職員処遇改善加算ⅠからⅢまでのいずれかの算定</t>
    <phoneticPr fontId="2"/>
  </si>
  <si>
    <t>8</t>
    <phoneticPr fontId="2"/>
  </si>
  <si>
    <t>処遇改善の内容等について、インターネットの利用その他の適切な方法により公表</t>
    <phoneticPr fontId="2"/>
  </si>
  <si>
    <t>介護職員等特定処遇改善加算(Ⅱ)</t>
    <phoneticPr fontId="2"/>
  </si>
  <si>
    <t>賃金改善に要する見込み額が、特定処遇改善加算算定見込み額を上回る計画を策定し実施している</t>
    <phoneticPr fontId="2"/>
  </si>
  <si>
    <t>2-1</t>
    <phoneticPr fontId="2"/>
  </si>
  <si>
    <t>2-3</t>
    <phoneticPr fontId="2"/>
  </si>
  <si>
    <t>2-4</t>
    <phoneticPr fontId="2"/>
  </si>
  <si>
    <t>上記計画及び、計画に係る実施期間・方法他を記載した介護職員等特定処遇改善計画書を作成し、全職員に周知し、市長に届け出ている</t>
    <phoneticPr fontId="2"/>
  </si>
  <si>
    <t>事業年度ごとに介護職員の処遇改善に関する実績を市長に報告する</t>
    <phoneticPr fontId="2"/>
  </si>
  <si>
    <t>介護職員処遇改善加算ⅠからⅢまでのいずれかの算定</t>
    <phoneticPr fontId="2"/>
  </si>
  <si>
    <t>処遇改善の内容等について、インターネットの利用その他の適切な方法により公表</t>
    <phoneticPr fontId="2"/>
  </si>
  <si>
    <t>介護職員等ベースアップ等支援加算</t>
    <rPh sb="0" eb="2">
      <t>カイゴ</t>
    </rPh>
    <rPh sb="2" eb="4">
      <t>ショクイン</t>
    </rPh>
    <rPh sb="4" eb="5">
      <t>トウ</t>
    </rPh>
    <rPh sb="11" eb="12">
      <t>トウ</t>
    </rPh>
    <rPh sb="12" eb="14">
      <t>シエン</t>
    </rPh>
    <rPh sb="14" eb="16">
      <t>カサン</t>
    </rPh>
    <phoneticPr fontId="2"/>
  </si>
  <si>
    <t>賃金改善に要する見込み額が、ベースアップ等支援加算算定見込み額を上回る計画を策定し実施している</t>
    <rPh sb="20" eb="21">
      <t>トウ</t>
    </rPh>
    <rPh sb="21" eb="23">
      <t>シエン</t>
    </rPh>
    <rPh sb="23" eb="25">
      <t>カサン</t>
    </rPh>
    <phoneticPr fontId="2"/>
  </si>
  <si>
    <t>2</t>
    <phoneticPr fontId="2"/>
  </si>
  <si>
    <t>上記計画及び、計画に係る実施期間・方法他を記載したベースアップ等支援計画書を作成し、全職員に周知し、市長に届け出ている</t>
    <rPh sb="31" eb="32">
      <t>トウ</t>
    </rPh>
    <rPh sb="32" eb="34">
      <t>シエン</t>
    </rPh>
    <phoneticPr fontId="2"/>
  </si>
  <si>
    <t>賃金改善の合計額の3分の2以上は、基本給又は決まって毎月支払われる手当の引上げに充てている</t>
    <rPh sb="0" eb="2">
      <t>チンギン</t>
    </rPh>
    <rPh sb="2" eb="4">
      <t>カイゼン</t>
    </rPh>
    <rPh sb="5" eb="7">
      <t>ゴウケイ</t>
    </rPh>
    <rPh sb="7" eb="8">
      <t>ガク</t>
    </rPh>
    <rPh sb="10" eb="11">
      <t>ブン</t>
    </rPh>
    <rPh sb="13" eb="15">
      <t>イジョウ</t>
    </rPh>
    <rPh sb="17" eb="20">
      <t>キホンキュウ</t>
    </rPh>
    <rPh sb="20" eb="21">
      <t>マタ</t>
    </rPh>
    <rPh sb="22" eb="23">
      <t>キ</t>
    </rPh>
    <rPh sb="26" eb="28">
      <t>マイツキ</t>
    </rPh>
    <rPh sb="28" eb="30">
      <t>シハラ</t>
    </rPh>
    <rPh sb="33" eb="35">
      <t>テアテ</t>
    </rPh>
    <rPh sb="36" eb="38">
      <t>ヒキア</t>
    </rPh>
    <rPh sb="40" eb="41">
      <t>ア</t>
    </rPh>
    <phoneticPr fontId="2"/>
  </si>
  <si>
    <t>事業年度ごとにベースアップ等支援加算に関する実績を市長に報告する</t>
    <rPh sb="13" eb="18">
      <t>トウシエンカサン</t>
    </rPh>
    <phoneticPr fontId="2"/>
  </si>
  <si>
    <t>介護職員処遇改善加算ⅠからⅢまでのいずれかの算定</t>
    <phoneticPr fontId="2"/>
  </si>
  <si>
    <t>看取り介護加算</t>
    <phoneticPr fontId="2"/>
  </si>
  <si>
    <t>看取り介護加算</t>
    <phoneticPr fontId="2"/>
  </si>
  <si>
    <t>利用者の退居時に利用者及びその家族等に対して退居後の居宅サービス又は地域密着サービスその他の保健医療、福祉サービスについての相談援助</t>
    <rPh sb="0" eb="3">
      <t>リヨウシャ</t>
    </rPh>
    <rPh sb="4" eb="6">
      <t>タイキョ</t>
    </rPh>
    <rPh sb="6" eb="7">
      <t>ジ</t>
    </rPh>
    <rPh sb="8" eb="11">
      <t>リヨウシャ</t>
    </rPh>
    <rPh sb="11" eb="12">
      <t>オヨ</t>
    </rPh>
    <rPh sb="15" eb="17">
      <t>カゾク</t>
    </rPh>
    <rPh sb="17" eb="18">
      <t>トウ</t>
    </rPh>
    <rPh sb="19" eb="20">
      <t>タイ</t>
    </rPh>
    <phoneticPr fontId="2"/>
  </si>
  <si>
    <t>利用者総数のうち、日常生活自立度Ⅲ以上の認知症の者の占める割合が5割以上</t>
    <rPh sb="20" eb="23">
      <t>ニンチショウ</t>
    </rPh>
    <rPh sb="24" eb="25">
      <t>モノ</t>
    </rPh>
    <rPh sb="26" eb="27">
      <t>シ</t>
    </rPh>
    <phoneticPr fontId="2"/>
  </si>
  <si>
    <t>対象者の数が20人未満の場合は、認知症介護に係る専門的な研修(認知症介護実践リーダー研修、認知症看護に係る適切な研修)の修了者を1人以上を配置し、チームとして専門的な認知症ケアを実施</t>
    <rPh sb="12" eb="14">
      <t>バアイ</t>
    </rPh>
    <rPh sb="16" eb="19">
      <t>ニンチショウ</t>
    </rPh>
    <rPh sb="19" eb="21">
      <t>カイゴ</t>
    </rPh>
    <rPh sb="22" eb="23">
      <t>カカ</t>
    </rPh>
    <rPh sb="31" eb="34">
      <t>ニンチショウ</t>
    </rPh>
    <rPh sb="34" eb="38">
      <t>カイゴジッセン</t>
    </rPh>
    <rPh sb="42" eb="44">
      <t>ケンシュウ</t>
    </rPh>
    <rPh sb="45" eb="48">
      <t>ニンチショウ</t>
    </rPh>
    <rPh sb="48" eb="50">
      <t>カンゴ</t>
    </rPh>
    <rPh sb="51" eb="52">
      <t>カカ</t>
    </rPh>
    <rPh sb="53" eb="55">
      <t>テキセツ</t>
    </rPh>
    <rPh sb="56" eb="58">
      <t>ケンシュウ</t>
    </rPh>
    <phoneticPr fontId="2"/>
  </si>
  <si>
    <t>認知症介護の指導に係る専門的な研修(認知症介護指導者養成研修、認知症看護に係る適切な研修)の修了者を１名以上配置し、事業所又は施設全体の認知症ケアの指導等を実施</t>
    <rPh sb="0" eb="3">
      <t>ニンチショウ</t>
    </rPh>
    <rPh sb="3" eb="5">
      <t>カイゴ</t>
    </rPh>
    <rPh sb="6" eb="8">
      <t>シドウ</t>
    </rPh>
    <rPh sb="9" eb="10">
      <t>カカ</t>
    </rPh>
    <rPh sb="18" eb="21">
      <t>ニンチショウ</t>
    </rPh>
    <rPh sb="21" eb="23">
      <t>カイゴ</t>
    </rPh>
    <rPh sb="23" eb="26">
      <t>シドウシャ</t>
    </rPh>
    <rPh sb="26" eb="30">
      <t>ヨウセイケンシュウ</t>
    </rPh>
    <rPh sb="31" eb="36">
      <t>ニンチショウカンゴ</t>
    </rPh>
    <rPh sb="37" eb="38">
      <t>カカ</t>
    </rPh>
    <rPh sb="39" eb="41">
      <t>テキセツ</t>
    </rPh>
    <rPh sb="42" eb="44">
      <t>ケンシュウ</t>
    </rPh>
    <phoneticPr fontId="2"/>
  </si>
  <si>
    <t>介護予防訪問リハビリテーション事業所、介護予防通所リハビリテーション事業所又リハビリテーションを実施している医療提供施設の医師、理学療法士等が、利用者のADL及びIADLに関する状況について適切に把握して助言を行い、計画作成担当者が、助言に基づき生活機能アセスメントを実施</t>
    <rPh sb="0" eb="2">
      <t>カイゴ</t>
    </rPh>
    <rPh sb="2" eb="4">
      <t>ヨボウ</t>
    </rPh>
    <rPh sb="15" eb="18">
      <t>ジギョウショ</t>
    </rPh>
    <rPh sb="19" eb="23">
      <t>カイゴヨボウ</t>
    </rPh>
    <rPh sb="34" eb="37">
      <t>ジギョウショ</t>
    </rPh>
    <rPh sb="37" eb="38">
      <t>マタ</t>
    </rPh>
    <rPh sb="95" eb="97">
      <t>テキセツ</t>
    </rPh>
    <rPh sb="98" eb="100">
      <t>ハアク</t>
    </rPh>
    <rPh sb="102" eb="104">
      <t>ジョゲン</t>
    </rPh>
    <rPh sb="105" eb="106">
      <t>オコナ</t>
    </rPh>
    <rPh sb="117" eb="119">
      <t>ジョゲン</t>
    </rPh>
    <rPh sb="120" eb="121">
      <t>モト</t>
    </rPh>
    <rPh sb="123" eb="125">
      <t>セイカツ</t>
    </rPh>
    <rPh sb="125" eb="127">
      <t>キノウ</t>
    </rPh>
    <rPh sb="134" eb="136">
      <t>ジッシ</t>
    </rPh>
    <phoneticPr fontId="2"/>
  </si>
  <si>
    <t>(1)に基づき、生活機能の向上を目的とした介護予防認知症対応型共同生活介護計画を作成及び計画に基づくサービス提供</t>
    <rPh sb="4" eb="5">
      <t>モト</t>
    </rPh>
    <rPh sb="21" eb="23">
      <t>カイゴ</t>
    </rPh>
    <rPh sb="23" eb="25">
      <t>ヨボウ</t>
    </rPh>
    <phoneticPr fontId="2"/>
  </si>
  <si>
    <t>(1)に基づき、生活機能の向上を目的とした介護予防認知症対応型共同生活介護計画を作成及び計画に基づくサービス提供</t>
    <rPh sb="21" eb="23">
      <t>カイゴ</t>
    </rPh>
    <rPh sb="23" eb="25">
      <t>ヨボウ</t>
    </rPh>
    <phoneticPr fontId="2"/>
  </si>
  <si>
    <t>利用開始時及び6月ごとに栄養状態（BMI、体重減少率、血清アルブミン値、食事摂取量）を確認し、担当の介護支援専門員に情報提供</t>
    <phoneticPr fontId="2"/>
  </si>
  <si>
    <t>法人名</t>
    <rPh sb="0" eb="2">
      <t>ホウジン</t>
    </rPh>
    <rPh sb="2" eb="3">
      <t>メイ</t>
    </rPh>
    <phoneticPr fontId="6"/>
  </si>
  <si>
    <r>
      <t>従業者に対し、感染症の予防及びまん延の防止のための研修及び訓練を年2回以上定期的に実施しているか。（新規採用時には感染症対策研修を実施することが望ましい。）</t>
    </r>
    <r>
      <rPr>
        <sz val="10"/>
        <rFont val="ＭＳ ゴシック"/>
        <family val="3"/>
        <charset val="128"/>
      </rPr>
      <t>【松阪市重点項目】</t>
    </r>
    <rPh sb="0" eb="3">
      <t>ジュウギョウシャ</t>
    </rPh>
    <phoneticPr fontId="2"/>
  </si>
  <si>
    <r>
      <t xml:space="preserve">(介)第122条
(予)第80条
運営規程
</t>
    </r>
    <r>
      <rPr>
        <sz val="8"/>
        <color rgb="FFFF0000"/>
        <rFont val="ＭＳ ゴシック"/>
        <family val="3"/>
        <charset val="128"/>
      </rPr>
      <t>7は令和6年3月31日まで努力義務</t>
    </r>
    <rPh sb="7" eb="8">
      <t>ジョウ</t>
    </rPh>
    <phoneticPr fontId="2"/>
  </si>
  <si>
    <r>
      <t xml:space="preserve">共同生活住居ごとに、次の重要事項を内容とする運営規程を定めているか。
1 事業の目的及び運営の方針
2 従業者の職種、員数及び職務内容
3 利用定員
4 (指定介護予防）認知症対応型共同生活介護の内容及び利用料その他の費用の額　
5 入居に当たっての留意事項
6 非常災害対策
</t>
    </r>
    <r>
      <rPr>
        <sz val="10"/>
        <color rgb="FFFF0000"/>
        <rFont val="ＭＳ ゴシック"/>
        <family val="3"/>
        <charset val="128"/>
      </rPr>
      <t>7 虐待の防止のための措置に関する事項</t>
    </r>
    <r>
      <rPr>
        <sz val="10"/>
        <rFont val="ＭＳ ゴシック"/>
        <family val="3"/>
        <charset val="128"/>
      </rPr>
      <t xml:space="preserve">
8 その他運営に関する重要事項</t>
    </r>
    <rPh sb="141" eb="143">
      <t>ギャクタイ</t>
    </rPh>
    <rPh sb="144" eb="146">
      <t>ボウシ</t>
    </rPh>
    <rPh sb="150" eb="152">
      <t>ソチ</t>
    </rPh>
    <rPh sb="153" eb="154">
      <t>カン</t>
    </rPh>
    <rPh sb="156" eb="158">
      <t>ジコウ</t>
    </rPh>
    <phoneticPr fontId="2"/>
  </si>
  <si>
    <t>従業者の資質の向上のために、研修の機会を確保しているか。</t>
    <phoneticPr fontId="2"/>
  </si>
  <si>
    <r>
      <t>事業所における感染症の予防及びまん延の防止のための対策を検討する委員会をおおむね６月に１回以上開催するとともに、その結果について、従業者に周知徹底を図っているか。</t>
    </r>
    <r>
      <rPr>
        <b/>
        <sz val="10"/>
        <color rgb="FFFF0000"/>
        <rFont val="ＭＳ ゴシック"/>
        <family val="3"/>
        <charset val="128"/>
      </rPr>
      <t>【松阪市重点項目】</t>
    </r>
    <r>
      <rPr>
        <sz val="10"/>
        <color rgb="FFFF0000"/>
        <rFont val="ＭＳ ゴシック"/>
        <family val="3"/>
        <charset val="128"/>
      </rPr>
      <t xml:space="preserve">
</t>
    </r>
    <rPh sb="65" eb="68">
      <t>ジュウギョウシャ</t>
    </rPh>
    <phoneticPr fontId="2"/>
  </si>
  <si>
    <r>
      <t>従業者は、正当な理由がなく、業務上知り得た利用者又はその家族の秘密を漏らしていないか。</t>
    </r>
    <r>
      <rPr>
        <b/>
        <sz val="10"/>
        <color theme="1"/>
        <rFont val="ＭＳ ゴシック"/>
        <family val="3"/>
        <charset val="128"/>
      </rPr>
      <t>【松阪市重点項目】</t>
    </r>
    <phoneticPr fontId="2"/>
  </si>
  <si>
    <t>賃金改善に要する見込み額が、処遇改善加算算定見込み額を上回る計画を策定し実施している</t>
    <phoneticPr fontId="2"/>
  </si>
  <si>
    <t>上記計画及び、計画に係る実施期間・方法他を記載した介護職員処遇改善計画書を作成し、全職員に周知し、市長に届け出ている</t>
    <phoneticPr fontId="2"/>
  </si>
  <si>
    <t>介護職員処遇改善加算の算定額に相当する賃金改善を実施している</t>
    <phoneticPr fontId="2"/>
  </si>
  <si>
    <t>事業年度ごとに介護職員の処遇改善に関する実績を市長に報告している</t>
    <phoneticPr fontId="2"/>
  </si>
  <si>
    <t>算定日が属する月の前１２月間において、労働基準法、労働者災害補償保険法、最低賃金法、労働安全衛生法、雇用保険法その他の労働に関する法令に違反し、罰金以上の刑に処せられていない</t>
    <phoneticPr fontId="2"/>
  </si>
  <si>
    <t>労働保険料の納付が適正に行われている</t>
    <phoneticPr fontId="2"/>
  </si>
  <si>
    <t>介護職員の任用の際における職責又は職務内容等の要件を定め、書面をもって作成し全ての介護職員に周知している</t>
    <phoneticPr fontId="2"/>
  </si>
  <si>
    <t>介護職員の資質向上の支援に関する計画を策定し、研修の実施又は研修の機会を確保し全ての介護職員に周知している</t>
    <phoneticPr fontId="2"/>
  </si>
  <si>
    <t>介護職員の経験若しくは資格等に応じて昇給する仕組み又は一定の基準に基づき定期に昇給を判定する仕組みを設け、書面をもって作成し全ての介護職員に周知している</t>
    <phoneticPr fontId="2"/>
  </si>
  <si>
    <t>上記計画及び、計画に係る実施期間・方法他を記載した介護職員処遇改善計画書を作成し、全職員に周知し、市長に届け出ている</t>
    <phoneticPr fontId="2"/>
  </si>
  <si>
    <t>労働保険料の納付が適正に行われている</t>
    <phoneticPr fontId="2"/>
  </si>
  <si>
    <t>介護職員の任用の際における職責又は職務内容等の要件を定め、書面をもって作成し全ての介護職員に周知している</t>
    <phoneticPr fontId="2"/>
  </si>
  <si>
    <t>介護職員の資質向上の支援に関する計画を策定し、研修の実施又は研修の機会を確保し全ての職員に周知している</t>
    <phoneticPr fontId="2"/>
  </si>
  <si>
    <t>介護職員から処遇改善加算等に係る賃金改善に関する照会があった場合は、当該職員についての賃金改善の内容について、書面を用いるなど分かりやすく回答している</t>
    <phoneticPr fontId="2"/>
  </si>
  <si>
    <t>賃金改善に要する見込み額が、処遇改善加算算定見込み額を上回る計画を策定し実施している</t>
    <phoneticPr fontId="2"/>
  </si>
  <si>
    <t>上記計画及び、計画に係る実施期間・方法他を記載した介護職員処遇改善計画書を作成し、全職員に周知し、市長に届け出ている</t>
    <phoneticPr fontId="2"/>
  </si>
  <si>
    <t>介護職員処遇改善加算の算定額に相当する賃金改善を実施している</t>
    <phoneticPr fontId="2"/>
  </si>
  <si>
    <t>事業年度ごとに介護職員の処遇改善に関する実績を市長に報告するしている</t>
    <phoneticPr fontId="2"/>
  </si>
  <si>
    <t>介護職員の資質向上の支援に関する計画を策定し、研修の実施又は研修の機会を確保し全ての職員に周知している</t>
    <phoneticPr fontId="2"/>
  </si>
  <si>
    <t>賃金改善に要する見込み額が、特定処遇改善加算算定見込み額を上回る計画を策定し実施している</t>
    <phoneticPr fontId="2"/>
  </si>
  <si>
    <t>介護職員等特定処遇改善加算の算定額に相当する賃金改善を実施している</t>
    <phoneticPr fontId="2"/>
  </si>
  <si>
    <t>事業年度ごとに介護職員の処遇改善に関する実績を市長に報告する</t>
    <phoneticPr fontId="2"/>
  </si>
  <si>
    <t>介護職員処遇改善加算ⅠからⅢまでのいずれかの算定</t>
    <phoneticPr fontId="2"/>
  </si>
  <si>
    <t>処遇改善の内容等について、インターネットの利用その他の適切な方法により公表</t>
    <phoneticPr fontId="2"/>
  </si>
  <si>
    <t>賃金改善に要する見込み額が、特定処遇改善加算算定見込み額を上回る計画を策定し実施している</t>
    <phoneticPr fontId="2"/>
  </si>
  <si>
    <t>上記計画及び、計画に係る実施期間・方法他を記載した介護職員等特定処遇改善計画書を作成し、全職員に周知し、市長に届け出ている</t>
    <phoneticPr fontId="2"/>
  </si>
  <si>
    <t>介護職員等特定処遇改善加算の算定額に相当する賃金改善を実施している</t>
    <phoneticPr fontId="2"/>
  </si>
  <si>
    <t>7</t>
    <phoneticPr fontId="2"/>
  </si>
  <si>
    <t>・サービス提供証明書控</t>
    <phoneticPr fontId="2"/>
  </si>
  <si>
    <t xml:space="preserve">利用者について、次のいずれかに該当する状況が生じたことがあったか。
①正当な理由なしに(介護予防)認知症対応型共同生活介護の利用に関する指示に従わないことにより、要介護(支援)状態等の程度を増進させた又は要介護状態になったと認められるとき。
②偽りその他不正な行為によって保険給付を受け、又は受けようとしたとき。
</t>
    <rPh sb="0" eb="2">
      <t>リヨウ</t>
    </rPh>
    <rPh sb="44" eb="46">
      <t>カイゴ</t>
    </rPh>
    <rPh sb="46" eb="48">
      <t>ヨボウ</t>
    </rPh>
    <rPh sb="85" eb="87">
      <t>シエン</t>
    </rPh>
    <phoneticPr fontId="2"/>
  </si>
  <si>
    <t>事業所ごとに経理を区分するとともに、(介護予防)認知症対応型共同生活介護の事業の会計とその他の事業の会計を区分しているか。</t>
    <phoneticPr fontId="2"/>
  </si>
  <si>
    <t>身体拘束等の禁止
(予)第78条</t>
    <rPh sb="0" eb="2">
      <t>シンタイ</t>
    </rPh>
    <rPh sb="2" eb="4">
      <t>コウソク</t>
    </rPh>
    <rPh sb="4" eb="5">
      <t>トウ</t>
    </rPh>
    <rPh sb="6" eb="8">
      <t>キンシ</t>
    </rPh>
    <rPh sb="10" eb="11">
      <t>ヨ</t>
    </rPh>
    <rPh sb="12" eb="13">
      <t>ダイ</t>
    </rPh>
    <rPh sb="15" eb="16">
      <t>ジョウ</t>
    </rPh>
    <phoneticPr fontId="2"/>
  </si>
  <si>
    <t>9-6</t>
  </si>
  <si>
    <t>サービスの提供に当たっては、利用者、その家族、地域住民の代表者、市の職員又は地域包括支援センターの職員、事業について知見を有する者等により構成される運営推進会議を設置しているか。また、運営推進会議を、活動状況を報告し、評価を受け、必要な要望、助言を聞くためにおおむね2月に1回以上開催しているか。</t>
    <rPh sb="92" eb="98">
      <t>ウンエイスイシンカイギ</t>
    </rPh>
    <phoneticPr fontId="2"/>
  </si>
  <si>
    <t>(解釈通知）
運営推進会議の複数の事業所の合同開催については、合同で開催する回数が、１年度に開催すべき運営推進会議の開催回数の半数を超えていないか。また、外部評価を行う運営推進会議は、単独で開催しているか。
　　　　　　　　　　　　　　　　　　　　　　　　　　</t>
    <phoneticPr fontId="2"/>
  </si>
  <si>
    <t>22-4</t>
    <phoneticPr fontId="2"/>
  </si>
  <si>
    <t>22-5</t>
  </si>
  <si>
    <t>22-6</t>
  </si>
  <si>
    <t>22-7</t>
  </si>
  <si>
    <t>(解釈通知)
１年に１回以上、サービスの改善及び質の向上を目的として、自ら提供するサービスについて評価・点検(自己評価)を行うとともに、当該自己評価について、運営推進会議において第三者の観点からサービスの評価(外部評価)を行っているか。ただし、第117条第8項第1号に定める外部のものによる評価を受けている場合を除く。</t>
    <rPh sb="1" eb="3">
      <t>カイシャク</t>
    </rPh>
    <rPh sb="3" eb="5">
      <t>ツウチ</t>
    </rPh>
    <rPh sb="122" eb="123">
      <t>ダイ</t>
    </rPh>
    <rPh sb="126" eb="127">
      <t>ジョウ</t>
    </rPh>
    <rPh sb="127" eb="128">
      <t>ダイ</t>
    </rPh>
    <rPh sb="129" eb="130">
      <t>コウ</t>
    </rPh>
    <rPh sb="130" eb="131">
      <t>ダイ</t>
    </rPh>
    <rPh sb="132" eb="133">
      <t>ゴウ</t>
    </rPh>
    <rPh sb="134" eb="135">
      <t>サダ</t>
    </rPh>
    <rPh sb="153" eb="155">
      <t>バアイ</t>
    </rPh>
    <rPh sb="156" eb="157">
      <t>ノゾ</t>
    </rPh>
    <phoneticPr fontId="2"/>
  </si>
  <si>
    <t>・身体的拘束廃止に関する（適正化のための）指針　　　　　　　　
・身体的拘束の適正化検討委員会名簿　　　
・身体的拘束の適正化検討委員会議事録　　
・(身体拘束がある場合）身体拘束の記録、家族への確認書　　　　　
・外部又は運営推進会議による評価の結果</t>
    <phoneticPr fontId="2"/>
  </si>
  <si>
    <r>
      <t>(介)第40条※
(予)第37条</t>
    </r>
    <r>
      <rPr>
        <sz val="8"/>
        <rFont val="ＭＳ ゴシック"/>
        <family val="3"/>
        <charset val="128"/>
      </rPr>
      <t>第1項～第3項※</t>
    </r>
    <r>
      <rPr>
        <sz val="8"/>
        <color theme="1"/>
        <rFont val="ＭＳ ゴシック"/>
        <family val="3"/>
        <charset val="128"/>
      </rPr>
      <t xml:space="preserve">
事故発生時の対応</t>
    </r>
    <rPh sb="1" eb="2">
      <t>カイ</t>
    </rPh>
    <rPh sb="3" eb="4">
      <t>ダイ</t>
    </rPh>
    <rPh sb="6" eb="7">
      <t>ジョウ</t>
    </rPh>
    <rPh sb="10" eb="11">
      <t>ヨ</t>
    </rPh>
    <rPh sb="12" eb="13">
      <t>ダイ</t>
    </rPh>
    <rPh sb="15" eb="16">
      <t>ジョウ</t>
    </rPh>
    <rPh sb="16" eb="17">
      <t>ダイ</t>
    </rPh>
    <rPh sb="18" eb="19">
      <t>コウ</t>
    </rPh>
    <rPh sb="20" eb="21">
      <t>ダイ</t>
    </rPh>
    <rPh sb="22" eb="23">
      <t>コウ</t>
    </rPh>
    <phoneticPr fontId="2"/>
  </si>
  <si>
    <t>項目別チェック9-1(介)条例第117条「指定認知症対応型共同生活介護の取扱方針」内９-５から９-９について同様の取り扱いを行っているか。【松阪市重点項目】</t>
    <rPh sb="0" eb="2">
      <t>コウモク</t>
    </rPh>
    <rPh sb="2" eb="3">
      <t>ベツ</t>
    </rPh>
    <rPh sb="13" eb="15">
      <t>ジョウレイ</t>
    </rPh>
    <rPh sb="41" eb="42">
      <t>ナイ</t>
    </rPh>
    <rPh sb="54" eb="56">
      <t>ドウヨウ</t>
    </rPh>
    <rPh sb="57" eb="58">
      <t>ト</t>
    </rPh>
    <rPh sb="59" eb="60">
      <t>アツカ</t>
    </rPh>
    <rPh sb="62" eb="63">
      <t>オコナ</t>
    </rPh>
    <phoneticPr fontId="2"/>
  </si>
  <si>
    <t>運営指導実施日</t>
    <rPh sb="0" eb="2">
      <t>ウンエイ</t>
    </rPh>
    <rPh sb="2" eb="4">
      <t>シドウ</t>
    </rPh>
    <rPh sb="4" eb="7">
      <t>ジッシビ</t>
    </rPh>
    <phoneticPr fontId="6"/>
  </si>
  <si>
    <t>確認項目1-1～24-5は、介護保険施設等運営指導マニュアル令和4年3月（厚生労働省老健局総務課介護保険指導室）別添１に基づき作成しています。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</si>
</sst>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h:mm;@"/>
    <numFmt numFmtId="179" formatCode="0.0%"/>
  </numFmts>
  <fonts count="67">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ＭＳ ゴシック"/>
      <family val="3"/>
      <charset val="128"/>
    </font>
    <font>
      <b/>
      <sz val="18"/>
      <name val="ＭＳ ゴシック"/>
      <family val="3"/>
      <charset val="128"/>
    </font>
    <font>
      <sz val="6"/>
      <name val="ＭＳ Ｐゴシック"/>
      <family val="3"/>
      <charset val="128"/>
    </font>
    <font>
      <b/>
      <sz val="14"/>
      <name val="ＭＳ Ｐゴシック"/>
      <family val="3"/>
      <charset val="128"/>
    </font>
    <font>
      <sz val="14"/>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b/>
      <sz val="11"/>
      <name val="ＭＳ ゴシック"/>
      <family val="3"/>
      <charset val="128"/>
    </font>
    <font>
      <u/>
      <sz val="10"/>
      <name val="DejaVu Sans"/>
      <family val="2"/>
    </font>
    <font>
      <sz val="11"/>
      <color theme="1"/>
      <name val="游ゴシック"/>
      <family val="3"/>
      <charset val="128"/>
      <scheme val="minor"/>
    </font>
    <font>
      <sz val="10"/>
      <name val="游ゴシック"/>
      <family val="3"/>
      <charset val="128"/>
      <scheme val="minor"/>
    </font>
    <font>
      <u/>
      <sz val="10"/>
      <name val="游ゴシック"/>
      <family val="3"/>
      <charset val="128"/>
      <scheme val="minor"/>
    </font>
    <font>
      <sz val="11"/>
      <name val="游ゴシック"/>
      <family val="3"/>
      <charset val="128"/>
      <scheme val="minor"/>
    </font>
    <font>
      <b/>
      <sz val="16"/>
      <name val="HGP創英角ｺﾞｼｯｸUB"/>
      <family val="3"/>
      <charset val="128"/>
    </font>
    <font>
      <sz val="12"/>
      <name val="ＭＳ ゴシック"/>
      <family val="3"/>
      <charset val="128"/>
    </font>
    <font>
      <sz val="10"/>
      <color rgb="FFFF0000"/>
      <name val="ＭＳ ゴシック"/>
      <family val="3"/>
      <charset val="128"/>
    </font>
    <font>
      <sz val="11"/>
      <color rgb="FF000000"/>
      <name val="游ゴシック"/>
      <family val="3"/>
      <charset val="128"/>
    </font>
    <font>
      <b/>
      <sz val="18"/>
      <name val="ＭＳ Ｐゴシック"/>
      <family val="3"/>
      <charset val="128"/>
    </font>
    <font>
      <sz val="9"/>
      <name val="ＭＳ Ｐゴシック"/>
      <family val="3"/>
      <charset val="128"/>
    </font>
    <font>
      <sz val="10"/>
      <color theme="1"/>
      <name val="ＭＳ Ｐゴシック"/>
      <family val="3"/>
      <charset val="128"/>
    </font>
    <font>
      <sz val="12"/>
      <name val="HGSｺﾞｼｯｸM"/>
      <family val="3"/>
      <charset val="128"/>
    </font>
    <font>
      <sz val="11"/>
      <name val="HGSｺﾞｼｯｸM"/>
      <family val="3"/>
      <charset val="128"/>
    </font>
    <font>
      <sz val="10"/>
      <name val="HGSｺﾞｼｯｸM"/>
      <family val="3"/>
      <charset val="128"/>
    </font>
    <font>
      <sz val="14"/>
      <name val="HGSｺﾞｼｯｸM"/>
      <family val="3"/>
      <charset val="128"/>
    </font>
    <font>
      <sz val="6"/>
      <name val="游ゴシック"/>
      <family val="2"/>
      <charset val="128"/>
      <scheme val="minor"/>
    </font>
    <font>
      <b/>
      <sz val="14"/>
      <color rgb="FFFF0000"/>
      <name val="HGSｺﾞｼｯｸM"/>
      <family val="3"/>
      <charset val="128"/>
    </font>
    <font>
      <sz val="16"/>
      <name val="HGSｺﾞｼｯｸM"/>
      <family val="3"/>
      <charset val="128"/>
    </font>
    <font>
      <b/>
      <sz val="16"/>
      <name val="ＭＳ Ｐゴシック"/>
      <family val="3"/>
      <charset val="128"/>
    </font>
    <font>
      <b/>
      <sz val="16"/>
      <name val="HGSｺﾞｼｯｸM"/>
      <family val="3"/>
      <charset val="128"/>
    </font>
    <font>
      <sz val="16"/>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theme="1"/>
      <name val="游ゴシック"/>
      <family val="2"/>
      <charset val="128"/>
      <scheme val="minor"/>
    </font>
    <font>
      <b/>
      <sz val="10"/>
      <name val="ＭＳ ゴシック"/>
      <family val="3"/>
      <charset val="128"/>
    </font>
    <font>
      <sz val="10"/>
      <color theme="0"/>
      <name val="ＭＳ ゴシック"/>
      <family val="3"/>
      <charset val="128"/>
    </font>
    <font>
      <sz val="10"/>
      <color theme="1"/>
      <name val="ＭＳ ゴシック"/>
      <family val="3"/>
      <charset val="128"/>
    </font>
    <font>
      <b/>
      <sz val="20"/>
      <name val="ＭＳ ゴシック"/>
      <family val="3"/>
      <charset val="128"/>
    </font>
    <font>
      <sz val="8"/>
      <color theme="1"/>
      <name val="ＭＳ ゴシック"/>
      <family val="3"/>
      <charset val="128"/>
    </font>
    <font>
      <sz val="9"/>
      <color theme="1"/>
      <name val="ＭＳ ゴシック"/>
      <family val="3"/>
      <charset val="128"/>
    </font>
    <font>
      <sz val="16"/>
      <name val="ＭＳ ゴシック"/>
      <family val="3"/>
      <charset val="128"/>
    </font>
    <font>
      <b/>
      <sz val="10"/>
      <color theme="1"/>
      <name val="ＭＳ ゴシック"/>
      <family val="3"/>
      <charset val="128"/>
    </font>
    <font>
      <b/>
      <u/>
      <sz val="10"/>
      <color theme="1"/>
      <name val="ＭＳ ゴシック"/>
      <family val="3"/>
      <charset val="128"/>
    </font>
    <font>
      <b/>
      <sz val="11"/>
      <color rgb="FFFF0000"/>
      <name val="游ゴシック"/>
      <family val="3"/>
      <charset val="128"/>
      <scheme val="minor"/>
    </font>
    <font>
      <b/>
      <sz val="10"/>
      <name val="游ゴシック"/>
      <family val="3"/>
      <charset val="128"/>
      <scheme val="minor"/>
    </font>
    <font>
      <sz val="10"/>
      <color theme="1"/>
      <name val="游ゴシック"/>
      <family val="3"/>
      <charset val="128"/>
      <scheme val="minor"/>
    </font>
    <font>
      <b/>
      <sz val="14"/>
      <name val="ＭＳ ゴシック"/>
      <family val="3"/>
      <charset val="128"/>
    </font>
    <font>
      <b/>
      <sz val="12"/>
      <name val="ＭＳ ゴシック"/>
      <family val="3"/>
      <charset val="128"/>
    </font>
    <font>
      <b/>
      <sz val="10"/>
      <color rgb="FFFF0000"/>
      <name val="ＭＳ ゴシック"/>
      <family val="3"/>
      <charset val="128"/>
    </font>
    <font>
      <sz val="8"/>
      <color rgb="FFFF0000"/>
      <name val="ＭＳ ゴシック"/>
      <family val="3"/>
      <charset val="128"/>
    </font>
    <font>
      <sz val="12"/>
      <name val="ＭＳ Ｐゴシック"/>
      <family val="3"/>
      <charset val="128"/>
    </font>
    <font>
      <sz val="10"/>
      <name val="DejaVu Sans"/>
      <family val="2"/>
    </font>
    <font>
      <sz val="10"/>
      <color rgb="FF00B050"/>
      <name val="ＭＳ ゴシック"/>
      <family val="3"/>
      <charset val="128"/>
    </font>
    <font>
      <sz val="13"/>
      <name val="ＭＳ ゴシック"/>
      <family val="3"/>
      <charset val="128"/>
    </font>
    <font>
      <sz val="12"/>
      <color theme="1"/>
      <name val="ＭＳ ゴシック"/>
      <family val="3"/>
      <charset val="128"/>
    </font>
    <font>
      <sz val="8"/>
      <name val="ＭＳ ゴシック"/>
      <family val="3"/>
      <charset val="128"/>
    </font>
  </fonts>
  <fills count="11">
    <fill>
      <patternFill patternType="none"/>
    </fill>
    <fill>
      <patternFill patternType="gray125"/>
    </fill>
    <fill>
      <patternFill patternType="solid">
        <fgColor theme="1"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rgb="FFFFFF0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dotted">
        <color indexed="64"/>
      </left>
      <right/>
      <top style="hair">
        <color indexed="64"/>
      </top>
      <bottom style="double">
        <color indexed="64"/>
      </bottom>
      <diagonal/>
    </border>
    <border>
      <left/>
      <right style="dotted">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right/>
      <top/>
      <bottom style="medium">
        <color indexed="64"/>
      </bottom>
      <diagonal/>
    </border>
    <border>
      <left style="double">
        <color indexed="64"/>
      </left>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double">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diagonalUp="1">
      <left/>
      <right/>
      <top/>
      <bottom style="thin">
        <color indexed="64"/>
      </bottom>
      <diagonal style="hair">
        <color indexed="64"/>
      </diagonal>
    </border>
    <border diagonalUp="1">
      <left style="double">
        <color indexed="64"/>
      </left>
      <right/>
      <top/>
      <bottom style="thin">
        <color indexed="64"/>
      </bottom>
      <diagonal style="hair">
        <color indexed="64"/>
      </diagonal>
    </border>
    <border>
      <left style="thin">
        <color indexed="64"/>
      </left>
      <right style="double">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diagonalUp="1">
      <left style="double">
        <color indexed="64"/>
      </left>
      <right/>
      <top/>
      <bottom/>
      <diagonal style="hair">
        <color indexed="64"/>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style="double">
        <color indexed="64"/>
      </left>
      <right/>
      <top style="medium">
        <color indexed="64"/>
      </top>
      <bottom/>
      <diagonal style="hair">
        <color indexed="64"/>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3"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008">
    <xf numFmtId="0" fontId="0" fillId="0" borderId="0" xfId="0"/>
    <xf numFmtId="0" fontId="4" fillId="0" borderId="0" xfId="1" applyFont="1"/>
    <xf numFmtId="0" fontId="5" fillId="0" borderId="0" xfId="1" applyFont="1" applyAlignment="1">
      <alignment horizontal="center" vertical="center"/>
    </xf>
    <xf numFmtId="0" fontId="8" fillId="0" borderId="0" xfId="1" applyFont="1" applyAlignment="1">
      <alignment horizontal="center" vertical="center"/>
    </xf>
    <xf numFmtId="0" fontId="8" fillId="0" borderId="0" xfId="1" applyFont="1"/>
    <xf numFmtId="0" fontId="4" fillId="0" borderId="10" xfId="1" applyFont="1" applyBorder="1" applyAlignment="1">
      <alignment horizontal="center" vertical="center"/>
    </xf>
    <xf numFmtId="0" fontId="4" fillId="0" borderId="1" xfId="1" applyFont="1" applyBorder="1" applyAlignment="1">
      <alignment horizontal="center" vertical="center" shrinkToFit="1"/>
    </xf>
    <xf numFmtId="0" fontId="4" fillId="0" borderId="3" xfId="1" applyFont="1" applyBorder="1" applyAlignment="1">
      <alignment horizontal="left" vertical="center"/>
    </xf>
    <xf numFmtId="0" fontId="4" fillId="0" borderId="1" xfId="1" applyFont="1" applyBorder="1" applyAlignment="1">
      <alignment horizontal="center" vertical="center"/>
    </xf>
    <xf numFmtId="0" fontId="9" fillId="0" borderId="0" xfId="1" applyFont="1" applyAlignment="1">
      <alignment vertical="center"/>
    </xf>
    <xf numFmtId="0" fontId="4" fillId="0" borderId="0" xfId="1" applyFont="1" applyAlignment="1">
      <alignment vertical="center"/>
    </xf>
    <xf numFmtId="0" fontId="10" fillId="0" borderId="0" xfId="1" applyFont="1" applyAlignment="1">
      <alignment horizontal="left" vertical="center"/>
    </xf>
    <xf numFmtId="0" fontId="11" fillId="0" borderId="0" xfId="1" applyFont="1" applyAlignment="1">
      <alignment vertical="center"/>
    </xf>
    <xf numFmtId="0" fontId="4" fillId="0" borderId="0" xfId="1" applyFont="1" applyAlignment="1">
      <alignment vertical="center" wrapText="1"/>
    </xf>
    <xf numFmtId="0" fontId="9" fillId="0" borderId="0" xfId="1" applyFont="1" applyAlignment="1">
      <alignment vertical="center" wrapText="1"/>
    </xf>
    <xf numFmtId="0" fontId="4" fillId="0" borderId="2" xfId="1" applyFont="1" applyBorder="1" applyAlignment="1">
      <alignment vertical="center"/>
    </xf>
    <xf numFmtId="0" fontId="12" fillId="0" borderId="0" xfId="1" applyFont="1" applyAlignment="1">
      <alignment horizontal="left" vertical="center"/>
    </xf>
    <xf numFmtId="0" fontId="13" fillId="0" borderId="0" xfId="1" applyFont="1" applyAlignment="1">
      <alignment vertical="center"/>
    </xf>
    <xf numFmtId="0" fontId="14" fillId="0" borderId="0" xfId="0" applyFont="1"/>
    <xf numFmtId="0" fontId="16" fillId="0" borderId="0" xfId="1" applyFont="1" applyAlignment="1">
      <alignment vertical="center"/>
    </xf>
    <xf numFmtId="0" fontId="15" fillId="0" borderId="0" xfId="0" applyFont="1"/>
    <xf numFmtId="0" fontId="17" fillId="0" borderId="0" xfId="0" applyFont="1" applyAlignment="1">
      <alignment horizontal="center" vertical="center"/>
    </xf>
    <xf numFmtId="0" fontId="11" fillId="0" borderId="0" xfId="1" applyFont="1"/>
    <xf numFmtId="0" fontId="4" fillId="0" borderId="0" xfId="1" applyFont="1" applyAlignment="1"/>
    <xf numFmtId="0" fontId="4" fillId="0" borderId="0" xfId="1" applyFont="1" applyAlignment="1">
      <alignment shrinkToFit="1"/>
    </xf>
    <xf numFmtId="0" fontId="4" fillId="0" borderId="0" xfId="1" applyFont="1" applyAlignment="1">
      <alignment horizontal="center"/>
    </xf>
    <xf numFmtId="0" fontId="12" fillId="0" borderId="0" xfId="1" applyFont="1" applyAlignment="1"/>
    <xf numFmtId="0" fontId="12" fillId="0" borderId="0" xfId="1" applyFont="1"/>
    <xf numFmtId="0" fontId="18" fillId="0" borderId="0" xfId="1" applyFont="1" applyAlignment="1">
      <alignment horizontal="center"/>
    </xf>
    <xf numFmtId="0" fontId="4" fillId="0" borderId="0" xfId="1" applyFont="1" applyBorder="1" applyAlignment="1"/>
    <xf numFmtId="0" fontId="4" fillId="0" borderId="0" xfId="1" applyFont="1" applyBorder="1"/>
    <xf numFmtId="0" fontId="12" fillId="3" borderId="0" xfId="1" applyFont="1" applyFill="1" applyBorder="1" applyAlignment="1"/>
    <xf numFmtId="0" fontId="4" fillId="3" borderId="0" xfId="1" applyFont="1" applyFill="1" applyBorder="1" applyAlignment="1"/>
    <xf numFmtId="0" fontId="4" fillId="3" borderId="0" xfId="1" applyFont="1" applyFill="1" applyBorder="1"/>
    <xf numFmtId="0" fontId="4" fillId="3" borderId="0" xfId="1" applyFont="1" applyFill="1"/>
    <xf numFmtId="0" fontId="11" fillId="3" borderId="0" xfId="1" applyFont="1" applyFill="1"/>
    <xf numFmtId="0" fontId="4" fillId="0" borderId="0" xfId="1" applyFont="1" applyFill="1" applyAlignment="1"/>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4" xfId="1" applyFont="1" applyBorder="1" applyAlignment="1">
      <alignment horizontal="left" vertical="center" shrinkToFit="1"/>
    </xf>
    <xf numFmtId="0" fontId="4" fillId="0" borderId="2" xfId="1" applyFont="1" applyBorder="1" applyAlignment="1">
      <alignment horizontal="left" vertical="center"/>
    </xf>
    <xf numFmtId="0" fontId="4" fillId="0" borderId="6" xfId="1" applyFont="1" applyBorder="1" applyAlignment="1">
      <alignment horizontal="distributed" vertical="center"/>
    </xf>
    <xf numFmtId="0" fontId="4" fillId="0" borderId="6" xfId="1" applyFont="1" applyBorder="1" applyAlignment="1">
      <alignment vertical="center"/>
    </xf>
    <xf numFmtId="0" fontId="4" fillId="0" borderId="4" xfId="1" applyFont="1" applyBorder="1" applyAlignment="1">
      <alignment horizontal="left" vertical="center"/>
    </xf>
    <xf numFmtId="0" fontId="3" fillId="0" borderId="3" xfId="1" applyBorder="1" applyAlignment="1">
      <alignment vertical="center"/>
    </xf>
    <xf numFmtId="0" fontId="4" fillId="0" borderId="3" xfId="1" applyFont="1" applyBorder="1" applyAlignment="1">
      <alignment vertical="center"/>
    </xf>
    <xf numFmtId="0" fontId="3" fillId="0" borderId="4" xfId="1" applyBorder="1" applyAlignment="1">
      <alignment vertical="center"/>
    </xf>
    <xf numFmtId="0" fontId="4" fillId="0" borderId="4" xfId="1" applyFont="1" applyBorder="1" applyAlignment="1">
      <alignment vertical="center"/>
    </xf>
    <xf numFmtId="0" fontId="9" fillId="0" borderId="0" xfId="1" applyFont="1" applyAlignment="1">
      <alignment horizontal="left"/>
    </xf>
    <xf numFmtId="0" fontId="3" fillId="0" borderId="3" xfId="1" applyBorder="1" applyAlignment="1">
      <alignment horizontal="center"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1" fillId="0" borderId="2" xfId="1" applyFont="1" applyBorder="1"/>
    <xf numFmtId="0" fontId="11" fillId="0" borderId="3" xfId="1" applyFont="1" applyBorder="1"/>
    <xf numFmtId="0" fontId="11" fillId="0" borderId="4" xfId="1" applyFont="1" applyBorder="1"/>
    <xf numFmtId="0" fontId="11" fillId="0" borderId="0" xfId="1" applyFont="1" applyBorder="1"/>
    <xf numFmtId="0" fontId="11" fillId="0" borderId="0" xfId="1" applyFont="1" applyBorder="1" applyAlignment="1">
      <alignment horizontal="center" vertical="center"/>
    </xf>
    <xf numFmtId="0" fontId="11" fillId="0" borderId="2" xfId="1" applyFont="1" applyBorder="1" applyAlignment="1">
      <alignment vertical="center"/>
    </xf>
    <xf numFmtId="0" fontId="11" fillId="0" borderId="3" xfId="1" applyFont="1" applyBorder="1" applyAlignment="1">
      <alignment vertical="center"/>
    </xf>
    <xf numFmtId="0" fontId="11" fillId="0" borderId="4" xfId="1" applyFont="1" applyBorder="1" applyAlignment="1">
      <alignment vertical="center"/>
    </xf>
    <xf numFmtId="0" fontId="11" fillId="0" borderId="0" xfId="1" applyFont="1" applyBorder="1" applyAlignment="1">
      <alignment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1" fillId="0" borderId="0" xfId="1" applyFont="1" applyBorder="1" applyAlignment="1">
      <alignment horizontal="left"/>
    </xf>
    <xf numFmtId="0" fontId="23" fillId="0" borderId="0" xfId="1" applyFont="1" applyBorder="1" applyAlignment="1">
      <alignment horizontal="center" vertical="center" wrapText="1" shrinkToFit="1"/>
    </xf>
    <xf numFmtId="0" fontId="23" fillId="0" borderId="2" xfId="1" applyFont="1" applyBorder="1" applyAlignment="1">
      <alignment horizontal="center" vertical="center" wrapText="1" shrinkToFit="1"/>
    </xf>
    <xf numFmtId="0" fontId="23" fillId="0" borderId="3" xfId="1" applyFont="1" applyBorder="1" applyAlignment="1">
      <alignment horizontal="center" vertical="center" wrapText="1" shrinkToFit="1"/>
    </xf>
    <xf numFmtId="0" fontId="24" fillId="0" borderId="0" xfId="0" applyFont="1" applyAlignment="1">
      <alignment horizontal="left"/>
    </xf>
    <xf numFmtId="0" fontId="25" fillId="0" borderId="0" xfId="3" applyFont="1">
      <alignment vertical="center"/>
    </xf>
    <xf numFmtId="0" fontId="25" fillId="0" borderId="0" xfId="3" applyFont="1" applyAlignment="1">
      <alignment horizontal="left" vertical="center"/>
    </xf>
    <xf numFmtId="0" fontId="25" fillId="0" borderId="0" xfId="3" applyFont="1" applyFill="1">
      <alignment vertical="center"/>
    </xf>
    <xf numFmtId="0" fontId="25" fillId="0" borderId="0" xfId="3" applyFont="1" applyFill="1" applyAlignment="1">
      <alignment horizontal="left" vertical="center"/>
    </xf>
    <xf numFmtId="0" fontId="25" fillId="0" borderId="0" xfId="3" applyFont="1" applyFill="1" applyAlignment="1">
      <alignment vertical="center" textRotation="90"/>
    </xf>
    <xf numFmtId="0" fontId="25" fillId="0" borderId="0" xfId="3" applyFont="1" applyAlignment="1">
      <alignment horizontal="left" vertical="center" wrapText="1"/>
    </xf>
    <xf numFmtId="0" fontId="25" fillId="0" borderId="0" xfId="3" applyFont="1" applyFill="1" applyAlignment="1">
      <alignment horizontal="left" vertical="center" wrapText="1"/>
    </xf>
    <xf numFmtId="0" fontId="26" fillId="0" borderId="0" xfId="3" applyFont="1">
      <alignment vertical="center"/>
    </xf>
    <xf numFmtId="0" fontId="26" fillId="0" borderId="0" xfId="3" applyFont="1" applyAlignment="1">
      <alignment horizontal="right" vertical="center"/>
    </xf>
    <xf numFmtId="0" fontId="26" fillId="0" borderId="0" xfId="3" applyFont="1" applyBorder="1">
      <alignment vertical="center"/>
    </xf>
    <xf numFmtId="0" fontId="27" fillId="0" borderId="0" xfId="3" applyFont="1">
      <alignment vertical="center"/>
    </xf>
    <xf numFmtId="176" fontId="28" fillId="0" borderId="42" xfId="3" applyNumberFormat="1" applyFont="1" applyBorder="1" applyAlignment="1">
      <alignment horizontal="center" vertical="center" shrinkToFit="1"/>
    </xf>
    <xf numFmtId="176" fontId="28" fillId="0" borderId="43" xfId="3" applyNumberFormat="1" applyFont="1" applyBorder="1" applyAlignment="1">
      <alignment horizontal="center" vertical="center" shrinkToFit="1"/>
    </xf>
    <xf numFmtId="176" fontId="28" fillId="0" borderId="44" xfId="3" applyNumberFormat="1" applyFont="1" applyBorder="1" applyAlignment="1">
      <alignment horizontal="center" vertical="center" shrinkToFit="1"/>
    </xf>
    <xf numFmtId="176" fontId="28" fillId="0" borderId="45" xfId="3" applyNumberFormat="1" applyFont="1" applyBorder="1" applyAlignment="1">
      <alignment horizontal="center" vertical="center" shrinkToFit="1"/>
    </xf>
    <xf numFmtId="176" fontId="28" fillId="0" borderId="46" xfId="3" applyNumberFormat="1" applyFont="1" applyBorder="1" applyAlignment="1">
      <alignment horizontal="center" vertical="center" shrinkToFit="1"/>
    </xf>
    <xf numFmtId="176" fontId="28" fillId="0" borderId="51" xfId="3" applyNumberFormat="1" applyFont="1" applyBorder="1" applyAlignment="1">
      <alignment horizontal="center" vertical="center" shrinkToFit="1"/>
    </xf>
    <xf numFmtId="176" fontId="28" fillId="0" borderId="52" xfId="3" applyNumberFormat="1" applyFont="1" applyBorder="1" applyAlignment="1">
      <alignment horizontal="center" vertical="center" shrinkToFit="1"/>
    </xf>
    <xf numFmtId="176" fontId="28" fillId="0" borderId="53" xfId="3" applyNumberFormat="1" applyFont="1" applyBorder="1" applyAlignment="1">
      <alignment horizontal="center" vertical="center" shrinkToFit="1"/>
    </xf>
    <xf numFmtId="176" fontId="28" fillId="5" borderId="58" xfId="3" applyNumberFormat="1" applyFont="1" applyFill="1" applyBorder="1" applyAlignment="1" applyProtection="1">
      <alignment horizontal="center" vertical="center" shrinkToFit="1"/>
      <protection locked="0"/>
    </xf>
    <xf numFmtId="176" fontId="28" fillId="5" borderId="51" xfId="3" applyNumberFormat="1" applyFont="1" applyFill="1" applyBorder="1" applyAlignment="1" applyProtection="1">
      <alignment horizontal="center" vertical="center" shrinkToFit="1"/>
      <protection locked="0"/>
    </xf>
    <xf numFmtId="176" fontId="28" fillId="5" borderId="59" xfId="3" applyNumberFormat="1" applyFont="1" applyFill="1" applyBorder="1" applyAlignment="1" applyProtection="1">
      <alignment horizontal="center" vertical="center" shrinkToFit="1"/>
      <protection locked="0"/>
    </xf>
    <xf numFmtId="176" fontId="28" fillId="5" borderId="53" xfId="3" applyNumberFormat="1" applyFont="1" applyFill="1" applyBorder="1" applyAlignment="1" applyProtection="1">
      <alignment horizontal="center" vertical="center" shrinkToFit="1"/>
      <protection locked="0"/>
    </xf>
    <xf numFmtId="176" fontId="28" fillId="5" borderId="52" xfId="3" applyNumberFormat="1" applyFont="1" applyFill="1" applyBorder="1" applyAlignment="1" applyProtection="1">
      <alignment horizontal="center" vertical="center" shrinkToFit="1"/>
      <protection locked="0"/>
    </xf>
    <xf numFmtId="176" fontId="28" fillId="5" borderId="55" xfId="3" applyNumberFormat="1" applyFont="1" applyFill="1" applyBorder="1" applyAlignment="1" applyProtection="1">
      <alignment horizontal="center" vertical="center" shrinkToFit="1"/>
      <protection locked="0"/>
    </xf>
    <xf numFmtId="176" fontId="28" fillId="5" borderId="54" xfId="3" applyNumberFormat="1" applyFont="1" applyFill="1" applyBorder="1" applyAlignment="1" applyProtection="1">
      <alignment horizontal="center" vertical="center" shrinkToFit="1"/>
      <protection locked="0"/>
    </xf>
    <xf numFmtId="176" fontId="28" fillId="5" borderId="65" xfId="3" applyNumberFormat="1" applyFont="1" applyFill="1" applyBorder="1" applyAlignment="1" applyProtection="1">
      <alignment horizontal="center" vertical="center" shrinkToFit="1"/>
      <protection locked="0"/>
    </xf>
    <xf numFmtId="176" fontId="28" fillId="5" borderId="66" xfId="3" applyNumberFormat="1" applyFont="1" applyFill="1" applyBorder="1" applyAlignment="1" applyProtection="1">
      <alignment horizontal="center" vertical="center" shrinkToFit="1"/>
      <protection locked="0"/>
    </xf>
    <xf numFmtId="176" fontId="28" fillId="5" borderId="67" xfId="3" applyNumberFormat="1" applyFont="1" applyFill="1" applyBorder="1" applyAlignment="1" applyProtection="1">
      <alignment horizontal="center" vertical="center" shrinkToFit="1"/>
      <protection locked="0"/>
    </xf>
    <xf numFmtId="176" fontId="28" fillId="5" borderId="68" xfId="3" applyNumberFormat="1" applyFont="1" applyFill="1" applyBorder="1" applyAlignment="1" applyProtection="1">
      <alignment horizontal="center" vertical="center" shrinkToFit="1"/>
      <protection locked="0"/>
    </xf>
    <xf numFmtId="176" fontId="28" fillId="5" borderId="69" xfId="3" applyNumberFormat="1" applyFont="1" applyFill="1" applyBorder="1" applyAlignment="1" applyProtection="1">
      <alignment horizontal="center" vertical="center" shrinkToFit="1"/>
      <protection locked="0"/>
    </xf>
    <xf numFmtId="176" fontId="31" fillId="0" borderId="51" xfId="3" applyNumberFormat="1" applyFont="1" applyBorder="1" applyAlignment="1">
      <alignment horizontal="center" vertical="center" shrinkToFit="1"/>
    </xf>
    <xf numFmtId="176" fontId="31" fillId="0" borderId="55" xfId="3" applyNumberFormat="1" applyFont="1" applyBorder="1" applyAlignment="1">
      <alignment horizontal="center" vertical="center" shrinkToFit="1"/>
    </xf>
    <xf numFmtId="176" fontId="31" fillId="0" borderId="54" xfId="3" applyNumberFormat="1" applyFont="1" applyBorder="1" applyAlignment="1">
      <alignment horizontal="center" vertical="center" shrinkToFit="1"/>
    </xf>
    <xf numFmtId="0" fontId="27" fillId="0" borderId="75" xfId="3" applyFont="1" applyBorder="1" applyAlignment="1">
      <alignment horizontal="center" vertical="center"/>
    </xf>
    <xf numFmtId="0" fontId="27" fillId="0" borderId="40" xfId="3" applyFont="1" applyBorder="1" applyAlignment="1">
      <alignment vertical="center"/>
    </xf>
    <xf numFmtId="0" fontId="26" fillId="0" borderId="40" xfId="3" applyFont="1" applyBorder="1" applyAlignment="1">
      <alignment vertical="center"/>
    </xf>
    <xf numFmtId="0" fontId="26" fillId="0" borderId="76" xfId="3" applyFont="1" applyBorder="1" applyAlignment="1">
      <alignment vertical="center"/>
    </xf>
    <xf numFmtId="0" fontId="31" fillId="6" borderId="77" xfId="3" applyFont="1" applyFill="1" applyBorder="1" applyAlignment="1" applyProtection="1">
      <alignment horizontal="center" vertical="center" wrapText="1"/>
      <protection locked="0"/>
    </xf>
    <xf numFmtId="0" fontId="31" fillId="6" borderId="77" xfId="3" applyFont="1" applyFill="1" applyBorder="1" applyAlignment="1" applyProtection="1">
      <alignment horizontal="center" vertical="center" shrinkToFit="1"/>
      <protection locked="0"/>
    </xf>
    <xf numFmtId="0" fontId="31" fillId="0" borderId="80" xfId="3" applyFont="1" applyBorder="1" applyAlignment="1">
      <alignment horizontal="center" vertical="center"/>
    </xf>
    <xf numFmtId="176" fontId="31" fillId="0" borderId="84" xfId="3" applyNumberFormat="1" applyFont="1" applyBorder="1" applyAlignment="1">
      <alignment horizontal="center" vertical="center" shrinkToFit="1"/>
    </xf>
    <xf numFmtId="176" fontId="31" fillId="0" borderId="85" xfId="3" applyNumberFormat="1" applyFont="1" applyBorder="1" applyAlignment="1">
      <alignment horizontal="center" vertical="center" shrinkToFit="1"/>
    </xf>
    <xf numFmtId="176" fontId="31" fillId="0" borderId="86" xfId="3" applyNumberFormat="1" applyFont="1" applyBorder="1" applyAlignment="1">
      <alignment horizontal="center" vertical="center" shrinkToFit="1"/>
    </xf>
    <xf numFmtId="0" fontId="27" fillId="0" borderId="81" xfId="3" applyFont="1" applyBorder="1" applyAlignment="1">
      <alignment vertical="center"/>
    </xf>
    <xf numFmtId="0" fontId="27" fillId="0" borderId="87" xfId="3" applyFont="1" applyBorder="1" applyAlignment="1">
      <alignment vertical="center"/>
    </xf>
    <xf numFmtId="0" fontId="26" fillId="0" borderId="87" xfId="3" applyFont="1" applyBorder="1" applyAlignment="1">
      <alignment vertical="center"/>
    </xf>
    <xf numFmtId="0" fontId="26" fillId="0" borderId="88" xfId="3" applyFont="1" applyBorder="1" applyAlignment="1">
      <alignment vertical="center"/>
    </xf>
    <xf numFmtId="0" fontId="31" fillId="6" borderId="11" xfId="3" applyFont="1" applyFill="1" applyBorder="1" applyAlignment="1" applyProtection="1">
      <alignment horizontal="center" vertical="center" wrapText="1"/>
      <protection locked="0"/>
    </xf>
    <xf numFmtId="0" fontId="31" fillId="6" borderId="11" xfId="3" applyFont="1" applyFill="1" applyBorder="1" applyAlignment="1" applyProtection="1">
      <alignment horizontal="center" vertical="center" shrinkToFit="1"/>
      <protection locked="0"/>
    </xf>
    <xf numFmtId="176" fontId="31" fillId="6" borderId="94" xfId="3" applyNumberFormat="1" applyFont="1" applyFill="1" applyBorder="1" applyAlignment="1" applyProtection="1">
      <alignment horizontal="center" vertical="center" shrinkToFit="1"/>
      <protection locked="0"/>
    </xf>
    <xf numFmtId="176" fontId="31" fillId="6" borderId="95" xfId="3" applyNumberFormat="1" applyFont="1" applyFill="1" applyBorder="1" applyAlignment="1" applyProtection="1">
      <alignment horizontal="center" vertical="center" shrinkToFit="1"/>
      <protection locked="0"/>
    </xf>
    <xf numFmtId="176" fontId="31" fillId="6" borderId="96" xfId="3" applyNumberFormat="1" applyFont="1" applyFill="1" applyBorder="1" applyAlignment="1" applyProtection="1">
      <alignment horizontal="center" vertical="center" shrinkToFit="1"/>
      <protection locked="0"/>
    </xf>
    <xf numFmtId="0" fontId="27" fillId="0" borderId="97" xfId="3" applyFont="1" applyBorder="1" applyAlignment="1">
      <alignment vertical="center"/>
    </xf>
    <xf numFmtId="0" fontId="27" fillId="0" borderId="98" xfId="3" applyFont="1" applyBorder="1" applyAlignment="1">
      <alignment vertical="center"/>
    </xf>
    <xf numFmtId="0" fontId="26" fillId="0" borderId="98" xfId="3" applyFont="1" applyBorder="1" applyAlignment="1">
      <alignment vertical="center"/>
    </xf>
    <xf numFmtId="0" fontId="26" fillId="0" borderId="99" xfId="3" applyFont="1" applyBorder="1" applyAlignment="1">
      <alignment vertical="center"/>
    </xf>
    <xf numFmtId="0" fontId="31" fillId="0" borderId="100" xfId="3" applyFont="1" applyBorder="1" applyAlignment="1">
      <alignment vertical="center"/>
    </xf>
    <xf numFmtId="0" fontId="27" fillId="0" borderId="72" xfId="3" applyFont="1" applyBorder="1" applyAlignment="1">
      <alignment horizontal="center" vertical="center"/>
    </xf>
    <xf numFmtId="0" fontId="27" fillId="0" borderId="103" xfId="3" applyFont="1" applyBorder="1" applyAlignment="1">
      <alignment vertical="center"/>
    </xf>
    <xf numFmtId="0" fontId="26" fillId="0" borderId="103" xfId="3" applyFont="1" applyBorder="1" applyAlignment="1">
      <alignment vertical="center"/>
    </xf>
    <xf numFmtId="0" fontId="26" fillId="0" borderId="104" xfId="3" applyFont="1" applyBorder="1" applyAlignment="1">
      <alignment vertical="center"/>
    </xf>
    <xf numFmtId="0" fontId="31" fillId="6" borderId="13" xfId="3" applyFont="1" applyFill="1" applyBorder="1" applyAlignment="1" applyProtection="1">
      <alignment horizontal="center" vertical="center" wrapText="1"/>
      <protection locked="0"/>
    </xf>
    <xf numFmtId="0" fontId="31" fillId="6" borderId="13" xfId="3" applyFont="1" applyFill="1" applyBorder="1" applyAlignment="1" applyProtection="1">
      <alignment horizontal="center" vertical="center" shrinkToFit="1"/>
      <protection locked="0"/>
    </xf>
    <xf numFmtId="0" fontId="31" fillId="0" borderId="105" xfId="3" applyFont="1" applyBorder="1" applyAlignment="1">
      <alignment horizontal="center" vertical="center"/>
    </xf>
    <xf numFmtId="0" fontId="27" fillId="0" borderId="70" xfId="3" applyFont="1" applyBorder="1" applyAlignment="1">
      <alignment vertical="center"/>
    </xf>
    <xf numFmtId="0" fontId="27" fillId="0" borderId="0" xfId="3" applyFont="1" applyBorder="1" applyAlignment="1">
      <alignment vertical="center"/>
    </xf>
    <xf numFmtId="0" fontId="26" fillId="0" borderId="0" xfId="3" applyFont="1" applyBorder="1" applyAlignment="1">
      <alignment vertical="center"/>
    </xf>
    <xf numFmtId="0" fontId="26" fillId="0" borderId="5" xfId="3" applyFont="1" applyBorder="1" applyAlignment="1">
      <alignment vertical="center"/>
    </xf>
    <xf numFmtId="0" fontId="27" fillId="0" borderId="101" xfId="3" applyFont="1" applyBorder="1" applyAlignment="1">
      <alignment horizontal="center" vertical="center"/>
    </xf>
    <xf numFmtId="0" fontId="27" fillId="0" borderId="9" xfId="3" applyFont="1" applyBorder="1" applyAlignment="1">
      <alignment vertical="center"/>
    </xf>
    <xf numFmtId="0" fontId="26" fillId="0" borderId="9" xfId="3" applyFont="1" applyBorder="1" applyAlignment="1">
      <alignment vertical="center"/>
    </xf>
    <xf numFmtId="0" fontId="26" fillId="0" borderId="106" xfId="3" applyFont="1" applyBorder="1" applyAlignment="1">
      <alignment vertical="center"/>
    </xf>
    <xf numFmtId="0" fontId="27" fillId="0" borderId="89" xfId="3" applyFont="1" applyBorder="1" applyAlignment="1">
      <alignment vertical="center"/>
    </xf>
    <xf numFmtId="0" fontId="27" fillId="0" borderId="6" xfId="3" applyFont="1" applyBorder="1" applyAlignment="1">
      <alignment vertical="center"/>
    </xf>
    <xf numFmtId="0" fontId="26" fillId="0" borderId="6" xfId="3" applyFont="1" applyBorder="1" applyAlignment="1">
      <alignment vertical="center"/>
    </xf>
    <xf numFmtId="0" fontId="27" fillId="0" borderId="107" xfId="3" applyFont="1" applyBorder="1" applyAlignment="1">
      <alignment horizontal="center" vertical="center"/>
    </xf>
    <xf numFmtId="0" fontId="27" fillId="0" borderId="108" xfId="3" applyFont="1" applyBorder="1" applyAlignment="1">
      <alignment vertical="center"/>
    </xf>
    <xf numFmtId="0" fontId="26" fillId="0" borderId="108" xfId="3" applyFont="1" applyBorder="1" applyAlignment="1">
      <alignment vertical="center"/>
    </xf>
    <xf numFmtId="0" fontId="27" fillId="0" borderId="70" xfId="3" applyFont="1" applyBorder="1" applyAlignment="1">
      <alignment horizontal="center" vertical="center"/>
    </xf>
    <xf numFmtId="0" fontId="31" fillId="6" borderId="12" xfId="3" applyFont="1" applyFill="1" applyBorder="1" applyAlignment="1" applyProtection="1">
      <alignment horizontal="center" vertical="center" wrapText="1"/>
      <protection locked="0"/>
    </xf>
    <xf numFmtId="0" fontId="31" fillId="6" borderId="12" xfId="3" applyFont="1" applyFill="1" applyBorder="1" applyAlignment="1" applyProtection="1">
      <alignment horizontal="center" vertical="center" shrinkToFit="1"/>
      <protection locked="0"/>
    </xf>
    <xf numFmtId="176" fontId="31" fillId="6" borderId="11" xfId="3" applyNumberFormat="1" applyFont="1" applyFill="1" applyBorder="1" applyAlignment="1" applyProtection="1">
      <alignment horizontal="center" vertical="center" shrinkToFit="1"/>
      <protection locked="0"/>
    </xf>
    <xf numFmtId="176" fontId="31" fillId="6" borderId="115" xfId="3" applyNumberFormat="1" applyFont="1" applyFill="1" applyBorder="1" applyAlignment="1" applyProtection="1">
      <alignment horizontal="center" vertical="center" shrinkToFit="1"/>
      <protection locked="0"/>
    </xf>
    <xf numFmtId="176" fontId="31" fillId="6" borderId="116" xfId="3" applyNumberFormat="1" applyFont="1" applyFill="1" applyBorder="1" applyAlignment="1" applyProtection="1">
      <alignment horizontal="center" vertical="center" shrinkToFit="1"/>
      <protection locked="0"/>
    </xf>
    <xf numFmtId="0" fontId="27" fillId="0" borderId="109" xfId="3" applyFont="1" applyBorder="1" applyAlignment="1">
      <alignment vertical="center"/>
    </xf>
    <xf numFmtId="0" fontId="27" fillId="0" borderId="110" xfId="3" applyFont="1" applyBorder="1" applyAlignment="1">
      <alignment vertical="center"/>
    </xf>
    <xf numFmtId="0" fontId="26" fillId="0" borderId="110" xfId="3" applyFont="1" applyBorder="1" applyAlignment="1">
      <alignment vertical="center"/>
    </xf>
    <xf numFmtId="0" fontId="26" fillId="0" borderId="117" xfId="3" applyFont="1" applyBorder="1" applyAlignment="1">
      <alignment vertical="center"/>
    </xf>
    <xf numFmtId="0" fontId="31" fillId="6" borderId="118" xfId="3" applyFont="1" applyFill="1" applyBorder="1" applyAlignment="1" applyProtection="1">
      <alignment horizontal="center" vertical="center" wrapText="1"/>
      <protection locked="0"/>
    </xf>
    <xf numFmtId="0" fontId="31" fillId="6" borderId="118" xfId="3" applyFont="1" applyFill="1" applyBorder="1" applyAlignment="1" applyProtection="1">
      <alignment horizontal="center" vertical="center" shrinkToFit="1"/>
      <protection locked="0"/>
    </xf>
    <xf numFmtId="0" fontId="31" fillId="0" borderId="120" xfId="3" applyFont="1" applyBorder="1" applyAlignment="1">
      <alignment vertical="center"/>
    </xf>
    <xf numFmtId="0" fontId="28" fillId="0" borderId="121" xfId="3" applyNumberFormat="1" applyFont="1" applyFill="1" applyBorder="1" applyAlignment="1">
      <alignment horizontal="center" vertical="center" wrapText="1"/>
    </xf>
    <xf numFmtId="0" fontId="28" fillId="0" borderId="122" xfId="3" applyNumberFormat="1" applyFont="1" applyFill="1" applyBorder="1" applyAlignment="1">
      <alignment horizontal="center" vertical="center" wrapText="1"/>
    </xf>
    <xf numFmtId="0" fontId="28" fillId="0" borderId="123" xfId="3" applyNumberFormat="1" applyFont="1" applyFill="1" applyBorder="1" applyAlignment="1">
      <alignment horizontal="center" vertical="center" wrapText="1"/>
    </xf>
    <xf numFmtId="0" fontId="28" fillId="0" borderId="36" xfId="3" applyNumberFormat="1" applyFont="1" applyFill="1" applyBorder="1" applyAlignment="1">
      <alignment horizontal="center" vertical="center" wrapText="1"/>
    </xf>
    <xf numFmtId="0" fontId="25" fillId="0" borderId="77" xfId="3" applyFont="1" applyBorder="1" applyAlignment="1">
      <alignment horizontal="center" vertical="center" wrapText="1"/>
    </xf>
    <xf numFmtId="0" fontId="31" fillId="0" borderId="77" xfId="3" applyFont="1" applyBorder="1" applyAlignment="1">
      <alignment horizontal="center" vertical="center" wrapText="1"/>
    </xf>
    <xf numFmtId="0" fontId="28" fillId="0" borderId="53" xfId="3" applyFont="1" applyBorder="1" applyAlignment="1">
      <alignment horizontal="center" vertical="center"/>
    </xf>
    <xf numFmtId="0" fontId="28" fillId="0" borderId="1" xfId="3" applyFont="1" applyBorder="1" applyAlignment="1">
      <alignment horizontal="center" vertical="center"/>
    </xf>
    <xf numFmtId="0" fontId="28" fillId="0" borderId="59" xfId="3" applyFont="1" applyBorder="1" applyAlignment="1">
      <alignment horizontal="center" vertical="center"/>
    </xf>
    <xf numFmtId="0" fontId="28" fillId="0" borderId="4" xfId="3" applyFont="1" applyBorder="1" applyAlignment="1">
      <alignment horizontal="center" vertical="center"/>
    </xf>
    <xf numFmtId="0" fontId="25" fillId="0" borderId="11" xfId="3" applyFont="1" applyBorder="1" applyAlignment="1">
      <alignment horizontal="center" vertical="center" wrapText="1"/>
    </xf>
    <xf numFmtId="0" fontId="31" fillId="0" borderId="11" xfId="3" applyFont="1" applyBorder="1" applyAlignment="1">
      <alignment horizontal="center" vertical="center" wrapText="1"/>
    </xf>
    <xf numFmtId="0" fontId="28" fillId="0" borderId="53" xfId="3" applyFont="1" applyFill="1" applyBorder="1" applyAlignment="1">
      <alignment horizontal="center" vertical="center"/>
    </xf>
    <xf numFmtId="0" fontId="28" fillId="0" borderId="1" xfId="3" applyFont="1" applyFill="1" applyBorder="1" applyAlignment="1">
      <alignment horizontal="center" vertical="center"/>
    </xf>
    <xf numFmtId="0" fontId="28" fillId="0" borderId="59" xfId="3" applyFont="1" applyFill="1" applyBorder="1" applyAlignment="1">
      <alignment horizontal="center" vertical="center"/>
    </xf>
    <xf numFmtId="0" fontId="31" fillId="0" borderId="130" xfId="3" applyFont="1" applyBorder="1" applyAlignment="1">
      <alignment vertical="center"/>
    </xf>
    <xf numFmtId="0" fontId="31" fillId="0" borderId="34" xfId="3" applyFont="1" applyBorder="1" applyAlignment="1">
      <alignment vertical="center"/>
    </xf>
    <xf numFmtId="0" fontId="31" fillId="8" borderId="34" xfId="3" applyFont="1" applyFill="1" applyBorder="1" applyAlignment="1">
      <alignment vertical="center"/>
    </xf>
    <xf numFmtId="0" fontId="31" fillId="4" borderId="34" xfId="3" applyFont="1" applyFill="1" applyBorder="1" applyAlignment="1">
      <alignment vertical="center"/>
    </xf>
    <xf numFmtId="0" fontId="31" fillId="0" borderId="34" xfId="3" quotePrefix="1" applyFont="1" applyBorder="1" applyAlignment="1">
      <alignment vertical="center"/>
    </xf>
    <xf numFmtId="0" fontId="31" fillId="0" borderId="33" xfId="3" applyFont="1" applyBorder="1" applyAlignment="1">
      <alignment vertical="center"/>
    </xf>
    <xf numFmtId="0" fontId="25" fillId="0" borderId="118" xfId="3" applyFont="1" applyBorder="1" applyAlignment="1">
      <alignment horizontal="center" vertical="center" wrapText="1"/>
    </xf>
    <xf numFmtId="0" fontId="31" fillId="0" borderId="118" xfId="3" applyFont="1" applyBorder="1" applyAlignment="1">
      <alignment horizontal="center" vertical="center" wrapText="1"/>
    </xf>
    <xf numFmtId="0" fontId="25" fillId="0" borderId="0" xfId="3" applyFont="1" applyAlignment="1">
      <alignment horizontal="right" vertical="center"/>
    </xf>
    <xf numFmtId="0" fontId="25" fillId="0" borderId="0" xfId="3" applyFont="1" applyProtection="1">
      <alignment vertical="center"/>
    </xf>
    <xf numFmtId="0" fontId="25" fillId="0" borderId="0" xfId="3" applyFont="1" applyAlignment="1" applyProtection="1">
      <alignment horizontal="left" vertical="center"/>
    </xf>
    <xf numFmtId="0" fontId="33" fillId="0" borderId="0" xfId="3" applyFont="1">
      <alignment vertical="center"/>
    </xf>
    <xf numFmtId="0" fontId="33" fillId="0" borderId="0" xfId="3" applyFont="1" applyAlignment="1">
      <alignment horizontal="right" vertical="center"/>
    </xf>
    <xf numFmtId="0" fontId="31" fillId="4" borderId="0" xfId="3" applyFont="1" applyFill="1" applyBorder="1" applyAlignment="1" applyProtection="1">
      <alignment horizontal="center" vertical="center"/>
    </xf>
    <xf numFmtId="0" fontId="31" fillId="0" borderId="0" xfId="3" applyFont="1" applyBorder="1" applyAlignment="1" applyProtection="1">
      <alignment vertical="center"/>
    </xf>
    <xf numFmtId="0" fontId="31" fillId="0" borderId="0" xfId="3" applyFont="1" applyBorder="1" applyAlignment="1" applyProtection="1">
      <alignment horizontal="left" vertical="center"/>
    </xf>
    <xf numFmtId="20" fontId="31" fillId="4" borderId="0" xfId="3" applyNumberFormat="1" applyFont="1" applyFill="1" applyBorder="1" applyAlignment="1" applyProtection="1">
      <alignment vertical="center"/>
    </xf>
    <xf numFmtId="20" fontId="31" fillId="4" borderId="0" xfId="3" applyNumberFormat="1" applyFont="1" applyFill="1" applyBorder="1" applyAlignment="1" applyProtection="1">
      <alignment vertical="center"/>
      <protection locked="0"/>
    </xf>
    <xf numFmtId="0" fontId="31" fillId="0" borderId="0" xfId="3" applyFont="1" applyProtection="1">
      <alignment vertical="center"/>
      <protection locked="0"/>
    </xf>
    <xf numFmtId="20" fontId="31" fillId="0" borderId="0" xfId="3" applyNumberFormat="1" applyFont="1" applyBorder="1" applyAlignment="1" applyProtection="1">
      <alignment vertical="center"/>
    </xf>
    <xf numFmtId="0" fontId="33" fillId="0" borderId="0" xfId="3" applyFont="1" applyBorder="1" applyAlignment="1" applyProtection="1">
      <alignment horizontal="center" vertical="center"/>
    </xf>
    <xf numFmtId="0" fontId="31" fillId="0" borderId="0" xfId="3" applyFont="1" applyBorder="1" applyAlignment="1" applyProtection="1">
      <alignment horizontal="center" vertical="center"/>
    </xf>
    <xf numFmtId="0" fontId="25" fillId="0" borderId="0" xfId="3" applyFont="1" applyBorder="1" applyAlignment="1" applyProtection="1">
      <alignment vertical="center"/>
    </xf>
    <xf numFmtId="0" fontId="33" fillId="0" borderId="0" xfId="3" applyFont="1" applyProtection="1">
      <alignment vertical="center"/>
    </xf>
    <xf numFmtId="0" fontId="31" fillId="0" borderId="0" xfId="3" applyFont="1" applyProtection="1">
      <alignment vertical="center"/>
    </xf>
    <xf numFmtId="0" fontId="33" fillId="0" borderId="0" xfId="3" applyFont="1" applyBorder="1" applyAlignment="1" applyProtection="1">
      <alignment vertical="center"/>
    </xf>
    <xf numFmtId="0" fontId="31" fillId="0" borderId="0" xfId="3" applyFont="1" applyBorder="1" applyProtection="1">
      <alignment vertical="center"/>
    </xf>
    <xf numFmtId="177" fontId="31" fillId="0" borderId="0" xfId="3" applyNumberFormat="1" applyFont="1" applyBorder="1" applyAlignment="1" applyProtection="1">
      <alignment vertical="center"/>
    </xf>
    <xf numFmtId="0" fontId="31" fillId="0" borderId="0" xfId="3" applyFont="1" applyBorder="1" applyAlignment="1" applyProtection="1">
      <alignment horizontal="right" vertical="center"/>
    </xf>
    <xf numFmtId="0" fontId="33" fillId="0" borderId="0" xfId="3" applyFont="1" applyBorder="1" applyProtection="1">
      <alignment vertical="center"/>
    </xf>
    <xf numFmtId="0" fontId="31" fillId="0" borderId="0" xfId="3" applyFont="1" applyAlignment="1" applyProtection="1">
      <alignment horizontal="center" vertical="center"/>
    </xf>
    <xf numFmtId="0" fontId="31" fillId="4" borderId="0" xfId="3" applyFont="1" applyFill="1" applyBorder="1" applyAlignment="1" applyProtection="1">
      <alignment vertical="center"/>
    </xf>
    <xf numFmtId="0" fontId="31" fillId="4" borderId="0" xfId="3" applyFont="1" applyFill="1" applyBorder="1" applyProtection="1">
      <alignment vertical="center"/>
    </xf>
    <xf numFmtId="0" fontId="31" fillId="4" borderId="0" xfId="3" applyFont="1" applyFill="1" applyBorder="1" applyAlignment="1" applyProtection="1">
      <alignment horizontal="left" vertical="center"/>
    </xf>
    <xf numFmtId="0" fontId="28" fillId="0" borderId="0" xfId="3" applyFont="1">
      <alignment vertical="center"/>
    </xf>
    <xf numFmtId="0" fontId="31" fillId="0" borderId="0" xfId="3" applyFont="1" applyAlignment="1" applyProtection="1">
      <alignment horizontal="right" vertical="center"/>
    </xf>
    <xf numFmtId="0" fontId="28" fillId="0" borderId="0" xfId="3" applyFont="1" applyBorder="1" applyAlignment="1" applyProtection="1">
      <alignment horizontal="left" vertical="center"/>
    </xf>
    <xf numFmtId="0" fontId="31" fillId="0" borderId="0" xfId="3" applyFont="1" applyAlignment="1">
      <alignment horizontal="right" vertical="center"/>
    </xf>
    <xf numFmtId="0" fontId="31" fillId="0" borderId="0" xfId="3" applyFont="1">
      <alignment vertical="center"/>
    </xf>
    <xf numFmtId="0" fontId="31" fillId="4" borderId="0" xfId="3" applyFont="1" applyFill="1" applyBorder="1" applyAlignment="1" applyProtection="1">
      <alignment vertical="center"/>
      <protection locked="0"/>
    </xf>
    <xf numFmtId="0" fontId="33" fillId="0" borderId="0" xfId="3" applyFont="1" applyAlignment="1">
      <alignment horizontal="center" vertical="center"/>
    </xf>
    <xf numFmtId="0" fontId="33" fillId="0" borderId="0" xfId="3" applyFont="1" applyAlignment="1">
      <alignment horizontal="left" vertical="center"/>
    </xf>
    <xf numFmtId="0" fontId="31" fillId="4" borderId="0" xfId="3" quotePrefix="1" applyFont="1" applyFill="1" applyBorder="1" applyAlignment="1">
      <alignment vertical="center"/>
    </xf>
    <xf numFmtId="0" fontId="33" fillId="4" borderId="0" xfId="3" applyFont="1" applyFill="1">
      <alignment vertical="center"/>
    </xf>
    <xf numFmtId="0" fontId="33" fillId="4" borderId="0" xfId="3" applyFont="1" applyFill="1" applyAlignment="1">
      <alignment horizontal="center" vertical="center"/>
    </xf>
    <xf numFmtId="0" fontId="33" fillId="4" borderId="0" xfId="3" applyFont="1" applyFill="1" applyAlignment="1">
      <alignment vertical="center"/>
    </xf>
    <xf numFmtId="0" fontId="33" fillId="0" borderId="0" xfId="3" applyFont="1" applyFill="1" applyAlignment="1">
      <alignment vertical="center"/>
    </xf>
    <xf numFmtId="0" fontId="33" fillId="0" borderId="0" xfId="3" applyFont="1" applyFill="1" applyAlignment="1">
      <alignment horizontal="right" vertical="center"/>
    </xf>
    <xf numFmtId="0" fontId="31" fillId="0" borderId="0" xfId="3" applyFont="1" applyAlignment="1">
      <alignment horizontal="left" vertical="center"/>
    </xf>
    <xf numFmtId="0" fontId="34" fillId="4" borderId="0" xfId="3" applyFont="1" applyFill="1" applyProtection="1">
      <alignment vertical="center"/>
    </xf>
    <xf numFmtId="0" fontId="34" fillId="4" borderId="0" xfId="3" applyFont="1" applyFill="1" applyAlignment="1" applyProtection="1">
      <alignment horizontal="center" vertical="center"/>
    </xf>
    <xf numFmtId="0" fontId="34" fillId="4" borderId="0" xfId="3" applyFont="1" applyFill="1" applyAlignment="1" applyProtection="1">
      <alignment horizontal="left" vertical="center"/>
    </xf>
    <xf numFmtId="0" fontId="34" fillId="5" borderId="1" xfId="3" applyFont="1" applyFill="1" applyBorder="1" applyAlignment="1" applyProtection="1">
      <alignment horizontal="left" vertical="center"/>
      <protection locked="0"/>
    </xf>
    <xf numFmtId="0" fontId="34" fillId="4" borderId="1" xfId="3" applyNumberFormat="1" applyFont="1" applyFill="1" applyBorder="1" applyAlignment="1" applyProtection="1">
      <alignment horizontal="center" vertical="center"/>
    </xf>
    <xf numFmtId="20" fontId="34" fillId="5" borderId="1" xfId="3" applyNumberFormat="1" applyFont="1" applyFill="1" applyBorder="1" applyAlignment="1" applyProtection="1">
      <alignment horizontal="center" vertical="center"/>
      <protection locked="0"/>
    </xf>
    <xf numFmtId="0" fontId="34" fillId="4" borderId="0" xfId="3" applyFont="1" applyFill="1" applyAlignment="1" applyProtection="1">
      <alignment horizontal="right" vertical="center"/>
    </xf>
    <xf numFmtId="178" fontId="34" fillId="4" borderId="1" xfId="3" applyNumberFormat="1" applyFont="1" applyFill="1" applyBorder="1" applyAlignment="1" applyProtection="1">
      <alignment horizontal="center" vertical="center"/>
    </xf>
    <xf numFmtId="20" fontId="34" fillId="4" borderId="1" xfId="3" applyNumberFormat="1" applyFont="1" applyFill="1" applyBorder="1" applyAlignment="1" applyProtection="1">
      <alignment horizontal="center" vertical="center"/>
    </xf>
    <xf numFmtId="0" fontId="34" fillId="4" borderId="0" xfId="3" applyFont="1" applyFill="1" applyProtection="1">
      <alignment vertical="center"/>
      <protection locked="0"/>
    </xf>
    <xf numFmtId="0" fontId="34" fillId="4" borderId="0" xfId="3" applyFont="1" applyFill="1" applyAlignment="1" applyProtection="1">
      <alignment horizontal="right" vertical="center"/>
      <protection locked="0"/>
    </xf>
    <xf numFmtId="0" fontId="34" fillId="4" borderId="0" xfId="3" applyFont="1" applyFill="1" applyAlignment="1" applyProtection="1">
      <alignment horizontal="center" vertical="center"/>
      <protection locked="0"/>
    </xf>
    <xf numFmtId="0" fontId="34" fillId="5" borderId="0" xfId="3" applyFont="1" applyFill="1" applyBorder="1" applyAlignment="1" applyProtection="1">
      <alignment horizontal="center" vertical="center"/>
      <protection locked="0"/>
    </xf>
    <xf numFmtId="0" fontId="35" fillId="5" borderId="14" xfId="3" applyFont="1" applyFill="1" applyBorder="1" applyAlignment="1" applyProtection="1">
      <alignment horizontal="center" vertical="center"/>
      <protection locked="0"/>
    </xf>
    <xf numFmtId="0" fontId="35" fillId="5" borderId="29" xfId="3" applyFont="1" applyFill="1" applyBorder="1" applyAlignment="1" applyProtection="1">
      <alignment horizontal="center" vertical="center"/>
      <protection locked="0"/>
    </xf>
    <xf numFmtId="0" fontId="35" fillId="5" borderId="10" xfId="3" applyFont="1" applyFill="1" applyBorder="1" applyAlignment="1" applyProtection="1">
      <alignment horizontal="center" vertical="center"/>
      <protection locked="0"/>
    </xf>
    <xf numFmtId="0" fontId="34" fillId="5" borderId="1" xfId="3" applyNumberFormat="1" applyFont="1" applyFill="1" applyBorder="1" applyAlignment="1" applyProtection="1">
      <alignment horizontal="center" vertical="center"/>
      <protection locked="0"/>
    </xf>
    <xf numFmtId="20" fontId="34" fillId="4" borderId="1" xfId="3" applyNumberFormat="1" applyFont="1" applyFill="1" applyBorder="1" applyAlignment="1" applyProtection="1">
      <alignment horizontal="center" vertical="center"/>
      <protection locked="0"/>
    </xf>
    <xf numFmtId="0" fontId="34" fillId="4" borderId="1" xfId="3" applyFont="1" applyFill="1" applyBorder="1" applyAlignment="1" applyProtection="1">
      <alignment horizontal="center" vertical="center"/>
      <protection locked="0"/>
    </xf>
    <xf numFmtId="0" fontId="34" fillId="5" borderId="1" xfId="3" applyFont="1" applyFill="1" applyBorder="1" applyAlignment="1" applyProtection="1">
      <alignment horizontal="center" vertical="center"/>
      <protection locked="0"/>
    </xf>
    <xf numFmtId="0" fontId="36" fillId="4" borderId="14" xfId="3" applyFont="1" applyFill="1" applyBorder="1" applyAlignment="1" applyProtection="1">
      <alignment horizontal="center" vertical="center"/>
    </xf>
    <xf numFmtId="0" fontId="36" fillId="4" borderId="10" xfId="3" applyFont="1" applyFill="1" applyBorder="1" applyAlignment="1" applyProtection="1">
      <alignment horizontal="center" vertical="center" shrinkToFit="1"/>
    </xf>
    <xf numFmtId="0" fontId="34" fillId="4" borderId="0" xfId="3" applyFont="1" applyFill="1">
      <alignment vertical="center"/>
    </xf>
    <xf numFmtId="0" fontId="37" fillId="4" borderId="0" xfId="3" applyFont="1" applyFill="1" applyAlignment="1">
      <alignment horizontal="left" vertical="center"/>
    </xf>
    <xf numFmtId="0" fontId="37" fillId="4" borderId="0" xfId="3" applyFont="1" applyFill="1">
      <alignment vertical="center"/>
    </xf>
    <xf numFmtId="0" fontId="38" fillId="4" borderId="0" xfId="3" applyFont="1" applyFill="1" applyAlignment="1" applyProtection="1">
      <alignment horizontal="left" vertical="center"/>
    </xf>
    <xf numFmtId="0" fontId="1" fillId="4" borderId="0" xfId="3" applyFill="1">
      <alignment vertical="center"/>
    </xf>
    <xf numFmtId="0" fontId="25" fillId="4" borderId="0" xfId="3" applyFont="1" applyFill="1" applyAlignment="1">
      <alignment horizontal="left" vertical="center"/>
    </xf>
    <xf numFmtId="0" fontId="39" fillId="4" borderId="0" xfId="3" applyFont="1" applyFill="1" applyAlignment="1">
      <alignment horizontal="left" vertical="center"/>
    </xf>
    <xf numFmtId="0" fontId="25" fillId="4" borderId="0" xfId="3" applyFont="1" applyFill="1">
      <alignment vertical="center"/>
    </xf>
    <xf numFmtId="0" fontId="25" fillId="5" borderId="1" xfId="3" applyFont="1" applyFill="1" applyBorder="1" applyAlignment="1">
      <alignment horizontal="left" vertical="center"/>
    </xf>
    <xf numFmtId="0" fontId="25" fillId="4" borderId="0" xfId="3" applyFont="1" applyFill="1" applyAlignment="1">
      <alignment vertical="center"/>
    </xf>
    <xf numFmtId="0" fontId="25" fillId="6" borderId="1" xfId="3" applyFont="1" applyFill="1" applyBorder="1" applyAlignment="1">
      <alignment horizontal="left" vertical="center"/>
    </xf>
    <xf numFmtId="0" fontId="40" fillId="4" borderId="0" xfId="3" applyFont="1" applyFill="1" applyAlignment="1">
      <alignment horizontal="left" vertical="center"/>
    </xf>
    <xf numFmtId="0" fontId="25" fillId="4" borderId="0" xfId="3" applyFont="1" applyFill="1" applyBorder="1" applyAlignment="1">
      <alignment horizontal="center" vertical="center"/>
    </xf>
    <xf numFmtId="0" fontId="25" fillId="4" borderId="0" xfId="3" applyFont="1" applyFill="1" applyBorder="1" applyAlignment="1">
      <alignment horizontal="left" vertical="center"/>
    </xf>
    <xf numFmtId="0" fontId="25" fillId="4" borderId="1" xfId="3" applyFont="1" applyFill="1" applyBorder="1" applyAlignment="1">
      <alignment horizontal="center" vertical="center"/>
    </xf>
    <xf numFmtId="0" fontId="25" fillId="4" borderId="1" xfId="3" applyFont="1" applyFill="1" applyBorder="1" applyAlignment="1">
      <alignment horizontal="left" vertical="center"/>
    </xf>
    <xf numFmtId="0" fontId="41" fillId="4" borderId="0" xfId="3" applyFont="1" applyFill="1">
      <alignment vertical="center"/>
    </xf>
    <xf numFmtId="0" fontId="41" fillId="4" borderId="0" xfId="3" applyFont="1" applyFill="1" applyAlignment="1">
      <alignment horizontal="left" vertical="center"/>
    </xf>
    <xf numFmtId="0" fontId="25" fillId="4" borderId="0" xfId="3" applyFont="1" applyFill="1" applyBorder="1">
      <alignment vertical="center"/>
    </xf>
    <xf numFmtId="0" fontId="43" fillId="4" borderId="0" xfId="3" applyFont="1" applyFill="1" applyAlignment="1">
      <alignment vertical="center"/>
    </xf>
    <xf numFmtId="0" fontId="41" fillId="4" borderId="0" xfId="3" applyFont="1" applyFill="1" applyBorder="1">
      <alignment vertical="center"/>
    </xf>
    <xf numFmtId="0" fontId="41" fillId="4" borderId="0" xfId="3" applyFont="1" applyFill="1" applyBorder="1" applyAlignment="1">
      <alignment vertical="center"/>
    </xf>
    <xf numFmtId="0" fontId="41" fillId="4" borderId="0" xfId="3" applyFont="1" applyFill="1" applyBorder="1" applyAlignment="1">
      <alignment vertical="center" shrinkToFit="1"/>
    </xf>
    <xf numFmtId="0" fontId="25" fillId="4" borderId="0" xfId="3" applyFont="1" applyFill="1" applyAlignment="1">
      <alignment vertical="center" wrapText="1"/>
    </xf>
    <xf numFmtId="0" fontId="25" fillId="8" borderId="0" xfId="3" applyFont="1" applyFill="1" applyAlignment="1">
      <alignment vertical="center" wrapText="1"/>
    </xf>
    <xf numFmtId="0" fontId="28" fillId="4" borderId="0" xfId="3" applyFont="1" applyFill="1" applyAlignment="1"/>
    <xf numFmtId="0" fontId="28" fillId="4" borderId="0" xfId="3" applyFont="1" applyFill="1">
      <alignment vertical="center"/>
    </xf>
    <xf numFmtId="0" fontId="28" fillId="4" borderId="0" xfId="3" applyFont="1" applyFill="1" applyAlignment="1">
      <alignment vertical="center" wrapText="1"/>
    </xf>
    <xf numFmtId="0" fontId="28" fillId="4" borderId="0" xfId="3" applyFont="1" applyFill="1" applyAlignment="1">
      <alignment horizontal="justify" vertical="center" wrapText="1"/>
    </xf>
    <xf numFmtId="0" fontId="44" fillId="4" borderId="0" xfId="3" applyFont="1" applyFill="1">
      <alignment vertical="center"/>
    </xf>
    <xf numFmtId="0" fontId="44" fillId="4" borderId="122" xfId="3" applyFont="1" applyFill="1" applyBorder="1">
      <alignment vertical="center"/>
    </xf>
    <xf numFmtId="0" fontId="44" fillId="4" borderId="121" xfId="3" applyFont="1" applyFill="1" applyBorder="1">
      <alignment vertical="center"/>
    </xf>
    <xf numFmtId="0" fontId="44" fillId="4" borderId="36" xfId="3" applyFont="1" applyFill="1" applyBorder="1">
      <alignment vertical="center"/>
    </xf>
    <xf numFmtId="0" fontId="34" fillId="4" borderId="53" xfId="3" applyFont="1" applyFill="1" applyBorder="1" applyAlignment="1">
      <alignment vertical="center" shrinkToFit="1"/>
    </xf>
    <xf numFmtId="0" fontId="34" fillId="4" borderId="1" xfId="3" applyFont="1" applyFill="1" applyBorder="1" applyAlignment="1">
      <alignment vertical="center" shrinkToFit="1"/>
    </xf>
    <xf numFmtId="0" fontId="34" fillId="4" borderId="4" xfId="3" applyFont="1" applyFill="1" applyBorder="1" applyAlignment="1">
      <alignment vertical="center" shrinkToFit="1"/>
    </xf>
    <xf numFmtId="0" fontId="34" fillId="4" borderId="133" xfId="3" applyFont="1" applyFill="1" applyBorder="1" applyAlignment="1">
      <alignment vertical="center" shrinkToFit="1"/>
    </xf>
    <xf numFmtId="0" fontId="34" fillId="4" borderId="35" xfId="3" applyFont="1" applyFill="1" applyBorder="1" applyAlignment="1">
      <alignment vertical="center" shrinkToFit="1"/>
    </xf>
    <xf numFmtId="0" fontId="35" fillId="4" borderId="134" xfId="3" applyFont="1" applyFill="1" applyBorder="1" applyAlignment="1">
      <alignment horizontal="center" vertical="center"/>
    </xf>
    <xf numFmtId="0" fontId="35" fillId="4" borderId="135" xfId="3" applyFont="1" applyFill="1" applyBorder="1" applyAlignment="1">
      <alignment horizontal="center" vertical="center"/>
    </xf>
    <xf numFmtId="0" fontId="35" fillId="4" borderId="136" xfId="3" applyFont="1" applyFill="1" applyBorder="1" applyAlignment="1">
      <alignment horizontal="center" vertical="center"/>
    </xf>
    <xf numFmtId="0" fontId="44" fillId="4" borderId="137" xfId="3" applyFont="1" applyFill="1" applyBorder="1" applyAlignment="1">
      <alignment horizontal="center" vertical="center"/>
    </xf>
    <xf numFmtId="0" fontId="31" fillId="4" borderId="0" xfId="3" applyFont="1" applyFill="1" applyBorder="1">
      <alignment vertical="center"/>
    </xf>
    <xf numFmtId="0" fontId="31" fillId="4" borderId="1" xfId="3" applyFont="1" applyFill="1" applyBorder="1" applyAlignment="1">
      <alignment vertical="center" shrinkToFit="1"/>
    </xf>
    <xf numFmtId="0" fontId="31" fillId="4" borderId="1" xfId="3" applyFont="1" applyFill="1" applyBorder="1">
      <alignment vertical="center"/>
    </xf>
    <xf numFmtId="0" fontId="31" fillId="4" borderId="1" xfId="3" applyFont="1" applyFill="1" applyBorder="1" applyAlignment="1">
      <alignment horizontal="center" vertical="center"/>
    </xf>
    <xf numFmtId="0" fontId="45" fillId="0" borderId="0" xfId="0" applyFont="1" applyAlignment="1">
      <alignment vertical="top" wrapText="1"/>
    </xf>
    <xf numFmtId="0" fontId="45" fillId="0" borderId="0" xfId="0" applyFont="1" applyAlignment="1">
      <alignment horizontal="center" vertical="top" wrapText="1"/>
    </xf>
    <xf numFmtId="0" fontId="10" fillId="0" borderId="0" xfId="0" applyFont="1" applyAlignment="1">
      <alignment vertical="top"/>
    </xf>
    <xf numFmtId="0" fontId="10" fillId="0" borderId="0" xfId="0" applyFont="1" applyAlignment="1">
      <alignment vertical="top" wrapText="1"/>
    </xf>
    <xf numFmtId="0" fontId="47" fillId="0" borderId="0" xfId="0" applyFont="1" applyAlignment="1">
      <alignment vertical="top" wrapText="1"/>
    </xf>
    <xf numFmtId="0" fontId="10" fillId="0" borderId="0" xfId="0" applyFont="1" applyFill="1" applyBorder="1" applyAlignment="1">
      <alignment vertical="top" wrapText="1"/>
    </xf>
    <xf numFmtId="0" fontId="10" fillId="0" borderId="0" xfId="0" applyFont="1" applyBorder="1" applyAlignment="1">
      <alignment vertical="top" wrapText="1"/>
    </xf>
    <xf numFmtId="0" fontId="10" fillId="0" borderId="0" xfId="0" applyFont="1" applyFill="1" applyAlignment="1">
      <alignment vertical="top" wrapText="1"/>
    </xf>
    <xf numFmtId="0" fontId="47" fillId="0" borderId="2" xfId="0" applyFont="1" applyFill="1" applyBorder="1" applyAlignment="1">
      <alignment horizontal="center" vertical="top" wrapText="1"/>
    </xf>
    <xf numFmtId="0" fontId="47" fillId="0" borderId="2" xfId="0" applyFont="1" applyBorder="1" applyAlignment="1">
      <alignment horizontal="center" vertical="top" wrapText="1"/>
    </xf>
    <xf numFmtId="49" fontId="45" fillId="0" borderId="0" xfId="0" applyNumberFormat="1" applyFont="1" applyAlignment="1">
      <alignment horizontal="center" vertical="top" wrapText="1"/>
    </xf>
    <xf numFmtId="49" fontId="10" fillId="0" borderId="0" xfId="0" applyNumberFormat="1" applyFont="1" applyAlignment="1">
      <alignment horizontal="center" vertical="top" wrapText="1"/>
    </xf>
    <xf numFmtId="49" fontId="47" fillId="0" borderId="9" xfId="0" applyNumberFormat="1" applyFont="1" applyFill="1" applyBorder="1" applyAlignment="1">
      <alignment horizontal="center" vertical="top" wrapText="1"/>
    </xf>
    <xf numFmtId="49" fontId="47" fillId="0" borderId="0" xfId="0" applyNumberFormat="1" applyFont="1" applyAlignment="1">
      <alignment horizontal="center" vertical="top" wrapText="1"/>
    </xf>
    <xf numFmtId="49" fontId="47" fillId="0" borderId="3"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47" fillId="0" borderId="1" xfId="0" applyNumberFormat="1" applyFont="1" applyFill="1" applyBorder="1" applyAlignment="1">
      <alignment horizontal="center" vertical="top" wrapText="1"/>
    </xf>
    <xf numFmtId="0" fontId="47" fillId="0" borderId="1" xfId="0" applyFont="1" applyFill="1" applyBorder="1" applyAlignment="1">
      <alignment horizontal="center" vertical="top" wrapText="1"/>
    </xf>
    <xf numFmtId="49" fontId="47" fillId="4" borderId="1" xfId="0" applyNumberFormat="1" applyFont="1" applyFill="1" applyBorder="1" applyAlignment="1">
      <alignment horizontal="center" vertical="top" wrapText="1"/>
    </xf>
    <xf numFmtId="0" fontId="47" fillId="4" borderId="1" xfId="0" applyFont="1" applyFill="1" applyBorder="1" applyAlignment="1">
      <alignment horizontal="center" vertical="top" wrapText="1"/>
    </xf>
    <xf numFmtId="0" fontId="47" fillId="0" borderId="0" xfId="0" applyFont="1" applyFill="1" applyAlignment="1">
      <alignment vertical="top" wrapText="1"/>
    </xf>
    <xf numFmtId="49" fontId="47" fillId="0" borderId="1" xfId="0" applyNumberFormat="1" applyFont="1" applyBorder="1" applyAlignment="1">
      <alignment horizontal="center" vertical="top" wrapText="1"/>
    </xf>
    <xf numFmtId="0" fontId="47" fillId="0" borderId="1" xfId="0" applyFont="1" applyFill="1" applyBorder="1" applyAlignment="1">
      <alignment horizontal="center" vertical="top" wrapText="1"/>
    </xf>
    <xf numFmtId="0" fontId="47" fillId="0" borderId="2" xfId="0" applyFont="1" applyFill="1" applyBorder="1" applyAlignment="1">
      <alignment horizontal="center" vertical="top" wrapText="1"/>
    </xf>
    <xf numFmtId="0" fontId="47" fillId="0" borderId="1" xfId="0" applyFont="1" applyFill="1" applyBorder="1" applyAlignment="1">
      <alignment horizontal="center" vertical="top" wrapText="1"/>
    </xf>
    <xf numFmtId="49" fontId="20" fillId="0" borderId="1" xfId="0" applyNumberFormat="1" applyFont="1" applyFill="1" applyBorder="1" applyAlignment="1">
      <alignment horizontal="center" vertical="top" wrapText="1"/>
    </xf>
    <xf numFmtId="0" fontId="47" fillId="0" borderId="2" xfId="0" applyFont="1" applyFill="1" applyBorder="1" applyAlignment="1">
      <alignment horizontal="center" vertical="top" wrapText="1"/>
    </xf>
    <xf numFmtId="0" fontId="47" fillId="0" borderId="1" xfId="0" applyFont="1" applyFill="1" applyBorder="1" applyAlignment="1">
      <alignment horizontal="center" vertical="top" wrapText="1"/>
    </xf>
    <xf numFmtId="0" fontId="47" fillId="0" borderId="2" xfId="0" applyFont="1" applyFill="1" applyBorder="1" applyAlignment="1">
      <alignment horizontal="center" vertical="top" wrapText="1"/>
    </xf>
    <xf numFmtId="49" fontId="47" fillId="0" borderId="10" xfId="0" applyNumberFormat="1" applyFont="1" applyFill="1" applyBorder="1" applyAlignment="1">
      <alignment horizontal="center" vertical="top" wrapText="1"/>
    </xf>
    <xf numFmtId="49" fontId="47" fillId="0" borderId="29" xfId="0" applyNumberFormat="1" applyFont="1" applyFill="1" applyBorder="1" applyAlignment="1">
      <alignment horizontal="center" vertical="top" wrapText="1"/>
    </xf>
    <xf numFmtId="49" fontId="47" fillId="0" borderId="14" xfId="0" applyNumberFormat="1" applyFont="1" applyFill="1" applyBorder="1" applyAlignment="1">
      <alignment horizontal="center" vertical="top" wrapText="1"/>
    </xf>
    <xf numFmtId="0" fontId="47" fillId="0" borderId="1" xfId="0" applyFont="1" applyFill="1" applyBorder="1" applyAlignment="1">
      <alignment horizontal="center" vertical="top" wrapText="1"/>
    </xf>
    <xf numFmtId="0" fontId="47" fillId="0" borderId="1" xfId="0" applyFont="1" applyFill="1" applyBorder="1" applyAlignment="1">
      <alignment horizontal="center" vertical="top" wrapText="1"/>
    </xf>
    <xf numFmtId="0" fontId="4" fillId="9" borderId="1" xfId="1" applyFont="1" applyFill="1" applyBorder="1" applyAlignment="1">
      <alignment horizontal="left" vertical="center"/>
    </xf>
    <xf numFmtId="0" fontId="0" fillId="0" borderId="0" xfId="0" applyAlignment="1">
      <alignment horizontal="left" vertical="top"/>
    </xf>
    <xf numFmtId="0" fontId="57" fillId="0" borderId="2" xfId="0" applyFont="1" applyFill="1" applyBorder="1" applyAlignment="1">
      <alignment vertical="center"/>
    </xf>
    <xf numFmtId="0" fontId="58" fillId="0" borderId="3" xfId="0" applyFont="1" applyFill="1" applyBorder="1" applyAlignment="1">
      <alignment vertical="center"/>
    </xf>
    <xf numFmtId="0" fontId="58" fillId="0" borderId="4" xfId="0" applyFont="1" applyFill="1" applyBorder="1" applyAlignment="1">
      <alignment horizontal="center" vertical="top"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right" vertical="center"/>
    </xf>
    <xf numFmtId="0" fontId="8" fillId="0" borderId="138" xfId="0" applyFont="1" applyFill="1" applyBorder="1" applyAlignment="1">
      <alignment horizontal="center" vertical="center" wrapText="1"/>
    </xf>
    <xf numFmtId="0" fontId="10" fillId="0" borderId="3" xfId="0" applyFont="1" applyBorder="1" applyAlignment="1">
      <alignment vertical="top" wrapText="1"/>
    </xf>
    <xf numFmtId="0" fontId="8" fillId="0" borderId="5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7" fillId="0" borderId="5" xfId="0" applyFont="1" applyFill="1" applyBorder="1" applyAlignment="1">
      <alignment vertical="center"/>
    </xf>
    <xf numFmtId="0" fontId="58" fillId="0" borderId="6" xfId="0" applyFont="1" applyFill="1" applyBorder="1" applyAlignment="1">
      <alignment vertical="center"/>
    </xf>
    <xf numFmtId="0" fontId="58" fillId="0" borderId="12" xfId="0" applyFont="1" applyFill="1" applyBorder="1" applyAlignment="1">
      <alignment horizontal="center" vertical="top"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right" vertical="center"/>
    </xf>
    <xf numFmtId="0" fontId="8" fillId="0" borderId="139" xfId="0" applyFont="1" applyFill="1" applyBorder="1" applyAlignment="1">
      <alignment horizontal="center" vertical="center" wrapText="1"/>
    </xf>
    <xf numFmtId="0" fontId="10" fillId="0" borderId="6" xfId="0" applyFont="1" applyBorder="1" applyAlignment="1">
      <alignment vertical="top" wrapText="1"/>
    </xf>
    <xf numFmtId="0" fontId="10" fillId="0" borderId="140" xfId="0" applyFont="1" applyBorder="1" applyAlignment="1">
      <alignment vertical="top" wrapText="1"/>
    </xf>
    <xf numFmtId="0" fontId="46" fillId="0" borderId="0" xfId="0" applyFont="1" applyAlignment="1">
      <alignment vertical="center" wrapText="1"/>
    </xf>
    <xf numFmtId="0" fontId="8" fillId="0" borderId="1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7" fillId="0" borderId="0" xfId="0" applyFont="1" applyAlignment="1"/>
    <xf numFmtId="0" fontId="47" fillId="0" borderId="0" xfId="0" applyFont="1" applyAlignment="1">
      <alignment wrapText="1"/>
    </xf>
    <xf numFmtId="49" fontId="47" fillId="0" borderId="0" xfId="0" applyNumberFormat="1" applyFont="1" applyAlignment="1">
      <alignment horizontal="center" wrapText="1"/>
    </xf>
    <xf numFmtId="0" fontId="10" fillId="0" borderId="0" xfId="0" applyFont="1" applyAlignment="1"/>
    <xf numFmtId="0" fontId="10" fillId="0" borderId="0" xfId="0" applyFont="1" applyAlignment="1">
      <alignment wrapText="1"/>
    </xf>
    <xf numFmtId="49" fontId="10" fillId="0" borderId="0" xfId="0" applyNumberFormat="1" applyFont="1" applyAlignment="1">
      <alignment horizontal="center" wrapText="1"/>
    </xf>
    <xf numFmtId="49" fontId="50" fillId="0" borderId="1" xfId="0" applyNumberFormat="1" applyFont="1" applyFill="1" applyBorder="1" applyAlignment="1">
      <alignment horizontal="center" vertical="top" wrapText="1"/>
    </xf>
    <xf numFmtId="0" fontId="10" fillId="0" borderId="141" xfId="0" applyFont="1" applyBorder="1" applyAlignment="1">
      <alignment vertical="top" wrapText="1"/>
    </xf>
    <xf numFmtId="0" fontId="46" fillId="2" borderId="6" xfId="0" applyFont="1" applyFill="1" applyBorder="1" applyAlignment="1">
      <alignment horizontal="center" vertical="center" wrapText="1"/>
    </xf>
    <xf numFmtId="0" fontId="47" fillId="0" borderId="2" xfId="0"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49" fontId="20" fillId="0" borderId="29" xfId="0" applyNumberFormat="1" applyFont="1" applyFill="1" applyBorder="1" applyAlignment="1">
      <alignment horizontal="center" vertical="top" wrapText="1"/>
    </xf>
    <xf numFmtId="49" fontId="20" fillId="0" borderId="14" xfId="0" applyNumberFormat="1" applyFont="1" applyFill="1" applyBorder="1" applyAlignment="1">
      <alignment horizontal="center" vertical="top" wrapText="1"/>
    </xf>
    <xf numFmtId="0" fontId="58" fillId="0" borderId="50" xfId="0" applyFont="1" applyFill="1" applyBorder="1" applyAlignment="1">
      <alignment vertical="center"/>
    </xf>
    <xf numFmtId="0" fontId="10" fillId="0" borderId="3" xfId="0" applyFont="1" applyFill="1" applyBorder="1" applyAlignment="1">
      <alignment horizontal="right" vertical="center"/>
    </xf>
    <xf numFmtId="0" fontId="10" fillId="0" borderId="138" xfId="0" applyFont="1" applyFill="1" applyBorder="1" applyAlignment="1">
      <alignment horizontal="center" vertical="center" wrapText="1"/>
    </xf>
    <xf numFmtId="0" fontId="57" fillId="0" borderId="0"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10" fontId="9" fillId="0" borderId="0" xfId="0" applyNumberFormat="1" applyFont="1" applyBorder="1" applyAlignment="1">
      <alignment vertical="center" wrapText="1"/>
    </xf>
    <xf numFmtId="179" fontId="10" fillId="0" borderId="0" xfId="0" applyNumberFormat="1" applyFont="1" applyFill="1" applyBorder="1" applyAlignment="1">
      <alignment horizontal="left" vertical="center" wrapText="1"/>
    </xf>
    <xf numFmtId="0" fontId="10" fillId="0"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10" fillId="0" borderId="141" xfId="0" applyFont="1" applyBorder="1" applyAlignment="1">
      <alignment horizontal="center" vertical="top" wrapText="1"/>
    </xf>
    <xf numFmtId="0" fontId="10" fillId="0" borderId="3" xfId="0" applyFont="1" applyFill="1" applyBorder="1" applyAlignment="1">
      <alignment horizontal="center" vertical="center" wrapText="1"/>
    </xf>
    <xf numFmtId="0" fontId="47" fillId="0" borderId="1" xfId="0" applyFont="1" applyFill="1" applyBorder="1" applyAlignment="1">
      <alignment horizontal="left" vertical="top" wrapText="1"/>
    </xf>
    <xf numFmtId="0" fontId="20" fillId="0" borderId="0" xfId="2" applyFont="1" applyFill="1">
      <alignment vertical="center"/>
    </xf>
    <xf numFmtId="0" fontId="47" fillId="0" borderId="0" xfId="2" applyFont="1" applyFill="1">
      <alignment vertical="center"/>
    </xf>
    <xf numFmtId="0" fontId="10" fillId="0" borderId="1" xfId="2"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xf>
    <xf numFmtId="0" fontId="10" fillId="0" borderId="0" xfId="2" applyFont="1" applyFill="1" applyAlignment="1">
      <alignment horizontal="center" vertical="center"/>
    </xf>
    <xf numFmtId="49" fontId="47" fillId="0" borderId="30" xfId="0" applyNumberFormat="1" applyFont="1" applyFill="1" applyBorder="1" applyAlignment="1">
      <alignment horizontal="center" vertical="top" wrapText="1"/>
    </xf>
    <xf numFmtId="0" fontId="47" fillId="0" borderId="30" xfId="0" applyFont="1" applyFill="1" applyBorder="1" applyAlignment="1">
      <alignment horizontal="left" vertical="top" wrapText="1"/>
    </xf>
    <xf numFmtId="0" fontId="20" fillId="0" borderId="1" xfId="2" applyFont="1" applyFill="1" applyBorder="1" applyAlignment="1">
      <alignment horizontal="center" vertical="top" shrinkToFit="1"/>
    </xf>
    <xf numFmtId="0" fontId="10" fillId="0" borderId="1" xfId="2" applyFont="1" applyFill="1" applyBorder="1" applyAlignment="1">
      <alignment horizontal="center" vertical="center" shrinkToFit="1"/>
    </xf>
    <xf numFmtId="0" fontId="10" fillId="0" borderId="1" xfId="2" applyFont="1" applyFill="1" applyBorder="1" applyAlignment="1">
      <alignment horizontal="center" vertical="top" shrinkToFit="1"/>
    </xf>
    <xf numFmtId="49" fontId="10" fillId="0" borderId="1" xfId="2" applyNumberFormat="1" applyFont="1" applyFill="1" applyBorder="1" applyAlignment="1">
      <alignment horizontal="center" vertical="top" shrinkToFit="1"/>
    </xf>
    <xf numFmtId="0" fontId="19" fillId="0" borderId="0" xfId="2" applyFont="1" applyFill="1">
      <alignment vertical="center"/>
    </xf>
    <xf numFmtId="0" fontId="10" fillId="0" borderId="0" xfId="2" applyFont="1" applyFill="1" applyBorder="1" applyAlignment="1">
      <alignment horizontal="left" vertical="center"/>
    </xf>
    <xf numFmtId="0" fontId="10" fillId="0" borderId="0" xfId="2" applyFont="1" applyFill="1" applyAlignment="1">
      <alignment horizontal="left" vertical="center"/>
    </xf>
    <xf numFmtId="0" fontId="10" fillId="0" borderId="1" xfId="2" applyFont="1" applyFill="1" applyBorder="1" applyAlignment="1">
      <alignment horizontal="center" vertical="top"/>
    </xf>
    <xf numFmtId="0" fontId="10" fillId="0" borderId="1" xfId="2" applyFont="1" applyFill="1" applyBorder="1">
      <alignment vertical="center"/>
    </xf>
    <xf numFmtId="0" fontId="10" fillId="0" borderId="0" xfId="2" applyFont="1" applyFill="1">
      <alignment vertical="center"/>
    </xf>
    <xf numFmtId="0" fontId="10" fillId="0" borderId="1" xfId="2" applyFont="1" applyFill="1" applyBorder="1" applyAlignment="1">
      <alignment vertical="center"/>
    </xf>
    <xf numFmtId="0" fontId="10" fillId="0" borderId="0" xfId="2" applyFont="1" applyFill="1" applyAlignment="1">
      <alignment vertical="center"/>
    </xf>
    <xf numFmtId="0" fontId="10" fillId="0" borderId="1" xfId="2" applyFont="1" applyFill="1" applyBorder="1" applyAlignment="1">
      <alignment vertical="center" wrapText="1" shrinkToFit="1"/>
    </xf>
    <xf numFmtId="0" fontId="10" fillId="0" borderId="0" xfId="2" applyFont="1" applyFill="1" applyAlignment="1">
      <alignment vertical="center" wrapText="1" shrinkToFit="1"/>
    </xf>
    <xf numFmtId="0" fontId="10" fillId="0" borderId="1" xfId="2" applyFont="1" applyFill="1" applyBorder="1" applyAlignment="1">
      <alignment horizontal="center" vertical="top" wrapText="1"/>
    </xf>
    <xf numFmtId="0" fontId="19" fillId="0" borderId="1" xfId="2" applyFont="1" applyFill="1" applyBorder="1">
      <alignment vertical="center"/>
    </xf>
    <xf numFmtId="0" fontId="4" fillId="0" borderId="1" xfId="2" applyFont="1" applyFill="1" applyBorder="1">
      <alignment vertical="center"/>
    </xf>
    <xf numFmtId="0" fontId="4" fillId="0" borderId="0" xfId="2" applyFont="1" applyFill="1">
      <alignment vertical="center"/>
    </xf>
    <xf numFmtId="0" fontId="10" fillId="0" borderId="1" xfId="2" applyFont="1" applyFill="1" applyBorder="1" applyAlignment="1">
      <alignment horizontal="left" vertical="center"/>
    </xf>
    <xf numFmtId="0" fontId="10" fillId="0" borderId="1" xfId="2" applyFont="1" applyFill="1" applyBorder="1" applyAlignment="1">
      <alignment horizontal="center" vertical="center" wrapText="1" shrinkToFit="1"/>
    </xf>
    <xf numFmtId="0" fontId="10" fillId="0" borderId="1" xfId="2" applyFont="1" applyFill="1" applyBorder="1" applyAlignment="1">
      <alignment horizontal="left" vertical="center" wrapText="1"/>
    </xf>
    <xf numFmtId="0" fontId="10" fillId="0" borderId="0" xfId="2" applyFont="1" applyFill="1" applyAlignment="1">
      <alignment horizontal="left" vertical="center" wrapText="1"/>
    </xf>
    <xf numFmtId="0" fontId="10" fillId="0" borderId="1" xfId="2" applyFont="1" applyFill="1" applyBorder="1" applyAlignment="1">
      <alignment horizontal="center" vertical="top" wrapText="1" shrinkToFit="1"/>
    </xf>
    <xf numFmtId="0" fontId="20" fillId="0" borderId="1" xfId="2" applyFont="1" applyFill="1" applyBorder="1" applyAlignment="1">
      <alignment vertical="center"/>
    </xf>
    <xf numFmtId="0" fontId="61" fillId="0" borderId="5" xfId="1" applyFont="1" applyBorder="1" applyAlignment="1">
      <alignment vertical="center"/>
    </xf>
    <xf numFmtId="0" fontId="61" fillId="0" borderId="6" xfId="1" applyFont="1" applyBorder="1" applyAlignment="1">
      <alignment vertical="center"/>
    </xf>
    <xf numFmtId="0" fontId="11" fillId="0" borderId="6" xfId="1" applyFont="1" applyBorder="1"/>
    <xf numFmtId="0" fontId="61" fillId="0" borderId="8" xfId="1" applyFont="1" applyBorder="1" applyAlignment="1">
      <alignment vertical="center"/>
    </xf>
    <xf numFmtId="0" fontId="61" fillId="0" borderId="9" xfId="1" applyFont="1" applyBorder="1" applyAlignment="1">
      <alignment vertical="center"/>
    </xf>
    <xf numFmtId="0" fontId="61" fillId="0" borderId="13" xfId="1" applyFont="1" applyBorder="1" applyAlignment="1">
      <alignment vertical="center"/>
    </xf>
    <xf numFmtId="0" fontId="11" fillId="0" borderId="0" xfId="1" applyFont="1" applyFill="1"/>
    <xf numFmtId="0" fontId="3" fillId="0" borderId="0" xfId="1" applyFill="1"/>
    <xf numFmtId="0" fontId="11" fillId="0" borderId="2" xfId="1" applyFont="1" applyFill="1" applyBorder="1" applyAlignment="1">
      <alignment horizontal="center" vertical="center"/>
    </xf>
    <xf numFmtId="0" fontId="3" fillId="0" borderId="4" xfId="1" applyFill="1" applyBorder="1" applyAlignment="1">
      <alignment horizontal="center" vertical="center"/>
    </xf>
    <xf numFmtId="0" fontId="11" fillId="0" borderId="12" xfId="1" applyFont="1" applyBorder="1"/>
    <xf numFmtId="0" fontId="11" fillId="0" borderId="0" xfId="1" applyFont="1" applyBorder="1" applyAlignment="1"/>
    <xf numFmtId="0" fontId="4" fillId="0" borderId="0" xfId="1" applyFont="1" applyBorder="1" applyAlignment="1">
      <alignment vertical="center"/>
    </xf>
    <xf numFmtId="0" fontId="3" fillId="0" borderId="0" xfId="1" applyFont="1" applyBorder="1" applyAlignment="1"/>
    <xf numFmtId="0" fontId="62" fillId="0" borderId="5" xfId="1" applyFont="1" applyBorder="1" applyAlignment="1">
      <alignment vertical="center"/>
    </xf>
    <xf numFmtId="0" fontId="3" fillId="0" borderId="6" xfId="1" applyFont="1" applyBorder="1" applyAlignment="1"/>
    <xf numFmtId="0" fontId="3" fillId="0" borderId="12" xfId="1" applyFont="1" applyBorder="1" applyAlignment="1"/>
    <xf numFmtId="0" fontId="62" fillId="0" borderId="7" xfId="1" applyFont="1" applyBorder="1" applyAlignment="1">
      <alignment vertical="center"/>
    </xf>
    <xf numFmtId="0" fontId="3" fillId="0" borderId="11" xfId="1" applyFont="1" applyBorder="1" applyAlignment="1"/>
    <xf numFmtId="0" fontId="62" fillId="0" borderId="8" xfId="1" applyFont="1" applyBorder="1" applyAlignment="1">
      <alignment vertical="center"/>
    </xf>
    <xf numFmtId="0" fontId="4" fillId="0" borderId="9" xfId="1" applyFont="1" applyBorder="1" applyAlignment="1">
      <alignment vertical="center"/>
    </xf>
    <xf numFmtId="0" fontId="3" fillId="0" borderId="9" xfId="1" applyFont="1" applyBorder="1" applyAlignment="1"/>
    <xf numFmtId="0" fontId="3" fillId="0" borderId="13" xfId="1" applyFont="1" applyBorder="1" applyAlignment="1"/>
    <xf numFmtId="0" fontId="11" fillId="0" borderId="142" xfId="1" applyFont="1" applyFill="1" applyBorder="1" applyAlignment="1">
      <alignment horizontal="center" vertical="center"/>
    </xf>
    <xf numFmtId="0" fontId="11" fillId="0" borderId="143" xfId="1" applyFont="1" applyFill="1" applyBorder="1" applyAlignment="1">
      <alignment horizontal="center" vertical="center"/>
    </xf>
    <xf numFmtId="0" fontId="11" fillId="0" borderId="144" xfId="1" applyFont="1" applyFill="1" applyBorder="1" applyAlignment="1">
      <alignment horizontal="center" vertical="center"/>
    </xf>
    <xf numFmtId="0" fontId="11" fillId="0" borderId="145" xfId="1" applyFont="1" applyFill="1" applyBorder="1" applyAlignment="1">
      <alignment horizontal="center" vertical="center"/>
    </xf>
    <xf numFmtId="0" fontId="0" fillId="0" borderId="0" xfId="0" applyAlignment="1">
      <alignment horizontal="left" vertical="center"/>
    </xf>
    <xf numFmtId="0" fontId="47" fillId="0" borderId="0" xfId="2" applyFont="1" applyFill="1" applyAlignment="1">
      <alignment vertical="center"/>
    </xf>
    <xf numFmtId="0" fontId="10" fillId="0" borderId="146" xfId="2" applyFont="1" applyFill="1" applyBorder="1">
      <alignment vertical="center"/>
    </xf>
    <xf numFmtId="49" fontId="47" fillId="0" borderId="1" xfId="0" applyNumberFormat="1" applyFont="1" applyFill="1" applyBorder="1" applyAlignment="1">
      <alignment horizontal="center" vertical="top" wrapText="1"/>
    </xf>
    <xf numFmtId="49" fontId="10" fillId="0" borderId="1" xfId="2" applyNumberFormat="1" applyFont="1" applyFill="1" applyBorder="1" applyAlignment="1">
      <alignment horizontal="center" vertical="top" wrapText="1"/>
    </xf>
    <xf numFmtId="0" fontId="46" fillId="2" borderId="6" xfId="0" applyFont="1" applyFill="1" applyBorder="1" applyAlignment="1">
      <alignment horizontal="center" vertical="center" wrapText="1"/>
    </xf>
    <xf numFmtId="0" fontId="10" fillId="0" borderId="2" xfId="0" applyFont="1" applyFill="1" applyBorder="1" applyAlignment="1">
      <alignment horizontal="center" vertical="top" wrapText="1"/>
    </xf>
    <xf numFmtId="10" fontId="9" fillId="0" borderId="3" xfId="0" applyNumberFormat="1" applyFont="1" applyBorder="1" applyAlignment="1">
      <alignment vertical="center" wrapText="1"/>
    </xf>
    <xf numFmtId="0" fontId="10" fillId="0" borderId="4" xfId="0" applyFont="1" applyFill="1" applyBorder="1" applyAlignment="1">
      <alignment horizontal="center" vertical="center" wrapText="1"/>
    </xf>
    <xf numFmtId="0" fontId="46" fillId="2" borderId="3" xfId="0" applyFont="1" applyFill="1" applyBorder="1" applyAlignment="1">
      <alignment horizontal="center" vertical="center" wrapText="1"/>
    </xf>
    <xf numFmtId="49" fontId="47" fillId="0" borderId="1" xfId="0" applyNumberFormat="1" applyFont="1" applyFill="1" applyBorder="1" applyAlignment="1">
      <alignment horizontal="center" vertical="top" wrapText="1"/>
    </xf>
    <xf numFmtId="0" fontId="47" fillId="0" borderId="2" xfId="0" applyFont="1" applyFill="1" applyBorder="1" applyAlignment="1">
      <alignment horizontal="center" vertical="top" wrapText="1"/>
    </xf>
    <xf numFmtId="0" fontId="47" fillId="0" borderId="0" xfId="2" applyFont="1" applyFill="1" applyBorder="1" applyAlignment="1">
      <alignment horizontal="left" vertical="center" wrapText="1"/>
    </xf>
    <xf numFmtId="0" fontId="10" fillId="0" borderId="1" xfId="2" applyFont="1" applyFill="1" applyBorder="1" applyAlignment="1">
      <alignment horizontal="center" vertical="center"/>
    </xf>
    <xf numFmtId="0" fontId="10" fillId="0" borderId="1" xfId="2" applyFont="1" applyFill="1" applyBorder="1" applyAlignment="1">
      <alignment vertical="top" wrapText="1"/>
    </xf>
    <xf numFmtId="49" fontId="10" fillId="0" borderId="1" xfId="2" applyNumberFormat="1" applyFont="1" applyFill="1" applyBorder="1" applyAlignment="1">
      <alignment horizontal="center" vertical="top" wrapText="1" shrinkToFit="1"/>
    </xf>
    <xf numFmtId="0" fontId="20" fillId="0" borderId="1" xfId="2" applyFont="1" applyFill="1" applyBorder="1" applyAlignment="1">
      <alignment vertical="center" wrapText="1"/>
    </xf>
    <xf numFmtId="0" fontId="20" fillId="0" borderId="1" xfId="2" applyFont="1" applyFill="1" applyBorder="1" applyAlignment="1">
      <alignment horizontal="left" vertical="center" wrapText="1"/>
    </xf>
    <xf numFmtId="49" fontId="47" fillId="0" borderId="1" xfId="2" applyNumberFormat="1" applyFont="1" applyFill="1" applyBorder="1" applyAlignment="1">
      <alignment horizontal="center" vertical="top" wrapText="1" shrinkToFit="1"/>
    </xf>
    <xf numFmtId="49" fontId="47" fillId="0" borderId="1" xfId="2" applyNumberFormat="1" applyFont="1" applyFill="1" applyBorder="1" applyAlignment="1">
      <alignment horizontal="center" vertical="top" wrapText="1"/>
    </xf>
    <xf numFmtId="0" fontId="47" fillId="0" borderId="1" xfId="2" applyFont="1" applyFill="1" applyBorder="1" applyAlignment="1">
      <alignment vertical="top" wrapText="1"/>
    </xf>
    <xf numFmtId="0" fontId="47" fillId="0" borderId="2" xfId="2" applyFont="1" applyFill="1" applyBorder="1" applyAlignment="1">
      <alignment vertical="top" wrapText="1"/>
    </xf>
    <xf numFmtId="0" fontId="10" fillId="0" borderId="0" xfId="2" applyFont="1" applyFill="1" applyBorder="1">
      <alignment vertical="center"/>
    </xf>
    <xf numFmtId="0" fontId="47" fillId="0" borderId="0" xfId="2" applyFont="1" applyFill="1" applyBorder="1" applyAlignment="1">
      <alignment horizontal="left" vertical="center"/>
    </xf>
    <xf numFmtId="0" fontId="47" fillId="0" borderId="10" xfId="0" applyFont="1" applyFill="1" applyBorder="1" applyAlignment="1">
      <alignment horizontal="center" vertical="top" wrapText="1"/>
    </xf>
    <xf numFmtId="0" fontId="46" fillId="2" borderId="3" xfId="0" applyFont="1" applyFill="1" applyBorder="1" applyAlignment="1">
      <alignment horizontal="center" vertical="center" wrapText="1"/>
    </xf>
    <xf numFmtId="0" fontId="47" fillId="0" borderId="2" xfId="0" applyFont="1" applyFill="1" applyBorder="1" applyAlignment="1">
      <alignment horizontal="center" vertical="top" wrapText="1"/>
    </xf>
    <xf numFmtId="0" fontId="10" fillId="0" borderId="1" xfId="0" applyFont="1" applyFill="1" applyBorder="1" applyAlignment="1">
      <alignment horizontal="center" vertical="top" wrapText="1"/>
    </xf>
    <xf numFmtId="0" fontId="47" fillId="0" borderId="1" xfId="0" applyFont="1" applyFill="1" applyBorder="1" applyAlignment="1">
      <alignment horizontal="center" vertical="top" wrapText="1"/>
    </xf>
    <xf numFmtId="49" fontId="47" fillId="0" borderId="1"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0" fontId="10" fillId="0" borderId="6" xfId="0" applyFont="1" applyBorder="1" applyAlignment="1">
      <alignment horizontal="left" vertical="top" wrapText="1"/>
    </xf>
    <xf numFmtId="0" fontId="64" fillId="0" borderId="6" xfId="0" applyFont="1" applyFill="1" applyBorder="1" applyAlignment="1">
      <alignment horizontal="center" vertical="center" wrapText="1"/>
    </xf>
    <xf numFmtId="0" fontId="58" fillId="0" borderId="0" xfId="0" applyFont="1" applyAlignment="1">
      <alignment horizontal="center" vertical="top" wrapText="1"/>
    </xf>
    <xf numFmtId="0" fontId="19" fillId="0" borderId="0" xfId="0" applyFont="1" applyAlignment="1">
      <alignment wrapText="1"/>
    </xf>
    <xf numFmtId="0" fontId="19" fillId="0" borderId="6" xfId="0" applyFont="1" applyFill="1" applyBorder="1" applyAlignment="1">
      <alignment horizontal="right" vertical="center"/>
    </xf>
    <xf numFmtId="0" fontId="19" fillId="0" borderId="3" xfId="0" applyFont="1" applyFill="1" applyBorder="1" applyAlignment="1">
      <alignment horizontal="right" vertical="center"/>
    </xf>
    <xf numFmtId="0" fontId="65" fillId="0" borderId="0" xfId="0" applyFont="1" applyAlignment="1">
      <alignment wrapText="1"/>
    </xf>
    <xf numFmtId="0" fontId="19" fillId="0" borderId="0" xfId="0" applyFont="1" applyAlignment="1">
      <alignment vertical="top" wrapText="1"/>
    </xf>
    <xf numFmtId="0" fontId="19" fillId="0" borderId="0" xfId="0" applyFont="1" applyBorder="1" applyAlignment="1">
      <alignment vertical="top" wrapText="1"/>
    </xf>
    <xf numFmtId="0" fontId="65" fillId="0" borderId="0" xfId="0" applyFont="1" applyAlignment="1">
      <alignment vertical="top"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top" wrapText="1"/>
    </xf>
    <xf numFmtId="0" fontId="47" fillId="0" borderId="1" xfId="0" applyFont="1" applyFill="1" applyBorder="1" applyAlignment="1">
      <alignment horizontal="center" vertical="top" wrapText="1"/>
    </xf>
    <xf numFmtId="49" fontId="47" fillId="0" borderId="1" xfId="0" applyNumberFormat="1" applyFont="1" applyFill="1" applyBorder="1" applyAlignment="1">
      <alignment horizontal="center" vertical="top" wrapText="1"/>
    </xf>
    <xf numFmtId="0" fontId="11" fillId="0" borderId="0" xfId="1" applyFont="1" applyAlignment="1">
      <alignment vertical="center" wrapText="1"/>
    </xf>
    <xf numFmtId="0" fontId="22" fillId="0" borderId="0" xfId="1" applyFont="1" applyAlignment="1">
      <alignment horizontal="center" shrinkToFit="1"/>
    </xf>
    <xf numFmtId="0" fontId="3" fillId="0" borderId="0" xfId="1" applyAlignment="1">
      <alignment horizontal="center" shrinkToFit="1"/>
    </xf>
    <xf numFmtId="0" fontId="7" fillId="0" borderId="0" xfId="1" applyFont="1" applyAlignment="1">
      <alignment horizontal="center"/>
    </xf>
    <xf numFmtId="0" fontId="51" fillId="0" borderId="0" xfId="1" applyFont="1" applyAlignment="1">
      <alignment horizontal="right"/>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1" fillId="0" borderId="1" xfId="1" applyFont="1" applyBorder="1" applyAlignment="1">
      <alignment horizontal="center" vertical="center"/>
    </xf>
    <xf numFmtId="0" fontId="11" fillId="0" borderId="5"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5" xfId="1" applyFont="1" applyBorder="1" applyAlignment="1">
      <alignment horizontal="center" vertical="center"/>
    </xf>
    <xf numFmtId="0" fontId="11" fillId="0" borderId="12" xfId="1" applyFont="1" applyBorder="1" applyAlignment="1">
      <alignment horizontal="center" vertical="center"/>
    </xf>
    <xf numFmtId="0" fontId="11" fillId="0" borderId="2" xfId="1" applyFont="1" applyFill="1" applyBorder="1" applyAlignment="1">
      <alignment horizontal="center" vertical="center"/>
    </xf>
    <xf numFmtId="0" fontId="11" fillId="0" borderId="4" xfId="1" applyFont="1" applyFill="1" applyBorder="1" applyAlignment="1">
      <alignment horizontal="center" vertical="center"/>
    </xf>
    <xf numFmtId="0" fontId="3" fillId="0" borderId="2" xfId="1" applyFill="1" applyBorder="1" applyAlignment="1">
      <alignment horizontal="center" vertical="center"/>
    </xf>
    <xf numFmtId="0" fontId="3" fillId="0" borderId="4" xfId="1" applyFill="1" applyBorder="1" applyAlignment="1">
      <alignment horizontal="center" vertical="center"/>
    </xf>
    <xf numFmtId="0" fontId="11" fillId="0" borderId="1" xfId="1" applyFont="1" applyFill="1" applyBorder="1" applyAlignment="1">
      <alignment horizontal="center" vertical="center"/>
    </xf>
    <xf numFmtId="0" fontId="3" fillId="0" borderId="3" xfId="1" applyFill="1" applyBorder="1" applyAlignment="1">
      <alignment horizontal="center" vertical="center"/>
    </xf>
    <xf numFmtId="0" fontId="11" fillId="0" borderId="6" xfId="1" applyFont="1" applyFill="1" applyBorder="1" applyAlignment="1">
      <alignment horizontal="center" vertical="center"/>
    </xf>
    <xf numFmtId="0" fontId="3" fillId="0" borderId="1" xfId="1" applyFill="1" applyBorder="1" applyAlignment="1">
      <alignment horizontal="center" vertical="center"/>
    </xf>
    <xf numFmtId="0" fontId="11" fillId="0" borderId="3" xfId="1" applyFont="1" applyFill="1" applyBorder="1" applyAlignment="1">
      <alignment horizontal="center" vertical="center"/>
    </xf>
    <xf numFmtId="0" fontId="28" fillId="0" borderId="67" xfId="3" applyFont="1" applyBorder="1" applyAlignment="1">
      <alignment horizontal="center" vertical="center"/>
    </xf>
    <xf numFmtId="0" fontId="28" fillId="0" borderId="66" xfId="3" applyFont="1" applyBorder="1" applyAlignment="1">
      <alignment horizontal="center" vertical="center"/>
    </xf>
    <xf numFmtId="0" fontId="28" fillId="0" borderId="68" xfId="3" applyFont="1" applyBorder="1" applyAlignment="1">
      <alignment horizontal="center" vertical="center"/>
    </xf>
    <xf numFmtId="176" fontId="28" fillId="0" borderId="64" xfId="3" applyNumberFormat="1" applyFont="1" applyBorder="1" applyAlignment="1">
      <alignment horizontal="center" vertical="center" shrinkToFit="1"/>
    </xf>
    <xf numFmtId="176" fontId="28" fillId="0" borderId="62" xfId="3" applyNumberFormat="1" applyFont="1" applyBorder="1" applyAlignment="1">
      <alignment horizontal="center" vertical="center" shrinkToFit="1"/>
    </xf>
    <xf numFmtId="176" fontId="28" fillId="0" borderId="60" xfId="3" applyNumberFormat="1" applyFont="1" applyBorder="1" applyAlignment="1">
      <alignment horizontal="center" vertical="center" shrinkToFit="1"/>
    </xf>
    <xf numFmtId="176" fontId="28" fillId="0" borderId="48" xfId="3" applyNumberFormat="1" applyFont="1" applyBorder="1" applyAlignment="1">
      <alignment horizontal="center" vertical="center" shrinkToFit="1"/>
    </xf>
    <xf numFmtId="176" fontId="28" fillId="0" borderId="57" xfId="3" applyNumberFormat="1" applyFont="1" applyBorder="1" applyAlignment="1">
      <alignment horizontal="center" vertical="center" shrinkToFit="1"/>
    </xf>
    <xf numFmtId="176" fontId="28" fillId="0" borderId="56" xfId="3" applyNumberFormat="1" applyFont="1" applyBorder="1" applyAlignment="1">
      <alignment horizontal="center" vertical="center" shrinkToFit="1"/>
    </xf>
    <xf numFmtId="0" fontId="25" fillId="0" borderId="63" xfId="3" applyFont="1" applyBorder="1" applyAlignment="1">
      <alignment horizontal="center" vertical="center" wrapText="1"/>
    </xf>
    <xf numFmtId="0" fontId="25" fillId="0" borderId="62" xfId="3" applyFont="1" applyBorder="1" applyAlignment="1">
      <alignment horizontal="center" vertical="center" wrapText="1"/>
    </xf>
    <xf numFmtId="0" fontId="25" fillId="0" borderId="61" xfId="3" applyFont="1" applyBorder="1" applyAlignment="1">
      <alignment horizontal="center" vertical="center" wrapText="1"/>
    </xf>
    <xf numFmtId="0" fontId="25" fillId="0" borderId="49"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47" xfId="3" applyFont="1" applyBorder="1" applyAlignment="1">
      <alignment horizontal="center" vertical="center" wrapText="1"/>
    </xf>
    <xf numFmtId="0" fontId="25" fillId="0" borderId="39" xfId="3" applyFont="1" applyBorder="1" applyAlignment="1">
      <alignment horizontal="center" vertical="center" wrapText="1"/>
    </xf>
    <xf numFmtId="0" fontId="25" fillId="0" borderId="38" xfId="3" applyFont="1" applyBorder="1" applyAlignment="1">
      <alignment horizontal="center" vertical="center" wrapText="1"/>
    </xf>
    <xf numFmtId="0" fontId="25" fillId="0" borderId="37" xfId="3" applyFont="1" applyBorder="1" applyAlignment="1">
      <alignment horizontal="center" vertical="center" wrapText="1"/>
    </xf>
    <xf numFmtId="0" fontId="28" fillId="0" borderId="55" xfId="3" applyFont="1" applyBorder="1" applyAlignment="1">
      <alignment horizontal="center" vertical="center"/>
    </xf>
    <xf numFmtId="0" fontId="28" fillId="0" borderId="51" xfId="3" applyFont="1" applyBorder="1" applyAlignment="1">
      <alignment horizontal="center" vertical="center"/>
    </xf>
    <xf numFmtId="0" fontId="28" fillId="0" borderId="54" xfId="3" applyFont="1" applyBorder="1" applyAlignment="1">
      <alignment horizontal="center" vertical="center"/>
    </xf>
    <xf numFmtId="176" fontId="28" fillId="0" borderId="55" xfId="3" applyNumberFormat="1" applyFont="1" applyBorder="1" applyAlignment="1">
      <alignment horizontal="center" vertical="center"/>
    </xf>
    <xf numFmtId="176" fontId="28" fillId="0" borderId="50" xfId="4" applyNumberFormat="1" applyFont="1" applyBorder="1" applyAlignment="1">
      <alignment horizontal="right" vertical="center" shrinkToFit="1"/>
    </xf>
    <xf numFmtId="176" fontId="28" fillId="0" borderId="3" xfId="4" applyNumberFormat="1" applyFont="1" applyBorder="1" applyAlignment="1">
      <alignment horizontal="right" vertical="center" shrinkToFit="1"/>
    </xf>
    <xf numFmtId="176" fontId="28" fillId="0" borderId="44" xfId="3" applyNumberFormat="1" applyFont="1" applyBorder="1" applyAlignment="1">
      <alignment horizontal="center" vertical="center"/>
    </xf>
    <xf numFmtId="0" fontId="28" fillId="0" borderId="43" xfId="3" applyFont="1" applyBorder="1" applyAlignment="1">
      <alignment horizontal="center" vertical="center"/>
    </xf>
    <xf numFmtId="0" fontId="28" fillId="0" borderId="45" xfId="3" applyFont="1" applyBorder="1" applyAlignment="1">
      <alignment horizontal="center" vertical="center"/>
    </xf>
    <xf numFmtId="176" fontId="28" fillId="0" borderId="41" xfId="4" applyNumberFormat="1" applyFont="1" applyBorder="1" applyAlignment="1">
      <alignment horizontal="right" vertical="center" shrinkToFit="1"/>
    </xf>
    <xf numFmtId="176" fontId="28" fillId="0" borderId="40" xfId="4" applyNumberFormat="1" applyFont="1" applyBorder="1" applyAlignment="1">
      <alignment horizontal="right" vertical="center" shrinkToFit="1"/>
    </xf>
    <xf numFmtId="0" fontId="31" fillId="5" borderId="90" xfId="3" applyFont="1" applyFill="1" applyBorder="1" applyAlignment="1" applyProtection="1">
      <alignment horizontal="left" vertical="center" wrapText="1"/>
      <protection locked="0"/>
    </xf>
    <xf numFmtId="0" fontId="31" fillId="5" borderId="6" xfId="3" applyFont="1" applyFill="1" applyBorder="1" applyAlignment="1" applyProtection="1">
      <alignment horizontal="left" vertical="center" wrapText="1"/>
      <protection locked="0"/>
    </xf>
    <xf numFmtId="0" fontId="31" fillId="5" borderId="89" xfId="3" applyFont="1" applyFill="1" applyBorder="1" applyAlignment="1" applyProtection="1">
      <alignment horizontal="left" vertical="center" wrapText="1"/>
      <protection locked="0"/>
    </xf>
    <xf numFmtId="0" fontId="31" fillId="5" borderId="71" xfId="3" applyFont="1" applyFill="1" applyBorder="1" applyAlignment="1" applyProtection="1">
      <alignment horizontal="left" vertical="center" wrapText="1"/>
      <protection locked="0"/>
    </xf>
    <xf numFmtId="0" fontId="31" fillId="5" borderId="0" xfId="3" applyFont="1" applyFill="1" applyBorder="1" applyAlignment="1" applyProtection="1">
      <alignment horizontal="left" vertical="center" wrapText="1"/>
      <protection locked="0"/>
    </xf>
    <xf numFmtId="0" fontId="31" fillId="5" borderId="70" xfId="3" applyFont="1" applyFill="1" applyBorder="1" applyAlignment="1" applyProtection="1">
      <alignment horizontal="left" vertical="center" wrapText="1"/>
      <protection locked="0"/>
    </xf>
    <xf numFmtId="0" fontId="31" fillId="5" borderId="102" xfId="3" applyFont="1" applyFill="1" applyBorder="1" applyAlignment="1" applyProtection="1">
      <alignment horizontal="left" vertical="center" wrapText="1"/>
      <protection locked="0"/>
    </xf>
    <xf numFmtId="0" fontId="31" fillId="5" borderId="9" xfId="3" applyFont="1" applyFill="1" applyBorder="1" applyAlignment="1" applyProtection="1">
      <alignment horizontal="left" vertical="center" wrapText="1"/>
      <protection locked="0"/>
    </xf>
    <xf numFmtId="0" fontId="31" fillId="5" borderId="101" xfId="3" applyFont="1" applyFill="1" applyBorder="1" applyAlignment="1" applyProtection="1">
      <alignment horizontal="left" vertical="center" wrapText="1"/>
      <protection locked="0"/>
    </xf>
    <xf numFmtId="176" fontId="31" fillId="0" borderId="83" xfId="3" applyNumberFormat="1" applyFont="1" applyBorder="1" applyAlignment="1">
      <alignment horizontal="center" vertical="center" wrapText="1"/>
    </xf>
    <xf numFmtId="176" fontId="31" fillId="0" borderId="81" xfId="3" applyNumberFormat="1" applyFont="1" applyBorder="1" applyAlignment="1">
      <alignment horizontal="center" vertical="center" wrapText="1"/>
    </xf>
    <xf numFmtId="176" fontId="31" fillId="0" borderId="82" xfId="3" applyNumberFormat="1" applyFont="1" applyBorder="1" applyAlignment="1">
      <alignment horizontal="center" vertical="center" wrapText="1"/>
    </xf>
    <xf numFmtId="176" fontId="31" fillId="0" borderId="74" xfId="3" applyNumberFormat="1" applyFont="1" applyBorder="1" applyAlignment="1">
      <alignment horizontal="center" vertical="center" wrapText="1"/>
    </xf>
    <xf numFmtId="176" fontId="31" fillId="0" borderId="72" xfId="3" applyNumberFormat="1" applyFont="1" applyBorder="1" applyAlignment="1">
      <alignment horizontal="center" vertical="center" wrapText="1"/>
    </xf>
    <xf numFmtId="176" fontId="31" fillId="0" borderId="73" xfId="3" applyNumberFormat="1" applyFont="1" applyBorder="1" applyAlignment="1">
      <alignment horizontal="center" vertical="center" wrapText="1"/>
    </xf>
    <xf numFmtId="176" fontId="31" fillId="0" borderId="92" xfId="3" applyNumberFormat="1" applyFont="1" applyBorder="1" applyAlignment="1">
      <alignment horizontal="center" vertical="center" wrapText="1"/>
    </xf>
    <xf numFmtId="176" fontId="31" fillId="0" borderId="91" xfId="3" applyNumberFormat="1" applyFont="1" applyBorder="1" applyAlignment="1">
      <alignment horizontal="center" vertical="center" wrapText="1"/>
    </xf>
    <xf numFmtId="0" fontId="31" fillId="6" borderId="90" xfId="3" applyFont="1" applyFill="1" applyBorder="1" applyAlignment="1" applyProtection="1">
      <alignment horizontal="center" vertical="center" shrinkToFit="1"/>
      <protection locked="0"/>
    </xf>
    <xf numFmtId="0" fontId="31" fillId="6" borderId="6" xfId="3" applyFont="1" applyFill="1" applyBorder="1" applyAlignment="1" applyProtection="1">
      <alignment horizontal="center" vertical="center" shrinkToFit="1"/>
      <protection locked="0"/>
    </xf>
    <xf numFmtId="0" fontId="31" fillId="6" borderId="12" xfId="3" applyFont="1" applyFill="1" applyBorder="1" applyAlignment="1" applyProtection="1">
      <alignment horizontal="center" vertical="center" shrinkToFit="1"/>
      <protection locked="0"/>
    </xf>
    <xf numFmtId="0" fontId="31" fillId="6" borderId="71" xfId="3" applyFont="1" applyFill="1" applyBorder="1" applyAlignment="1" applyProtection="1">
      <alignment horizontal="center" vertical="center" shrinkToFit="1"/>
      <protection locked="0"/>
    </xf>
    <xf numFmtId="0" fontId="31" fillId="6" borderId="0" xfId="3" applyFont="1" applyFill="1" applyBorder="1" applyAlignment="1" applyProtection="1">
      <alignment horizontal="center" vertical="center" shrinkToFit="1"/>
      <protection locked="0"/>
    </xf>
    <xf numFmtId="0" fontId="31" fillId="6" borderId="11" xfId="3" applyFont="1" applyFill="1" applyBorder="1" applyAlignment="1" applyProtection="1">
      <alignment horizontal="center" vertical="center" shrinkToFit="1"/>
      <protection locked="0"/>
    </xf>
    <xf numFmtId="0" fontId="31" fillId="6" borderId="79" xfId="3" applyFont="1" applyFill="1" applyBorder="1" applyAlignment="1" applyProtection="1">
      <alignment horizontal="center" vertical="center" shrinkToFit="1"/>
      <protection locked="0"/>
    </xf>
    <xf numFmtId="0" fontId="31" fillId="6" borderId="40" xfId="3" applyFont="1" applyFill="1" applyBorder="1" applyAlignment="1" applyProtection="1">
      <alignment horizontal="center" vertical="center" shrinkToFit="1"/>
      <protection locked="0"/>
    </xf>
    <xf numFmtId="0" fontId="31" fillId="6" borderId="77" xfId="3" applyFont="1" applyFill="1" applyBorder="1" applyAlignment="1" applyProtection="1">
      <alignment horizontal="center" vertical="center" shrinkToFit="1"/>
      <protection locked="0"/>
    </xf>
    <xf numFmtId="0" fontId="31" fillId="6" borderId="29" xfId="3" applyFont="1" applyFill="1" applyBorder="1" applyAlignment="1" applyProtection="1">
      <alignment horizontal="center" vertical="center" wrapText="1"/>
      <protection locked="0"/>
    </xf>
    <xf numFmtId="0" fontId="31" fillId="7" borderId="29" xfId="3" applyFont="1" applyFill="1" applyBorder="1" applyAlignment="1" applyProtection="1">
      <alignment horizontal="center" vertical="center" wrapText="1"/>
      <protection locked="0"/>
    </xf>
    <xf numFmtId="0" fontId="31" fillId="7" borderId="78" xfId="3" applyFont="1" applyFill="1" applyBorder="1" applyAlignment="1" applyProtection="1">
      <alignment horizontal="center" vertical="center" wrapText="1"/>
      <protection locked="0"/>
    </xf>
    <xf numFmtId="0" fontId="31" fillId="6" borderId="5" xfId="3" applyFont="1" applyFill="1" applyBorder="1" applyAlignment="1" applyProtection="1">
      <alignment horizontal="center" vertical="center" wrapText="1"/>
      <protection locked="0"/>
    </xf>
    <xf numFmtId="0" fontId="31" fillId="6" borderId="6" xfId="3" applyFont="1" applyFill="1" applyBorder="1" applyAlignment="1" applyProtection="1">
      <alignment horizontal="center" vertical="center" wrapText="1"/>
      <protection locked="0"/>
    </xf>
    <xf numFmtId="0" fontId="31" fillId="6" borderId="12" xfId="3" applyFont="1" applyFill="1" applyBorder="1" applyAlignment="1" applyProtection="1">
      <alignment horizontal="center" vertical="center" wrapText="1"/>
      <protection locked="0"/>
    </xf>
    <xf numFmtId="0" fontId="31" fillId="6" borderId="7" xfId="3" applyFont="1" applyFill="1" applyBorder="1" applyAlignment="1" applyProtection="1">
      <alignment horizontal="center" vertical="center" wrapText="1"/>
      <protection locked="0"/>
    </xf>
    <xf numFmtId="0" fontId="31" fillId="6" borderId="0" xfId="3" applyFont="1" applyFill="1" applyBorder="1" applyAlignment="1" applyProtection="1">
      <alignment horizontal="center" vertical="center" wrapText="1"/>
      <protection locked="0"/>
    </xf>
    <xf numFmtId="0" fontId="31" fillId="6" borderId="11" xfId="3" applyFont="1" applyFill="1" applyBorder="1" applyAlignment="1" applyProtection="1">
      <alignment horizontal="center" vertical="center" wrapText="1"/>
      <protection locked="0"/>
    </xf>
    <xf numFmtId="0" fontId="31" fillId="6" borderId="76" xfId="3" applyFont="1" applyFill="1" applyBorder="1" applyAlignment="1" applyProtection="1">
      <alignment horizontal="center" vertical="center" wrapText="1"/>
      <protection locked="0"/>
    </xf>
    <xf numFmtId="0" fontId="31" fillId="6" borderId="40" xfId="3" applyFont="1" applyFill="1" applyBorder="1" applyAlignment="1" applyProtection="1">
      <alignment horizontal="center" vertical="center" wrapText="1"/>
      <protection locked="0"/>
    </xf>
    <xf numFmtId="0" fontId="31" fillId="6" borderId="77" xfId="3" applyFont="1" applyFill="1" applyBorder="1" applyAlignment="1" applyProtection="1">
      <alignment horizontal="center" vertical="center" wrapText="1"/>
      <protection locked="0"/>
    </xf>
    <xf numFmtId="0" fontId="31" fillId="5" borderId="5" xfId="3" applyFont="1" applyFill="1" applyBorder="1" applyAlignment="1" applyProtection="1">
      <alignment horizontal="left" vertical="center" shrinkToFit="1"/>
      <protection locked="0"/>
    </xf>
    <xf numFmtId="0" fontId="31" fillId="5" borderId="6" xfId="3" applyFont="1" applyFill="1" applyBorder="1" applyAlignment="1" applyProtection="1">
      <alignment horizontal="left" vertical="center" shrinkToFit="1"/>
      <protection locked="0"/>
    </xf>
    <xf numFmtId="0" fontId="31" fillId="5" borderId="12" xfId="3" applyFont="1" applyFill="1" applyBorder="1" applyAlignment="1" applyProtection="1">
      <alignment horizontal="left" vertical="center" shrinkToFit="1"/>
      <protection locked="0"/>
    </xf>
    <xf numFmtId="0" fontId="31" fillId="5" borderId="7" xfId="3" applyFont="1" applyFill="1" applyBorder="1" applyAlignment="1" applyProtection="1">
      <alignment horizontal="left" vertical="center" shrinkToFit="1"/>
      <protection locked="0"/>
    </xf>
    <xf numFmtId="0" fontId="31" fillId="5" borderId="0" xfId="3" applyFont="1" applyFill="1" applyBorder="1" applyAlignment="1" applyProtection="1">
      <alignment horizontal="left" vertical="center" shrinkToFit="1"/>
      <protection locked="0"/>
    </xf>
    <xf numFmtId="0" fontId="31" fillId="5" borderId="11" xfId="3" applyFont="1" applyFill="1" applyBorder="1" applyAlignment="1" applyProtection="1">
      <alignment horizontal="left" vertical="center" shrinkToFit="1"/>
      <protection locked="0"/>
    </xf>
    <xf numFmtId="0" fontId="31" fillId="5" borderId="76" xfId="3" applyFont="1" applyFill="1" applyBorder="1" applyAlignment="1" applyProtection="1">
      <alignment horizontal="left" vertical="center" shrinkToFit="1"/>
      <protection locked="0"/>
    </xf>
    <xf numFmtId="0" fontId="31" fillId="5" borderId="40" xfId="3" applyFont="1" applyFill="1" applyBorder="1" applyAlignment="1" applyProtection="1">
      <alignment horizontal="left" vertical="center" shrinkToFit="1"/>
      <protection locked="0"/>
    </xf>
    <xf numFmtId="0" fontId="31" fillId="5" borderId="77" xfId="3" applyFont="1" applyFill="1" applyBorder="1" applyAlignment="1" applyProtection="1">
      <alignment horizontal="left" vertical="center" shrinkToFit="1"/>
      <protection locked="0"/>
    </xf>
    <xf numFmtId="176" fontId="31" fillId="0" borderId="93" xfId="3" applyNumberFormat="1" applyFont="1" applyBorder="1" applyAlignment="1">
      <alignment horizontal="center" vertical="center" wrapText="1"/>
    </xf>
    <xf numFmtId="0" fontId="31" fillId="6" borderId="102" xfId="3" applyFont="1" applyFill="1" applyBorder="1" applyAlignment="1" applyProtection="1">
      <alignment horizontal="center" vertical="center" shrinkToFit="1"/>
      <protection locked="0"/>
    </xf>
    <xf numFmtId="0" fontId="31" fillId="6" borderId="9" xfId="3" applyFont="1" applyFill="1" applyBorder="1" applyAlignment="1" applyProtection="1">
      <alignment horizontal="center" vertical="center" shrinkToFit="1"/>
      <protection locked="0"/>
    </xf>
    <xf numFmtId="0" fontId="31" fillId="6" borderId="13" xfId="3" applyFont="1" applyFill="1" applyBorder="1" applyAlignment="1" applyProtection="1">
      <alignment horizontal="center" vertical="center" shrinkToFit="1"/>
      <protection locked="0"/>
    </xf>
    <xf numFmtId="0" fontId="31" fillId="7" borderId="14" xfId="3" applyFont="1" applyFill="1" applyBorder="1" applyAlignment="1" applyProtection="1">
      <alignment horizontal="center" vertical="center" wrapText="1"/>
      <protection locked="0"/>
    </xf>
    <xf numFmtId="0" fontId="31" fillId="6" borderId="8" xfId="3" applyFont="1" applyFill="1" applyBorder="1" applyAlignment="1" applyProtection="1">
      <alignment horizontal="center" vertical="center" wrapText="1"/>
      <protection locked="0"/>
    </xf>
    <xf numFmtId="0" fontId="31" fillId="6" borderId="9" xfId="3" applyFont="1" applyFill="1" applyBorder="1" applyAlignment="1" applyProtection="1">
      <alignment horizontal="center" vertical="center" wrapText="1"/>
      <protection locked="0"/>
    </xf>
    <xf numFmtId="0" fontId="31" fillId="6" borderId="13" xfId="3" applyFont="1" applyFill="1" applyBorder="1" applyAlignment="1" applyProtection="1">
      <alignment horizontal="center" vertical="center" wrapText="1"/>
      <protection locked="0"/>
    </xf>
    <xf numFmtId="0" fontId="31" fillId="5" borderId="8" xfId="3" applyFont="1" applyFill="1" applyBorder="1" applyAlignment="1" applyProtection="1">
      <alignment horizontal="left" vertical="center" shrinkToFit="1"/>
      <protection locked="0"/>
    </xf>
    <xf numFmtId="0" fontId="31" fillId="5" borderId="9" xfId="3" applyFont="1" applyFill="1" applyBorder="1" applyAlignment="1" applyProtection="1">
      <alignment horizontal="left" vertical="center" shrinkToFit="1"/>
      <protection locked="0"/>
    </xf>
    <xf numFmtId="0" fontId="31" fillId="5" borderId="13" xfId="3" applyFont="1" applyFill="1" applyBorder="1" applyAlignment="1" applyProtection="1">
      <alignment horizontal="left" vertical="center" shrinkToFit="1"/>
      <protection locked="0"/>
    </xf>
    <xf numFmtId="0" fontId="31" fillId="5" borderId="111" xfId="3" applyFont="1" applyFill="1" applyBorder="1" applyAlignment="1" applyProtection="1">
      <alignment horizontal="left" vertical="center" wrapText="1"/>
      <protection locked="0"/>
    </xf>
    <xf numFmtId="0" fontId="31" fillId="5" borderId="110" xfId="3" applyFont="1" applyFill="1" applyBorder="1" applyAlignment="1" applyProtection="1">
      <alignment horizontal="left" vertical="center" wrapText="1"/>
      <protection locked="0"/>
    </xf>
    <xf numFmtId="0" fontId="31" fillId="5" borderId="109" xfId="3" applyFont="1" applyFill="1" applyBorder="1" applyAlignment="1" applyProtection="1">
      <alignment horizontal="left" vertical="center" wrapText="1"/>
      <protection locked="0"/>
    </xf>
    <xf numFmtId="176" fontId="31" fillId="0" borderId="113" xfId="3" applyNumberFormat="1" applyFont="1" applyBorder="1" applyAlignment="1">
      <alignment horizontal="center" vertical="center" wrapText="1"/>
    </xf>
    <xf numFmtId="176" fontId="31" fillId="0" borderId="112" xfId="3" applyNumberFormat="1" applyFont="1" applyBorder="1" applyAlignment="1">
      <alignment horizontal="center" vertical="center" wrapText="1"/>
    </xf>
    <xf numFmtId="0" fontId="31" fillId="6" borderId="10" xfId="3" applyFont="1" applyFill="1" applyBorder="1" applyAlignment="1" applyProtection="1">
      <alignment horizontal="center" vertical="center" wrapText="1"/>
      <protection locked="0"/>
    </xf>
    <xf numFmtId="0" fontId="31" fillId="6" borderId="119" xfId="3" applyFont="1" applyFill="1" applyBorder="1" applyAlignment="1" applyProtection="1">
      <alignment horizontal="center" vertical="center" wrapText="1"/>
      <protection locked="0"/>
    </xf>
    <xf numFmtId="0" fontId="31" fillId="6" borderId="117" xfId="3" applyFont="1" applyFill="1" applyBorder="1" applyAlignment="1" applyProtection="1">
      <alignment horizontal="center" vertical="center" wrapText="1"/>
      <protection locked="0"/>
    </xf>
    <xf numFmtId="0" fontId="31" fillId="6" borderId="110" xfId="3" applyFont="1" applyFill="1" applyBorder="1" applyAlignment="1" applyProtection="1">
      <alignment horizontal="center" vertical="center" wrapText="1"/>
      <protection locked="0"/>
    </xf>
    <xf numFmtId="0" fontId="31" fillId="6" borderId="118" xfId="3" applyFont="1" applyFill="1" applyBorder="1" applyAlignment="1" applyProtection="1">
      <alignment horizontal="center" vertical="center" wrapText="1"/>
      <protection locked="0"/>
    </xf>
    <xf numFmtId="0" fontId="31" fillId="5" borderId="117" xfId="3" applyFont="1" applyFill="1" applyBorder="1" applyAlignment="1" applyProtection="1">
      <alignment horizontal="left" vertical="center" shrinkToFit="1"/>
      <protection locked="0"/>
    </xf>
    <xf numFmtId="0" fontId="31" fillId="5" borderId="110" xfId="3" applyFont="1" applyFill="1" applyBorder="1" applyAlignment="1" applyProtection="1">
      <alignment horizontal="left" vertical="center" shrinkToFit="1"/>
      <protection locked="0"/>
    </xf>
    <xf numFmtId="0" fontId="31" fillId="5" borderId="118" xfId="3" applyFont="1" applyFill="1" applyBorder="1" applyAlignment="1" applyProtection="1">
      <alignment horizontal="left" vertical="center" shrinkToFit="1"/>
      <protection locked="0"/>
    </xf>
    <xf numFmtId="176" fontId="31" fillId="0" borderId="114" xfId="3" applyNumberFormat="1" applyFont="1" applyBorder="1" applyAlignment="1">
      <alignment horizontal="center" vertical="center" wrapText="1"/>
    </xf>
    <xf numFmtId="177" fontId="31" fillId="0" borderId="0" xfId="3" applyNumberFormat="1" applyFont="1" applyBorder="1" applyAlignment="1" applyProtection="1">
      <alignment horizontal="center" vertical="center"/>
    </xf>
    <xf numFmtId="20" fontId="31" fillId="5" borderId="2" xfId="3" applyNumberFormat="1" applyFont="1" applyFill="1" applyBorder="1" applyAlignment="1" applyProtection="1">
      <alignment horizontal="center" vertical="center"/>
      <protection locked="0"/>
    </xf>
    <xf numFmtId="20" fontId="31" fillId="5" borderId="3" xfId="3" applyNumberFormat="1" applyFont="1" applyFill="1" applyBorder="1" applyAlignment="1" applyProtection="1">
      <alignment horizontal="center" vertical="center"/>
      <protection locked="0"/>
    </xf>
    <xf numFmtId="20" fontId="31" fillId="5" borderId="4" xfId="3" applyNumberFormat="1" applyFont="1" applyFill="1" applyBorder="1" applyAlignment="1" applyProtection="1">
      <alignment horizontal="center" vertical="center"/>
      <protection locked="0"/>
    </xf>
    <xf numFmtId="0" fontId="31" fillId="5" borderId="1" xfId="3" applyFont="1" applyFill="1" applyBorder="1" applyAlignment="1" applyProtection="1">
      <alignment horizontal="center" vertical="center"/>
      <protection locked="0"/>
    </xf>
    <xf numFmtId="0" fontId="31" fillId="5" borderId="2" xfId="3" applyFont="1" applyFill="1" applyBorder="1" applyAlignment="1" applyProtection="1">
      <alignment horizontal="center" vertical="center"/>
      <protection locked="0"/>
    </xf>
    <xf numFmtId="0" fontId="31" fillId="5" borderId="4" xfId="3" applyFont="1" applyFill="1" applyBorder="1" applyAlignment="1" applyProtection="1">
      <alignment horizontal="center" vertical="center"/>
      <protection locked="0"/>
    </xf>
    <xf numFmtId="0" fontId="31" fillId="0" borderId="131" xfId="3" applyFont="1" applyBorder="1" applyAlignment="1">
      <alignment horizontal="center" vertical="center"/>
    </xf>
    <xf numFmtId="0" fontId="31" fillId="0" borderId="126" xfId="3" applyFont="1" applyBorder="1" applyAlignment="1">
      <alignment horizontal="center" vertical="center"/>
    </xf>
    <xf numFmtId="0" fontId="31" fillId="0" borderId="124" xfId="3" applyFont="1" applyBorder="1" applyAlignment="1">
      <alignment horizontal="center" vertical="center"/>
    </xf>
    <xf numFmtId="0" fontId="31" fillId="0" borderId="111" xfId="3" applyFont="1" applyBorder="1" applyAlignment="1">
      <alignment horizontal="center" vertical="center" wrapText="1"/>
    </xf>
    <xf numFmtId="0" fontId="31" fillId="0" borderId="110" xfId="3" applyFont="1" applyBorder="1" applyAlignment="1">
      <alignment horizontal="center" vertical="center" wrapText="1"/>
    </xf>
    <xf numFmtId="0" fontId="31" fillId="0" borderId="118" xfId="3" applyFont="1" applyBorder="1" applyAlignment="1">
      <alignment horizontal="center" vertical="center" wrapText="1"/>
    </xf>
    <xf numFmtId="0" fontId="31" fillId="0" borderId="71" xfId="3" applyFont="1" applyBorder="1" applyAlignment="1">
      <alignment horizontal="center" vertical="center" wrapText="1"/>
    </xf>
    <xf numFmtId="0" fontId="31" fillId="0" borderId="0"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79" xfId="3" applyFont="1" applyBorder="1" applyAlignment="1">
      <alignment horizontal="center" vertical="center" wrapText="1"/>
    </xf>
    <xf numFmtId="0" fontId="31" fillId="0" borderId="40" xfId="3" applyFont="1" applyBorder="1" applyAlignment="1">
      <alignment horizontal="center" vertical="center" wrapText="1"/>
    </xf>
    <xf numFmtId="0" fontId="31" fillId="0" borderId="77" xfId="3" applyFont="1" applyBorder="1" applyAlignment="1">
      <alignment horizontal="center" vertical="center" wrapText="1"/>
    </xf>
    <xf numFmtId="0" fontId="25" fillId="0" borderId="119" xfId="3" applyFont="1" applyBorder="1" applyAlignment="1">
      <alignment horizontal="center" vertical="center" wrapText="1"/>
    </xf>
    <xf numFmtId="0" fontId="25" fillId="0" borderId="29" xfId="3" applyFont="1" applyBorder="1" applyAlignment="1">
      <alignment horizontal="center" vertical="center" wrapText="1"/>
    </xf>
    <xf numFmtId="0" fontId="25" fillId="0" borderId="78" xfId="3" applyFont="1" applyBorder="1" applyAlignment="1">
      <alignment horizontal="center" vertical="center" wrapText="1"/>
    </xf>
    <xf numFmtId="0" fontId="31" fillId="0" borderId="117" xfId="3" applyFont="1" applyBorder="1" applyAlignment="1">
      <alignment horizontal="center" vertical="center" wrapText="1"/>
    </xf>
    <xf numFmtId="0" fontId="31" fillId="0" borderId="7" xfId="3" applyFont="1" applyBorder="1" applyAlignment="1">
      <alignment horizontal="center" vertical="center" wrapText="1"/>
    </xf>
    <xf numFmtId="0" fontId="31" fillId="0" borderId="76" xfId="3" applyFont="1" applyBorder="1" applyAlignment="1">
      <alignment horizontal="center" vertical="center" wrapText="1"/>
    </xf>
    <xf numFmtId="0" fontId="31" fillId="0" borderId="109" xfId="3" applyFont="1" applyBorder="1" applyAlignment="1">
      <alignment horizontal="center" vertical="center" wrapText="1"/>
    </xf>
    <xf numFmtId="0" fontId="31" fillId="0" borderId="70" xfId="3" applyFont="1" applyBorder="1" applyAlignment="1">
      <alignment horizontal="center" vertical="center" wrapText="1"/>
    </xf>
    <xf numFmtId="0" fontId="31" fillId="0" borderId="75" xfId="3" applyFont="1" applyBorder="1" applyAlignment="1">
      <alignment horizontal="center" vertical="center" wrapText="1"/>
    </xf>
    <xf numFmtId="0" fontId="25" fillId="0" borderId="129" xfId="3" applyFont="1" applyFill="1" applyBorder="1" applyAlignment="1">
      <alignment horizontal="center" vertical="center" wrapText="1"/>
    </xf>
    <xf numFmtId="0" fontId="25" fillId="0" borderId="109" xfId="3" applyFont="1" applyFill="1" applyBorder="1" applyAlignment="1">
      <alignment horizontal="center" vertical="center" wrapText="1"/>
    </xf>
    <xf numFmtId="0" fontId="25" fillId="0" borderId="125" xfId="3" applyFont="1" applyFill="1" applyBorder="1" applyAlignment="1">
      <alignment horizontal="center" vertical="center" wrapText="1"/>
    </xf>
    <xf numFmtId="0" fontId="25" fillId="0" borderId="70" xfId="3" applyFont="1" applyFill="1" applyBorder="1" applyAlignment="1">
      <alignment horizontal="center" vertical="center" wrapText="1"/>
    </xf>
    <xf numFmtId="0" fontId="25" fillId="0" borderId="41" xfId="3" applyFont="1" applyFill="1" applyBorder="1" applyAlignment="1">
      <alignment horizontal="center" vertical="center" wrapText="1"/>
    </xf>
    <xf numFmtId="0" fontId="25" fillId="0" borderId="75" xfId="3" applyFont="1" applyFill="1" applyBorder="1" applyAlignment="1">
      <alignment horizontal="center" vertical="center" wrapText="1"/>
    </xf>
    <xf numFmtId="0" fontId="25" fillId="0" borderId="111" xfId="3" applyFont="1" applyBorder="1" applyAlignment="1">
      <alignment horizontal="center" vertical="center" wrapText="1"/>
    </xf>
    <xf numFmtId="0" fontId="25" fillId="0" borderId="109" xfId="3" applyFont="1" applyBorder="1" applyAlignment="1">
      <alignment horizontal="center" vertical="center" wrapText="1"/>
    </xf>
    <xf numFmtId="0" fontId="25" fillId="0" borderId="71" xfId="3" applyFont="1" applyBorder="1" applyAlignment="1">
      <alignment horizontal="center" vertical="center" wrapText="1"/>
    </xf>
    <xf numFmtId="0" fontId="25" fillId="0" borderId="70" xfId="3" applyFont="1" applyBorder="1" applyAlignment="1">
      <alignment horizontal="center" vertical="center" wrapText="1"/>
    </xf>
    <xf numFmtId="0" fontId="25" fillId="0" borderId="79" xfId="3" applyFont="1" applyBorder="1" applyAlignment="1">
      <alignment horizontal="center" vertical="center" wrapText="1"/>
    </xf>
    <xf numFmtId="0" fontId="25" fillId="0" borderId="75" xfId="3" applyFont="1" applyBorder="1" applyAlignment="1">
      <alignment horizontal="center" vertical="center" wrapText="1"/>
    </xf>
    <xf numFmtId="0" fontId="31" fillId="0" borderId="3" xfId="3" applyFont="1" applyFill="1" applyBorder="1" applyAlignment="1">
      <alignment horizontal="center" vertical="center"/>
    </xf>
    <xf numFmtId="0" fontId="31" fillId="0" borderId="128" xfId="3" applyFont="1" applyFill="1" applyBorder="1" applyAlignment="1">
      <alignment horizontal="center" vertical="center"/>
    </xf>
    <xf numFmtId="0" fontId="31" fillId="0" borderId="127" xfId="3" applyFont="1" applyFill="1" applyBorder="1" applyAlignment="1">
      <alignment horizontal="center" vertical="center"/>
    </xf>
    <xf numFmtId="0" fontId="33" fillId="6" borderId="0" xfId="3" applyFont="1" applyFill="1" applyAlignment="1" applyProtection="1">
      <alignment horizontal="center" vertical="center" shrinkToFit="1"/>
      <protection locked="0"/>
    </xf>
    <xf numFmtId="0" fontId="33" fillId="7" borderId="0" xfId="3" applyFont="1" applyFill="1" applyAlignment="1" applyProtection="1">
      <alignment horizontal="center" vertical="center" shrinkToFit="1"/>
      <protection locked="0"/>
    </xf>
    <xf numFmtId="0" fontId="33" fillId="5" borderId="0" xfId="3" applyFont="1" applyFill="1" applyAlignment="1" applyProtection="1">
      <alignment horizontal="center" vertical="center"/>
      <protection locked="0"/>
    </xf>
    <xf numFmtId="0" fontId="33" fillId="0" borderId="0" xfId="3" applyFont="1" applyFill="1" applyAlignment="1">
      <alignment horizontal="center" vertical="center"/>
    </xf>
    <xf numFmtId="0" fontId="31" fillId="6" borderId="2" xfId="3" applyFont="1" applyFill="1" applyBorder="1" applyAlignment="1" applyProtection="1">
      <alignment horizontal="center" vertical="center"/>
      <protection locked="0"/>
    </xf>
    <xf numFmtId="0" fontId="31" fillId="7" borderId="3" xfId="3" applyFont="1" applyFill="1" applyBorder="1" applyAlignment="1" applyProtection="1">
      <alignment horizontal="center" vertical="center"/>
      <protection locked="0"/>
    </xf>
    <xf numFmtId="0" fontId="31" fillId="7" borderId="4" xfId="3" applyFont="1" applyFill="1" applyBorder="1" applyAlignment="1" applyProtection="1">
      <alignment horizontal="center" vertical="center"/>
      <protection locked="0"/>
    </xf>
    <xf numFmtId="0" fontId="31" fillId="4" borderId="2" xfId="3" applyFont="1" applyFill="1" applyBorder="1" applyAlignment="1" applyProtection="1">
      <alignment horizontal="center" vertical="center"/>
    </xf>
    <xf numFmtId="0" fontId="31" fillId="4" borderId="4" xfId="3" applyFont="1" applyFill="1" applyBorder="1" applyAlignment="1" applyProtection="1">
      <alignment horizontal="center" vertical="center"/>
    </xf>
    <xf numFmtId="0" fontId="34" fillId="4" borderId="1" xfId="3" applyFont="1" applyFill="1" applyBorder="1" applyAlignment="1" applyProtection="1">
      <alignment horizontal="center" vertical="center"/>
    </xf>
    <xf numFmtId="0" fontId="25" fillId="4" borderId="0" xfId="3" applyFont="1" applyFill="1" applyBorder="1" applyAlignment="1">
      <alignment horizontal="left" vertical="center" indent="1"/>
    </xf>
    <xf numFmtId="0" fontId="44" fillId="4" borderId="120" xfId="3" applyFont="1" applyFill="1" applyBorder="1" applyAlignment="1">
      <alignment horizontal="center" vertical="center"/>
    </xf>
    <xf numFmtId="0" fontId="44" fillId="4" borderId="80" xfId="3" applyFont="1" applyFill="1" applyBorder="1" applyAlignment="1">
      <alignment horizontal="center" vertical="center"/>
    </xf>
    <xf numFmtId="0" fontId="44" fillId="4" borderId="132" xfId="3" applyFont="1" applyFill="1" applyBorder="1" applyAlignment="1">
      <alignment horizontal="center" vertical="center"/>
    </xf>
    <xf numFmtId="49" fontId="4" fillId="0" borderId="27" xfId="1" applyNumberFormat="1" applyFont="1" applyBorder="1" applyAlignment="1">
      <alignment horizontal="center" wrapText="1"/>
    </xf>
    <xf numFmtId="49" fontId="4" fillId="0" borderId="28" xfId="1" applyNumberFormat="1" applyFont="1" applyBorder="1" applyAlignment="1">
      <alignment horizontal="center" wrapText="1"/>
    </xf>
    <xf numFmtId="49" fontId="4" fillId="0" borderId="9" xfId="1" applyNumberFormat="1" applyFont="1" applyBorder="1" applyAlignment="1">
      <alignment horizontal="center" wrapText="1"/>
    </xf>
    <xf numFmtId="49" fontId="4" fillId="0" borderId="13" xfId="1" applyNumberFormat="1" applyFont="1" applyBorder="1" applyAlignment="1">
      <alignment horizontal="center" wrapText="1"/>
    </xf>
    <xf numFmtId="49" fontId="4" fillId="0" borderId="17" xfId="1" applyNumberFormat="1" applyFont="1" applyBorder="1" applyAlignment="1">
      <alignment horizontal="center" wrapText="1"/>
    </xf>
    <xf numFmtId="49" fontId="4" fillId="0" borderId="18" xfId="1" applyNumberFormat="1" applyFont="1" applyBorder="1" applyAlignment="1">
      <alignment horizontal="center" wrapText="1"/>
    </xf>
    <xf numFmtId="49" fontId="4" fillId="0" borderId="6" xfId="1" applyNumberFormat="1" applyFont="1" applyBorder="1" applyAlignment="1">
      <alignment horizontal="center" wrapText="1"/>
    </xf>
    <xf numFmtId="49" fontId="4" fillId="0" borderId="12" xfId="1" applyNumberFormat="1" applyFont="1" applyBorder="1" applyAlignment="1">
      <alignment horizontal="center" wrapText="1"/>
    </xf>
    <xf numFmtId="49" fontId="12" fillId="0" borderId="19" xfId="1" applyNumberFormat="1" applyFont="1" applyBorder="1" applyAlignment="1">
      <alignment horizontal="center" wrapText="1"/>
    </xf>
    <xf numFmtId="49" fontId="12" fillId="0" borderId="20" xfId="1" applyNumberFormat="1" applyFont="1" applyBorder="1" applyAlignment="1">
      <alignment horizontal="center" wrapText="1"/>
    </xf>
    <xf numFmtId="49" fontId="4" fillId="0" borderId="21" xfId="1" applyNumberFormat="1" applyFont="1" applyBorder="1" applyAlignment="1">
      <alignment horizontal="center" wrapText="1"/>
    </xf>
    <xf numFmtId="49" fontId="4" fillId="0" borderId="22" xfId="1" applyNumberFormat="1" applyFont="1" applyBorder="1" applyAlignment="1">
      <alignment horizontal="center" wrapText="1"/>
    </xf>
    <xf numFmtId="49" fontId="4" fillId="0" borderId="23" xfId="1" applyNumberFormat="1" applyFont="1" applyBorder="1" applyAlignment="1">
      <alignment horizontal="center" wrapText="1"/>
    </xf>
    <xf numFmtId="49" fontId="4" fillId="0" borderId="24" xfId="1" applyNumberFormat="1" applyFont="1" applyBorder="1" applyAlignment="1">
      <alignment horizontal="center" wrapText="1"/>
    </xf>
    <xf numFmtId="0" fontId="4" fillId="0" borderId="5" xfId="1" applyFont="1" applyBorder="1" applyAlignment="1">
      <alignment horizontal="center"/>
    </xf>
    <xf numFmtId="0" fontId="4" fillId="0" borderId="6" xfId="1" applyFont="1" applyBorder="1" applyAlignment="1">
      <alignment horizontal="center"/>
    </xf>
    <xf numFmtId="0" fontId="4" fillId="0" borderId="12" xfId="1" applyFont="1" applyBorder="1" applyAlignment="1">
      <alignment horizontal="center"/>
    </xf>
    <xf numFmtId="0" fontId="4" fillId="0" borderId="7" xfId="1" applyFont="1" applyBorder="1" applyAlignment="1">
      <alignment horizontal="center"/>
    </xf>
    <xf numFmtId="0" fontId="4" fillId="0" borderId="0" xfId="1" applyFont="1" applyBorder="1" applyAlignment="1">
      <alignment horizontal="center"/>
    </xf>
    <xf numFmtId="0" fontId="4" fillId="0" borderId="11" xfId="1" applyFont="1" applyBorder="1" applyAlignment="1">
      <alignment horizontal="center"/>
    </xf>
    <xf numFmtId="0" fontId="4" fillId="0" borderId="8" xfId="1" applyFont="1" applyBorder="1" applyAlignment="1">
      <alignment horizontal="center"/>
    </xf>
    <xf numFmtId="0" fontId="4" fillId="0" borderId="9" xfId="1" applyFont="1" applyBorder="1" applyAlignment="1">
      <alignment horizontal="center"/>
    </xf>
    <xf numFmtId="0" fontId="4" fillId="0" borderId="13" xfId="1" applyFont="1" applyBorder="1" applyAlignment="1">
      <alignment horizontal="center"/>
    </xf>
    <xf numFmtId="0" fontId="12" fillId="0" borderId="1" xfId="1" applyFont="1" applyBorder="1" applyAlignment="1">
      <alignment horizontal="center" wrapText="1"/>
    </xf>
    <xf numFmtId="0" fontId="12" fillId="0" borderId="1" xfId="1" applyFont="1" applyBorder="1" applyAlignment="1">
      <alignment horizontal="center"/>
    </xf>
    <xf numFmtId="49" fontId="12" fillId="0" borderId="5" xfId="1" applyNumberFormat="1" applyFont="1" applyBorder="1" applyAlignment="1">
      <alignment horizontal="center" wrapText="1"/>
    </xf>
    <xf numFmtId="49" fontId="12" fillId="0" borderId="6" xfId="1" applyNumberFormat="1" applyFont="1" applyBorder="1" applyAlignment="1">
      <alignment horizontal="center" wrapText="1"/>
    </xf>
    <xf numFmtId="49" fontId="12" fillId="0" borderId="25" xfId="1" applyNumberFormat="1" applyFont="1" applyBorder="1" applyAlignment="1">
      <alignment horizontal="center" wrapText="1"/>
    </xf>
    <xf numFmtId="49" fontId="12" fillId="0" borderId="26" xfId="1" applyNumberFormat="1" applyFont="1" applyBorder="1" applyAlignment="1">
      <alignment horizontal="center" wrapText="1"/>
    </xf>
    <xf numFmtId="0" fontId="12" fillId="0" borderId="0" xfId="1" applyFont="1" applyAlignment="1">
      <alignment horizontal="left"/>
    </xf>
    <xf numFmtId="0" fontId="4" fillId="0" borderId="0" xfId="1" applyFont="1" applyAlignment="1">
      <alignment horizontal="center"/>
    </xf>
    <xf numFmtId="0" fontId="4" fillId="0" borderId="1" xfId="1" applyFont="1" applyBorder="1" applyAlignment="1">
      <alignment horizontal="center"/>
    </xf>
    <xf numFmtId="0" fontId="4" fillId="0" borderId="1" xfId="1" applyFont="1" applyBorder="1" applyAlignment="1">
      <alignment horizontal="center" wrapText="1"/>
    </xf>
    <xf numFmtId="0" fontId="4" fillId="0" borderId="2" xfId="1" applyFont="1" applyBorder="1" applyAlignment="1">
      <alignment horizontal="center"/>
    </xf>
    <xf numFmtId="0" fontId="4" fillId="0" borderId="15" xfId="1" applyFont="1" applyBorder="1" applyAlignment="1">
      <alignment horizontal="center"/>
    </xf>
    <xf numFmtId="0" fontId="4" fillId="0" borderId="16" xfId="1" applyFont="1" applyBorder="1" applyAlignment="1">
      <alignment horizontal="center"/>
    </xf>
    <xf numFmtId="0" fontId="4" fillId="0" borderId="4" xfId="1" applyFont="1" applyBorder="1" applyAlignment="1">
      <alignment horizontal="center"/>
    </xf>
    <xf numFmtId="0" fontId="12" fillId="0" borderId="2" xfId="1" applyFont="1" applyBorder="1" applyAlignment="1">
      <alignment horizontal="center"/>
    </xf>
    <xf numFmtId="0" fontId="12" fillId="0" borderId="15" xfId="1" applyFont="1" applyBorder="1" applyAlignment="1">
      <alignment horizontal="center"/>
    </xf>
    <xf numFmtId="0" fontId="12" fillId="0" borderId="16" xfId="1" applyFont="1" applyBorder="1" applyAlignment="1">
      <alignment horizontal="center"/>
    </xf>
    <xf numFmtId="0" fontId="12" fillId="0" borderId="4" xfId="1" applyFont="1" applyBorder="1" applyAlignment="1">
      <alignment horizontal="center"/>
    </xf>
    <xf numFmtId="0" fontId="55" fillId="0" borderId="0" xfId="0" applyFont="1" applyAlignment="1">
      <alignment horizontal="left" vertical="center" wrapText="1"/>
    </xf>
    <xf numFmtId="0" fontId="46" fillId="2" borderId="5"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128" xfId="0" applyFont="1" applyFill="1" applyBorder="1" applyAlignment="1">
      <alignment horizontal="center" vertical="center" wrapText="1"/>
    </xf>
    <xf numFmtId="0" fontId="47" fillId="0" borderId="4" xfId="0" applyFont="1" applyBorder="1" applyAlignment="1">
      <alignment vertical="top" wrapText="1"/>
    </xf>
    <xf numFmtId="0" fontId="47" fillId="0" borderId="1" xfId="0" applyFont="1" applyBorder="1" applyAlignment="1">
      <alignmen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47" fillId="0" borderId="7" xfId="0" applyFont="1" applyFill="1" applyBorder="1" applyAlignment="1">
      <alignment horizontal="center" vertical="top" wrapText="1"/>
    </xf>
    <xf numFmtId="0" fontId="47" fillId="0" borderId="0" xfId="0" applyFont="1" applyFill="1" applyBorder="1" applyAlignment="1">
      <alignment horizontal="center" vertical="top" wrapText="1"/>
    </xf>
    <xf numFmtId="0" fontId="47" fillId="0" borderId="11" xfId="0" applyFont="1" applyFill="1" applyBorder="1" applyAlignment="1">
      <alignment horizontal="center" vertical="top" wrapText="1"/>
    </xf>
    <xf numFmtId="0" fontId="47" fillId="0" borderId="8" xfId="0" applyFont="1" applyFill="1" applyBorder="1" applyAlignment="1">
      <alignment horizontal="center" vertical="top" wrapText="1"/>
    </xf>
    <xf numFmtId="0" fontId="47" fillId="0" borderId="9" xfId="0" applyFont="1" applyFill="1" applyBorder="1" applyAlignment="1">
      <alignment horizontal="center" vertical="top" wrapText="1"/>
    </xf>
    <xf numFmtId="0" fontId="47" fillId="0" borderId="13"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3" xfId="0" applyFont="1" applyFill="1" applyBorder="1" applyAlignment="1">
      <alignment horizontal="left" vertical="top" wrapText="1"/>
    </xf>
    <xf numFmtId="49" fontId="20" fillId="0" borderId="1" xfId="0" applyNumberFormat="1" applyFont="1" applyFill="1" applyBorder="1" applyAlignment="1">
      <alignment horizontal="center" vertical="top" wrapText="1"/>
    </xf>
    <xf numFmtId="49" fontId="20" fillId="0" borderId="6" xfId="0" applyNumberFormat="1" applyFont="1" applyFill="1" applyBorder="1" applyAlignment="1">
      <alignment horizontal="left" vertical="top" wrapText="1"/>
    </xf>
    <xf numFmtId="49" fontId="20" fillId="0" borderId="12"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49" fontId="20" fillId="0" borderId="11" xfId="0" applyNumberFormat="1" applyFont="1" applyFill="1" applyBorder="1" applyAlignment="1">
      <alignment horizontal="left" vertical="top" wrapText="1"/>
    </xf>
    <xf numFmtId="49" fontId="20" fillId="0" borderId="9" xfId="0" applyNumberFormat="1" applyFont="1" applyFill="1" applyBorder="1" applyAlignment="1">
      <alignment horizontal="left" vertical="top" wrapText="1"/>
    </xf>
    <xf numFmtId="49" fontId="20" fillId="0" borderId="13" xfId="0" applyNumberFormat="1" applyFont="1" applyFill="1" applyBorder="1" applyAlignment="1">
      <alignment horizontal="left" vertical="top" wrapText="1"/>
    </xf>
    <xf numFmtId="0" fontId="47" fillId="0" borderId="2" xfId="0" applyFont="1" applyFill="1" applyBorder="1" applyAlignment="1">
      <alignment vertical="top" wrapText="1"/>
    </xf>
    <xf numFmtId="0" fontId="47" fillId="0" borderId="3" xfId="0" applyFont="1" applyFill="1" applyBorder="1" applyAlignment="1">
      <alignment vertical="top" wrapText="1"/>
    </xf>
    <xf numFmtId="0" fontId="56" fillId="0" borderId="0" xfId="0" applyFont="1" applyAlignment="1">
      <alignment horizontal="left" vertical="center" wrapText="1"/>
    </xf>
    <xf numFmtId="0" fontId="47" fillId="0" borderId="1" xfId="0" applyFont="1" applyFill="1" applyBorder="1" applyAlignment="1">
      <alignment horizontal="left" vertical="top" wrapText="1"/>
    </xf>
    <xf numFmtId="0" fontId="47" fillId="0" borderId="4" xfId="0" applyFont="1" applyFill="1" applyBorder="1" applyAlignment="1">
      <alignment vertical="top" wrapText="1"/>
    </xf>
    <xf numFmtId="0" fontId="10" fillId="0" borderId="2" xfId="0" applyFont="1" applyBorder="1" applyAlignment="1">
      <alignment horizontal="left" vertical="top"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 xfId="0" applyFont="1" applyFill="1" applyBorder="1" applyAlignment="1">
      <alignment vertical="top" wrapText="1"/>
    </xf>
    <xf numFmtId="179" fontId="10" fillId="0" borderId="3" xfId="0" applyNumberFormat="1" applyFont="1" applyFill="1" applyBorder="1" applyAlignment="1">
      <alignment horizontal="left" vertical="center" wrapText="1"/>
    </xf>
    <xf numFmtId="0" fontId="47" fillId="0" borderId="10" xfId="0" applyFont="1" applyFill="1" applyBorder="1" applyAlignment="1">
      <alignment horizontal="center" vertical="top" wrapText="1"/>
    </xf>
    <xf numFmtId="0" fontId="47" fillId="0" borderId="29" xfId="0" applyFont="1" applyFill="1" applyBorder="1" applyAlignment="1">
      <alignment horizontal="center" vertical="top" wrapText="1"/>
    </xf>
    <xf numFmtId="0" fontId="47" fillId="0" borderId="14" xfId="0" applyFont="1" applyFill="1" applyBorder="1" applyAlignment="1">
      <alignment horizontal="center" vertical="top" wrapText="1"/>
    </xf>
    <xf numFmtId="0" fontId="10" fillId="0" borderId="5" xfId="0" applyFont="1" applyFill="1" applyBorder="1" applyAlignment="1">
      <alignment vertical="top" wrapText="1"/>
    </xf>
    <xf numFmtId="0" fontId="10" fillId="0" borderId="6" xfId="0" applyFont="1" applyFill="1" applyBorder="1" applyAlignment="1">
      <alignment vertical="top" wrapText="1"/>
    </xf>
    <xf numFmtId="0" fontId="10" fillId="0" borderId="12" xfId="0" applyFont="1" applyFill="1" applyBorder="1" applyAlignment="1">
      <alignment vertical="top" wrapText="1"/>
    </xf>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13" xfId="0" applyFont="1" applyFill="1" applyBorder="1" applyAlignment="1">
      <alignment vertical="top" wrapText="1"/>
    </xf>
    <xf numFmtId="0" fontId="4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47" fillId="0" borderId="7" xfId="0" applyFont="1" applyFill="1" applyBorder="1" applyAlignment="1">
      <alignment vertical="top" wrapText="1"/>
    </xf>
    <xf numFmtId="0" fontId="47" fillId="0" borderId="0" xfId="0" applyFont="1" applyFill="1" applyBorder="1" applyAlignment="1">
      <alignment vertical="top" wrapText="1"/>
    </xf>
    <xf numFmtId="0" fontId="47" fillId="0" borderId="11" xfId="0" applyFont="1" applyFill="1" applyBorder="1" applyAlignment="1">
      <alignment vertical="top" wrapText="1"/>
    </xf>
    <xf numFmtId="0" fontId="49" fillId="4" borderId="5" xfId="0" applyFont="1" applyFill="1" applyBorder="1" applyAlignment="1">
      <alignment horizontal="left" vertical="top" wrapText="1"/>
    </xf>
    <xf numFmtId="0" fontId="49" fillId="4" borderId="6" xfId="0" applyFont="1" applyFill="1" applyBorder="1" applyAlignment="1">
      <alignment horizontal="left" vertical="top" wrapText="1"/>
    </xf>
    <xf numFmtId="0" fontId="49" fillId="4" borderId="12" xfId="0" applyFont="1" applyFill="1" applyBorder="1" applyAlignment="1">
      <alignment horizontal="left" vertical="top" wrapText="1"/>
    </xf>
    <xf numFmtId="0" fontId="49" fillId="4" borderId="8" xfId="0" applyFont="1" applyFill="1" applyBorder="1" applyAlignment="1">
      <alignment horizontal="left" vertical="top" wrapText="1"/>
    </xf>
    <xf numFmtId="0" fontId="49" fillId="4" borderId="9" xfId="0" applyFont="1" applyFill="1" applyBorder="1" applyAlignment="1">
      <alignment horizontal="left" vertical="top" wrapText="1"/>
    </xf>
    <xf numFmtId="0" fontId="49" fillId="4" borderId="13" xfId="0" applyFont="1" applyFill="1" applyBorder="1" applyAlignment="1">
      <alignment horizontal="left" vertical="top" wrapText="1"/>
    </xf>
    <xf numFmtId="0" fontId="47" fillId="4" borderId="5" xfId="0" applyFont="1" applyFill="1" applyBorder="1" applyAlignment="1">
      <alignment horizontal="left" vertical="top" wrapText="1"/>
    </xf>
    <xf numFmtId="0" fontId="47" fillId="4" borderId="6" xfId="0" applyFont="1" applyFill="1" applyBorder="1" applyAlignment="1">
      <alignment horizontal="left" vertical="top" wrapText="1"/>
    </xf>
    <xf numFmtId="0" fontId="47" fillId="4" borderId="12" xfId="0" applyFont="1" applyFill="1" applyBorder="1" applyAlignment="1">
      <alignment horizontal="left" vertical="top" wrapText="1"/>
    </xf>
    <xf numFmtId="0" fontId="47" fillId="4" borderId="8" xfId="0" applyFont="1" applyFill="1" applyBorder="1" applyAlignment="1">
      <alignment horizontal="left" vertical="top" wrapText="1"/>
    </xf>
    <xf numFmtId="0" fontId="47" fillId="4" borderId="9" xfId="0" applyFont="1" applyFill="1" applyBorder="1" applyAlignment="1">
      <alignment horizontal="left" vertical="top" wrapText="1"/>
    </xf>
    <xf numFmtId="0" fontId="47" fillId="4" borderId="13" xfId="0" applyFont="1" applyFill="1" applyBorder="1" applyAlignment="1">
      <alignment horizontal="left" vertical="top" wrapText="1"/>
    </xf>
    <xf numFmtId="0" fontId="10" fillId="0" borderId="10" xfId="0" applyFont="1" applyFill="1" applyBorder="1" applyAlignment="1">
      <alignment horizontal="left" vertical="top" wrapText="1"/>
    </xf>
    <xf numFmtId="0" fontId="47" fillId="0" borderId="5" xfId="0" applyFont="1" applyFill="1" applyBorder="1" applyAlignment="1">
      <alignment horizontal="center" vertical="top" wrapText="1"/>
    </xf>
    <xf numFmtId="0" fontId="47" fillId="0" borderId="6" xfId="0" applyFont="1" applyFill="1" applyBorder="1" applyAlignment="1">
      <alignment horizontal="center" vertical="top" wrapText="1"/>
    </xf>
    <xf numFmtId="0" fontId="47" fillId="0" borderId="12" xfId="0" applyFont="1" applyFill="1" applyBorder="1" applyAlignment="1">
      <alignment horizontal="center" vertical="top" wrapText="1"/>
    </xf>
    <xf numFmtId="0" fontId="47" fillId="0" borderId="3" xfId="0" applyFont="1" applyFill="1" applyBorder="1" applyAlignment="1">
      <alignment horizontal="left" vertical="top" wrapText="1"/>
    </xf>
    <xf numFmtId="0" fontId="47" fillId="0" borderId="14" xfId="0" applyFont="1" applyFill="1" applyBorder="1" applyAlignment="1">
      <alignment vertical="top" wrapText="1"/>
    </xf>
    <xf numFmtId="0" fontId="46" fillId="2" borderId="4" xfId="0" applyFont="1" applyFill="1" applyBorder="1" applyAlignment="1">
      <alignment horizontal="center" vertical="center" wrapText="1"/>
    </xf>
    <xf numFmtId="0" fontId="47" fillId="0" borderId="5" xfId="0" applyFont="1" applyFill="1" applyBorder="1" applyAlignment="1">
      <alignment horizontal="left" vertical="top" wrapText="1"/>
    </xf>
    <xf numFmtId="0" fontId="47" fillId="0" borderId="6" xfId="0" applyFont="1" applyFill="1" applyBorder="1" applyAlignment="1">
      <alignment horizontal="left" vertical="top" wrapText="1"/>
    </xf>
    <xf numFmtId="0" fontId="47" fillId="0" borderId="12" xfId="0" applyFont="1" applyFill="1" applyBorder="1" applyAlignment="1">
      <alignment horizontal="left" vertical="top" wrapText="1"/>
    </xf>
    <xf numFmtId="0" fontId="47" fillId="0" borderId="8" xfId="0" applyFont="1" applyFill="1" applyBorder="1" applyAlignment="1">
      <alignment horizontal="left" vertical="top" wrapText="1"/>
    </xf>
    <xf numFmtId="0" fontId="47" fillId="0" borderId="9" xfId="0" applyFont="1" applyFill="1" applyBorder="1" applyAlignment="1">
      <alignment horizontal="left" vertical="top" wrapText="1"/>
    </xf>
    <xf numFmtId="0" fontId="47" fillId="0" borderId="13" xfId="0" applyFont="1" applyFill="1" applyBorder="1" applyAlignment="1">
      <alignment horizontal="left" vertical="top" wrapText="1"/>
    </xf>
    <xf numFmtId="0" fontId="50" fillId="0" borderId="5" xfId="0" applyFont="1" applyFill="1" applyBorder="1" applyAlignment="1">
      <alignment vertical="top" wrapText="1"/>
    </xf>
    <xf numFmtId="0" fontId="50" fillId="0" borderId="6" xfId="0" applyFont="1" applyFill="1" applyBorder="1" applyAlignment="1">
      <alignment vertical="top" wrapText="1"/>
    </xf>
    <xf numFmtId="0" fontId="50" fillId="0" borderId="12" xfId="0" applyFont="1" applyFill="1" applyBorder="1" applyAlignment="1">
      <alignment vertical="top" wrapText="1"/>
    </xf>
    <xf numFmtId="0" fontId="50" fillId="0" borderId="8" xfId="0" applyFont="1" applyFill="1" applyBorder="1" applyAlignment="1">
      <alignment vertical="top" wrapText="1"/>
    </xf>
    <xf numFmtId="0" fontId="50" fillId="0" borderId="9" xfId="0" applyFont="1" applyFill="1" applyBorder="1" applyAlignment="1">
      <alignment vertical="top" wrapText="1"/>
    </xf>
    <xf numFmtId="0" fontId="50" fillId="0" borderId="13" xfId="0" applyFont="1" applyFill="1" applyBorder="1" applyAlignment="1">
      <alignmen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3" xfId="0" applyFont="1" applyFill="1" applyBorder="1" applyAlignment="1">
      <alignment horizontal="left" vertical="top" wrapText="1"/>
    </xf>
    <xf numFmtId="49" fontId="47" fillId="0" borderId="1" xfId="0" applyNumberFormat="1" applyFont="1" applyFill="1" applyBorder="1" applyAlignment="1">
      <alignment horizontal="center" vertical="top" wrapText="1"/>
    </xf>
    <xf numFmtId="0" fontId="20" fillId="0" borderId="1" xfId="0" applyFont="1" applyFill="1" applyBorder="1" applyAlignment="1">
      <alignment horizontal="left" vertical="top" wrapText="1"/>
    </xf>
    <xf numFmtId="0" fontId="47" fillId="0" borderId="7"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11" xfId="0" applyFont="1" applyFill="1" applyBorder="1" applyAlignment="1">
      <alignment horizontal="left" vertical="top" wrapText="1"/>
    </xf>
    <xf numFmtId="0" fontId="47" fillId="0" borderId="2" xfId="0" applyFont="1" applyFill="1" applyBorder="1" applyAlignment="1">
      <alignment horizontal="left" vertical="top" wrapText="1"/>
    </xf>
    <xf numFmtId="0" fontId="47" fillId="0" borderId="4" xfId="0" applyFont="1" applyFill="1" applyBorder="1" applyAlignment="1">
      <alignment horizontal="left" vertical="top" wrapText="1"/>
    </xf>
    <xf numFmtId="0" fontId="47" fillId="0" borderId="1" xfId="0" applyFont="1" applyFill="1" applyBorder="1" applyAlignment="1">
      <alignment horizontal="center" vertical="top" wrapText="1"/>
    </xf>
    <xf numFmtId="0" fontId="49" fillId="0" borderId="5" xfId="0" applyFont="1" applyFill="1" applyBorder="1" applyAlignment="1">
      <alignment horizontal="left" vertical="top" wrapText="1"/>
    </xf>
    <xf numFmtId="0" fontId="49" fillId="0" borderId="6" xfId="0" applyFont="1" applyFill="1" applyBorder="1" applyAlignment="1">
      <alignment horizontal="left" vertical="top" wrapText="1"/>
    </xf>
    <xf numFmtId="0" fontId="49" fillId="0" borderId="12" xfId="0" applyFont="1" applyFill="1" applyBorder="1" applyAlignment="1">
      <alignment horizontal="left" vertical="top" wrapText="1"/>
    </xf>
    <xf numFmtId="0" fontId="49" fillId="0" borderId="8" xfId="0" applyFont="1" applyFill="1" applyBorder="1" applyAlignment="1">
      <alignment horizontal="left" vertical="top" wrapText="1"/>
    </xf>
    <xf numFmtId="0" fontId="49" fillId="0" borderId="9" xfId="0" applyFont="1" applyFill="1" applyBorder="1" applyAlignment="1">
      <alignment horizontal="left" vertical="top" wrapText="1"/>
    </xf>
    <xf numFmtId="0" fontId="49" fillId="0" borderId="13" xfId="0" applyFont="1" applyFill="1" applyBorder="1" applyAlignment="1">
      <alignment horizontal="left" vertical="top" wrapText="1"/>
    </xf>
    <xf numFmtId="0" fontId="47" fillId="0" borderId="2" xfId="0" applyFont="1" applyBorder="1" applyAlignment="1">
      <alignment horizontal="center" vertical="top" wrapText="1"/>
    </xf>
    <xf numFmtId="0" fontId="47" fillId="0" borderId="3" xfId="0" applyFont="1" applyBorder="1" applyAlignment="1">
      <alignment horizontal="center" vertical="top" wrapText="1"/>
    </xf>
    <xf numFmtId="0" fontId="47" fillId="0" borderId="4" xfId="0" applyFont="1" applyBorder="1" applyAlignment="1">
      <alignment horizontal="center" vertical="top" wrapText="1"/>
    </xf>
    <xf numFmtId="0" fontId="49" fillId="0" borderId="2" xfId="0" applyFont="1" applyFill="1" applyBorder="1" applyAlignment="1">
      <alignment vertical="top" wrapText="1"/>
    </xf>
    <xf numFmtId="0" fontId="49" fillId="0" borderId="3" xfId="0" applyFont="1" applyFill="1" applyBorder="1" applyAlignment="1">
      <alignment vertical="top" wrapText="1"/>
    </xf>
    <xf numFmtId="0" fontId="49" fillId="0" borderId="4" xfId="0" applyFont="1" applyFill="1" applyBorder="1" applyAlignment="1">
      <alignment vertical="top" wrapText="1"/>
    </xf>
    <xf numFmtId="0" fontId="47" fillId="0" borderId="1" xfId="0" applyFont="1" applyFill="1" applyBorder="1" applyAlignment="1">
      <alignment vertical="top" wrapText="1"/>
    </xf>
    <xf numFmtId="49" fontId="47" fillId="0" borderId="1" xfId="0" applyNumberFormat="1"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49" fontId="47" fillId="0" borderId="3" xfId="0" applyNumberFormat="1" applyFont="1" applyBorder="1" applyAlignment="1">
      <alignment horizontal="left" vertical="top" wrapText="1"/>
    </xf>
    <xf numFmtId="0" fontId="49" fillId="0" borderId="7"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1" xfId="0" applyFont="1" applyFill="1" applyBorder="1" applyAlignment="1">
      <alignment horizontal="left" vertical="top" wrapText="1"/>
    </xf>
    <xf numFmtId="0" fontId="49" fillId="0" borderId="2" xfId="0" applyFont="1" applyFill="1" applyBorder="1" applyAlignment="1">
      <alignment horizontal="left" vertical="top" wrapText="1"/>
    </xf>
    <xf numFmtId="0" fontId="49" fillId="0" borderId="3" xfId="0" applyFont="1" applyFill="1" applyBorder="1" applyAlignment="1">
      <alignment horizontal="left" vertical="top" wrapText="1"/>
    </xf>
    <xf numFmtId="0" fontId="49" fillId="0" borderId="4" xfId="0" applyFont="1" applyFill="1" applyBorder="1" applyAlignment="1">
      <alignment horizontal="left" vertical="top" wrapText="1"/>
    </xf>
    <xf numFmtId="0" fontId="47" fillId="0" borderId="8" xfId="0" applyFont="1" applyFill="1" applyBorder="1" applyAlignment="1">
      <alignment vertical="top" wrapText="1"/>
    </xf>
    <xf numFmtId="0" fontId="47" fillId="0" borderId="9" xfId="0" applyFont="1" applyFill="1" applyBorder="1" applyAlignment="1">
      <alignment vertical="top" wrapText="1"/>
    </xf>
    <xf numFmtId="0" fontId="47" fillId="0" borderId="13" xfId="0" applyFont="1" applyFill="1" applyBorder="1" applyAlignment="1">
      <alignment vertical="top" wrapText="1"/>
    </xf>
    <xf numFmtId="0" fontId="60" fillId="0" borderId="5" xfId="0" applyFont="1" applyFill="1" applyBorder="1" applyAlignment="1">
      <alignment horizontal="left" vertical="top" wrapText="1"/>
    </xf>
    <xf numFmtId="0" fontId="60" fillId="0" borderId="6"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7"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1"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47" fillId="0" borderId="10" xfId="0" applyFont="1" applyFill="1" applyBorder="1" applyAlignment="1">
      <alignment horizontal="left" vertical="top" wrapText="1"/>
    </xf>
    <xf numFmtId="0" fontId="49" fillId="0" borderId="2" xfId="0" applyFont="1" applyBorder="1" applyAlignment="1">
      <alignment horizontal="left" vertical="top" wrapText="1"/>
    </xf>
    <xf numFmtId="0" fontId="49" fillId="0" borderId="3" xfId="0" applyFont="1" applyBorder="1" applyAlignment="1">
      <alignment horizontal="left" vertical="top" wrapText="1"/>
    </xf>
    <xf numFmtId="0" fontId="49" fillId="0" borderId="4" xfId="0" applyFont="1" applyBorder="1" applyAlignment="1">
      <alignment horizontal="left" vertical="top" wrapText="1"/>
    </xf>
    <xf numFmtId="0" fontId="20" fillId="0" borderId="8" xfId="0" applyFont="1" applyFill="1" applyBorder="1" applyAlignment="1">
      <alignment horizontal="center" vertical="top" wrapText="1"/>
    </xf>
    <xf numFmtId="0" fontId="20" fillId="0" borderId="9" xfId="0" applyFont="1" applyFill="1" applyBorder="1" applyAlignment="1">
      <alignment horizontal="center" vertical="top" wrapText="1"/>
    </xf>
    <xf numFmtId="0" fontId="20" fillId="0" borderId="13" xfId="0" applyFont="1" applyFill="1" applyBorder="1" applyAlignment="1">
      <alignment horizontal="center" vertical="top" wrapText="1"/>
    </xf>
    <xf numFmtId="0" fontId="47" fillId="0" borderId="2" xfId="0" applyFont="1" applyFill="1" applyBorder="1" applyAlignment="1">
      <alignment horizontal="center" vertical="top" wrapText="1"/>
    </xf>
    <xf numFmtId="0" fontId="47" fillId="0" borderId="3" xfId="0" applyFont="1" applyFill="1" applyBorder="1" applyAlignment="1">
      <alignment horizontal="center" vertical="top" wrapText="1"/>
    </xf>
    <xf numFmtId="0" fontId="47" fillId="0" borderId="4" xfId="0" applyFont="1" applyFill="1" applyBorder="1" applyAlignment="1">
      <alignment horizontal="center" vertical="top" wrapText="1"/>
    </xf>
    <xf numFmtId="0" fontId="20" fillId="0" borderId="4" xfId="0" applyFont="1" applyFill="1" applyBorder="1" applyAlignment="1">
      <alignment horizontal="left" vertical="top" wrapText="1"/>
    </xf>
    <xf numFmtId="0" fontId="49" fillId="0" borderId="5" xfId="0" applyFont="1" applyFill="1" applyBorder="1" applyAlignment="1">
      <alignment vertical="top" wrapText="1"/>
    </xf>
    <xf numFmtId="0" fontId="49" fillId="0" borderId="6" xfId="0" applyFont="1" applyFill="1" applyBorder="1" applyAlignment="1">
      <alignment vertical="top" wrapText="1"/>
    </xf>
    <xf numFmtId="0" fontId="49" fillId="0" borderId="12" xfId="0" applyFont="1" applyFill="1" applyBorder="1" applyAlignment="1">
      <alignment vertical="top" wrapText="1"/>
    </xf>
    <xf numFmtId="0" fontId="56" fillId="0" borderId="0" xfId="0" applyFont="1" applyAlignment="1">
      <alignment horizontal="left" vertical="top" wrapText="1"/>
    </xf>
    <xf numFmtId="0" fontId="10" fillId="0" borderId="4" xfId="0" applyFont="1" applyFill="1" applyBorder="1" applyAlignment="1">
      <alignment vertical="top" wrapText="1"/>
    </xf>
    <xf numFmtId="0" fontId="49" fillId="0" borderId="10" xfId="0" applyFont="1" applyFill="1" applyBorder="1" applyAlignment="1">
      <alignment horizontal="left" vertical="top" wrapText="1"/>
    </xf>
    <xf numFmtId="0" fontId="49" fillId="0" borderId="29" xfId="0" applyFont="1" applyFill="1" applyBorder="1" applyAlignment="1">
      <alignment horizontal="left" vertical="top" wrapText="1"/>
    </xf>
    <xf numFmtId="0" fontId="48" fillId="0" borderId="0" xfId="0" applyFont="1" applyAlignment="1">
      <alignment horizontal="center" vertical="top" wrapText="1"/>
    </xf>
    <xf numFmtId="49" fontId="10" fillId="0" borderId="1" xfId="0" applyNumberFormat="1" applyFont="1" applyFill="1" applyBorder="1" applyAlignment="1">
      <alignment horizontal="left" vertical="top" wrapText="1"/>
    </xf>
    <xf numFmtId="0" fontId="54" fillId="0" borderId="0" xfId="0" applyFont="1" applyAlignment="1">
      <alignment horizontal="left" vertical="top" wrapText="1"/>
    </xf>
    <xf numFmtId="0" fontId="55" fillId="0" borderId="0" xfId="0" applyFont="1" applyAlignment="1">
      <alignment horizontal="left" vertical="top" wrapText="1"/>
    </xf>
    <xf numFmtId="0" fontId="10" fillId="0" borderId="7"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3" xfId="0" applyFont="1" applyFill="1" applyBorder="1" applyAlignment="1">
      <alignment horizontal="center" vertical="top" wrapText="1"/>
    </xf>
    <xf numFmtId="0" fontId="47" fillId="4" borderId="1" xfId="0" applyFont="1" applyFill="1" applyBorder="1" applyAlignment="1">
      <alignment horizontal="left" vertical="top" wrapText="1"/>
    </xf>
    <xf numFmtId="0" fontId="10" fillId="0" borderId="29" xfId="0" applyFont="1" applyFill="1" applyBorder="1" applyAlignment="1">
      <alignment horizontal="left" vertical="top" wrapText="1"/>
    </xf>
    <xf numFmtId="0" fontId="20" fillId="0" borderId="7"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11" xfId="0" applyFont="1" applyFill="1" applyBorder="1" applyAlignment="1">
      <alignment horizontal="center" vertical="top" wrapText="1"/>
    </xf>
    <xf numFmtId="0" fontId="47" fillId="0" borderId="3" xfId="0" applyFont="1" applyBorder="1" applyAlignment="1">
      <alignment vertical="top" wrapText="1"/>
    </xf>
    <xf numFmtId="0" fontId="56" fillId="0" borderId="0" xfId="0" applyFont="1" applyFill="1" applyAlignment="1">
      <alignment horizontal="left" vertical="top" wrapText="1"/>
    </xf>
    <xf numFmtId="49" fontId="47" fillId="0" borderId="10" xfId="0" applyNumberFormat="1" applyFont="1" applyFill="1" applyBorder="1" applyAlignment="1">
      <alignment horizontal="center" vertical="top" wrapText="1"/>
    </xf>
    <xf numFmtId="49" fontId="47" fillId="0" borderId="29" xfId="0" applyNumberFormat="1" applyFont="1" applyFill="1" applyBorder="1" applyAlignment="1">
      <alignment horizontal="center" vertical="top" wrapText="1"/>
    </xf>
    <xf numFmtId="49" fontId="47" fillId="0" borderId="14" xfId="0" applyNumberFormat="1" applyFont="1" applyFill="1" applyBorder="1" applyAlignment="1">
      <alignment horizontal="center" vertical="top" wrapText="1"/>
    </xf>
    <xf numFmtId="0" fontId="49" fillId="0" borderId="7" xfId="0" applyFont="1" applyFill="1" applyBorder="1" applyAlignment="1">
      <alignment horizontal="center" vertical="top" wrapText="1"/>
    </xf>
    <xf numFmtId="0" fontId="49" fillId="0" borderId="0" xfId="0" applyFont="1" applyFill="1" applyBorder="1" applyAlignment="1">
      <alignment horizontal="center" vertical="top" wrapText="1"/>
    </xf>
    <xf numFmtId="0" fontId="49" fillId="0" borderId="11" xfId="0" applyFont="1" applyFill="1" applyBorder="1" applyAlignment="1">
      <alignment horizontal="center" vertical="top" wrapText="1"/>
    </xf>
    <xf numFmtId="0" fontId="49" fillId="0" borderId="8" xfId="0" applyFont="1" applyFill="1" applyBorder="1" applyAlignment="1">
      <alignment horizontal="center" vertical="top" wrapText="1"/>
    </xf>
    <xf numFmtId="0" fontId="49" fillId="0" borderId="9" xfId="0" applyFont="1" applyFill="1" applyBorder="1" applyAlignment="1">
      <alignment horizontal="center" vertical="top" wrapText="1"/>
    </xf>
    <xf numFmtId="0" fontId="49" fillId="0" borderId="13" xfId="0" applyFont="1" applyFill="1" applyBorder="1" applyAlignment="1">
      <alignment horizontal="center" vertical="top" wrapText="1"/>
    </xf>
    <xf numFmtId="0" fontId="10" fillId="0" borderId="29"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7" xfId="0" applyFont="1" applyFill="1" applyBorder="1" applyAlignment="1">
      <alignment vertical="top" wrapText="1"/>
    </xf>
    <xf numFmtId="0" fontId="10" fillId="0" borderId="0" xfId="0" applyFont="1" applyFill="1" applyBorder="1" applyAlignment="1">
      <alignment vertical="top" wrapText="1"/>
    </xf>
    <xf numFmtId="0" fontId="10" fillId="0" borderId="11" xfId="0" applyFont="1" applyFill="1" applyBorder="1" applyAlignment="1">
      <alignment vertical="top" wrapText="1"/>
    </xf>
    <xf numFmtId="0" fontId="10" fillId="0" borderId="7" xfId="2" applyFont="1" applyFill="1" applyBorder="1" applyAlignment="1">
      <alignment horizontal="left" vertical="center" shrinkToFit="1"/>
    </xf>
    <xf numFmtId="0" fontId="10" fillId="0" borderId="0" xfId="2" applyFont="1" applyFill="1" applyBorder="1" applyAlignment="1">
      <alignment horizontal="left" vertical="center" shrinkToFit="1"/>
    </xf>
    <xf numFmtId="0" fontId="10" fillId="0" borderId="7" xfId="2" applyFont="1" applyFill="1" applyBorder="1" applyAlignment="1">
      <alignment horizontal="left" vertical="center" wrapText="1" shrinkToFit="1"/>
    </xf>
    <xf numFmtId="0" fontId="10" fillId="0" borderId="0" xfId="2" applyFont="1" applyFill="1" applyBorder="1" applyAlignment="1">
      <alignment horizontal="left" vertical="center" wrapText="1" shrinkToFit="1"/>
    </xf>
    <xf numFmtId="0" fontId="10" fillId="0" borderId="11" xfId="2" applyFont="1" applyFill="1" applyBorder="1" applyAlignment="1">
      <alignment horizontal="left" vertical="center" wrapText="1" shrinkToFit="1"/>
    </xf>
    <xf numFmtId="0" fontId="10" fillId="0" borderId="2" xfId="2" applyFont="1" applyFill="1" applyBorder="1" applyAlignment="1">
      <alignment horizontal="left" vertical="top" wrapText="1"/>
    </xf>
    <xf numFmtId="0" fontId="10" fillId="0" borderId="3" xfId="2" applyFont="1" applyFill="1" applyBorder="1" applyAlignment="1">
      <alignment horizontal="left" vertical="top" wrapText="1"/>
    </xf>
    <xf numFmtId="0" fontId="47" fillId="0" borderId="7" xfId="2" applyFont="1" applyFill="1" applyBorder="1" applyAlignment="1">
      <alignment horizontal="center" vertical="center" wrapText="1" shrinkToFit="1"/>
    </xf>
    <xf numFmtId="0" fontId="47" fillId="0" borderId="0" xfId="2" applyFont="1" applyFill="1" applyBorder="1" applyAlignment="1">
      <alignment horizontal="center" vertical="center" wrapText="1" shrinkToFit="1"/>
    </xf>
    <xf numFmtId="0" fontId="47" fillId="0" borderId="11" xfId="2" applyFont="1" applyFill="1" applyBorder="1" applyAlignment="1">
      <alignment horizontal="center" vertical="center" wrapText="1" shrinkToFit="1"/>
    </xf>
    <xf numFmtId="0" fontId="10" fillId="0" borderId="5" xfId="2" applyFont="1" applyFill="1" applyBorder="1" applyAlignment="1">
      <alignment horizontal="left" vertical="center" wrapText="1" shrinkToFit="1"/>
    </xf>
    <xf numFmtId="0" fontId="10" fillId="0" borderId="6" xfId="2" applyFont="1" applyFill="1" applyBorder="1" applyAlignment="1">
      <alignment horizontal="left" vertical="center" wrapText="1" shrinkToFit="1"/>
    </xf>
    <xf numFmtId="0" fontId="10" fillId="0" borderId="12" xfId="2" applyFont="1" applyFill="1" applyBorder="1" applyAlignment="1">
      <alignment horizontal="left" vertical="center" wrapText="1" shrinkToFit="1"/>
    </xf>
    <xf numFmtId="0" fontId="47" fillId="0" borderId="2" xfId="2" applyFont="1" applyFill="1" applyBorder="1" applyAlignment="1">
      <alignment horizontal="left" vertical="top" wrapText="1"/>
    </xf>
    <xf numFmtId="0" fontId="47" fillId="0" borderId="3" xfId="2" applyFont="1" applyFill="1" applyBorder="1" applyAlignment="1">
      <alignment horizontal="left" vertical="top" wrapText="1"/>
    </xf>
    <xf numFmtId="0" fontId="47" fillId="0" borderId="8" xfId="2" applyFont="1" applyFill="1" applyBorder="1" applyAlignment="1">
      <alignment horizontal="center" vertical="center" wrapText="1" shrinkToFit="1"/>
    </xf>
    <xf numFmtId="0" fontId="47" fillId="0" borderId="9" xfId="2" applyFont="1" applyFill="1" applyBorder="1" applyAlignment="1">
      <alignment horizontal="center" vertical="center" wrapText="1" shrinkToFit="1"/>
    </xf>
    <xf numFmtId="0" fontId="47" fillId="0" borderId="13" xfId="2" applyFont="1" applyFill="1" applyBorder="1" applyAlignment="1">
      <alignment horizontal="center" vertical="center" wrapText="1" shrinkToFit="1"/>
    </xf>
    <xf numFmtId="0" fontId="10" fillId="0" borderId="8" xfId="2" applyFont="1" applyFill="1" applyBorder="1" applyAlignment="1">
      <alignment horizontal="left" vertical="center" wrapText="1" shrinkToFit="1"/>
    </xf>
    <xf numFmtId="0" fontId="10" fillId="0" borderId="9" xfId="2" applyFont="1" applyFill="1" applyBorder="1" applyAlignment="1">
      <alignment horizontal="left" vertical="center" wrapText="1" shrinkToFit="1"/>
    </xf>
    <xf numFmtId="0" fontId="10" fillId="0" borderId="13" xfId="2" applyFont="1" applyFill="1" applyBorder="1" applyAlignment="1">
      <alignment horizontal="left" vertical="center" wrapText="1" shrinkToFit="1"/>
    </xf>
    <xf numFmtId="0" fontId="10" fillId="0" borderId="4" xfId="2" applyFont="1" applyFill="1" applyBorder="1" applyAlignment="1">
      <alignment horizontal="left" vertical="top" wrapText="1"/>
    </xf>
    <xf numFmtId="0" fontId="10" fillId="0" borderId="1" xfId="2" applyFont="1" applyFill="1" applyBorder="1" applyAlignment="1">
      <alignment vertical="top" wrapText="1"/>
    </xf>
    <xf numFmtId="0" fontId="10" fillId="0" borderId="2" xfId="2" applyFont="1" applyFill="1" applyBorder="1" applyAlignment="1">
      <alignment horizontal="left" vertical="center" wrapText="1"/>
    </xf>
    <xf numFmtId="0" fontId="10" fillId="0" borderId="3"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0" fillId="0" borderId="8" xfId="2" applyFont="1" applyFill="1" applyBorder="1" applyAlignment="1">
      <alignment horizontal="left" vertical="center" shrinkToFit="1"/>
    </xf>
    <xf numFmtId="0" fontId="10" fillId="0" borderId="9" xfId="2" applyFont="1" applyFill="1" applyBorder="1" applyAlignment="1">
      <alignment horizontal="left" vertical="center" shrinkToFit="1"/>
    </xf>
    <xf numFmtId="0" fontId="10" fillId="0" borderId="1" xfId="2" applyFont="1" applyFill="1" applyBorder="1" applyAlignment="1">
      <alignment horizontal="center" vertical="center" wrapText="1"/>
    </xf>
    <xf numFmtId="0" fontId="10" fillId="0" borderId="1" xfId="2" applyFont="1" applyFill="1" applyBorder="1" applyAlignment="1">
      <alignment horizontal="center" vertical="center"/>
    </xf>
    <xf numFmtId="0" fontId="10" fillId="0" borderId="1" xfId="2" applyFont="1" applyFill="1" applyBorder="1" applyAlignment="1">
      <alignment horizontal="left" vertical="top" wrapText="1"/>
    </xf>
    <xf numFmtId="0" fontId="47" fillId="0" borderId="5" xfId="2" applyFont="1" applyFill="1" applyBorder="1" applyAlignment="1">
      <alignment horizontal="left" vertical="center" wrapText="1" shrinkToFit="1"/>
    </xf>
    <xf numFmtId="0" fontId="47" fillId="0" borderId="6" xfId="2" applyFont="1" applyFill="1" applyBorder="1" applyAlignment="1">
      <alignment horizontal="left" vertical="center" wrapText="1" shrinkToFit="1"/>
    </xf>
    <xf numFmtId="0" fontId="47" fillId="0" borderId="12" xfId="2" applyFont="1" applyFill="1" applyBorder="1" applyAlignment="1">
      <alignment horizontal="left" vertical="center" wrapText="1" shrinkToFit="1"/>
    </xf>
    <xf numFmtId="0" fontId="47" fillId="0" borderId="7" xfId="2" applyFont="1" applyFill="1" applyBorder="1" applyAlignment="1">
      <alignment horizontal="left" vertical="center" wrapText="1" shrinkToFit="1"/>
    </xf>
    <xf numFmtId="0" fontId="47" fillId="0" borderId="0" xfId="2" applyFont="1" applyFill="1" applyBorder="1" applyAlignment="1">
      <alignment horizontal="left" vertical="center" wrapText="1" shrinkToFit="1"/>
    </xf>
    <xf numFmtId="0" fontId="47" fillId="0" borderId="11" xfId="2" applyFont="1" applyFill="1" applyBorder="1" applyAlignment="1">
      <alignment horizontal="left" vertical="center" wrapText="1" shrinkToFit="1"/>
    </xf>
    <xf numFmtId="0" fontId="47" fillId="0" borderId="4" xfId="2" applyFont="1" applyFill="1" applyBorder="1" applyAlignment="1">
      <alignment horizontal="left" vertical="top" wrapText="1"/>
    </xf>
    <xf numFmtId="0" fontId="10" fillId="0" borderId="2" xfId="2" applyFont="1" applyFill="1" applyBorder="1" applyAlignment="1">
      <alignment horizontal="left" vertical="center" wrapText="1" shrinkToFit="1"/>
    </xf>
    <xf numFmtId="0" fontId="10" fillId="0" borderId="3" xfId="2" applyFont="1" applyFill="1" applyBorder="1" applyAlignment="1">
      <alignment horizontal="left" vertical="center" wrapText="1" shrinkToFit="1"/>
    </xf>
    <xf numFmtId="0" fontId="10" fillId="0" borderId="4" xfId="2" applyFont="1" applyFill="1" applyBorder="1" applyAlignment="1">
      <alignment horizontal="left" vertical="center" wrapText="1" shrinkToFit="1"/>
    </xf>
    <xf numFmtId="0" fontId="10" fillId="0" borderId="5" xfId="2" applyFont="1" applyFill="1" applyBorder="1" applyAlignment="1">
      <alignment horizontal="left" vertical="center" wrapText="1"/>
    </xf>
    <xf numFmtId="0" fontId="10" fillId="0" borderId="6" xfId="2" applyFont="1" applyFill="1" applyBorder="1" applyAlignment="1">
      <alignment horizontal="left" vertical="center" wrapText="1"/>
    </xf>
    <xf numFmtId="0" fontId="10" fillId="0" borderId="11" xfId="2" applyFont="1" applyFill="1" applyBorder="1" applyAlignment="1">
      <alignment horizontal="left" vertical="center" shrinkToFit="1"/>
    </xf>
    <xf numFmtId="0" fontId="10" fillId="0" borderId="13" xfId="2" applyFont="1" applyFill="1" applyBorder="1" applyAlignment="1">
      <alignment horizontal="left" vertical="center" shrinkToFit="1"/>
    </xf>
    <xf numFmtId="0" fontId="10" fillId="0" borderId="1" xfId="2" applyFont="1" applyFill="1" applyBorder="1" applyAlignment="1">
      <alignment horizontal="left" vertical="center" wrapText="1"/>
    </xf>
    <xf numFmtId="0" fontId="10" fillId="0" borderId="32" xfId="2" applyFont="1" applyFill="1" applyBorder="1" applyAlignment="1">
      <alignment horizontal="left" vertical="top" wrapText="1"/>
    </xf>
    <xf numFmtId="0" fontId="10" fillId="0" borderId="31" xfId="2" applyFont="1" applyFill="1" applyBorder="1" applyAlignment="1">
      <alignment horizontal="left" vertical="top" wrapText="1"/>
    </xf>
    <xf numFmtId="0" fontId="10" fillId="0" borderId="5" xfId="2" applyFont="1" applyFill="1" applyBorder="1" applyAlignment="1">
      <alignment horizontal="left" vertical="center" shrinkToFit="1"/>
    </xf>
    <xf numFmtId="0" fontId="10" fillId="0" borderId="6" xfId="2" applyFont="1" applyFill="1" applyBorder="1" applyAlignment="1">
      <alignment horizontal="left" vertical="center" shrinkToFit="1"/>
    </xf>
    <xf numFmtId="0" fontId="10" fillId="0" borderId="12" xfId="2" applyFont="1" applyFill="1" applyBorder="1" applyAlignment="1">
      <alignment horizontal="left" vertical="center" shrinkToFit="1"/>
    </xf>
    <xf numFmtId="0" fontId="10" fillId="0" borderId="7"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8" xfId="2" applyFont="1" applyFill="1" applyBorder="1" applyAlignment="1">
      <alignment horizontal="left" vertical="center" wrapText="1"/>
    </xf>
    <xf numFmtId="0" fontId="10" fillId="0" borderId="9" xfId="2" applyFont="1" applyFill="1" applyBorder="1" applyAlignment="1">
      <alignment horizontal="left" vertical="center" wrapText="1"/>
    </xf>
    <xf numFmtId="0" fontId="10" fillId="0" borderId="1" xfId="2" applyFont="1" applyFill="1" applyBorder="1" applyAlignment="1">
      <alignment horizontal="left" vertical="center"/>
    </xf>
    <xf numFmtId="0" fontId="10" fillId="0" borderId="5" xfId="2" applyFont="1" applyFill="1" applyBorder="1" applyAlignment="1">
      <alignment horizontal="left" vertical="top" wrapText="1"/>
    </xf>
    <xf numFmtId="0" fontId="10" fillId="0" borderId="6" xfId="2"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9" xfId="2"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12" xfId="2" applyFont="1" applyFill="1" applyBorder="1" applyAlignment="1">
      <alignment horizontal="left" vertical="center" wrapText="1"/>
    </xf>
    <xf numFmtId="0" fontId="10" fillId="0" borderId="11" xfId="2" applyFont="1" applyFill="1" applyBorder="1" applyAlignment="1">
      <alignment horizontal="left" vertical="center" wrapText="1"/>
    </xf>
    <xf numFmtId="0" fontId="10" fillId="0" borderId="1" xfId="2" applyFont="1" applyFill="1" applyBorder="1" applyAlignment="1">
      <alignment horizontal="left" vertical="top"/>
    </xf>
    <xf numFmtId="0" fontId="10" fillId="0" borderId="1" xfId="2" applyFont="1" applyFill="1" applyBorder="1" applyAlignment="1">
      <alignment horizontal="left" vertical="center" wrapText="1" shrinkToFit="1"/>
    </xf>
    <xf numFmtId="0" fontId="47" fillId="0" borderId="30" xfId="0" applyFont="1" applyFill="1" applyBorder="1" applyAlignment="1">
      <alignment vertical="top" wrapText="1"/>
    </xf>
    <xf numFmtId="0" fontId="47" fillId="0" borderId="5"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10" fillId="0" borderId="7" xfId="2" applyFont="1" applyFill="1" applyBorder="1" applyAlignment="1">
      <alignment horizontal="left" vertical="top" wrapText="1" shrinkToFit="1"/>
    </xf>
    <xf numFmtId="0" fontId="10" fillId="0" borderId="0" xfId="2" applyFont="1" applyFill="1" applyBorder="1" applyAlignment="1">
      <alignment horizontal="left" vertical="top" wrapText="1" shrinkToFit="1"/>
    </xf>
    <xf numFmtId="0" fontId="10" fillId="0" borderId="11" xfId="2" applyFont="1" applyFill="1" applyBorder="1" applyAlignment="1">
      <alignment horizontal="left" vertical="top" wrapText="1" shrinkToFit="1"/>
    </xf>
    <xf numFmtId="0" fontId="10" fillId="0" borderId="7" xfId="2" applyFont="1" applyFill="1" applyBorder="1" applyAlignment="1">
      <alignment horizontal="left" vertical="center"/>
    </xf>
    <xf numFmtId="0" fontId="10" fillId="0" borderId="0" xfId="2" applyFont="1" applyFill="1" applyBorder="1" applyAlignment="1">
      <alignment horizontal="left" vertical="center"/>
    </xf>
    <xf numFmtId="0" fontId="10" fillId="0" borderId="11" xfId="2" applyFont="1" applyFill="1" applyBorder="1" applyAlignment="1">
      <alignment horizontal="left" vertical="center"/>
    </xf>
    <xf numFmtId="0" fontId="5"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59" fillId="0" borderId="0" xfId="2" applyFont="1" applyFill="1" applyBorder="1" applyAlignment="1">
      <alignment horizontal="left" vertical="center" wrapText="1"/>
    </xf>
    <xf numFmtId="0" fontId="45" fillId="0" borderId="0" xfId="2" applyFont="1" applyFill="1" applyBorder="1" applyAlignment="1">
      <alignment horizontal="left" vertical="center" wrapText="1"/>
    </xf>
    <xf numFmtId="0" fontId="47" fillId="0" borderId="0" xfId="2" applyFont="1" applyFill="1" applyBorder="1" applyAlignment="1">
      <alignment horizontal="left"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11" xfId="2" applyFont="1" applyFill="1" applyBorder="1" applyAlignment="1">
      <alignment horizontal="center" vertical="center" wrapText="1"/>
    </xf>
    <xf numFmtId="0" fontId="47" fillId="0" borderId="0" xfId="2" applyFont="1" applyFill="1" applyAlignment="1">
      <alignment horizontal="left" vertical="center" wrapText="1"/>
    </xf>
    <xf numFmtId="0" fontId="47" fillId="0" borderId="0" xfId="2" applyFont="1" applyFill="1" applyAlignment="1">
      <alignment horizontal="left" vertical="center"/>
    </xf>
    <xf numFmtId="0" fontId="20" fillId="0" borderId="8" xfId="2" applyFont="1" applyFill="1" applyBorder="1" applyAlignment="1">
      <alignment horizontal="center" vertical="center" shrinkToFit="1"/>
    </xf>
    <xf numFmtId="0" fontId="20" fillId="0" borderId="9" xfId="2" applyFont="1" applyFill="1" applyBorder="1" applyAlignment="1">
      <alignment horizontal="center" vertical="center" shrinkToFit="1"/>
    </xf>
    <xf numFmtId="0" fontId="20" fillId="0" borderId="7" xfId="2" applyFont="1" applyFill="1" applyBorder="1" applyAlignment="1">
      <alignment horizontal="center" vertical="center" shrinkToFit="1"/>
    </xf>
    <xf numFmtId="0" fontId="20" fillId="0" borderId="0" xfId="2" applyFont="1" applyFill="1" applyBorder="1" applyAlignment="1">
      <alignment horizontal="center" vertical="center" shrinkToFit="1"/>
    </xf>
    <xf numFmtId="0" fontId="47" fillId="0" borderId="1" xfId="2" applyFont="1" applyFill="1" applyBorder="1" applyAlignment="1">
      <alignment horizontal="left" vertical="center" wrapText="1"/>
    </xf>
    <xf numFmtId="0" fontId="10" fillId="0" borderId="7" xfId="2" applyFont="1" applyFill="1" applyBorder="1" applyAlignment="1">
      <alignment horizontal="center" vertical="center" wrapText="1" shrinkToFit="1"/>
    </xf>
    <xf numFmtId="0" fontId="10" fillId="0" borderId="0" xfId="2" applyFont="1" applyFill="1" applyBorder="1" applyAlignment="1">
      <alignment horizontal="center" vertical="center" wrapText="1" shrinkToFit="1"/>
    </xf>
    <xf numFmtId="0" fontId="10" fillId="0" borderId="11" xfId="2" applyFont="1" applyFill="1" applyBorder="1" applyAlignment="1">
      <alignment horizontal="center" vertical="center" wrapText="1" shrinkToFit="1"/>
    </xf>
    <xf numFmtId="0" fontId="10" fillId="0" borderId="7" xfId="2"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8" xfId="2" applyFont="1" applyFill="1" applyBorder="1" applyAlignment="1">
      <alignment horizontal="center" vertical="center" shrinkToFit="1"/>
    </xf>
    <xf numFmtId="0" fontId="10" fillId="0" borderId="9" xfId="2" applyFont="1" applyFill="1" applyBorder="1" applyAlignment="1">
      <alignment horizontal="center" vertical="center" shrinkToFit="1"/>
    </xf>
    <xf numFmtId="0" fontId="10" fillId="0" borderId="13" xfId="2" applyFont="1" applyFill="1" applyBorder="1" applyAlignment="1">
      <alignment horizontal="center" vertical="center" shrinkToFit="1"/>
    </xf>
    <xf numFmtId="0" fontId="10" fillId="0" borderId="11" xfId="2" applyFont="1" applyFill="1" applyBorder="1" applyAlignment="1">
      <alignment horizontal="center" vertical="center" shrinkToFit="1"/>
    </xf>
  </cellXfs>
  <cellStyles count="5">
    <cellStyle name="桁区切り 2" xfId="4"/>
    <cellStyle name="標準" xfId="0" builtinId="0"/>
    <cellStyle name="標準 2" xfId="1"/>
    <cellStyle name="標準 3" xfId="2"/>
    <cellStyle name="標準 4" xfId="3"/>
  </cellStyles>
  <dxfs count="176">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69449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2266950" y="476250"/>
          <a:ext cx="18478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28575</xdr:colOff>
          <xdr:row>13</xdr:row>
          <xdr:rowOff>47625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90</xdr:row>
          <xdr:rowOff>114300</xdr:rowOff>
        </xdr:from>
        <xdr:to>
          <xdr:col>21</xdr:col>
          <xdr:colOff>161925</xdr:colOff>
          <xdr:row>90</xdr:row>
          <xdr:rowOff>457200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74</xdr:row>
          <xdr:rowOff>190500</xdr:rowOff>
        </xdr:from>
        <xdr:to>
          <xdr:col>21</xdr:col>
          <xdr:colOff>238125</xdr:colOff>
          <xdr:row>74</xdr:row>
          <xdr:rowOff>419100</xdr:rowOff>
        </xdr:to>
        <xdr:sp macro="" textlink="">
          <xdr:nvSpPr>
            <xdr:cNvPr id="17551" name="Check Box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190500</xdr:rowOff>
        </xdr:from>
        <xdr:to>
          <xdr:col>21</xdr:col>
          <xdr:colOff>247650</xdr:colOff>
          <xdr:row>77</xdr:row>
          <xdr:rowOff>38100</xdr:rowOff>
        </xdr:to>
        <xdr:sp macro="" textlink="">
          <xdr:nvSpPr>
            <xdr:cNvPr id="17554" name="Check Box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190500</xdr:colOff>
          <xdr:row>73</xdr:row>
          <xdr:rowOff>228600</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17600" name="Check Box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17601" name="Check Box 193" hidden="1">
              <a:extLst>
                <a:ext uri="{63B3BB69-23CF-44E3-9099-C40C66FF867C}">
                  <a14:compatExt spid="_x0000_s1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17602" name="Check Box 194" hidden="1">
              <a:extLst>
                <a:ext uri="{63B3BB69-23CF-44E3-9099-C40C66FF867C}">
                  <a14:compatExt spid="_x0000_s1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17603" name="Check Box 195" hidden="1">
              <a:extLst>
                <a:ext uri="{63B3BB69-23CF-44E3-9099-C40C66FF867C}">
                  <a14:compatExt spid="_x0000_s1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19050</xdr:rowOff>
        </xdr:from>
        <xdr:to>
          <xdr:col>21</xdr:col>
          <xdr:colOff>171450</xdr:colOff>
          <xdr:row>12</xdr:row>
          <xdr:rowOff>180975</xdr:rowOff>
        </xdr:to>
        <xdr:sp macro="" textlink="">
          <xdr:nvSpPr>
            <xdr:cNvPr id="17604" name="Check Box 196" hidden="1">
              <a:extLst>
                <a:ext uri="{63B3BB69-23CF-44E3-9099-C40C66FF867C}">
                  <a14:compatExt spid="_x0000_s1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19050</xdr:rowOff>
        </xdr:from>
        <xdr:to>
          <xdr:col>21</xdr:col>
          <xdr:colOff>171450</xdr:colOff>
          <xdr:row>15</xdr:row>
          <xdr:rowOff>180975</xdr:rowOff>
        </xdr:to>
        <xdr:sp macro="" textlink="">
          <xdr:nvSpPr>
            <xdr:cNvPr id="17606" name="Check Box 198" hidden="1">
              <a:extLst>
                <a:ext uri="{63B3BB69-23CF-44E3-9099-C40C66FF867C}">
                  <a14:compatExt spid="_x0000_s1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21</xdr:col>
          <xdr:colOff>171450</xdr:colOff>
          <xdr:row>22</xdr:row>
          <xdr:rowOff>161925</xdr:rowOff>
        </xdr:to>
        <xdr:sp macro="" textlink="">
          <xdr:nvSpPr>
            <xdr:cNvPr id="17607" name="Check Box 199" hidden="1">
              <a:extLst>
                <a:ext uri="{63B3BB69-23CF-44E3-9099-C40C66FF867C}">
                  <a14:compatExt spid="_x0000_s1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19050</xdr:rowOff>
        </xdr:from>
        <xdr:to>
          <xdr:col>21</xdr:col>
          <xdr:colOff>171450</xdr:colOff>
          <xdr:row>23</xdr:row>
          <xdr:rowOff>180975</xdr:rowOff>
        </xdr:to>
        <xdr:sp macro="" textlink="">
          <xdr:nvSpPr>
            <xdr:cNvPr id="17609" name="Check Box 201" hidden="1">
              <a:extLst>
                <a:ext uri="{63B3BB69-23CF-44E3-9099-C40C66FF867C}">
                  <a14:compatExt spid="_x0000_s1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19050</xdr:rowOff>
        </xdr:from>
        <xdr:to>
          <xdr:col>21</xdr:col>
          <xdr:colOff>171450</xdr:colOff>
          <xdr:row>24</xdr:row>
          <xdr:rowOff>180975</xdr:rowOff>
        </xdr:to>
        <xdr:sp macro="" textlink="">
          <xdr:nvSpPr>
            <xdr:cNvPr id="17610" name="Check Box 202" hidden="1">
              <a:extLst>
                <a:ext uri="{63B3BB69-23CF-44E3-9099-C40C66FF867C}">
                  <a14:compatExt spid="_x0000_s1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19050</xdr:rowOff>
        </xdr:from>
        <xdr:to>
          <xdr:col>21</xdr:col>
          <xdr:colOff>171450</xdr:colOff>
          <xdr:row>25</xdr:row>
          <xdr:rowOff>180975</xdr:rowOff>
        </xdr:to>
        <xdr:sp macro="" textlink="">
          <xdr:nvSpPr>
            <xdr:cNvPr id="17611" name="Check Box 203" hidden="1">
              <a:extLst>
                <a:ext uri="{63B3BB69-23CF-44E3-9099-C40C66FF867C}">
                  <a14:compatExt spid="_x0000_s1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19050</xdr:rowOff>
        </xdr:from>
        <xdr:to>
          <xdr:col>21</xdr:col>
          <xdr:colOff>171450</xdr:colOff>
          <xdr:row>26</xdr:row>
          <xdr:rowOff>180975</xdr:rowOff>
        </xdr:to>
        <xdr:sp macro="" textlink="">
          <xdr:nvSpPr>
            <xdr:cNvPr id="17612" name="Check Box 204" hidden="1">
              <a:extLst>
                <a:ext uri="{63B3BB69-23CF-44E3-9099-C40C66FF867C}">
                  <a14:compatExt spid="_x0000_s1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19050</xdr:rowOff>
        </xdr:from>
        <xdr:to>
          <xdr:col>21</xdr:col>
          <xdr:colOff>171450</xdr:colOff>
          <xdr:row>29</xdr:row>
          <xdr:rowOff>180975</xdr:rowOff>
        </xdr:to>
        <xdr:sp macro="" textlink="">
          <xdr:nvSpPr>
            <xdr:cNvPr id="17613" name="Check Box 205" hidden="1">
              <a:extLst>
                <a:ext uri="{63B3BB69-23CF-44E3-9099-C40C66FF867C}">
                  <a14:compatExt spid="_x0000_s1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14" name="Check Box 206" hidden="1">
              <a:extLst>
                <a:ext uri="{63B3BB69-23CF-44E3-9099-C40C66FF867C}">
                  <a14:compatExt spid="_x0000_s1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15" name="Check Box 207" hidden="1">
              <a:extLst>
                <a:ext uri="{63B3BB69-23CF-44E3-9099-C40C66FF867C}">
                  <a14:compatExt spid="_x0000_s1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16" name="Check Box 208" hidden="1">
              <a:extLst>
                <a:ext uri="{63B3BB69-23CF-44E3-9099-C40C66FF867C}">
                  <a14:compatExt spid="_x0000_s1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17" name="Check Box 209" hidden="1">
              <a:extLst>
                <a:ext uri="{63B3BB69-23CF-44E3-9099-C40C66FF867C}">
                  <a14:compatExt spid="_x0000_s1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18" name="Check Box 210" hidden="1">
              <a:extLst>
                <a:ext uri="{63B3BB69-23CF-44E3-9099-C40C66FF867C}">
                  <a14:compatExt spid="_x0000_s1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0" name="Check Box 212" hidden="1">
              <a:extLst>
                <a:ext uri="{63B3BB69-23CF-44E3-9099-C40C66FF867C}">
                  <a14:compatExt spid="_x0000_s1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1" name="Check Box 213" hidden="1">
              <a:extLst>
                <a:ext uri="{63B3BB69-23CF-44E3-9099-C40C66FF867C}">
                  <a14:compatExt spid="_x0000_s1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2" name="Check Box 214" hidden="1">
              <a:extLst>
                <a:ext uri="{63B3BB69-23CF-44E3-9099-C40C66FF867C}">
                  <a14:compatExt spid="_x0000_s1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3" name="Check Box 215" hidden="1">
              <a:extLst>
                <a:ext uri="{63B3BB69-23CF-44E3-9099-C40C66FF867C}">
                  <a14:compatExt spid="_x0000_s1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4" name="Check Box 216" hidden="1">
              <a:extLst>
                <a:ext uri="{63B3BB69-23CF-44E3-9099-C40C66FF867C}">
                  <a14:compatExt spid="_x0000_s1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5" name="Check Box 217" hidden="1">
              <a:extLst>
                <a:ext uri="{63B3BB69-23CF-44E3-9099-C40C66FF867C}">
                  <a14:compatExt spid="_x0000_s1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6" name="Check Box 218" hidden="1">
              <a:extLst>
                <a:ext uri="{63B3BB69-23CF-44E3-9099-C40C66FF867C}">
                  <a14:compatExt spid="_x0000_s1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7" name="Check Box 219" hidden="1">
              <a:extLst>
                <a:ext uri="{63B3BB69-23CF-44E3-9099-C40C66FF867C}">
                  <a14:compatExt spid="_x0000_s1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8" name="Check Box 220" hidden="1">
              <a:extLst>
                <a:ext uri="{63B3BB69-23CF-44E3-9099-C40C66FF867C}">
                  <a14:compatExt spid="_x0000_s1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29" name="Check Box 221" hidden="1">
              <a:extLst>
                <a:ext uri="{63B3BB69-23CF-44E3-9099-C40C66FF867C}">
                  <a14:compatExt spid="_x0000_s1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30" name="Check Box 222" hidden="1">
              <a:extLst>
                <a:ext uri="{63B3BB69-23CF-44E3-9099-C40C66FF867C}">
                  <a14:compatExt spid="_x0000_s1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78</xdr:row>
          <xdr:rowOff>19050</xdr:rowOff>
        </xdr:from>
        <xdr:to>
          <xdr:col>21</xdr:col>
          <xdr:colOff>171450</xdr:colOff>
          <xdr:row>78</xdr:row>
          <xdr:rowOff>180975</xdr:rowOff>
        </xdr:to>
        <xdr:sp macro="" textlink="">
          <xdr:nvSpPr>
            <xdr:cNvPr id="17631" name="Check Box 223" hidden="1">
              <a:extLst>
                <a:ext uri="{63B3BB69-23CF-44E3-9099-C40C66FF867C}">
                  <a14:compatExt spid="_x0000_s1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75</xdr:row>
          <xdr:rowOff>19050</xdr:rowOff>
        </xdr:from>
        <xdr:to>
          <xdr:col>21</xdr:col>
          <xdr:colOff>171450</xdr:colOff>
          <xdr:row>75</xdr:row>
          <xdr:rowOff>180975</xdr:rowOff>
        </xdr:to>
        <xdr:sp macro="" textlink="">
          <xdr:nvSpPr>
            <xdr:cNvPr id="17632" name="Check Box 224" hidden="1">
              <a:extLst>
                <a:ext uri="{63B3BB69-23CF-44E3-9099-C40C66FF867C}">
                  <a14:compatExt spid="_x0000_s1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84</xdr:row>
          <xdr:rowOff>19050</xdr:rowOff>
        </xdr:from>
        <xdr:to>
          <xdr:col>21</xdr:col>
          <xdr:colOff>171450</xdr:colOff>
          <xdr:row>84</xdr:row>
          <xdr:rowOff>180975</xdr:rowOff>
        </xdr:to>
        <xdr:sp macro="" textlink="">
          <xdr:nvSpPr>
            <xdr:cNvPr id="17634" name="Check Box 226" hidden="1">
              <a:extLst>
                <a:ext uri="{63B3BB69-23CF-44E3-9099-C40C66FF867C}">
                  <a14:compatExt spid="_x0000_s1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85</xdr:row>
          <xdr:rowOff>19050</xdr:rowOff>
        </xdr:from>
        <xdr:to>
          <xdr:col>21</xdr:col>
          <xdr:colOff>171450</xdr:colOff>
          <xdr:row>85</xdr:row>
          <xdr:rowOff>180975</xdr:rowOff>
        </xdr:to>
        <xdr:sp macro="" textlink="">
          <xdr:nvSpPr>
            <xdr:cNvPr id="17635" name="Check Box 227" hidden="1">
              <a:extLst>
                <a:ext uri="{63B3BB69-23CF-44E3-9099-C40C66FF867C}">
                  <a14:compatExt spid="_x0000_s1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86</xdr:row>
          <xdr:rowOff>19050</xdr:rowOff>
        </xdr:from>
        <xdr:to>
          <xdr:col>21</xdr:col>
          <xdr:colOff>171450</xdr:colOff>
          <xdr:row>86</xdr:row>
          <xdr:rowOff>180975</xdr:rowOff>
        </xdr:to>
        <xdr:sp macro="" textlink="">
          <xdr:nvSpPr>
            <xdr:cNvPr id="17636" name="Check Box 228" hidden="1">
              <a:extLst>
                <a:ext uri="{63B3BB69-23CF-44E3-9099-C40C66FF867C}">
                  <a14:compatExt spid="_x0000_s1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91</xdr:row>
          <xdr:rowOff>19050</xdr:rowOff>
        </xdr:from>
        <xdr:to>
          <xdr:col>21</xdr:col>
          <xdr:colOff>171450</xdr:colOff>
          <xdr:row>91</xdr:row>
          <xdr:rowOff>180975</xdr:rowOff>
        </xdr:to>
        <xdr:sp macro="" textlink="">
          <xdr:nvSpPr>
            <xdr:cNvPr id="17637" name="Check Box 229" hidden="1">
              <a:extLst>
                <a:ext uri="{63B3BB69-23CF-44E3-9099-C40C66FF867C}">
                  <a14:compatExt spid="_x0000_s1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93</xdr:row>
          <xdr:rowOff>19050</xdr:rowOff>
        </xdr:from>
        <xdr:to>
          <xdr:col>21</xdr:col>
          <xdr:colOff>171450</xdr:colOff>
          <xdr:row>93</xdr:row>
          <xdr:rowOff>180975</xdr:rowOff>
        </xdr:to>
        <xdr:sp macro="" textlink="">
          <xdr:nvSpPr>
            <xdr:cNvPr id="17638" name="Check Box 230" hidden="1">
              <a:extLst>
                <a:ext uri="{63B3BB69-23CF-44E3-9099-C40C66FF867C}">
                  <a14:compatExt spid="_x0000_s1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19050</xdr:rowOff>
        </xdr:from>
        <xdr:to>
          <xdr:col>21</xdr:col>
          <xdr:colOff>171450</xdr:colOff>
          <xdr:row>94</xdr:row>
          <xdr:rowOff>180975</xdr:rowOff>
        </xdr:to>
        <xdr:sp macro="" textlink="">
          <xdr:nvSpPr>
            <xdr:cNvPr id="17639" name="Check Box 231" hidden="1">
              <a:extLst>
                <a:ext uri="{63B3BB69-23CF-44E3-9099-C40C66FF867C}">
                  <a14:compatExt spid="_x0000_s1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97</xdr:row>
          <xdr:rowOff>19050</xdr:rowOff>
        </xdr:from>
        <xdr:to>
          <xdr:col>21</xdr:col>
          <xdr:colOff>171450</xdr:colOff>
          <xdr:row>97</xdr:row>
          <xdr:rowOff>180975</xdr:rowOff>
        </xdr:to>
        <xdr:sp macro="" textlink="">
          <xdr:nvSpPr>
            <xdr:cNvPr id="17640" name="Check Box 232" hidden="1">
              <a:extLst>
                <a:ext uri="{63B3BB69-23CF-44E3-9099-C40C66FF867C}">
                  <a14:compatExt spid="_x0000_s1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102</xdr:row>
          <xdr:rowOff>19050</xdr:rowOff>
        </xdr:from>
        <xdr:to>
          <xdr:col>21</xdr:col>
          <xdr:colOff>171450</xdr:colOff>
          <xdr:row>102</xdr:row>
          <xdr:rowOff>180975</xdr:rowOff>
        </xdr:to>
        <xdr:sp macro="" textlink="">
          <xdr:nvSpPr>
            <xdr:cNvPr id="17641" name="Check Box 233" hidden="1">
              <a:extLst>
                <a:ext uri="{63B3BB69-23CF-44E3-9099-C40C66FF867C}">
                  <a14:compatExt spid="_x0000_s1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105</xdr:row>
          <xdr:rowOff>19050</xdr:rowOff>
        </xdr:from>
        <xdr:to>
          <xdr:col>21</xdr:col>
          <xdr:colOff>171450</xdr:colOff>
          <xdr:row>105</xdr:row>
          <xdr:rowOff>180975</xdr:rowOff>
        </xdr:to>
        <xdr:sp macro="" textlink="">
          <xdr:nvSpPr>
            <xdr:cNvPr id="17643" name="Check Box 235" hidden="1">
              <a:extLst>
                <a:ext uri="{63B3BB69-23CF-44E3-9099-C40C66FF867C}">
                  <a14:compatExt spid="_x0000_s1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106</xdr:row>
          <xdr:rowOff>19050</xdr:rowOff>
        </xdr:from>
        <xdr:to>
          <xdr:col>21</xdr:col>
          <xdr:colOff>171450</xdr:colOff>
          <xdr:row>106</xdr:row>
          <xdr:rowOff>180975</xdr:rowOff>
        </xdr:to>
        <xdr:sp macro="" textlink="">
          <xdr:nvSpPr>
            <xdr:cNvPr id="17644" name="Check Box 236" hidden="1">
              <a:extLst>
                <a:ext uri="{63B3BB69-23CF-44E3-9099-C40C66FF867C}">
                  <a14:compatExt spid="_x0000_s17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46" name="Check Box 238" hidden="1">
              <a:extLst>
                <a:ext uri="{63B3BB69-23CF-44E3-9099-C40C66FF867C}">
                  <a14:compatExt spid="_x0000_s1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47" name="Check Box 239" hidden="1">
              <a:extLst>
                <a:ext uri="{63B3BB69-23CF-44E3-9099-C40C66FF867C}">
                  <a14:compatExt spid="_x0000_s1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48" name="Check Box 240" hidden="1">
              <a:extLst>
                <a:ext uri="{63B3BB69-23CF-44E3-9099-C40C66FF867C}">
                  <a14:compatExt spid="_x0000_s1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0" name="Check Box 242" hidden="1">
              <a:extLst>
                <a:ext uri="{63B3BB69-23CF-44E3-9099-C40C66FF867C}">
                  <a14:compatExt spid="_x0000_s1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1" name="Check Box 243" hidden="1">
              <a:extLst>
                <a:ext uri="{63B3BB69-23CF-44E3-9099-C40C66FF867C}">
                  <a14:compatExt spid="_x0000_s1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3" name="Check Box 245" hidden="1">
              <a:extLst>
                <a:ext uri="{63B3BB69-23CF-44E3-9099-C40C66FF867C}">
                  <a14:compatExt spid="_x0000_s1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4" name="Check Box 246" hidden="1">
              <a:extLst>
                <a:ext uri="{63B3BB69-23CF-44E3-9099-C40C66FF867C}">
                  <a14:compatExt spid="_x0000_s1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5" name="Check Box 247" hidden="1">
              <a:extLst>
                <a:ext uri="{63B3BB69-23CF-44E3-9099-C40C66FF867C}">
                  <a14:compatExt spid="_x0000_s1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6" name="Check Box 248" hidden="1">
              <a:extLst>
                <a:ext uri="{63B3BB69-23CF-44E3-9099-C40C66FF867C}">
                  <a14:compatExt spid="_x0000_s1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7" name="Check Box 249" hidden="1">
              <a:extLst>
                <a:ext uri="{63B3BB69-23CF-44E3-9099-C40C66FF867C}">
                  <a14:compatExt spid="_x0000_s1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8" name="Check Box 250" hidden="1">
              <a:extLst>
                <a:ext uri="{63B3BB69-23CF-44E3-9099-C40C66FF867C}">
                  <a14:compatExt spid="_x0000_s1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59" name="Check Box 251" hidden="1">
              <a:extLst>
                <a:ext uri="{63B3BB69-23CF-44E3-9099-C40C66FF867C}">
                  <a14:compatExt spid="_x0000_s1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61" name="Check Box 253" hidden="1">
              <a:extLst>
                <a:ext uri="{63B3BB69-23CF-44E3-9099-C40C66FF867C}">
                  <a14:compatExt spid="_x0000_s1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662" name="Check Box 254" hidden="1">
              <a:extLst>
                <a:ext uri="{63B3BB69-23CF-44E3-9099-C40C66FF867C}">
                  <a14:compatExt spid="_x0000_s1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663" name="Check Box 255" hidden="1">
              <a:extLst>
                <a:ext uri="{63B3BB69-23CF-44E3-9099-C40C66FF867C}">
                  <a14:compatExt spid="_x0000_s1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180975</xdr:colOff>
          <xdr:row>13</xdr:row>
          <xdr:rowOff>104775</xdr:rowOff>
        </xdr:to>
        <xdr:sp macro="" textlink="">
          <xdr:nvSpPr>
            <xdr:cNvPr id="17664" name="Check Box 256" hidden="1">
              <a:extLst>
                <a:ext uri="{63B3BB69-23CF-44E3-9099-C40C66FF867C}">
                  <a14:compatExt spid="_x0000_s1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180975</xdr:colOff>
          <xdr:row>13</xdr:row>
          <xdr:rowOff>114300</xdr:rowOff>
        </xdr:to>
        <xdr:sp macro="" textlink="">
          <xdr:nvSpPr>
            <xdr:cNvPr id="17665" name="Check Box 257" hidden="1">
              <a:extLst>
                <a:ext uri="{63B3BB69-23CF-44E3-9099-C40C66FF867C}">
                  <a14:compatExt spid="_x0000_s1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17666" name="Check Box 258" hidden="1">
              <a:extLst>
                <a:ext uri="{63B3BB69-23CF-44E3-9099-C40C66FF867C}">
                  <a14:compatExt spid="_x0000_s1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21</xdr:col>
          <xdr:colOff>180975</xdr:colOff>
          <xdr:row>22</xdr:row>
          <xdr:rowOff>295275</xdr:rowOff>
        </xdr:to>
        <xdr:sp macro="" textlink="">
          <xdr:nvSpPr>
            <xdr:cNvPr id="17667" name="Check Box 259" hidden="1">
              <a:extLst>
                <a:ext uri="{63B3BB69-23CF-44E3-9099-C40C66FF867C}">
                  <a14:compatExt spid="_x0000_s1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21</xdr:col>
          <xdr:colOff>180975</xdr:colOff>
          <xdr:row>22</xdr:row>
          <xdr:rowOff>304800</xdr:rowOff>
        </xdr:to>
        <xdr:sp macro="" textlink="">
          <xdr:nvSpPr>
            <xdr:cNvPr id="17668" name="Check Box 260" hidden="1">
              <a:extLst>
                <a:ext uri="{63B3BB69-23CF-44E3-9099-C40C66FF867C}">
                  <a14:compatExt spid="_x0000_s1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38100</xdr:rowOff>
        </xdr:from>
        <xdr:to>
          <xdr:col>21</xdr:col>
          <xdr:colOff>180975</xdr:colOff>
          <xdr:row>27</xdr:row>
          <xdr:rowOff>352425</xdr:rowOff>
        </xdr:to>
        <xdr:sp macro="" textlink="">
          <xdr:nvSpPr>
            <xdr:cNvPr id="17669" name="Check Box 261" hidden="1">
              <a:extLst>
                <a:ext uri="{63B3BB69-23CF-44E3-9099-C40C66FF867C}">
                  <a14:compatExt spid="_x0000_s1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38100</xdr:rowOff>
        </xdr:from>
        <xdr:to>
          <xdr:col>21</xdr:col>
          <xdr:colOff>180975</xdr:colOff>
          <xdr:row>28</xdr:row>
          <xdr:rowOff>352425</xdr:rowOff>
        </xdr:to>
        <xdr:sp macro="" textlink="">
          <xdr:nvSpPr>
            <xdr:cNvPr id="17670" name="Check Box 262" hidden="1">
              <a:extLst>
                <a:ext uri="{63B3BB69-23CF-44E3-9099-C40C66FF867C}">
                  <a14:compatExt spid="_x0000_s1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180975</xdr:colOff>
          <xdr:row>73</xdr:row>
          <xdr:rowOff>304800</xdr:rowOff>
        </xdr:to>
        <xdr:sp macro="" textlink="">
          <xdr:nvSpPr>
            <xdr:cNvPr id="17671" name="Check Box 263" hidden="1">
              <a:extLst>
                <a:ext uri="{63B3BB69-23CF-44E3-9099-C40C66FF867C}">
                  <a14:compatExt spid="_x0000_s1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180975</xdr:colOff>
          <xdr:row>73</xdr:row>
          <xdr:rowOff>314325</xdr:rowOff>
        </xdr:to>
        <xdr:sp macro="" textlink="">
          <xdr:nvSpPr>
            <xdr:cNvPr id="17673" name="Check Box 265" hidden="1">
              <a:extLst>
                <a:ext uri="{63B3BB69-23CF-44E3-9099-C40C66FF867C}">
                  <a14:compatExt spid="_x0000_s1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180975</xdr:colOff>
          <xdr:row>73</xdr:row>
          <xdr:rowOff>304800</xdr:rowOff>
        </xdr:to>
        <xdr:sp macro="" textlink="">
          <xdr:nvSpPr>
            <xdr:cNvPr id="17674" name="Check Box 266" hidden="1">
              <a:extLst>
                <a:ext uri="{63B3BB69-23CF-44E3-9099-C40C66FF867C}">
                  <a14:compatExt spid="_x0000_s1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180975</xdr:colOff>
          <xdr:row>73</xdr:row>
          <xdr:rowOff>304800</xdr:rowOff>
        </xdr:to>
        <xdr:sp macro="" textlink="">
          <xdr:nvSpPr>
            <xdr:cNvPr id="17675" name="Check Box 267" hidden="1">
              <a:extLst>
                <a:ext uri="{63B3BB69-23CF-44E3-9099-C40C66FF867C}">
                  <a14:compatExt spid="_x0000_s1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180975</xdr:colOff>
          <xdr:row>73</xdr:row>
          <xdr:rowOff>304800</xdr:rowOff>
        </xdr:to>
        <xdr:sp macro="" textlink="">
          <xdr:nvSpPr>
            <xdr:cNvPr id="17676" name="Check Box 268" hidden="1">
              <a:extLst>
                <a:ext uri="{63B3BB69-23CF-44E3-9099-C40C66FF867C}">
                  <a14:compatExt spid="_x0000_s1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38100</xdr:rowOff>
        </xdr:from>
        <xdr:to>
          <xdr:col>21</xdr:col>
          <xdr:colOff>180975</xdr:colOff>
          <xdr:row>79</xdr:row>
          <xdr:rowOff>352425</xdr:rowOff>
        </xdr:to>
        <xdr:sp macro="" textlink="">
          <xdr:nvSpPr>
            <xdr:cNvPr id="17677" name="Check Box 269" hidden="1">
              <a:extLst>
                <a:ext uri="{63B3BB69-23CF-44E3-9099-C40C66FF867C}">
                  <a14:compatExt spid="_x0000_s1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80</xdr:row>
          <xdr:rowOff>38100</xdr:rowOff>
        </xdr:from>
        <xdr:to>
          <xdr:col>21</xdr:col>
          <xdr:colOff>180975</xdr:colOff>
          <xdr:row>80</xdr:row>
          <xdr:rowOff>352425</xdr:rowOff>
        </xdr:to>
        <xdr:sp macro="" textlink="">
          <xdr:nvSpPr>
            <xdr:cNvPr id="17678" name="Check Box 270" hidden="1">
              <a:extLst>
                <a:ext uri="{63B3BB69-23CF-44E3-9099-C40C66FF867C}">
                  <a14:compatExt spid="_x0000_s1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92</xdr:row>
          <xdr:rowOff>38100</xdr:rowOff>
        </xdr:from>
        <xdr:to>
          <xdr:col>21</xdr:col>
          <xdr:colOff>180975</xdr:colOff>
          <xdr:row>92</xdr:row>
          <xdr:rowOff>352425</xdr:rowOff>
        </xdr:to>
        <xdr:sp macro="" textlink="">
          <xdr:nvSpPr>
            <xdr:cNvPr id="17679" name="Check Box 271" hidden="1">
              <a:extLst>
                <a:ext uri="{63B3BB69-23CF-44E3-9099-C40C66FF867C}">
                  <a14:compatExt spid="_x0000_s1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95</xdr:row>
          <xdr:rowOff>38100</xdr:rowOff>
        </xdr:from>
        <xdr:to>
          <xdr:col>21</xdr:col>
          <xdr:colOff>180975</xdr:colOff>
          <xdr:row>95</xdr:row>
          <xdr:rowOff>352425</xdr:rowOff>
        </xdr:to>
        <xdr:sp macro="" textlink="">
          <xdr:nvSpPr>
            <xdr:cNvPr id="17680" name="Check Box 272" hidden="1">
              <a:extLst>
                <a:ext uri="{63B3BB69-23CF-44E3-9099-C40C66FF867C}">
                  <a14:compatExt spid="_x0000_s1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96</xdr:row>
          <xdr:rowOff>38100</xdr:rowOff>
        </xdr:from>
        <xdr:to>
          <xdr:col>21</xdr:col>
          <xdr:colOff>180975</xdr:colOff>
          <xdr:row>96</xdr:row>
          <xdr:rowOff>352425</xdr:rowOff>
        </xdr:to>
        <xdr:sp macro="" textlink="">
          <xdr:nvSpPr>
            <xdr:cNvPr id="17681" name="Check Box 273" hidden="1">
              <a:extLst>
                <a:ext uri="{63B3BB69-23CF-44E3-9099-C40C66FF867C}">
                  <a14:compatExt spid="_x0000_s1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98</xdr:row>
          <xdr:rowOff>38100</xdr:rowOff>
        </xdr:from>
        <xdr:to>
          <xdr:col>21</xdr:col>
          <xdr:colOff>180975</xdr:colOff>
          <xdr:row>98</xdr:row>
          <xdr:rowOff>352425</xdr:rowOff>
        </xdr:to>
        <xdr:sp macro="" textlink="">
          <xdr:nvSpPr>
            <xdr:cNvPr id="17682" name="Check Box 274" hidden="1">
              <a:extLst>
                <a:ext uri="{63B3BB69-23CF-44E3-9099-C40C66FF867C}">
                  <a14:compatExt spid="_x0000_s1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99</xdr:row>
          <xdr:rowOff>38100</xdr:rowOff>
        </xdr:from>
        <xdr:to>
          <xdr:col>21</xdr:col>
          <xdr:colOff>180975</xdr:colOff>
          <xdr:row>99</xdr:row>
          <xdr:rowOff>352425</xdr:rowOff>
        </xdr:to>
        <xdr:sp macro="" textlink="">
          <xdr:nvSpPr>
            <xdr:cNvPr id="17683" name="Check Box 275" hidden="1">
              <a:extLst>
                <a:ext uri="{63B3BB69-23CF-44E3-9099-C40C66FF867C}">
                  <a14:compatExt spid="_x0000_s1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100</xdr:row>
          <xdr:rowOff>38100</xdr:rowOff>
        </xdr:from>
        <xdr:to>
          <xdr:col>21</xdr:col>
          <xdr:colOff>180975</xdr:colOff>
          <xdr:row>100</xdr:row>
          <xdr:rowOff>352425</xdr:rowOff>
        </xdr:to>
        <xdr:sp macro="" textlink="">
          <xdr:nvSpPr>
            <xdr:cNvPr id="17684" name="Check Box 276" hidden="1">
              <a:extLst>
                <a:ext uri="{63B3BB69-23CF-44E3-9099-C40C66FF867C}">
                  <a14:compatExt spid="_x0000_s1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101</xdr:row>
          <xdr:rowOff>38100</xdr:rowOff>
        </xdr:from>
        <xdr:to>
          <xdr:col>21</xdr:col>
          <xdr:colOff>180975</xdr:colOff>
          <xdr:row>101</xdr:row>
          <xdr:rowOff>352425</xdr:rowOff>
        </xdr:to>
        <xdr:sp macro="" textlink="">
          <xdr:nvSpPr>
            <xdr:cNvPr id="17685" name="Check Box 277" hidden="1">
              <a:extLst>
                <a:ext uri="{63B3BB69-23CF-44E3-9099-C40C66FF867C}">
                  <a14:compatExt spid="_x0000_s1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103</xdr:row>
          <xdr:rowOff>38100</xdr:rowOff>
        </xdr:from>
        <xdr:to>
          <xdr:col>21</xdr:col>
          <xdr:colOff>180975</xdr:colOff>
          <xdr:row>103</xdr:row>
          <xdr:rowOff>352425</xdr:rowOff>
        </xdr:to>
        <xdr:sp macro="" textlink="">
          <xdr:nvSpPr>
            <xdr:cNvPr id="17687" name="Check Box 279" hidden="1">
              <a:extLst>
                <a:ext uri="{63B3BB69-23CF-44E3-9099-C40C66FF867C}">
                  <a14:compatExt spid="_x0000_s1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104</xdr:row>
          <xdr:rowOff>38100</xdr:rowOff>
        </xdr:from>
        <xdr:to>
          <xdr:col>21</xdr:col>
          <xdr:colOff>180975</xdr:colOff>
          <xdr:row>104</xdr:row>
          <xdr:rowOff>352425</xdr:rowOff>
        </xdr:to>
        <xdr:sp macro="" textlink="">
          <xdr:nvSpPr>
            <xdr:cNvPr id="17689" name="Check Box 281" hidden="1">
              <a:extLst>
                <a:ext uri="{63B3BB69-23CF-44E3-9099-C40C66FF867C}">
                  <a14:compatExt spid="_x0000_s1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690" name="Check Box 282" hidden="1">
              <a:extLst>
                <a:ext uri="{63B3BB69-23CF-44E3-9099-C40C66FF867C}">
                  <a14:compatExt spid="_x0000_s1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691" name="Check Box 283" hidden="1">
              <a:extLst>
                <a:ext uri="{63B3BB69-23CF-44E3-9099-C40C66FF867C}">
                  <a14:compatExt spid="_x0000_s1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692" name="Check Box 284" hidden="1">
              <a:extLst>
                <a:ext uri="{63B3BB69-23CF-44E3-9099-C40C66FF867C}">
                  <a14:compatExt spid="_x0000_s1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693" name="Check Box 285" hidden="1">
              <a:extLst>
                <a:ext uri="{63B3BB69-23CF-44E3-9099-C40C66FF867C}">
                  <a14:compatExt spid="_x0000_s1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694" name="Check Box 286" hidden="1">
              <a:extLst>
                <a:ext uri="{63B3BB69-23CF-44E3-9099-C40C66FF867C}">
                  <a14:compatExt spid="_x0000_s1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696" name="Check Box 288" hidden="1">
              <a:extLst>
                <a:ext uri="{63B3BB69-23CF-44E3-9099-C40C66FF867C}">
                  <a14:compatExt spid="_x0000_s1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697" name="Check Box 289" hidden="1">
              <a:extLst>
                <a:ext uri="{63B3BB69-23CF-44E3-9099-C40C66FF867C}">
                  <a14:compatExt spid="_x0000_s1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698" name="Check Box 290" hidden="1">
              <a:extLst>
                <a:ext uri="{63B3BB69-23CF-44E3-9099-C40C66FF867C}">
                  <a14:compatExt spid="_x0000_s1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00" name="Check Box 292" hidden="1">
              <a:extLst>
                <a:ext uri="{63B3BB69-23CF-44E3-9099-C40C66FF867C}">
                  <a14:compatExt spid="_x0000_s1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02" name="Check Box 294" hidden="1">
              <a:extLst>
                <a:ext uri="{63B3BB69-23CF-44E3-9099-C40C66FF867C}">
                  <a14:compatExt spid="_x0000_s1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03" name="Check Box 295" hidden="1">
              <a:extLst>
                <a:ext uri="{63B3BB69-23CF-44E3-9099-C40C66FF867C}">
                  <a14:compatExt spid="_x0000_s1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04" name="Check Box 296" hidden="1">
              <a:extLst>
                <a:ext uri="{63B3BB69-23CF-44E3-9099-C40C66FF867C}">
                  <a14:compatExt spid="_x0000_s1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05" name="Check Box 297" hidden="1">
              <a:extLst>
                <a:ext uri="{63B3BB69-23CF-44E3-9099-C40C66FF867C}">
                  <a14:compatExt spid="_x0000_s1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07" name="Check Box 299" hidden="1">
              <a:extLst>
                <a:ext uri="{63B3BB69-23CF-44E3-9099-C40C66FF867C}">
                  <a14:compatExt spid="_x0000_s1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08" name="Check Box 300" hidden="1">
              <a:extLst>
                <a:ext uri="{63B3BB69-23CF-44E3-9099-C40C66FF867C}">
                  <a14:compatExt spid="_x0000_s1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10" name="Check Box 302" hidden="1">
              <a:extLst>
                <a:ext uri="{63B3BB69-23CF-44E3-9099-C40C66FF867C}">
                  <a14:compatExt spid="_x0000_s1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11" name="Check Box 303" hidden="1">
              <a:extLst>
                <a:ext uri="{63B3BB69-23CF-44E3-9099-C40C66FF867C}">
                  <a14:compatExt spid="_x0000_s1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12" name="Check Box 304" hidden="1">
              <a:extLst>
                <a:ext uri="{63B3BB69-23CF-44E3-9099-C40C66FF867C}">
                  <a14:compatExt spid="_x0000_s1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713" name="Check Box 305" hidden="1">
              <a:extLst>
                <a:ext uri="{63B3BB69-23CF-44E3-9099-C40C66FF867C}">
                  <a14:compatExt spid="_x0000_s1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323850</xdr:rowOff>
        </xdr:to>
        <xdr:sp macro="" textlink="">
          <xdr:nvSpPr>
            <xdr:cNvPr id="17714" name="Check Box 306" hidden="1">
              <a:extLst>
                <a:ext uri="{63B3BB69-23CF-44E3-9099-C40C66FF867C}">
                  <a14:compatExt spid="_x0000_s1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323850</xdr:rowOff>
        </xdr:to>
        <xdr:sp macro="" textlink="">
          <xdr:nvSpPr>
            <xdr:cNvPr id="17715" name="Check Box 307" hidden="1">
              <a:extLst>
                <a:ext uri="{63B3BB69-23CF-44E3-9099-C40C66FF867C}">
                  <a14:compatExt spid="_x0000_s1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323850</xdr:rowOff>
        </xdr:to>
        <xdr:sp macro="" textlink="">
          <xdr:nvSpPr>
            <xdr:cNvPr id="17716" name="Check Box 308" hidden="1">
              <a:extLst>
                <a:ext uri="{63B3BB69-23CF-44E3-9099-C40C66FF867C}">
                  <a14:compatExt spid="_x0000_s1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19050</xdr:rowOff>
        </xdr:from>
        <xdr:to>
          <xdr:col>21</xdr:col>
          <xdr:colOff>200025</xdr:colOff>
          <xdr:row>15</xdr:row>
          <xdr:rowOff>190500</xdr:rowOff>
        </xdr:to>
        <xdr:sp macro="" textlink="">
          <xdr:nvSpPr>
            <xdr:cNvPr id="17717" name="Check Box 309" hidden="1">
              <a:extLst>
                <a:ext uri="{63B3BB69-23CF-44E3-9099-C40C66FF867C}">
                  <a14:compatExt spid="_x0000_s1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19050</xdr:rowOff>
        </xdr:from>
        <xdr:to>
          <xdr:col>21</xdr:col>
          <xdr:colOff>200025</xdr:colOff>
          <xdr:row>19</xdr:row>
          <xdr:rowOff>9525</xdr:rowOff>
        </xdr:to>
        <xdr:sp macro="" textlink="">
          <xdr:nvSpPr>
            <xdr:cNvPr id="17718" name="Check Box 310" hidden="1">
              <a:extLst>
                <a:ext uri="{63B3BB69-23CF-44E3-9099-C40C66FF867C}">
                  <a14:compatExt spid="_x0000_s1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19050</xdr:rowOff>
        </xdr:from>
        <xdr:to>
          <xdr:col>21</xdr:col>
          <xdr:colOff>200025</xdr:colOff>
          <xdr:row>23</xdr:row>
          <xdr:rowOff>0</xdr:rowOff>
        </xdr:to>
        <xdr:sp macro="" textlink="">
          <xdr:nvSpPr>
            <xdr:cNvPr id="17720" name="Check Box 312" hidden="1">
              <a:extLst>
                <a:ext uri="{63B3BB69-23CF-44E3-9099-C40C66FF867C}">
                  <a14:compatExt spid="_x0000_s1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21" name="Check Box 313" hidden="1">
              <a:extLst>
                <a:ext uri="{63B3BB69-23CF-44E3-9099-C40C66FF867C}">
                  <a14:compatExt spid="_x0000_s1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171450</xdr:rowOff>
        </xdr:to>
        <xdr:sp macro="" textlink="">
          <xdr:nvSpPr>
            <xdr:cNvPr id="17722" name="Check Box 314" hidden="1">
              <a:extLst>
                <a:ext uri="{63B3BB69-23CF-44E3-9099-C40C66FF867C}">
                  <a14:compatExt spid="_x0000_s1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171450</xdr:rowOff>
        </xdr:to>
        <xdr:sp macro="" textlink="">
          <xdr:nvSpPr>
            <xdr:cNvPr id="17723" name="Check Box 315" hidden="1">
              <a:extLst>
                <a:ext uri="{63B3BB69-23CF-44E3-9099-C40C66FF867C}">
                  <a14:compatExt spid="_x0000_s1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171450</xdr:rowOff>
        </xdr:to>
        <xdr:sp macro="" textlink="">
          <xdr:nvSpPr>
            <xdr:cNvPr id="17724" name="Check Box 316" hidden="1">
              <a:extLst>
                <a:ext uri="{63B3BB69-23CF-44E3-9099-C40C66FF867C}">
                  <a14:compatExt spid="_x0000_s1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26" name="Check Box 318" hidden="1">
              <a:extLst>
                <a:ext uri="{63B3BB69-23CF-44E3-9099-C40C66FF867C}">
                  <a14:compatExt spid="_x0000_s1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28" name="Check Box 320" hidden="1">
              <a:extLst>
                <a:ext uri="{63B3BB69-23CF-44E3-9099-C40C66FF867C}">
                  <a14:compatExt spid="_x0000_s1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29" name="Check Box 321" hidden="1">
              <a:extLst>
                <a:ext uri="{63B3BB69-23CF-44E3-9099-C40C66FF867C}">
                  <a14:compatExt spid="_x0000_s1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31" name="Check Box 323" hidden="1">
              <a:extLst>
                <a:ext uri="{63B3BB69-23CF-44E3-9099-C40C66FF867C}">
                  <a14:compatExt spid="_x0000_s1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32" name="Check Box 324" hidden="1">
              <a:extLst>
                <a:ext uri="{63B3BB69-23CF-44E3-9099-C40C66FF867C}">
                  <a14:compatExt spid="_x0000_s1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34" name="Check Box 326" hidden="1">
              <a:extLst>
                <a:ext uri="{63B3BB69-23CF-44E3-9099-C40C66FF867C}">
                  <a14:compatExt spid="_x0000_s1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35" name="Check Box 327" hidden="1">
              <a:extLst>
                <a:ext uri="{63B3BB69-23CF-44E3-9099-C40C66FF867C}">
                  <a14:compatExt spid="_x0000_s1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19050</xdr:rowOff>
        </xdr:from>
        <xdr:to>
          <xdr:col>21</xdr:col>
          <xdr:colOff>200025</xdr:colOff>
          <xdr:row>74</xdr:row>
          <xdr:rowOff>190500</xdr:rowOff>
        </xdr:to>
        <xdr:sp macro="" textlink="">
          <xdr:nvSpPr>
            <xdr:cNvPr id="17736" name="Check Box 328" hidden="1">
              <a:extLst>
                <a:ext uri="{63B3BB69-23CF-44E3-9099-C40C66FF867C}">
                  <a14:compatExt spid="_x0000_s1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77</xdr:row>
          <xdr:rowOff>19050</xdr:rowOff>
        </xdr:from>
        <xdr:to>
          <xdr:col>21</xdr:col>
          <xdr:colOff>200025</xdr:colOff>
          <xdr:row>78</xdr:row>
          <xdr:rowOff>0</xdr:rowOff>
        </xdr:to>
        <xdr:sp macro="" textlink="">
          <xdr:nvSpPr>
            <xdr:cNvPr id="17737" name="Check Box 329" hidden="1">
              <a:extLst>
                <a:ext uri="{63B3BB69-23CF-44E3-9099-C40C66FF867C}">
                  <a14:compatExt spid="_x0000_s1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738" name="Check Box 330" hidden="1">
              <a:extLst>
                <a:ext uri="{63B3BB69-23CF-44E3-9099-C40C66FF867C}">
                  <a14:compatExt spid="_x0000_s1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739" name="Check Box 331" hidden="1">
              <a:extLst>
                <a:ext uri="{63B3BB69-23CF-44E3-9099-C40C66FF867C}">
                  <a14:compatExt spid="_x0000_s1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740" name="Check Box 332" hidden="1">
              <a:extLst>
                <a:ext uri="{63B3BB69-23CF-44E3-9099-C40C66FF867C}">
                  <a14:compatExt spid="_x0000_s1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741" name="Check Box 333" hidden="1">
              <a:extLst>
                <a:ext uri="{63B3BB69-23CF-44E3-9099-C40C66FF867C}">
                  <a14:compatExt spid="_x0000_s1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742" name="Check Box 334" hidden="1">
              <a:extLst>
                <a:ext uri="{63B3BB69-23CF-44E3-9099-C40C66FF867C}">
                  <a14:compatExt spid="_x0000_s1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743" name="Check Box 335" hidden="1">
              <a:extLst>
                <a:ext uri="{63B3BB69-23CF-44E3-9099-C40C66FF867C}">
                  <a14:compatExt spid="_x0000_s1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745" name="Check Box 337" hidden="1">
              <a:extLst>
                <a:ext uri="{63B3BB69-23CF-44E3-9099-C40C66FF867C}">
                  <a14:compatExt spid="_x0000_s1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xdr:row>
          <xdr:rowOff>19050</xdr:rowOff>
        </xdr:from>
        <xdr:to>
          <xdr:col>21</xdr:col>
          <xdr:colOff>200025</xdr:colOff>
          <xdr:row>89</xdr:row>
          <xdr:rowOff>247650</xdr:rowOff>
        </xdr:to>
        <xdr:sp macro="" textlink="">
          <xdr:nvSpPr>
            <xdr:cNvPr id="17746" name="Check Box 338" hidden="1">
              <a:extLst>
                <a:ext uri="{63B3BB69-23CF-44E3-9099-C40C66FF867C}">
                  <a14:compatExt spid="_x0000_s1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19050</xdr:rowOff>
        </xdr:from>
        <xdr:to>
          <xdr:col>21</xdr:col>
          <xdr:colOff>228600</xdr:colOff>
          <xdr:row>82</xdr:row>
          <xdr:rowOff>28575</xdr:rowOff>
        </xdr:to>
        <xdr:sp macro="" textlink="">
          <xdr:nvSpPr>
            <xdr:cNvPr id="17747" name="Check Box 339" hidden="1">
              <a:extLst>
                <a:ext uri="{63B3BB69-23CF-44E3-9099-C40C66FF867C}">
                  <a14:compatExt spid="_x0000_s1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83</xdr:row>
          <xdr:rowOff>19050</xdr:rowOff>
        </xdr:from>
        <xdr:to>
          <xdr:col>21</xdr:col>
          <xdr:colOff>228600</xdr:colOff>
          <xdr:row>83</xdr:row>
          <xdr:rowOff>790575</xdr:rowOff>
        </xdr:to>
        <xdr:sp macro="" textlink="">
          <xdr:nvSpPr>
            <xdr:cNvPr id="17748" name="Check Box 340" hidden="1">
              <a:extLst>
                <a:ext uri="{63B3BB69-23CF-44E3-9099-C40C66FF867C}">
                  <a14:compatExt spid="_x0000_s1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228600</xdr:colOff>
          <xdr:row>74</xdr:row>
          <xdr:rowOff>371475</xdr:rowOff>
        </xdr:to>
        <xdr:sp macro="" textlink="">
          <xdr:nvSpPr>
            <xdr:cNvPr id="17749" name="Check Box 341" hidden="1">
              <a:extLst>
                <a:ext uri="{63B3BB69-23CF-44E3-9099-C40C66FF867C}">
                  <a14:compatExt spid="_x0000_s1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228600</xdr:colOff>
          <xdr:row>74</xdr:row>
          <xdr:rowOff>371475</xdr:rowOff>
        </xdr:to>
        <xdr:sp macro="" textlink="">
          <xdr:nvSpPr>
            <xdr:cNvPr id="17750" name="Check Box 342" hidden="1">
              <a:extLst>
                <a:ext uri="{63B3BB69-23CF-44E3-9099-C40C66FF867C}">
                  <a14:compatExt spid="_x0000_s1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219075</xdr:colOff>
          <xdr:row>75</xdr:row>
          <xdr:rowOff>9525</xdr:rowOff>
        </xdr:to>
        <xdr:sp macro="" textlink="">
          <xdr:nvSpPr>
            <xdr:cNvPr id="17751" name="Check Box 343" hidden="1">
              <a:extLst>
                <a:ext uri="{63B3BB69-23CF-44E3-9099-C40C66FF867C}">
                  <a14:compatExt spid="_x0000_s1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228600</xdr:colOff>
          <xdr:row>74</xdr:row>
          <xdr:rowOff>371475</xdr:rowOff>
        </xdr:to>
        <xdr:sp macro="" textlink="">
          <xdr:nvSpPr>
            <xdr:cNvPr id="17752" name="Check Box 344" hidden="1">
              <a:extLst>
                <a:ext uri="{63B3BB69-23CF-44E3-9099-C40C66FF867C}">
                  <a14:compatExt spid="_x0000_s1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247650</xdr:colOff>
          <xdr:row>77</xdr:row>
          <xdr:rowOff>285750</xdr:rowOff>
        </xdr:to>
        <xdr:sp macro="" textlink="">
          <xdr:nvSpPr>
            <xdr:cNvPr id="17753" name="Check Box 345" hidden="1">
              <a:extLst>
                <a:ext uri="{63B3BB69-23CF-44E3-9099-C40C66FF867C}">
                  <a14:compatExt spid="_x0000_s1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247650</xdr:colOff>
          <xdr:row>77</xdr:row>
          <xdr:rowOff>247650</xdr:rowOff>
        </xdr:to>
        <xdr:sp macro="" textlink="">
          <xdr:nvSpPr>
            <xdr:cNvPr id="17754" name="Check Box 346" hidden="1">
              <a:extLst>
                <a:ext uri="{63B3BB69-23CF-44E3-9099-C40C66FF867C}">
                  <a14:compatExt spid="_x0000_s1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228600</xdr:colOff>
          <xdr:row>74</xdr:row>
          <xdr:rowOff>390525</xdr:rowOff>
        </xdr:to>
        <xdr:sp macro="" textlink="">
          <xdr:nvSpPr>
            <xdr:cNvPr id="17756" name="Check Box 348" hidden="1">
              <a:extLst>
                <a:ext uri="{63B3BB69-23CF-44E3-9099-C40C66FF867C}">
                  <a14:compatExt spid="_x0000_s1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19050</xdr:rowOff>
        </xdr:from>
        <xdr:to>
          <xdr:col>21</xdr:col>
          <xdr:colOff>228600</xdr:colOff>
          <xdr:row>21</xdr:row>
          <xdr:rowOff>790575</xdr:rowOff>
        </xdr:to>
        <xdr:sp macro="" textlink="">
          <xdr:nvSpPr>
            <xdr:cNvPr id="17758" name="Check Box 350" hidden="1">
              <a:extLst>
                <a:ext uri="{63B3BB69-23CF-44E3-9099-C40C66FF867C}">
                  <a14:compatExt spid="_x0000_s1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80</xdr:row>
          <xdr:rowOff>209550</xdr:rowOff>
        </xdr:from>
        <xdr:to>
          <xdr:col>21</xdr:col>
          <xdr:colOff>228600</xdr:colOff>
          <xdr:row>81</xdr:row>
          <xdr:rowOff>600075</xdr:rowOff>
        </xdr:to>
        <xdr:sp macro="" textlink="">
          <xdr:nvSpPr>
            <xdr:cNvPr id="17759" name="Check Box 351" hidden="1">
              <a:extLst>
                <a:ext uri="{63B3BB69-23CF-44E3-9099-C40C66FF867C}">
                  <a14:compatExt spid="_x0000_s1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60" name="Check Box 352" hidden="1">
              <a:extLst>
                <a:ext uri="{63B3BB69-23CF-44E3-9099-C40C66FF867C}">
                  <a14:compatExt spid="_x0000_s1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123</xdr:row>
          <xdr:rowOff>38100</xdr:rowOff>
        </xdr:from>
        <xdr:to>
          <xdr:col>21</xdr:col>
          <xdr:colOff>180975</xdr:colOff>
          <xdr:row>124</xdr:row>
          <xdr:rowOff>161925</xdr:rowOff>
        </xdr:to>
        <xdr:sp macro="" textlink="">
          <xdr:nvSpPr>
            <xdr:cNvPr id="17761" name="Check Box 353" hidden="1">
              <a:extLst>
                <a:ext uri="{63B3BB69-23CF-44E3-9099-C40C66FF867C}">
                  <a14:compatExt spid="_x0000_s1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115</xdr:row>
          <xdr:rowOff>19050</xdr:rowOff>
        </xdr:from>
        <xdr:to>
          <xdr:col>21</xdr:col>
          <xdr:colOff>171450</xdr:colOff>
          <xdr:row>115</xdr:row>
          <xdr:rowOff>180975</xdr:rowOff>
        </xdr:to>
        <xdr:sp macro="" textlink="">
          <xdr:nvSpPr>
            <xdr:cNvPr id="17762" name="Check Box 354" hidden="1">
              <a:extLst>
                <a:ext uri="{63B3BB69-23CF-44E3-9099-C40C66FF867C}">
                  <a14:compatExt spid="_x0000_s1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116</xdr:row>
          <xdr:rowOff>19050</xdr:rowOff>
        </xdr:from>
        <xdr:to>
          <xdr:col>21</xdr:col>
          <xdr:colOff>171450</xdr:colOff>
          <xdr:row>116</xdr:row>
          <xdr:rowOff>180975</xdr:rowOff>
        </xdr:to>
        <xdr:sp macro="" textlink="">
          <xdr:nvSpPr>
            <xdr:cNvPr id="17763" name="Check Box 355" hidden="1">
              <a:extLst>
                <a:ext uri="{63B3BB69-23CF-44E3-9099-C40C66FF867C}">
                  <a14:compatExt spid="_x0000_s1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117</xdr:row>
          <xdr:rowOff>19050</xdr:rowOff>
        </xdr:from>
        <xdr:to>
          <xdr:col>21</xdr:col>
          <xdr:colOff>171450</xdr:colOff>
          <xdr:row>117</xdr:row>
          <xdr:rowOff>180975</xdr:rowOff>
        </xdr:to>
        <xdr:sp macro="" textlink="">
          <xdr:nvSpPr>
            <xdr:cNvPr id="17764" name="Check Box 356" hidden="1">
              <a:extLst>
                <a:ext uri="{63B3BB69-23CF-44E3-9099-C40C66FF867C}">
                  <a14:compatExt spid="_x0000_s1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119</xdr:row>
          <xdr:rowOff>19050</xdr:rowOff>
        </xdr:from>
        <xdr:to>
          <xdr:col>21</xdr:col>
          <xdr:colOff>171450</xdr:colOff>
          <xdr:row>119</xdr:row>
          <xdr:rowOff>180975</xdr:rowOff>
        </xdr:to>
        <xdr:sp macro="" textlink="">
          <xdr:nvSpPr>
            <xdr:cNvPr id="17765" name="Check Box 357" hidden="1">
              <a:extLst>
                <a:ext uri="{63B3BB69-23CF-44E3-9099-C40C66FF867C}">
                  <a14:compatExt spid="_x0000_s1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122</xdr:row>
          <xdr:rowOff>19050</xdr:rowOff>
        </xdr:from>
        <xdr:to>
          <xdr:col>21</xdr:col>
          <xdr:colOff>171450</xdr:colOff>
          <xdr:row>122</xdr:row>
          <xdr:rowOff>180975</xdr:rowOff>
        </xdr:to>
        <xdr:sp macro="" textlink="">
          <xdr:nvSpPr>
            <xdr:cNvPr id="17766" name="Check Box 358" hidden="1">
              <a:extLst>
                <a:ext uri="{63B3BB69-23CF-44E3-9099-C40C66FF867C}">
                  <a14:compatExt spid="_x0000_s1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122</xdr:row>
          <xdr:rowOff>0</xdr:rowOff>
        </xdr:from>
        <xdr:to>
          <xdr:col>21</xdr:col>
          <xdr:colOff>171450</xdr:colOff>
          <xdr:row>122</xdr:row>
          <xdr:rowOff>161925</xdr:rowOff>
        </xdr:to>
        <xdr:sp macro="" textlink="">
          <xdr:nvSpPr>
            <xdr:cNvPr id="17767" name="Check Box 359" hidden="1">
              <a:extLst>
                <a:ext uri="{63B3BB69-23CF-44E3-9099-C40C66FF867C}">
                  <a14:compatExt spid="_x0000_s1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124</xdr:row>
          <xdr:rowOff>19050</xdr:rowOff>
        </xdr:from>
        <xdr:to>
          <xdr:col>21</xdr:col>
          <xdr:colOff>171450</xdr:colOff>
          <xdr:row>124</xdr:row>
          <xdr:rowOff>180975</xdr:rowOff>
        </xdr:to>
        <xdr:sp macro="" textlink="">
          <xdr:nvSpPr>
            <xdr:cNvPr id="17768" name="Check Box 360" hidden="1">
              <a:extLst>
                <a:ext uri="{63B3BB69-23CF-44E3-9099-C40C66FF867C}">
                  <a14:compatExt spid="_x0000_s1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125</xdr:row>
          <xdr:rowOff>19050</xdr:rowOff>
        </xdr:from>
        <xdr:to>
          <xdr:col>21</xdr:col>
          <xdr:colOff>171450</xdr:colOff>
          <xdr:row>125</xdr:row>
          <xdr:rowOff>180975</xdr:rowOff>
        </xdr:to>
        <xdr:sp macro="" textlink="">
          <xdr:nvSpPr>
            <xdr:cNvPr id="17769" name="Check Box 361" hidden="1">
              <a:extLst>
                <a:ext uri="{63B3BB69-23CF-44E3-9099-C40C66FF867C}">
                  <a14:compatExt spid="_x0000_s1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115</xdr:row>
          <xdr:rowOff>0</xdr:rowOff>
        </xdr:from>
        <xdr:to>
          <xdr:col>21</xdr:col>
          <xdr:colOff>180975</xdr:colOff>
          <xdr:row>116</xdr:row>
          <xdr:rowOff>114300</xdr:rowOff>
        </xdr:to>
        <xdr:sp macro="" textlink="">
          <xdr:nvSpPr>
            <xdr:cNvPr id="17770" name="Check Box 362" hidden="1">
              <a:extLst>
                <a:ext uri="{63B3BB69-23CF-44E3-9099-C40C66FF867C}">
                  <a14:compatExt spid="_x0000_s1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115</xdr:row>
          <xdr:rowOff>0</xdr:rowOff>
        </xdr:from>
        <xdr:to>
          <xdr:col>21</xdr:col>
          <xdr:colOff>180975</xdr:colOff>
          <xdr:row>116</xdr:row>
          <xdr:rowOff>114300</xdr:rowOff>
        </xdr:to>
        <xdr:sp macro="" textlink="">
          <xdr:nvSpPr>
            <xdr:cNvPr id="17771" name="Check Box 363" hidden="1">
              <a:extLst>
                <a:ext uri="{63B3BB69-23CF-44E3-9099-C40C66FF867C}">
                  <a14:compatExt spid="_x0000_s1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115</xdr:row>
          <xdr:rowOff>0</xdr:rowOff>
        </xdr:from>
        <xdr:to>
          <xdr:col>21</xdr:col>
          <xdr:colOff>180975</xdr:colOff>
          <xdr:row>116</xdr:row>
          <xdr:rowOff>114300</xdr:rowOff>
        </xdr:to>
        <xdr:sp macro="" textlink="">
          <xdr:nvSpPr>
            <xdr:cNvPr id="17772" name="Check Box 364" hidden="1">
              <a:extLst>
                <a:ext uri="{63B3BB69-23CF-44E3-9099-C40C66FF867C}">
                  <a14:compatExt spid="_x0000_s1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115</xdr:row>
          <xdr:rowOff>0</xdr:rowOff>
        </xdr:from>
        <xdr:to>
          <xdr:col>21</xdr:col>
          <xdr:colOff>180975</xdr:colOff>
          <xdr:row>116</xdr:row>
          <xdr:rowOff>114300</xdr:rowOff>
        </xdr:to>
        <xdr:sp macro="" textlink="">
          <xdr:nvSpPr>
            <xdr:cNvPr id="17773" name="Check Box 365" hidden="1">
              <a:extLst>
                <a:ext uri="{63B3BB69-23CF-44E3-9099-C40C66FF867C}">
                  <a14:compatExt spid="_x0000_s1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107</xdr:row>
          <xdr:rowOff>0</xdr:rowOff>
        </xdr:from>
        <xdr:to>
          <xdr:col>21</xdr:col>
          <xdr:colOff>238125</xdr:colOff>
          <xdr:row>108</xdr:row>
          <xdr:rowOff>333375</xdr:rowOff>
        </xdr:to>
        <xdr:sp macro="" textlink="">
          <xdr:nvSpPr>
            <xdr:cNvPr id="17774" name="Check Box 366" hidden="1">
              <a:extLst>
                <a:ext uri="{63B3BB69-23CF-44E3-9099-C40C66FF867C}">
                  <a14:compatExt spid="_x0000_s1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107</xdr:row>
          <xdr:rowOff>0</xdr:rowOff>
        </xdr:from>
        <xdr:to>
          <xdr:col>21</xdr:col>
          <xdr:colOff>200025</xdr:colOff>
          <xdr:row>108</xdr:row>
          <xdr:rowOff>352425</xdr:rowOff>
        </xdr:to>
        <xdr:sp macro="" textlink="">
          <xdr:nvSpPr>
            <xdr:cNvPr id="17775" name="Check Box 367" hidden="1">
              <a:extLst>
                <a:ext uri="{63B3BB69-23CF-44E3-9099-C40C66FF867C}">
                  <a14:compatExt spid="_x0000_s1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19050</xdr:rowOff>
        </xdr:from>
        <xdr:to>
          <xdr:col>23</xdr:col>
          <xdr:colOff>209550</xdr:colOff>
          <xdr:row>8</xdr:row>
          <xdr:rowOff>76200</xdr:rowOff>
        </xdr:to>
        <xdr:sp macro="" textlink="">
          <xdr:nvSpPr>
            <xdr:cNvPr id="17776" name="Check Box 368" hidden="1">
              <a:extLst>
                <a:ext uri="{63B3BB69-23CF-44E3-9099-C40C66FF867C}">
                  <a14:compatExt spid="_x0000_s1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19050</xdr:rowOff>
        </xdr:from>
        <xdr:to>
          <xdr:col>23</xdr:col>
          <xdr:colOff>209550</xdr:colOff>
          <xdr:row>9</xdr:row>
          <xdr:rowOff>266700</xdr:rowOff>
        </xdr:to>
        <xdr:sp macro="" textlink="">
          <xdr:nvSpPr>
            <xdr:cNvPr id="17777" name="Check Box 369" hidden="1">
              <a:extLst>
                <a:ext uri="{63B3BB69-23CF-44E3-9099-C40C66FF867C}">
                  <a14:compatExt spid="_x0000_s1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19050</xdr:rowOff>
        </xdr:from>
        <xdr:to>
          <xdr:col>23</xdr:col>
          <xdr:colOff>209550</xdr:colOff>
          <xdr:row>10</xdr:row>
          <xdr:rowOff>276225</xdr:rowOff>
        </xdr:to>
        <xdr:sp macro="" textlink="">
          <xdr:nvSpPr>
            <xdr:cNvPr id="17778" name="Check Box 370" hidden="1">
              <a:extLst>
                <a:ext uri="{63B3BB69-23CF-44E3-9099-C40C66FF867C}">
                  <a14:compatExt spid="_x0000_s1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28575</xdr:colOff>
          <xdr:row>16</xdr:row>
          <xdr:rowOff>47625</xdr:rowOff>
        </xdr:to>
        <xdr:sp macro="" textlink="">
          <xdr:nvSpPr>
            <xdr:cNvPr id="17779" name="Check Box 371" hidden="1">
              <a:extLst>
                <a:ext uri="{63B3BB69-23CF-44E3-9099-C40C66FF867C}">
                  <a14:compatExt spid="_x0000_s1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180975</xdr:colOff>
          <xdr:row>16</xdr:row>
          <xdr:rowOff>114300</xdr:rowOff>
        </xdr:to>
        <xdr:sp macro="" textlink="">
          <xdr:nvSpPr>
            <xdr:cNvPr id="17780" name="Check Box 372" hidden="1">
              <a:extLst>
                <a:ext uri="{63B3BB69-23CF-44E3-9099-C40C66FF867C}">
                  <a14:compatExt spid="_x0000_s1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28575</xdr:colOff>
          <xdr:row>16</xdr:row>
          <xdr:rowOff>47625</xdr:rowOff>
        </xdr:to>
        <xdr:sp macro="" textlink="">
          <xdr:nvSpPr>
            <xdr:cNvPr id="17781" name="Check Box 373" hidden="1">
              <a:extLst>
                <a:ext uri="{63B3BB69-23CF-44E3-9099-C40C66FF867C}">
                  <a14:compatExt spid="_x0000_s1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17782" name="Check Box 374" hidden="1">
              <a:extLst>
                <a:ext uri="{63B3BB69-23CF-44E3-9099-C40C66FF867C}">
                  <a14:compatExt spid="_x0000_s1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17783" name="Check Box 375" hidden="1">
              <a:extLst>
                <a:ext uri="{63B3BB69-23CF-44E3-9099-C40C66FF867C}">
                  <a14:compatExt spid="_x0000_s1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19050</xdr:rowOff>
        </xdr:from>
        <xdr:to>
          <xdr:col>21</xdr:col>
          <xdr:colOff>171450</xdr:colOff>
          <xdr:row>15</xdr:row>
          <xdr:rowOff>180975</xdr:rowOff>
        </xdr:to>
        <xdr:sp macro="" textlink="">
          <xdr:nvSpPr>
            <xdr:cNvPr id="17784" name="Check Box 376" hidden="1">
              <a:extLst>
                <a:ext uri="{63B3BB69-23CF-44E3-9099-C40C66FF867C}">
                  <a14:compatExt spid="_x0000_s1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180975</xdr:colOff>
          <xdr:row>16</xdr:row>
          <xdr:rowOff>114300</xdr:rowOff>
        </xdr:to>
        <xdr:sp macro="" textlink="">
          <xdr:nvSpPr>
            <xdr:cNvPr id="17785" name="Check Box 377" hidden="1">
              <a:extLst>
                <a:ext uri="{63B3BB69-23CF-44E3-9099-C40C66FF867C}">
                  <a14:compatExt spid="_x0000_s1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17786" name="Check Box 378" hidden="1">
              <a:extLst>
                <a:ext uri="{63B3BB69-23CF-44E3-9099-C40C66FF867C}">
                  <a14:compatExt spid="_x0000_s1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19050</xdr:rowOff>
        </xdr:from>
        <xdr:to>
          <xdr:col>21</xdr:col>
          <xdr:colOff>200025</xdr:colOff>
          <xdr:row>19</xdr:row>
          <xdr:rowOff>9525</xdr:rowOff>
        </xdr:to>
        <xdr:sp macro="" textlink="">
          <xdr:nvSpPr>
            <xdr:cNvPr id="17787" name="Check Box 379" hidden="1">
              <a:extLst>
                <a:ext uri="{63B3BB69-23CF-44E3-9099-C40C66FF867C}">
                  <a14:compatExt spid="_x0000_s1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28575</xdr:colOff>
          <xdr:row>16</xdr:row>
          <xdr:rowOff>47625</xdr:rowOff>
        </xdr:to>
        <xdr:sp macro="" textlink="">
          <xdr:nvSpPr>
            <xdr:cNvPr id="17788" name="Check Box 380" hidden="1">
              <a:extLst>
                <a:ext uri="{63B3BB69-23CF-44E3-9099-C40C66FF867C}">
                  <a14:compatExt spid="_x0000_s1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17789" name="Check Box 381" hidden="1">
              <a:extLst>
                <a:ext uri="{63B3BB69-23CF-44E3-9099-C40C66FF867C}">
                  <a14:compatExt spid="_x0000_s1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17790" name="Check Box 382" hidden="1">
              <a:extLst>
                <a:ext uri="{63B3BB69-23CF-44E3-9099-C40C66FF867C}">
                  <a14:compatExt spid="_x0000_s1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19050</xdr:rowOff>
        </xdr:from>
        <xdr:to>
          <xdr:col>21</xdr:col>
          <xdr:colOff>171450</xdr:colOff>
          <xdr:row>15</xdr:row>
          <xdr:rowOff>180975</xdr:rowOff>
        </xdr:to>
        <xdr:sp macro="" textlink="">
          <xdr:nvSpPr>
            <xdr:cNvPr id="17791" name="Check Box 383" hidden="1">
              <a:extLst>
                <a:ext uri="{63B3BB69-23CF-44E3-9099-C40C66FF867C}">
                  <a14:compatExt spid="_x0000_s1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180975</xdr:colOff>
          <xdr:row>16</xdr:row>
          <xdr:rowOff>114300</xdr:rowOff>
        </xdr:to>
        <xdr:sp macro="" textlink="">
          <xdr:nvSpPr>
            <xdr:cNvPr id="17792" name="Check Box 384" hidden="1">
              <a:extLst>
                <a:ext uri="{63B3BB69-23CF-44E3-9099-C40C66FF867C}">
                  <a14:compatExt spid="_x0000_s1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17793" name="Check Box 385" hidden="1">
              <a:extLst>
                <a:ext uri="{63B3BB69-23CF-44E3-9099-C40C66FF867C}">
                  <a14:compatExt spid="_x0000_s1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794" name="Check Box 386" hidden="1">
              <a:extLst>
                <a:ext uri="{63B3BB69-23CF-44E3-9099-C40C66FF867C}">
                  <a14:compatExt spid="_x0000_s1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95" name="Check Box 387" hidden="1">
              <a:extLst>
                <a:ext uri="{63B3BB69-23CF-44E3-9099-C40C66FF867C}">
                  <a14:compatExt spid="_x0000_s1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796" name="Check Box 388" hidden="1">
              <a:extLst>
                <a:ext uri="{63B3BB69-23CF-44E3-9099-C40C66FF867C}">
                  <a14:compatExt spid="_x0000_s1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97" name="Check Box 389" hidden="1">
              <a:extLst>
                <a:ext uri="{63B3BB69-23CF-44E3-9099-C40C66FF867C}">
                  <a14:compatExt spid="_x0000_s1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171450</xdr:colOff>
          <xdr:row>73</xdr:row>
          <xdr:rowOff>161925</xdr:rowOff>
        </xdr:to>
        <xdr:sp macro="" textlink="">
          <xdr:nvSpPr>
            <xdr:cNvPr id="17798" name="Check Box 390" hidden="1">
              <a:extLst>
                <a:ext uri="{63B3BB69-23CF-44E3-9099-C40C66FF867C}">
                  <a14:compatExt spid="_x0000_s1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799" name="Check Box 391" hidden="1">
              <a:extLst>
                <a:ext uri="{63B3BB69-23CF-44E3-9099-C40C66FF867C}">
                  <a14:compatExt spid="_x0000_s1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77</xdr:row>
          <xdr:rowOff>190500</xdr:rowOff>
        </xdr:from>
        <xdr:to>
          <xdr:col>21</xdr:col>
          <xdr:colOff>247650</xdr:colOff>
          <xdr:row>77</xdr:row>
          <xdr:rowOff>419100</xdr:rowOff>
        </xdr:to>
        <xdr:sp macro="" textlink="">
          <xdr:nvSpPr>
            <xdr:cNvPr id="17800" name="Check Box 392" hidden="1">
              <a:extLst>
                <a:ext uri="{63B3BB69-23CF-44E3-9099-C40C66FF867C}">
                  <a14:compatExt spid="_x0000_s1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78</xdr:row>
          <xdr:rowOff>19050</xdr:rowOff>
        </xdr:from>
        <xdr:to>
          <xdr:col>21</xdr:col>
          <xdr:colOff>171450</xdr:colOff>
          <xdr:row>78</xdr:row>
          <xdr:rowOff>180975</xdr:rowOff>
        </xdr:to>
        <xdr:sp macro="" textlink="">
          <xdr:nvSpPr>
            <xdr:cNvPr id="17801" name="Check Box 393" hidden="1">
              <a:extLst>
                <a:ext uri="{63B3BB69-23CF-44E3-9099-C40C66FF867C}">
                  <a14:compatExt spid="_x0000_s1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19050</xdr:rowOff>
        </xdr:from>
        <xdr:to>
          <xdr:col>21</xdr:col>
          <xdr:colOff>200025</xdr:colOff>
          <xdr:row>77</xdr:row>
          <xdr:rowOff>190500</xdr:rowOff>
        </xdr:to>
        <xdr:sp macro="" textlink="">
          <xdr:nvSpPr>
            <xdr:cNvPr id="17802" name="Check Box 394" hidden="1">
              <a:extLst>
                <a:ext uri="{63B3BB69-23CF-44E3-9099-C40C66FF867C}">
                  <a14:compatExt spid="_x0000_s1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0</xdr:rowOff>
        </xdr:from>
        <xdr:to>
          <xdr:col>21</xdr:col>
          <xdr:colOff>247650</xdr:colOff>
          <xdr:row>80</xdr:row>
          <xdr:rowOff>104775</xdr:rowOff>
        </xdr:to>
        <xdr:sp macro="" textlink="">
          <xdr:nvSpPr>
            <xdr:cNvPr id="17803" name="Check Box 395" hidden="1">
              <a:extLst>
                <a:ext uri="{63B3BB69-23CF-44E3-9099-C40C66FF867C}">
                  <a14:compatExt spid="_x0000_s1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04" name="Check Box 396" hidden="1">
              <a:extLst>
                <a:ext uri="{63B3BB69-23CF-44E3-9099-C40C66FF867C}">
                  <a14:compatExt spid="_x0000_s1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05" name="Check Box 397" hidden="1">
              <a:extLst>
                <a:ext uri="{63B3BB69-23CF-44E3-9099-C40C66FF867C}">
                  <a14:compatExt spid="_x0000_s1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06" name="Check Box 398" hidden="1">
              <a:extLst>
                <a:ext uri="{63B3BB69-23CF-44E3-9099-C40C66FF867C}">
                  <a14:compatExt spid="_x0000_s17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807" name="Check Box 399" hidden="1">
              <a:extLst>
                <a:ext uri="{63B3BB69-23CF-44E3-9099-C40C66FF867C}">
                  <a14:compatExt spid="_x0000_s17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808" name="Check Box 400" hidden="1">
              <a:extLst>
                <a:ext uri="{63B3BB69-23CF-44E3-9099-C40C66FF867C}">
                  <a14:compatExt spid="_x0000_s1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809" name="Check Box 401" hidden="1">
              <a:extLst>
                <a:ext uri="{63B3BB69-23CF-44E3-9099-C40C66FF867C}">
                  <a14:compatExt spid="_x0000_s1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810" name="Check Box 402" hidden="1">
              <a:extLst>
                <a:ext uri="{63B3BB69-23CF-44E3-9099-C40C66FF867C}">
                  <a14:compatExt spid="_x0000_s1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11" name="Check Box 403" hidden="1">
              <a:extLst>
                <a:ext uri="{63B3BB69-23CF-44E3-9099-C40C66FF867C}">
                  <a14:compatExt spid="_x0000_s1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12" name="Check Box 404" hidden="1">
              <a:extLst>
                <a:ext uri="{63B3BB69-23CF-44E3-9099-C40C66FF867C}">
                  <a14:compatExt spid="_x0000_s1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13" name="Check Box 405" hidden="1">
              <a:extLst>
                <a:ext uri="{63B3BB69-23CF-44E3-9099-C40C66FF867C}">
                  <a14:compatExt spid="_x0000_s1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14" name="Check Box 406" hidden="1">
              <a:extLst>
                <a:ext uri="{63B3BB69-23CF-44E3-9099-C40C66FF867C}">
                  <a14:compatExt spid="_x0000_s1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15" name="Check Box 407" hidden="1">
              <a:extLst>
                <a:ext uri="{63B3BB69-23CF-44E3-9099-C40C66FF867C}">
                  <a14:compatExt spid="_x0000_s1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16" name="Check Box 408" hidden="1">
              <a:extLst>
                <a:ext uri="{63B3BB69-23CF-44E3-9099-C40C66FF867C}">
                  <a14:compatExt spid="_x0000_s1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817" name="Check Box 409" hidden="1">
              <a:extLst>
                <a:ext uri="{63B3BB69-23CF-44E3-9099-C40C66FF867C}">
                  <a14:compatExt spid="_x0000_s1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818" name="Check Box 410" hidden="1">
              <a:extLst>
                <a:ext uri="{63B3BB69-23CF-44E3-9099-C40C66FF867C}">
                  <a14:compatExt spid="_x0000_s1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819" name="Check Box 411" hidden="1">
              <a:extLst>
                <a:ext uri="{63B3BB69-23CF-44E3-9099-C40C66FF867C}">
                  <a14:compatExt spid="_x0000_s1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820" name="Check Box 412" hidden="1">
              <a:extLst>
                <a:ext uri="{63B3BB69-23CF-44E3-9099-C40C66FF867C}">
                  <a14:compatExt spid="_x0000_s1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21" name="Check Box 413" hidden="1">
              <a:extLst>
                <a:ext uri="{63B3BB69-23CF-44E3-9099-C40C66FF867C}">
                  <a14:compatExt spid="_x0000_s1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822" name="Check Box 414" hidden="1">
              <a:extLst>
                <a:ext uri="{63B3BB69-23CF-44E3-9099-C40C66FF867C}">
                  <a14:compatExt spid="_x0000_s1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823" name="Check Box 415" hidden="1">
              <a:extLst>
                <a:ext uri="{63B3BB69-23CF-44E3-9099-C40C66FF867C}">
                  <a14:compatExt spid="_x0000_s1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24" name="Check Box 416" hidden="1">
              <a:extLst>
                <a:ext uri="{63B3BB69-23CF-44E3-9099-C40C66FF867C}">
                  <a14:compatExt spid="_x0000_s1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25" name="Check Box 417" hidden="1">
              <a:extLst>
                <a:ext uri="{63B3BB69-23CF-44E3-9099-C40C66FF867C}">
                  <a14:compatExt spid="_x0000_s1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26" name="Check Box 418" hidden="1">
              <a:extLst>
                <a:ext uri="{63B3BB69-23CF-44E3-9099-C40C66FF867C}">
                  <a14:compatExt spid="_x0000_s1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27" name="Check Box 419" hidden="1">
              <a:extLst>
                <a:ext uri="{63B3BB69-23CF-44E3-9099-C40C66FF867C}">
                  <a14:compatExt spid="_x0000_s1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28" name="Check Box 420" hidden="1">
              <a:extLst>
                <a:ext uri="{63B3BB69-23CF-44E3-9099-C40C66FF867C}">
                  <a14:compatExt spid="_x0000_s1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29" name="Check Box 421" hidden="1">
              <a:extLst>
                <a:ext uri="{63B3BB69-23CF-44E3-9099-C40C66FF867C}">
                  <a14:compatExt spid="_x0000_s1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30" name="Check Box 422" hidden="1">
              <a:extLst>
                <a:ext uri="{63B3BB69-23CF-44E3-9099-C40C66FF867C}">
                  <a14:compatExt spid="_x0000_s1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31" name="Check Box 423" hidden="1">
              <a:extLst>
                <a:ext uri="{63B3BB69-23CF-44E3-9099-C40C66FF867C}">
                  <a14:compatExt spid="_x0000_s1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32" name="Check Box 424" hidden="1">
              <a:extLst>
                <a:ext uri="{63B3BB69-23CF-44E3-9099-C40C66FF867C}">
                  <a14:compatExt spid="_x0000_s1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33" name="Check Box 425" hidden="1">
              <a:extLst>
                <a:ext uri="{63B3BB69-23CF-44E3-9099-C40C66FF867C}">
                  <a14:compatExt spid="_x0000_s1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34" name="Check Box 426" hidden="1">
              <a:extLst>
                <a:ext uri="{63B3BB69-23CF-44E3-9099-C40C66FF867C}">
                  <a14:compatExt spid="_x0000_s1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35" name="Check Box 427" hidden="1">
              <a:extLst>
                <a:ext uri="{63B3BB69-23CF-44E3-9099-C40C66FF867C}">
                  <a14:compatExt spid="_x0000_s1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36" name="Check Box 428" hidden="1">
              <a:extLst>
                <a:ext uri="{63B3BB69-23CF-44E3-9099-C40C66FF867C}">
                  <a14:compatExt spid="_x0000_s17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37" name="Check Box 429" hidden="1">
              <a:extLst>
                <a:ext uri="{63B3BB69-23CF-44E3-9099-C40C66FF867C}">
                  <a14:compatExt spid="_x0000_s17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38" name="Check Box 430" hidden="1">
              <a:extLst>
                <a:ext uri="{63B3BB69-23CF-44E3-9099-C40C66FF867C}">
                  <a14:compatExt spid="_x0000_s17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39" name="Check Box 431" hidden="1">
              <a:extLst>
                <a:ext uri="{63B3BB69-23CF-44E3-9099-C40C66FF867C}">
                  <a14:compatExt spid="_x0000_s17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40" name="Check Box 432" hidden="1">
              <a:extLst>
                <a:ext uri="{63B3BB69-23CF-44E3-9099-C40C66FF867C}">
                  <a14:compatExt spid="_x0000_s17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41" name="Check Box 433" hidden="1">
              <a:extLst>
                <a:ext uri="{63B3BB69-23CF-44E3-9099-C40C66FF867C}">
                  <a14:compatExt spid="_x0000_s17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42" name="Check Box 434" hidden="1">
              <a:extLst>
                <a:ext uri="{63B3BB69-23CF-44E3-9099-C40C66FF867C}">
                  <a14:compatExt spid="_x0000_s17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323850</xdr:rowOff>
        </xdr:to>
        <xdr:sp macro="" textlink="">
          <xdr:nvSpPr>
            <xdr:cNvPr id="17843" name="Check Box 435" hidden="1">
              <a:extLst>
                <a:ext uri="{63B3BB69-23CF-44E3-9099-C40C66FF867C}">
                  <a14:compatExt spid="_x0000_s17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323850</xdr:rowOff>
        </xdr:to>
        <xdr:sp macro="" textlink="">
          <xdr:nvSpPr>
            <xdr:cNvPr id="17844" name="Check Box 436" hidden="1">
              <a:extLst>
                <a:ext uri="{63B3BB69-23CF-44E3-9099-C40C66FF867C}">
                  <a14:compatExt spid="_x0000_s17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323850</xdr:rowOff>
        </xdr:to>
        <xdr:sp macro="" textlink="">
          <xdr:nvSpPr>
            <xdr:cNvPr id="17845" name="Check Box 437" hidden="1">
              <a:extLst>
                <a:ext uri="{63B3BB69-23CF-44E3-9099-C40C66FF867C}">
                  <a14:compatExt spid="_x0000_s17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46" name="Check Box 438" hidden="1">
              <a:extLst>
                <a:ext uri="{63B3BB69-23CF-44E3-9099-C40C66FF867C}">
                  <a14:compatExt spid="_x0000_s17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47" name="Check Box 439" hidden="1">
              <a:extLst>
                <a:ext uri="{63B3BB69-23CF-44E3-9099-C40C66FF867C}">
                  <a14:compatExt spid="_x0000_s17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48" name="Check Box 440" hidden="1">
              <a:extLst>
                <a:ext uri="{63B3BB69-23CF-44E3-9099-C40C66FF867C}">
                  <a14:compatExt spid="_x0000_s17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49" name="Check Box 441" hidden="1">
              <a:extLst>
                <a:ext uri="{63B3BB69-23CF-44E3-9099-C40C66FF867C}">
                  <a14:compatExt spid="_x0000_s17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50" name="Check Box 442" hidden="1">
              <a:extLst>
                <a:ext uri="{63B3BB69-23CF-44E3-9099-C40C66FF867C}">
                  <a14:compatExt spid="_x0000_s17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851" name="Check Box 443" hidden="1">
              <a:extLst>
                <a:ext uri="{63B3BB69-23CF-44E3-9099-C40C66FF867C}">
                  <a14:compatExt spid="_x0000_s17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19050</xdr:rowOff>
        </xdr:from>
        <xdr:to>
          <xdr:col>21</xdr:col>
          <xdr:colOff>200025</xdr:colOff>
          <xdr:row>31</xdr:row>
          <xdr:rowOff>161925</xdr:rowOff>
        </xdr:to>
        <xdr:sp macro="" textlink="">
          <xdr:nvSpPr>
            <xdr:cNvPr id="17852" name="Check Box 444" hidden="1">
              <a:extLst>
                <a:ext uri="{63B3BB69-23CF-44E3-9099-C40C66FF867C}">
                  <a14:compatExt spid="_x0000_s17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19050</xdr:rowOff>
        </xdr:from>
        <xdr:to>
          <xdr:col>21</xdr:col>
          <xdr:colOff>200025</xdr:colOff>
          <xdr:row>31</xdr:row>
          <xdr:rowOff>161925</xdr:rowOff>
        </xdr:to>
        <xdr:sp macro="" textlink="">
          <xdr:nvSpPr>
            <xdr:cNvPr id="17853" name="Check Box 445" hidden="1">
              <a:extLst>
                <a:ext uri="{63B3BB69-23CF-44E3-9099-C40C66FF867C}">
                  <a14:compatExt spid="_x0000_s17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854" name="Check Box 446" hidden="1">
              <a:extLst>
                <a:ext uri="{63B3BB69-23CF-44E3-9099-C40C66FF867C}">
                  <a14:compatExt spid="_x0000_s17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200025</xdr:colOff>
          <xdr:row>74</xdr:row>
          <xdr:rowOff>161925</xdr:rowOff>
        </xdr:to>
        <xdr:sp macro="" textlink="">
          <xdr:nvSpPr>
            <xdr:cNvPr id="17855" name="Check Box 447" hidden="1">
              <a:extLst>
                <a:ext uri="{63B3BB69-23CF-44E3-9099-C40C66FF867C}">
                  <a14:compatExt spid="_x0000_s17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107</xdr:row>
          <xdr:rowOff>266700</xdr:rowOff>
        </xdr:from>
        <xdr:to>
          <xdr:col>23</xdr:col>
          <xdr:colOff>257175</xdr:colOff>
          <xdr:row>108</xdr:row>
          <xdr:rowOff>133350</xdr:rowOff>
        </xdr:to>
        <xdr:sp macro="" textlink="">
          <xdr:nvSpPr>
            <xdr:cNvPr id="17856" name="Check Box 448" hidden="1">
              <a:extLst>
                <a:ext uri="{63B3BB69-23CF-44E3-9099-C40C66FF867C}">
                  <a14:compatExt spid="_x0000_s17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108</xdr:row>
          <xdr:rowOff>266700</xdr:rowOff>
        </xdr:from>
        <xdr:to>
          <xdr:col>23</xdr:col>
          <xdr:colOff>257175</xdr:colOff>
          <xdr:row>108</xdr:row>
          <xdr:rowOff>542925</xdr:rowOff>
        </xdr:to>
        <xdr:sp macro="" textlink="">
          <xdr:nvSpPr>
            <xdr:cNvPr id="17857" name="Check Box 449" hidden="1">
              <a:extLst>
                <a:ext uri="{63B3BB69-23CF-44E3-9099-C40C66FF867C}">
                  <a14:compatExt spid="_x0000_s17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109</xdr:row>
          <xdr:rowOff>114300</xdr:rowOff>
        </xdr:from>
        <xdr:to>
          <xdr:col>23</xdr:col>
          <xdr:colOff>219075</xdr:colOff>
          <xdr:row>109</xdr:row>
          <xdr:rowOff>295275</xdr:rowOff>
        </xdr:to>
        <xdr:sp macro="" textlink="">
          <xdr:nvSpPr>
            <xdr:cNvPr id="17858" name="Check Box 450" hidden="1">
              <a:extLst>
                <a:ext uri="{63B3BB69-23CF-44E3-9099-C40C66FF867C}">
                  <a14:compatExt spid="_x0000_s17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110</xdr:row>
          <xdr:rowOff>114300</xdr:rowOff>
        </xdr:from>
        <xdr:to>
          <xdr:col>23</xdr:col>
          <xdr:colOff>219075</xdr:colOff>
          <xdr:row>110</xdr:row>
          <xdr:rowOff>295275</xdr:rowOff>
        </xdr:to>
        <xdr:sp macro="" textlink="">
          <xdr:nvSpPr>
            <xdr:cNvPr id="17859" name="Check Box 451" hidden="1">
              <a:extLst>
                <a:ext uri="{63B3BB69-23CF-44E3-9099-C40C66FF867C}">
                  <a14:compatExt spid="_x0000_s17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111</xdr:row>
          <xdr:rowOff>114300</xdr:rowOff>
        </xdr:from>
        <xdr:to>
          <xdr:col>23</xdr:col>
          <xdr:colOff>219075</xdr:colOff>
          <xdr:row>111</xdr:row>
          <xdr:rowOff>295275</xdr:rowOff>
        </xdr:to>
        <xdr:sp macro="" textlink="">
          <xdr:nvSpPr>
            <xdr:cNvPr id="17860" name="Check Box 452" hidden="1">
              <a:extLst>
                <a:ext uri="{63B3BB69-23CF-44E3-9099-C40C66FF867C}">
                  <a14:compatExt spid="_x0000_s17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112</xdr:row>
          <xdr:rowOff>114300</xdr:rowOff>
        </xdr:from>
        <xdr:to>
          <xdr:col>23</xdr:col>
          <xdr:colOff>219075</xdr:colOff>
          <xdr:row>112</xdr:row>
          <xdr:rowOff>295275</xdr:rowOff>
        </xdr:to>
        <xdr:sp macro="" textlink="">
          <xdr:nvSpPr>
            <xdr:cNvPr id="17861" name="Check Box 453" hidden="1">
              <a:extLst>
                <a:ext uri="{63B3BB69-23CF-44E3-9099-C40C66FF867C}">
                  <a14:compatExt spid="_x0000_s17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62" name="Check Box 454" hidden="1">
              <a:extLst>
                <a:ext uri="{63B3BB69-23CF-44E3-9099-C40C66FF867C}">
                  <a14:compatExt spid="_x0000_s17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63" name="Check Box 455" hidden="1">
              <a:extLst>
                <a:ext uri="{63B3BB69-23CF-44E3-9099-C40C66FF867C}">
                  <a14:compatExt spid="_x0000_s17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64" name="Check Box 456" hidden="1">
              <a:extLst>
                <a:ext uri="{63B3BB69-23CF-44E3-9099-C40C66FF867C}">
                  <a14:compatExt spid="_x0000_s17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65" name="Check Box 457" hidden="1">
              <a:extLst>
                <a:ext uri="{63B3BB69-23CF-44E3-9099-C40C66FF867C}">
                  <a14:compatExt spid="_x0000_s17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66" name="Check Box 458" hidden="1">
              <a:extLst>
                <a:ext uri="{63B3BB69-23CF-44E3-9099-C40C66FF867C}">
                  <a14:compatExt spid="_x0000_s17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67" name="Check Box 459" hidden="1">
              <a:extLst>
                <a:ext uri="{63B3BB69-23CF-44E3-9099-C40C66FF867C}">
                  <a14:compatExt spid="_x0000_s17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868" name="Check Box 460" hidden="1">
              <a:extLst>
                <a:ext uri="{63B3BB69-23CF-44E3-9099-C40C66FF867C}">
                  <a14:compatExt spid="_x0000_s17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869" name="Check Box 461" hidden="1">
              <a:extLst>
                <a:ext uri="{63B3BB69-23CF-44E3-9099-C40C66FF867C}">
                  <a14:compatExt spid="_x0000_s17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870" name="Check Box 462" hidden="1">
              <a:extLst>
                <a:ext uri="{63B3BB69-23CF-44E3-9099-C40C66FF867C}">
                  <a14:compatExt spid="_x0000_s17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871" name="Check Box 463" hidden="1">
              <a:extLst>
                <a:ext uri="{63B3BB69-23CF-44E3-9099-C40C66FF867C}">
                  <a14:compatExt spid="_x0000_s17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72" name="Check Box 464" hidden="1">
              <a:extLst>
                <a:ext uri="{63B3BB69-23CF-44E3-9099-C40C66FF867C}">
                  <a14:compatExt spid="_x0000_s17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73" name="Check Box 465" hidden="1">
              <a:extLst>
                <a:ext uri="{63B3BB69-23CF-44E3-9099-C40C66FF867C}">
                  <a14:compatExt spid="_x0000_s17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74" name="Check Box 466" hidden="1">
              <a:extLst>
                <a:ext uri="{63B3BB69-23CF-44E3-9099-C40C66FF867C}">
                  <a14:compatExt spid="_x0000_s17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75" name="Check Box 467" hidden="1">
              <a:extLst>
                <a:ext uri="{63B3BB69-23CF-44E3-9099-C40C66FF867C}">
                  <a14:compatExt spid="_x0000_s17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76" name="Check Box 468" hidden="1">
              <a:extLst>
                <a:ext uri="{63B3BB69-23CF-44E3-9099-C40C66FF867C}">
                  <a14:compatExt spid="_x0000_s17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77" name="Check Box 469" hidden="1">
              <a:extLst>
                <a:ext uri="{63B3BB69-23CF-44E3-9099-C40C66FF867C}">
                  <a14:compatExt spid="_x0000_s17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78" name="Check Box 470" hidden="1">
              <a:extLst>
                <a:ext uri="{63B3BB69-23CF-44E3-9099-C40C66FF867C}">
                  <a14:compatExt spid="_x0000_s17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79" name="Check Box 471" hidden="1">
              <a:extLst>
                <a:ext uri="{63B3BB69-23CF-44E3-9099-C40C66FF867C}">
                  <a14:compatExt spid="_x0000_s17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0" name="Check Box 472" hidden="1">
              <a:extLst>
                <a:ext uri="{63B3BB69-23CF-44E3-9099-C40C66FF867C}">
                  <a14:compatExt spid="_x0000_s17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1" name="Check Box 473" hidden="1">
              <a:extLst>
                <a:ext uri="{63B3BB69-23CF-44E3-9099-C40C66FF867C}">
                  <a14:compatExt spid="_x0000_s17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2" name="Check Box 474" hidden="1">
              <a:extLst>
                <a:ext uri="{63B3BB69-23CF-44E3-9099-C40C66FF867C}">
                  <a14:compatExt spid="_x0000_s17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3" name="Check Box 475" hidden="1">
              <a:extLst>
                <a:ext uri="{63B3BB69-23CF-44E3-9099-C40C66FF867C}">
                  <a14:compatExt spid="_x0000_s17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4" name="Check Box 476" hidden="1">
              <a:extLst>
                <a:ext uri="{63B3BB69-23CF-44E3-9099-C40C66FF867C}">
                  <a14:compatExt spid="_x0000_s17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5" name="Check Box 477" hidden="1">
              <a:extLst>
                <a:ext uri="{63B3BB69-23CF-44E3-9099-C40C66FF867C}">
                  <a14:compatExt spid="_x0000_s17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6" name="Check Box 478" hidden="1">
              <a:extLst>
                <a:ext uri="{63B3BB69-23CF-44E3-9099-C40C66FF867C}">
                  <a14:compatExt spid="_x0000_s17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247650</xdr:rowOff>
        </xdr:to>
        <xdr:sp macro="" textlink="">
          <xdr:nvSpPr>
            <xdr:cNvPr id="17887" name="Check Box 479" hidden="1">
              <a:extLst>
                <a:ext uri="{63B3BB69-23CF-44E3-9099-C40C66FF867C}">
                  <a14:compatExt spid="_x0000_s17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8" name="Check Box 480" hidden="1">
              <a:extLst>
                <a:ext uri="{63B3BB69-23CF-44E3-9099-C40C66FF867C}">
                  <a14:compatExt spid="_x0000_s17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89" name="Check Box 481" hidden="1">
              <a:extLst>
                <a:ext uri="{63B3BB69-23CF-44E3-9099-C40C66FF867C}">
                  <a14:compatExt spid="_x0000_s1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0" name="Check Box 482" hidden="1">
              <a:extLst>
                <a:ext uri="{63B3BB69-23CF-44E3-9099-C40C66FF867C}">
                  <a14:compatExt spid="_x0000_s1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1" name="Check Box 483" hidden="1">
              <a:extLst>
                <a:ext uri="{63B3BB69-23CF-44E3-9099-C40C66FF867C}">
                  <a14:compatExt spid="_x0000_s1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2" name="Check Box 484" hidden="1">
              <a:extLst>
                <a:ext uri="{63B3BB69-23CF-44E3-9099-C40C66FF867C}">
                  <a14:compatExt spid="_x0000_s1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3" name="Check Box 485" hidden="1">
              <a:extLst>
                <a:ext uri="{63B3BB69-23CF-44E3-9099-C40C66FF867C}">
                  <a14:compatExt spid="_x0000_s1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4" name="Check Box 486" hidden="1">
              <a:extLst>
                <a:ext uri="{63B3BB69-23CF-44E3-9099-C40C66FF867C}">
                  <a14:compatExt spid="_x0000_s1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5" name="Check Box 487" hidden="1">
              <a:extLst>
                <a:ext uri="{63B3BB69-23CF-44E3-9099-C40C66FF867C}">
                  <a14:compatExt spid="_x0000_s1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6" name="Check Box 488" hidden="1">
              <a:extLst>
                <a:ext uri="{63B3BB69-23CF-44E3-9099-C40C66FF867C}">
                  <a14:compatExt spid="_x0000_s1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7" name="Check Box 489" hidden="1">
              <a:extLst>
                <a:ext uri="{63B3BB69-23CF-44E3-9099-C40C66FF867C}">
                  <a14:compatExt spid="_x0000_s1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8" name="Check Box 490" hidden="1">
              <a:extLst>
                <a:ext uri="{63B3BB69-23CF-44E3-9099-C40C66FF867C}">
                  <a14:compatExt spid="_x0000_s1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899" name="Check Box 491" hidden="1">
              <a:extLst>
                <a:ext uri="{63B3BB69-23CF-44E3-9099-C40C66FF867C}">
                  <a14:compatExt spid="_x0000_s1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900" name="Check Box 492" hidden="1">
              <a:extLst>
                <a:ext uri="{63B3BB69-23CF-44E3-9099-C40C66FF867C}">
                  <a14:compatExt spid="_x0000_s1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901" name="Check Box 493" hidden="1">
              <a:extLst>
                <a:ext uri="{63B3BB69-23CF-44E3-9099-C40C66FF867C}">
                  <a14:compatExt spid="_x0000_s1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902" name="Check Box 494" hidden="1">
              <a:extLst>
                <a:ext uri="{63B3BB69-23CF-44E3-9099-C40C66FF867C}">
                  <a14:compatExt spid="_x0000_s1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903" name="Check Box 495" hidden="1">
              <a:extLst>
                <a:ext uri="{63B3BB69-23CF-44E3-9099-C40C66FF867C}">
                  <a14:compatExt spid="_x0000_s1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219075</xdr:colOff>
          <xdr:row>127</xdr:row>
          <xdr:rowOff>180975</xdr:rowOff>
        </xdr:to>
        <xdr:sp macro="" textlink="">
          <xdr:nvSpPr>
            <xdr:cNvPr id="17904" name="Check Box 496" hidden="1">
              <a:extLst>
                <a:ext uri="{63B3BB69-23CF-44E3-9099-C40C66FF867C}">
                  <a14:compatExt spid="_x0000_s1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05" name="Check Box 497" hidden="1">
              <a:extLst>
                <a:ext uri="{63B3BB69-23CF-44E3-9099-C40C66FF867C}">
                  <a14:compatExt spid="_x0000_s1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06" name="Check Box 498" hidden="1">
              <a:extLst>
                <a:ext uri="{63B3BB69-23CF-44E3-9099-C40C66FF867C}">
                  <a14:compatExt spid="_x0000_s1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07" name="Check Box 499" hidden="1">
              <a:extLst>
                <a:ext uri="{63B3BB69-23CF-44E3-9099-C40C66FF867C}">
                  <a14:compatExt spid="_x0000_s1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08" name="Check Box 500" hidden="1">
              <a:extLst>
                <a:ext uri="{63B3BB69-23CF-44E3-9099-C40C66FF867C}">
                  <a14:compatExt spid="_x0000_s1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09" name="Check Box 501" hidden="1">
              <a:extLst>
                <a:ext uri="{63B3BB69-23CF-44E3-9099-C40C66FF867C}">
                  <a14:compatExt spid="_x0000_s1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10" name="Check Box 502" hidden="1">
              <a:extLst>
                <a:ext uri="{63B3BB69-23CF-44E3-9099-C40C66FF867C}">
                  <a14:compatExt spid="_x0000_s1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11" name="Check Box 503" hidden="1">
              <a:extLst>
                <a:ext uri="{63B3BB69-23CF-44E3-9099-C40C66FF867C}">
                  <a14:compatExt spid="_x0000_s1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12" name="Check Box 504" hidden="1">
              <a:extLst>
                <a:ext uri="{63B3BB69-23CF-44E3-9099-C40C66FF867C}">
                  <a14:compatExt spid="_x0000_s1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13" name="Check Box 505" hidden="1">
              <a:extLst>
                <a:ext uri="{63B3BB69-23CF-44E3-9099-C40C66FF867C}">
                  <a14:compatExt spid="_x0000_s1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14" name="Check Box 506" hidden="1">
              <a:extLst>
                <a:ext uri="{63B3BB69-23CF-44E3-9099-C40C66FF867C}">
                  <a14:compatExt spid="_x0000_s1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15" name="Check Box 507" hidden="1">
              <a:extLst>
                <a:ext uri="{63B3BB69-23CF-44E3-9099-C40C66FF867C}">
                  <a14:compatExt spid="_x0000_s1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16" name="Check Box 508" hidden="1">
              <a:extLst>
                <a:ext uri="{63B3BB69-23CF-44E3-9099-C40C66FF867C}">
                  <a14:compatExt spid="_x0000_s1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17" name="Check Box 509" hidden="1">
              <a:extLst>
                <a:ext uri="{63B3BB69-23CF-44E3-9099-C40C66FF867C}">
                  <a14:compatExt spid="_x0000_s1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18" name="Check Box 510" hidden="1">
              <a:extLst>
                <a:ext uri="{63B3BB69-23CF-44E3-9099-C40C66FF867C}">
                  <a14:compatExt spid="_x0000_s1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19" name="Check Box 511" hidden="1">
              <a:extLst>
                <a:ext uri="{63B3BB69-23CF-44E3-9099-C40C66FF867C}">
                  <a14:compatExt spid="_x0000_s17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0" name="Check Box 512" hidden="1">
              <a:extLst>
                <a:ext uri="{63B3BB69-23CF-44E3-9099-C40C66FF867C}">
                  <a14:compatExt spid="_x0000_s17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1" name="Check Box 513" hidden="1">
              <a:extLst>
                <a:ext uri="{63B3BB69-23CF-44E3-9099-C40C66FF867C}">
                  <a14:compatExt spid="_x0000_s1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2" name="Check Box 514" hidden="1">
              <a:extLst>
                <a:ext uri="{63B3BB69-23CF-44E3-9099-C40C66FF867C}">
                  <a14:compatExt spid="_x0000_s1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3" name="Check Box 515" hidden="1">
              <a:extLst>
                <a:ext uri="{63B3BB69-23CF-44E3-9099-C40C66FF867C}">
                  <a14:compatExt spid="_x0000_s1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4" name="Check Box 516" hidden="1">
              <a:extLst>
                <a:ext uri="{63B3BB69-23CF-44E3-9099-C40C66FF867C}">
                  <a14:compatExt spid="_x0000_s17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5" name="Check Box 517" hidden="1">
              <a:extLst>
                <a:ext uri="{63B3BB69-23CF-44E3-9099-C40C66FF867C}">
                  <a14:compatExt spid="_x0000_s17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6" name="Check Box 518" hidden="1">
              <a:extLst>
                <a:ext uri="{63B3BB69-23CF-44E3-9099-C40C66FF867C}">
                  <a14:compatExt spid="_x0000_s17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7" name="Check Box 519" hidden="1">
              <a:extLst>
                <a:ext uri="{63B3BB69-23CF-44E3-9099-C40C66FF867C}">
                  <a14:compatExt spid="_x0000_s17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8" name="Check Box 520" hidden="1">
              <a:extLst>
                <a:ext uri="{63B3BB69-23CF-44E3-9099-C40C66FF867C}">
                  <a14:compatExt spid="_x0000_s17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29" name="Check Box 521" hidden="1">
              <a:extLst>
                <a:ext uri="{63B3BB69-23CF-44E3-9099-C40C66FF867C}">
                  <a14:compatExt spid="_x0000_s17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30" name="Check Box 522" hidden="1">
              <a:extLst>
                <a:ext uri="{63B3BB69-23CF-44E3-9099-C40C66FF867C}">
                  <a14:compatExt spid="_x0000_s17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31" name="Check Box 523" hidden="1">
              <a:extLst>
                <a:ext uri="{63B3BB69-23CF-44E3-9099-C40C66FF867C}">
                  <a14:compatExt spid="_x0000_s17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32" name="Check Box 524" hidden="1">
              <a:extLst>
                <a:ext uri="{63B3BB69-23CF-44E3-9099-C40C66FF867C}">
                  <a14:compatExt spid="_x0000_s17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33" name="Check Box 525" hidden="1">
              <a:extLst>
                <a:ext uri="{63B3BB69-23CF-44E3-9099-C40C66FF867C}">
                  <a14:compatExt spid="_x0000_s17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34" name="Check Box 526" hidden="1">
              <a:extLst>
                <a:ext uri="{63B3BB69-23CF-44E3-9099-C40C66FF867C}">
                  <a14:compatExt spid="_x0000_s17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35" name="Check Box 527" hidden="1">
              <a:extLst>
                <a:ext uri="{63B3BB69-23CF-44E3-9099-C40C66FF867C}">
                  <a14:compatExt spid="_x0000_s17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36" name="Check Box 528" hidden="1">
              <a:extLst>
                <a:ext uri="{63B3BB69-23CF-44E3-9099-C40C66FF867C}">
                  <a14:compatExt spid="_x0000_s17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37" name="Check Box 529" hidden="1">
              <a:extLst>
                <a:ext uri="{63B3BB69-23CF-44E3-9099-C40C66FF867C}">
                  <a14:compatExt spid="_x0000_s17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38" name="Check Box 530" hidden="1">
              <a:extLst>
                <a:ext uri="{63B3BB69-23CF-44E3-9099-C40C66FF867C}">
                  <a14:compatExt spid="_x0000_s17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39" name="Check Box 531" hidden="1">
              <a:extLst>
                <a:ext uri="{63B3BB69-23CF-44E3-9099-C40C66FF867C}">
                  <a14:compatExt spid="_x0000_s1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40" name="Check Box 532" hidden="1">
              <a:extLst>
                <a:ext uri="{63B3BB69-23CF-44E3-9099-C40C66FF867C}">
                  <a14:compatExt spid="_x0000_s1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41" name="Check Box 533" hidden="1">
              <a:extLst>
                <a:ext uri="{63B3BB69-23CF-44E3-9099-C40C66FF867C}">
                  <a14:compatExt spid="_x0000_s17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42" name="Check Box 534" hidden="1">
              <a:extLst>
                <a:ext uri="{63B3BB69-23CF-44E3-9099-C40C66FF867C}">
                  <a14:compatExt spid="_x0000_s1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43" name="Check Box 535" hidden="1">
              <a:extLst>
                <a:ext uri="{63B3BB69-23CF-44E3-9099-C40C66FF867C}">
                  <a14:compatExt spid="_x0000_s17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944" name="Check Box 536" hidden="1">
              <a:extLst>
                <a:ext uri="{63B3BB69-23CF-44E3-9099-C40C66FF867C}">
                  <a14:compatExt spid="_x0000_s17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945" name="Check Box 537" hidden="1">
              <a:extLst>
                <a:ext uri="{63B3BB69-23CF-44E3-9099-C40C66FF867C}">
                  <a14:compatExt spid="_x0000_s17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946" name="Check Box 538" hidden="1">
              <a:extLst>
                <a:ext uri="{63B3BB69-23CF-44E3-9099-C40C66FF867C}">
                  <a14:compatExt spid="_x0000_s17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947" name="Check Box 539" hidden="1">
              <a:extLst>
                <a:ext uri="{63B3BB69-23CF-44E3-9099-C40C66FF867C}">
                  <a14:compatExt spid="_x0000_s17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48" name="Check Box 540" hidden="1">
              <a:extLst>
                <a:ext uri="{63B3BB69-23CF-44E3-9099-C40C66FF867C}">
                  <a14:compatExt spid="_x0000_s17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49" name="Check Box 541" hidden="1">
              <a:extLst>
                <a:ext uri="{63B3BB69-23CF-44E3-9099-C40C66FF867C}">
                  <a14:compatExt spid="_x0000_s17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50" name="Check Box 542" hidden="1">
              <a:extLst>
                <a:ext uri="{63B3BB69-23CF-44E3-9099-C40C66FF867C}">
                  <a14:compatExt spid="_x0000_s17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51" name="Check Box 543" hidden="1">
              <a:extLst>
                <a:ext uri="{63B3BB69-23CF-44E3-9099-C40C66FF867C}">
                  <a14:compatExt spid="_x0000_s17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52" name="Check Box 544" hidden="1">
              <a:extLst>
                <a:ext uri="{63B3BB69-23CF-44E3-9099-C40C66FF867C}">
                  <a14:compatExt spid="_x0000_s17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53" name="Check Box 545" hidden="1">
              <a:extLst>
                <a:ext uri="{63B3BB69-23CF-44E3-9099-C40C66FF867C}">
                  <a14:compatExt spid="_x0000_s17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954" name="Check Box 546" hidden="1">
              <a:extLst>
                <a:ext uri="{63B3BB69-23CF-44E3-9099-C40C66FF867C}">
                  <a14:compatExt spid="_x0000_s17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955" name="Check Box 547" hidden="1">
              <a:extLst>
                <a:ext uri="{63B3BB69-23CF-44E3-9099-C40C66FF867C}">
                  <a14:compatExt spid="_x0000_s17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956" name="Check Box 548" hidden="1">
              <a:extLst>
                <a:ext uri="{63B3BB69-23CF-44E3-9099-C40C66FF867C}">
                  <a14:compatExt spid="_x0000_s17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304800</xdr:rowOff>
        </xdr:to>
        <xdr:sp macro="" textlink="">
          <xdr:nvSpPr>
            <xdr:cNvPr id="17957" name="Check Box 549" hidden="1">
              <a:extLst>
                <a:ext uri="{63B3BB69-23CF-44E3-9099-C40C66FF867C}">
                  <a14:compatExt spid="_x0000_s17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58" name="Check Box 550" hidden="1">
              <a:extLst>
                <a:ext uri="{63B3BB69-23CF-44E3-9099-C40C66FF867C}">
                  <a14:compatExt spid="_x0000_s17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59" name="Check Box 551" hidden="1">
              <a:extLst>
                <a:ext uri="{63B3BB69-23CF-44E3-9099-C40C66FF867C}">
                  <a14:compatExt spid="_x0000_s17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60" name="Check Box 552" hidden="1">
              <a:extLst>
                <a:ext uri="{63B3BB69-23CF-44E3-9099-C40C66FF867C}">
                  <a14:compatExt spid="_x0000_s17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61" name="Check Box 553" hidden="1">
              <a:extLst>
                <a:ext uri="{63B3BB69-23CF-44E3-9099-C40C66FF867C}">
                  <a14:compatExt spid="_x0000_s17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62" name="Check Box 554" hidden="1">
              <a:extLst>
                <a:ext uri="{63B3BB69-23CF-44E3-9099-C40C66FF867C}">
                  <a14:compatExt spid="_x0000_s17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63" name="Check Box 555" hidden="1">
              <a:extLst>
                <a:ext uri="{63B3BB69-23CF-44E3-9099-C40C66FF867C}">
                  <a14:compatExt spid="_x0000_s17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64" name="Check Box 556" hidden="1">
              <a:extLst>
                <a:ext uri="{63B3BB69-23CF-44E3-9099-C40C66FF867C}">
                  <a14:compatExt spid="_x0000_s17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171450</xdr:colOff>
          <xdr:row>127</xdr:row>
          <xdr:rowOff>161925</xdr:rowOff>
        </xdr:to>
        <xdr:sp macro="" textlink="">
          <xdr:nvSpPr>
            <xdr:cNvPr id="17965" name="Check Box 557" hidden="1">
              <a:extLst>
                <a:ext uri="{63B3BB69-23CF-44E3-9099-C40C66FF867C}">
                  <a14:compatExt spid="_x0000_s17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66" name="Check Box 558" hidden="1">
              <a:extLst>
                <a:ext uri="{63B3BB69-23CF-44E3-9099-C40C66FF867C}">
                  <a14:compatExt spid="_x0000_s17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67" name="Check Box 559" hidden="1">
              <a:extLst>
                <a:ext uri="{63B3BB69-23CF-44E3-9099-C40C66FF867C}">
                  <a14:compatExt spid="_x0000_s17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68" name="Check Box 560" hidden="1">
              <a:extLst>
                <a:ext uri="{63B3BB69-23CF-44E3-9099-C40C66FF867C}">
                  <a14:compatExt spid="_x0000_s17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180975</xdr:colOff>
          <xdr:row>127</xdr:row>
          <xdr:rowOff>314325</xdr:rowOff>
        </xdr:to>
        <xdr:sp macro="" textlink="">
          <xdr:nvSpPr>
            <xdr:cNvPr id="17969" name="Check Box 561" hidden="1">
              <a:extLst>
                <a:ext uri="{63B3BB69-23CF-44E3-9099-C40C66FF867C}">
                  <a14:compatExt spid="_x0000_s17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70" name="Check Box 562" hidden="1">
              <a:extLst>
                <a:ext uri="{63B3BB69-23CF-44E3-9099-C40C66FF867C}">
                  <a14:compatExt spid="_x0000_s17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71" name="Check Box 563" hidden="1">
              <a:extLst>
                <a:ext uri="{63B3BB69-23CF-44E3-9099-C40C66FF867C}">
                  <a14:compatExt spid="_x0000_s17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79" name="Check Box 571" hidden="1">
              <a:extLst>
                <a:ext uri="{63B3BB69-23CF-44E3-9099-C40C66FF867C}">
                  <a14:compatExt spid="_x0000_s17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80" name="Check Box 572" hidden="1">
              <a:extLst>
                <a:ext uri="{63B3BB69-23CF-44E3-9099-C40C66FF867C}">
                  <a14:compatExt spid="_x0000_s17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81" name="Check Box 573" hidden="1">
              <a:extLst>
                <a:ext uri="{63B3BB69-23CF-44E3-9099-C40C66FF867C}">
                  <a14:compatExt spid="_x0000_s17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82" name="Check Box 574" hidden="1">
              <a:extLst>
                <a:ext uri="{63B3BB69-23CF-44E3-9099-C40C66FF867C}">
                  <a14:compatExt spid="_x0000_s17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83" name="Check Box 575" hidden="1">
              <a:extLst>
                <a:ext uri="{63B3BB69-23CF-44E3-9099-C40C66FF867C}">
                  <a14:compatExt spid="_x0000_s17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84" name="Check Box 576" hidden="1">
              <a:extLst>
                <a:ext uri="{63B3BB69-23CF-44E3-9099-C40C66FF867C}">
                  <a14:compatExt spid="_x0000_s17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85" name="Check Box 577" hidden="1">
              <a:extLst>
                <a:ext uri="{63B3BB69-23CF-44E3-9099-C40C66FF867C}">
                  <a14:compatExt spid="_x0000_s17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86" name="Check Box 578" hidden="1">
              <a:extLst>
                <a:ext uri="{63B3BB69-23CF-44E3-9099-C40C66FF867C}">
                  <a14:compatExt spid="_x0000_s17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87" name="Check Box 579" hidden="1">
              <a:extLst>
                <a:ext uri="{63B3BB69-23CF-44E3-9099-C40C66FF867C}">
                  <a14:compatExt spid="_x0000_s17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88" name="Check Box 580" hidden="1">
              <a:extLst>
                <a:ext uri="{63B3BB69-23CF-44E3-9099-C40C66FF867C}">
                  <a14:compatExt spid="_x0000_s17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89" name="Check Box 581" hidden="1">
              <a:extLst>
                <a:ext uri="{63B3BB69-23CF-44E3-9099-C40C66FF867C}">
                  <a14:compatExt spid="_x0000_s17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90" name="Check Box 582" hidden="1">
              <a:extLst>
                <a:ext uri="{63B3BB69-23CF-44E3-9099-C40C66FF867C}">
                  <a14:compatExt spid="_x0000_s17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91" name="Check Box 583" hidden="1">
              <a:extLst>
                <a:ext uri="{63B3BB69-23CF-44E3-9099-C40C66FF867C}">
                  <a14:compatExt spid="_x0000_s17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92" name="Check Box 584" hidden="1">
              <a:extLst>
                <a:ext uri="{63B3BB69-23CF-44E3-9099-C40C66FF867C}">
                  <a14:compatExt spid="_x0000_s17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171450</xdr:rowOff>
        </xdr:to>
        <xdr:sp macro="" textlink="">
          <xdr:nvSpPr>
            <xdr:cNvPr id="17993" name="Check Box 585" hidden="1">
              <a:extLst>
                <a:ext uri="{63B3BB69-23CF-44E3-9099-C40C66FF867C}">
                  <a14:compatExt spid="_x0000_s17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94" name="Check Box 586" hidden="1">
              <a:extLst>
                <a:ext uri="{63B3BB69-23CF-44E3-9099-C40C66FF867C}">
                  <a14:compatExt spid="_x0000_s17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200025</xdr:colOff>
          <xdr:row>128</xdr:row>
          <xdr:rowOff>180975</xdr:rowOff>
        </xdr:to>
        <xdr:sp macro="" textlink="">
          <xdr:nvSpPr>
            <xdr:cNvPr id="17995" name="Check Box 587" hidden="1">
              <a:extLst>
                <a:ext uri="{63B3BB69-23CF-44E3-9099-C40C66FF867C}">
                  <a14:compatExt spid="_x0000_s17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146</xdr:row>
          <xdr:rowOff>161925</xdr:rowOff>
        </xdr:from>
        <xdr:to>
          <xdr:col>24</xdr:col>
          <xdr:colOff>219075</xdr:colOff>
          <xdr:row>146</xdr:row>
          <xdr:rowOff>419100</xdr:rowOff>
        </xdr:to>
        <xdr:sp macro="" textlink="">
          <xdr:nvSpPr>
            <xdr:cNvPr id="17998" name="Check Box 590" hidden="1">
              <a:extLst>
                <a:ext uri="{63B3BB69-23CF-44E3-9099-C40C66FF867C}">
                  <a14:compatExt spid="_x0000_s17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126</xdr:row>
          <xdr:rowOff>19050</xdr:rowOff>
        </xdr:from>
        <xdr:to>
          <xdr:col>24</xdr:col>
          <xdr:colOff>219075</xdr:colOff>
          <xdr:row>127</xdr:row>
          <xdr:rowOff>0</xdr:rowOff>
        </xdr:to>
        <xdr:sp macro="" textlink="">
          <xdr:nvSpPr>
            <xdr:cNvPr id="17999" name="Check Box 591" hidden="1">
              <a:extLst>
                <a:ext uri="{63B3BB69-23CF-44E3-9099-C40C66FF867C}">
                  <a14:compatExt spid="_x0000_s17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127</xdr:row>
          <xdr:rowOff>0</xdr:rowOff>
        </xdr:from>
        <xdr:to>
          <xdr:col>24</xdr:col>
          <xdr:colOff>219075</xdr:colOff>
          <xdr:row>127</xdr:row>
          <xdr:rowOff>180975</xdr:rowOff>
        </xdr:to>
        <xdr:sp macro="" textlink="">
          <xdr:nvSpPr>
            <xdr:cNvPr id="18000" name="Check Box 592" hidden="1">
              <a:extLst>
                <a:ext uri="{63B3BB69-23CF-44E3-9099-C40C66FF867C}">
                  <a14:compatExt spid="_x0000_s18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127</xdr:row>
          <xdr:rowOff>0</xdr:rowOff>
        </xdr:from>
        <xdr:to>
          <xdr:col>24</xdr:col>
          <xdr:colOff>219075</xdr:colOff>
          <xdr:row>127</xdr:row>
          <xdr:rowOff>180975</xdr:rowOff>
        </xdr:to>
        <xdr:sp macro="" textlink="">
          <xdr:nvSpPr>
            <xdr:cNvPr id="18001" name="Check Box 593" hidden="1">
              <a:extLst>
                <a:ext uri="{63B3BB69-23CF-44E3-9099-C40C66FF867C}">
                  <a14:compatExt spid="_x0000_s1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129</xdr:row>
          <xdr:rowOff>19050</xdr:rowOff>
        </xdr:from>
        <xdr:to>
          <xdr:col>24</xdr:col>
          <xdr:colOff>219075</xdr:colOff>
          <xdr:row>130</xdr:row>
          <xdr:rowOff>9525</xdr:rowOff>
        </xdr:to>
        <xdr:sp macro="" textlink="">
          <xdr:nvSpPr>
            <xdr:cNvPr id="18002" name="Check Box 594" hidden="1">
              <a:extLst>
                <a:ext uri="{63B3BB69-23CF-44E3-9099-C40C66FF867C}">
                  <a14:compatExt spid="_x0000_s18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19050</xdr:rowOff>
        </xdr:from>
        <xdr:to>
          <xdr:col>24</xdr:col>
          <xdr:colOff>219075</xdr:colOff>
          <xdr:row>131</xdr:row>
          <xdr:rowOff>9525</xdr:rowOff>
        </xdr:to>
        <xdr:sp macro="" textlink="">
          <xdr:nvSpPr>
            <xdr:cNvPr id="18003" name="Check Box 595" hidden="1">
              <a:extLst>
                <a:ext uri="{63B3BB69-23CF-44E3-9099-C40C66FF867C}">
                  <a14:compatExt spid="_x0000_s18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132</xdr:row>
          <xdr:rowOff>19050</xdr:rowOff>
        </xdr:from>
        <xdr:to>
          <xdr:col>24</xdr:col>
          <xdr:colOff>219075</xdr:colOff>
          <xdr:row>133</xdr:row>
          <xdr:rowOff>0</xdr:rowOff>
        </xdr:to>
        <xdr:sp macro="" textlink="">
          <xdr:nvSpPr>
            <xdr:cNvPr id="18004" name="Check Box 596" hidden="1">
              <a:extLst>
                <a:ext uri="{63B3BB69-23CF-44E3-9099-C40C66FF867C}">
                  <a14:compatExt spid="_x0000_s18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140</xdr:row>
          <xdr:rowOff>19050</xdr:rowOff>
        </xdr:from>
        <xdr:to>
          <xdr:col>24</xdr:col>
          <xdr:colOff>219075</xdr:colOff>
          <xdr:row>141</xdr:row>
          <xdr:rowOff>9525</xdr:rowOff>
        </xdr:to>
        <xdr:sp macro="" textlink="">
          <xdr:nvSpPr>
            <xdr:cNvPr id="18005" name="Check Box 597" hidden="1">
              <a:extLst>
                <a:ext uri="{63B3BB69-23CF-44E3-9099-C40C66FF867C}">
                  <a14:compatExt spid="_x0000_s18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141</xdr:row>
          <xdr:rowOff>19050</xdr:rowOff>
        </xdr:from>
        <xdr:to>
          <xdr:col>24</xdr:col>
          <xdr:colOff>219075</xdr:colOff>
          <xdr:row>142</xdr:row>
          <xdr:rowOff>9525</xdr:rowOff>
        </xdr:to>
        <xdr:sp macro="" textlink="">
          <xdr:nvSpPr>
            <xdr:cNvPr id="18006" name="Check Box 598" hidden="1">
              <a:extLst>
                <a:ext uri="{63B3BB69-23CF-44E3-9099-C40C66FF867C}">
                  <a14:compatExt spid="_x0000_s18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143</xdr:row>
          <xdr:rowOff>19050</xdr:rowOff>
        </xdr:from>
        <xdr:to>
          <xdr:col>24</xdr:col>
          <xdr:colOff>219075</xdr:colOff>
          <xdr:row>144</xdr:row>
          <xdr:rowOff>0</xdr:rowOff>
        </xdr:to>
        <xdr:sp macro="" textlink="">
          <xdr:nvSpPr>
            <xdr:cNvPr id="18007" name="Check Box 599" hidden="1">
              <a:extLst>
                <a:ext uri="{63B3BB69-23CF-44E3-9099-C40C66FF867C}">
                  <a14:compatExt spid="_x0000_s18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149</xdr:row>
          <xdr:rowOff>19050</xdr:rowOff>
        </xdr:from>
        <xdr:to>
          <xdr:col>24</xdr:col>
          <xdr:colOff>219075</xdr:colOff>
          <xdr:row>150</xdr:row>
          <xdr:rowOff>9525</xdr:rowOff>
        </xdr:to>
        <xdr:sp macro="" textlink="">
          <xdr:nvSpPr>
            <xdr:cNvPr id="18008" name="Check Box 600" hidden="1">
              <a:extLst>
                <a:ext uri="{63B3BB69-23CF-44E3-9099-C40C66FF867C}">
                  <a14:compatExt spid="_x0000_s18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150</xdr:row>
          <xdr:rowOff>19050</xdr:rowOff>
        </xdr:from>
        <xdr:to>
          <xdr:col>24</xdr:col>
          <xdr:colOff>219075</xdr:colOff>
          <xdr:row>151</xdr:row>
          <xdr:rowOff>9525</xdr:rowOff>
        </xdr:to>
        <xdr:sp macro="" textlink="">
          <xdr:nvSpPr>
            <xdr:cNvPr id="18009" name="Check Box 601" hidden="1">
              <a:extLst>
                <a:ext uri="{63B3BB69-23CF-44E3-9099-C40C66FF867C}">
                  <a14:compatExt spid="_x0000_s18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152</xdr:row>
          <xdr:rowOff>19050</xdr:rowOff>
        </xdr:from>
        <xdr:to>
          <xdr:col>24</xdr:col>
          <xdr:colOff>219075</xdr:colOff>
          <xdr:row>153</xdr:row>
          <xdr:rowOff>0</xdr:rowOff>
        </xdr:to>
        <xdr:sp macro="" textlink="">
          <xdr:nvSpPr>
            <xdr:cNvPr id="18010" name="Check Box 602" hidden="1">
              <a:extLst>
                <a:ext uri="{63B3BB69-23CF-44E3-9099-C40C66FF867C}">
                  <a14:compatExt spid="_x0000_s18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127</xdr:row>
          <xdr:rowOff>0</xdr:rowOff>
        </xdr:from>
        <xdr:to>
          <xdr:col>24</xdr:col>
          <xdr:colOff>219075</xdr:colOff>
          <xdr:row>127</xdr:row>
          <xdr:rowOff>180975</xdr:rowOff>
        </xdr:to>
        <xdr:sp macro="" textlink="">
          <xdr:nvSpPr>
            <xdr:cNvPr id="18011" name="Check Box 603" hidden="1">
              <a:extLst>
                <a:ext uri="{63B3BB69-23CF-44E3-9099-C40C66FF867C}">
                  <a14:compatExt spid="_x0000_s18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127</xdr:row>
          <xdr:rowOff>0</xdr:rowOff>
        </xdr:from>
        <xdr:to>
          <xdr:col>24</xdr:col>
          <xdr:colOff>219075</xdr:colOff>
          <xdr:row>127</xdr:row>
          <xdr:rowOff>180975</xdr:rowOff>
        </xdr:to>
        <xdr:sp macro="" textlink="">
          <xdr:nvSpPr>
            <xdr:cNvPr id="18012" name="Check Box 604" hidden="1">
              <a:extLst>
                <a:ext uri="{63B3BB69-23CF-44E3-9099-C40C66FF867C}">
                  <a14:compatExt spid="_x0000_s18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127</xdr:row>
          <xdr:rowOff>114300</xdr:rowOff>
        </xdr:from>
        <xdr:to>
          <xdr:col>24</xdr:col>
          <xdr:colOff>219075</xdr:colOff>
          <xdr:row>127</xdr:row>
          <xdr:rowOff>304800</xdr:rowOff>
        </xdr:to>
        <xdr:sp macro="" textlink="">
          <xdr:nvSpPr>
            <xdr:cNvPr id="18013" name="Check Box 605" hidden="1">
              <a:extLst>
                <a:ext uri="{63B3BB69-23CF-44E3-9099-C40C66FF867C}">
                  <a14:compatExt spid="_x0000_s18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128</xdr:row>
          <xdr:rowOff>114300</xdr:rowOff>
        </xdr:from>
        <xdr:to>
          <xdr:col>24</xdr:col>
          <xdr:colOff>219075</xdr:colOff>
          <xdr:row>128</xdr:row>
          <xdr:rowOff>304800</xdr:rowOff>
        </xdr:to>
        <xdr:sp macro="" textlink="">
          <xdr:nvSpPr>
            <xdr:cNvPr id="18014" name="Check Box 606" hidden="1">
              <a:extLst>
                <a:ext uri="{63B3BB69-23CF-44E3-9099-C40C66FF867C}">
                  <a14:compatExt spid="_x0000_s18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133</xdr:row>
          <xdr:rowOff>114300</xdr:rowOff>
        </xdr:from>
        <xdr:to>
          <xdr:col>24</xdr:col>
          <xdr:colOff>219075</xdr:colOff>
          <xdr:row>133</xdr:row>
          <xdr:rowOff>304800</xdr:rowOff>
        </xdr:to>
        <xdr:sp macro="" textlink="">
          <xdr:nvSpPr>
            <xdr:cNvPr id="18015" name="Check Box 607" hidden="1">
              <a:extLst>
                <a:ext uri="{63B3BB69-23CF-44E3-9099-C40C66FF867C}">
                  <a14:compatExt spid="_x0000_s18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134</xdr:row>
          <xdr:rowOff>114300</xdr:rowOff>
        </xdr:from>
        <xdr:to>
          <xdr:col>24</xdr:col>
          <xdr:colOff>219075</xdr:colOff>
          <xdr:row>134</xdr:row>
          <xdr:rowOff>304800</xdr:rowOff>
        </xdr:to>
        <xdr:sp macro="" textlink="">
          <xdr:nvSpPr>
            <xdr:cNvPr id="18016" name="Check Box 608" hidden="1">
              <a:extLst>
                <a:ext uri="{63B3BB69-23CF-44E3-9099-C40C66FF867C}">
                  <a14:compatExt spid="_x0000_s18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138</xdr:row>
          <xdr:rowOff>114300</xdr:rowOff>
        </xdr:from>
        <xdr:to>
          <xdr:col>24</xdr:col>
          <xdr:colOff>219075</xdr:colOff>
          <xdr:row>138</xdr:row>
          <xdr:rowOff>304800</xdr:rowOff>
        </xdr:to>
        <xdr:sp macro="" textlink="">
          <xdr:nvSpPr>
            <xdr:cNvPr id="18017" name="Check Box 609" hidden="1">
              <a:extLst>
                <a:ext uri="{63B3BB69-23CF-44E3-9099-C40C66FF867C}">
                  <a14:compatExt spid="_x0000_s18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139</xdr:row>
          <xdr:rowOff>114300</xdr:rowOff>
        </xdr:from>
        <xdr:to>
          <xdr:col>24</xdr:col>
          <xdr:colOff>219075</xdr:colOff>
          <xdr:row>139</xdr:row>
          <xdr:rowOff>304800</xdr:rowOff>
        </xdr:to>
        <xdr:sp macro="" textlink="">
          <xdr:nvSpPr>
            <xdr:cNvPr id="18018" name="Check Box 610" hidden="1">
              <a:extLst>
                <a:ext uri="{63B3BB69-23CF-44E3-9099-C40C66FF867C}">
                  <a14:compatExt spid="_x0000_s18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144</xdr:row>
          <xdr:rowOff>114300</xdr:rowOff>
        </xdr:from>
        <xdr:to>
          <xdr:col>24</xdr:col>
          <xdr:colOff>219075</xdr:colOff>
          <xdr:row>144</xdr:row>
          <xdr:rowOff>304800</xdr:rowOff>
        </xdr:to>
        <xdr:sp macro="" textlink="">
          <xdr:nvSpPr>
            <xdr:cNvPr id="18019" name="Check Box 611" hidden="1">
              <a:extLst>
                <a:ext uri="{63B3BB69-23CF-44E3-9099-C40C66FF867C}">
                  <a14:compatExt spid="_x0000_s18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145</xdr:row>
          <xdr:rowOff>114300</xdr:rowOff>
        </xdr:from>
        <xdr:to>
          <xdr:col>24</xdr:col>
          <xdr:colOff>219075</xdr:colOff>
          <xdr:row>145</xdr:row>
          <xdr:rowOff>304800</xdr:rowOff>
        </xdr:to>
        <xdr:sp macro="" textlink="">
          <xdr:nvSpPr>
            <xdr:cNvPr id="18020" name="Check Box 612" hidden="1">
              <a:extLst>
                <a:ext uri="{63B3BB69-23CF-44E3-9099-C40C66FF867C}">
                  <a14:compatExt spid="_x0000_s18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147</xdr:row>
          <xdr:rowOff>114300</xdr:rowOff>
        </xdr:from>
        <xdr:to>
          <xdr:col>24</xdr:col>
          <xdr:colOff>219075</xdr:colOff>
          <xdr:row>147</xdr:row>
          <xdr:rowOff>304800</xdr:rowOff>
        </xdr:to>
        <xdr:sp macro="" textlink="">
          <xdr:nvSpPr>
            <xdr:cNvPr id="18021" name="Check Box 613" hidden="1">
              <a:extLst>
                <a:ext uri="{63B3BB69-23CF-44E3-9099-C40C66FF867C}">
                  <a14:compatExt spid="_x0000_s18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148</xdr:row>
          <xdr:rowOff>114300</xdr:rowOff>
        </xdr:from>
        <xdr:to>
          <xdr:col>24</xdr:col>
          <xdr:colOff>219075</xdr:colOff>
          <xdr:row>148</xdr:row>
          <xdr:rowOff>304800</xdr:rowOff>
        </xdr:to>
        <xdr:sp macro="" textlink="">
          <xdr:nvSpPr>
            <xdr:cNvPr id="18022" name="Check Box 614" hidden="1">
              <a:extLst>
                <a:ext uri="{63B3BB69-23CF-44E3-9099-C40C66FF867C}">
                  <a14:compatExt spid="_x0000_s18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153</xdr:row>
          <xdr:rowOff>114300</xdr:rowOff>
        </xdr:from>
        <xdr:to>
          <xdr:col>24</xdr:col>
          <xdr:colOff>219075</xdr:colOff>
          <xdr:row>153</xdr:row>
          <xdr:rowOff>304800</xdr:rowOff>
        </xdr:to>
        <xdr:sp macro="" textlink="">
          <xdr:nvSpPr>
            <xdr:cNvPr id="18023" name="Check Box 615" hidden="1">
              <a:extLst>
                <a:ext uri="{63B3BB69-23CF-44E3-9099-C40C66FF867C}">
                  <a14:compatExt spid="_x0000_s18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154</xdr:row>
          <xdr:rowOff>114300</xdr:rowOff>
        </xdr:from>
        <xdr:to>
          <xdr:col>24</xdr:col>
          <xdr:colOff>219075</xdr:colOff>
          <xdr:row>154</xdr:row>
          <xdr:rowOff>304800</xdr:rowOff>
        </xdr:to>
        <xdr:sp macro="" textlink="">
          <xdr:nvSpPr>
            <xdr:cNvPr id="18024" name="Check Box 616" hidden="1">
              <a:extLst>
                <a:ext uri="{63B3BB69-23CF-44E3-9099-C40C66FF867C}">
                  <a14:compatExt spid="_x0000_s18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131</xdr:row>
          <xdr:rowOff>219075</xdr:rowOff>
        </xdr:from>
        <xdr:to>
          <xdr:col>24</xdr:col>
          <xdr:colOff>219075</xdr:colOff>
          <xdr:row>131</xdr:row>
          <xdr:rowOff>409575</xdr:rowOff>
        </xdr:to>
        <xdr:sp macro="" textlink="">
          <xdr:nvSpPr>
            <xdr:cNvPr id="18025" name="Check Box 617" hidden="1">
              <a:extLst>
                <a:ext uri="{63B3BB69-23CF-44E3-9099-C40C66FF867C}">
                  <a14:compatExt spid="_x0000_s18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135</xdr:row>
          <xdr:rowOff>219075</xdr:rowOff>
        </xdr:from>
        <xdr:to>
          <xdr:col>24</xdr:col>
          <xdr:colOff>219075</xdr:colOff>
          <xdr:row>135</xdr:row>
          <xdr:rowOff>409575</xdr:rowOff>
        </xdr:to>
        <xdr:sp macro="" textlink="">
          <xdr:nvSpPr>
            <xdr:cNvPr id="18026" name="Check Box 618" hidden="1">
              <a:extLst>
                <a:ext uri="{63B3BB69-23CF-44E3-9099-C40C66FF867C}">
                  <a14:compatExt spid="_x0000_s18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136</xdr:row>
          <xdr:rowOff>219075</xdr:rowOff>
        </xdr:from>
        <xdr:to>
          <xdr:col>24</xdr:col>
          <xdr:colOff>219075</xdr:colOff>
          <xdr:row>136</xdr:row>
          <xdr:rowOff>409575</xdr:rowOff>
        </xdr:to>
        <xdr:sp macro="" textlink="">
          <xdr:nvSpPr>
            <xdr:cNvPr id="18027" name="Check Box 619" hidden="1">
              <a:extLst>
                <a:ext uri="{63B3BB69-23CF-44E3-9099-C40C66FF867C}">
                  <a14:compatExt spid="_x0000_s18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142</xdr:row>
          <xdr:rowOff>219075</xdr:rowOff>
        </xdr:from>
        <xdr:to>
          <xdr:col>24</xdr:col>
          <xdr:colOff>219075</xdr:colOff>
          <xdr:row>142</xdr:row>
          <xdr:rowOff>409575</xdr:rowOff>
        </xdr:to>
        <xdr:sp macro="" textlink="">
          <xdr:nvSpPr>
            <xdr:cNvPr id="18028" name="Check Box 620" hidden="1">
              <a:extLst>
                <a:ext uri="{63B3BB69-23CF-44E3-9099-C40C66FF867C}">
                  <a14:compatExt spid="_x0000_s18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151</xdr:row>
          <xdr:rowOff>219075</xdr:rowOff>
        </xdr:from>
        <xdr:to>
          <xdr:col>24</xdr:col>
          <xdr:colOff>219075</xdr:colOff>
          <xdr:row>151</xdr:row>
          <xdr:rowOff>409575</xdr:rowOff>
        </xdr:to>
        <xdr:sp macro="" textlink="">
          <xdr:nvSpPr>
            <xdr:cNvPr id="18029" name="Check Box 621" hidden="1">
              <a:extLst>
                <a:ext uri="{63B3BB69-23CF-44E3-9099-C40C66FF867C}">
                  <a14:compatExt spid="_x0000_s18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155</xdr:row>
          <xdr:rowOff>219075</xdr:rowOff>
        </xdr:from>
        <xdr:to>
          <xdr:col>24</xdr:col>
          <xdr:colOff>219075</xdr:colOff>
          <xdr:row>155</xdr:row>
          <xdr:rowOff>409575</xdr:rowOff>
        </xdr:to>
        <xdr:sp macro="" textlink="">
          <xdr:nvSpPr>
            <xdr:cNvPr id="18030" name="Check Box 622" hidden="1">
              <a:extLst>
                <a:ext uri="{63B3BB69-23CF-44E3-9099-C40C66FF867C}">
                  <a14:compatExt spid="_x0000_s18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171450</xdr:colOff>
          <xdr:row>157</xdr:row>
          <xdr:rowOff>161925</xdr:rowOff>
        </xdr:to>
        <xdr:sp macro="" textlink="">
          <xdr:nvSpPr>
            <xdr:cNvPr id="18031" name="Check Box 623" hidden="1">
              <a:extLst>
                <a:ext uri="{63B3BB69-23CF-44E3-9099-C40C66FF867C}">
                  <a14:compatExt spid="_x0000_s18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171450</xdr:colOff>
          <xdr:row>157</xdr:row>
          <xdr:rowOff>161925</xdr:rowOff>
        </xdr:to>
        <xdr:sp macro="" textlink="">
          <xdr:nvSpPr>
            <xdr:cNvPr id="18032" name="Check Box 624" hidden="1">
              <a:extLst>
                <a:ext uri="{63B3BB69-23CF-44E3-9099-C40C66FF867C}">
                  <a14:compatExt spid="_x0000_s18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171450</xdr:colOff>
          <xdr:row>157</xdr:row>
          <xdr:rowOff>161925</xdr:rowOff>
        </xdr:to>
        <xdr:sp macro="" textlink="">
          <xdr:nvSpPr>
            <xdr:cNvPr id="18033" name="Check Box 625" hidden="1">
              <a:extLst>
                <a:ext uri="{63B3BB69-23CF-44E3-9099-C40C66FF867C}">
                  <a14:compatExt spid="_x0000_s18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171450</xdr:colOff>
          <xdr:row>157</xdr:row>
          <xdr:rowOff>161925</xdr:rowOff>
        </xdr:to>
        <xdr:sp macro="" textlink="">
          <xdr:nvSpPr>
            <xdr:cNvPr id="18034" name="Check Box 626" hidden="1">
              <a:extLst>
                <a:ext uri="{63B3BB69-23CF-44E3-9099-C40C66FF867C}">
                  <a14:compatExt spid="_x0000_s18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171450</xdr:colOff>
          <xdr:row>157</xdr:row>
          <xdr:rowOff>161925</xdr:rowOff>
        </xdr:to>
        <xdr:sp macro="" textlink="">
          <xdr:nvSpPr>
            <xdr:cNvPr id="18035" name="Check Box 627" hidden="1">
              <a:extLst>
                <a:ext uri="{63B3BB69-23CF-44E3-9099-C40C66FF867C}">
                  <a14:compatExt spid="_x0000_s18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171450</xdr:colOff>
          <xdr:row>157</xdr:row>
          <xdr:rowOff>161925</xdr:rowOff>
        </xdr:to>
        <xdr:sp macro="" textlink="">
          <xdr:nvSpPr>
            <xdr:cNvPr id="18036" name="Check Box 628" hidden="1">
              <a:extLst>
                <a:ext uri="{63B3BB69-23CF-44E3-9099-C40C66FF867C}">
                  <a14:compatExt spid="_x0000_s18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164</xdr:row>
          <xdr:rowOff>19050</xdr:rowOff>
        </xdr:from>
        <xdr:to>
          <xdr:col>22</xdr:col>
          <xdr:colOff>171450</xdr:colOff>
          <xdr:row>164</xdr:row>
          <xdr:rowOff>180975</xdr:rowOff>
        </xdr:to>
        <xdr:sp macro="" textlink="">
          <xdr:nvSpPr>
            <xdr:cNvPr id="18037" name="Check Box 629" hidden="1">
              <a:extLst>
                <a:ext uri="{63B3BB69-23CF-44E3-9099-C40C66FF867C}">
                  <a14:compatExt spid="_x0000_s18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165</xdr:row>
          <xdr:rowOff>19050</xdr:rowOff>
        </xdr:from>
        <xdr:to>
          <xdr:col>22</xdr:col>
          <xdr:colOff>171450</xdr:colOff>
          <xdr:row>165</xdr:row>
          <xdr:rowOff>180975</xdr:rowOff>
        </xdr:to>
        <xdr:sp macro="" textlink="">
          <xdr:nvSpPr>
            <xdr:cNvPr id="18038" name="Check Box 630" hidden="1">
              <a:extLst>
                <a:ext uri="{63B3BB69-23CF-44E3-9099-C40C66FF867C}">
                  <a14:compatExt spid="_x0000_s18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166</xdr:row>
          <xdr:rowOff>19050</xdr:rowOff>
        </xdr:from>
        <xdr:to>
          <xdr:col>22</xdr:col>
          <xdr:colOff>171450</xdr:colOff>
          <xdr:row>166</xdr:row>
          <xdr:rowOff>180975</xdr:rowOff>
        </xdr:to>
        <xdr:sp macro="" textlink="">
          <xdr:nvSpPr>
            <xdr:cNvPr id="18039" name="Check Box 631" hidden="1">
              <a:extLst>
                <a:ext uri="{63B3BB69-23CF-44E3-9099-C40C66FF867C}">
                  <a14:compatExt spid="_x0000_s18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175</xdr:row>
          <xdr:rowOff>19050</xdr:rowOff>
        </xdr:from>
        <xdr:to>
          <xdr:col>22</xdr:col>
          <xdr:colOff>171450</xdr:colOff>
          <xdr:row>175</xdr:row>
          <xdr:rowOff>180975</xdr:rowOff>
        </xdr:to>
        <xdr:sp macro="" textlink="">
          <xdr:nvSpPr>
            <xdr:cNvPr id="18040" name="Check Box 632" hidden="1">
              <a:extLst>
                <a:ext uri="{63B3BB69-23CF-44E3-9099-C40C66FF867C}">
                  <a14:compatExt spid="_x0000_s18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176</xdr:row>
          <xdr:rowOff>0</xdr:rowOff>
        </xdr:from>
        <xdr:to>
          <xdr:col>22</xdr:col>
          <xdr:colOff>171450</xdr:colOff>
          <xdr:row>176</xdr:row>
          <xdr:rowOff>161925</xdr:rowOff>
        </xdr:to>
        <xdr:sp macro="" textlink="">
          <xdr:nvSpPr>
            <xdr:cNvPr id="18041" name="Check Box 633" hidden="1">
              <a:extLst>
                <a:ext uri="{63B3BB69-23CF-44E3-9099-C40C66FF867C}">
                  <a14:compatExt spid="_x0000_s18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180975</xdr:colOff>
          <xdr:row>157</xdr:row>
          <xdr:rowOff>323850</xdr:rowOff>
        </xdr:to>
        <xdr:sp macro="" textlink="">
          <xdr:nvSpPr>
            <xdr:cNvPr id="18042" name="Check Box 634" hidden="1">
              <a:extLst>
                <a:ext uri="{63B3BB69-23CF-44E3-9099-C40C66FF867C}">
                  <a14:compatExt spid="_x0000_s18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180975</xdr:colOff>
          <xdr:row>157</xdr:row>
          <xdr:rowOff>323850</xdr:rowOff>
        </xdr:to>
        <xdr:sp macro="" textlink="">
          <xdr:nvSpPr>
            <xdr:cNvPr id="18043" name="Check Box 635" hidden="1">
              <a:extLst>
                <a:ext uri="{63B3BB69-23CF-44E3-9099-C40C66FF867C}">
                  <a14:compatExt spid="_x0000_s18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180975</xdr:colOff>
          <xdr:row>157</xdr:row>
          <xdr:rowOff>323850</xdr:rowOff>
        </xdr:to>
        <xdr:sp macro="" textlink="">
          <xdr:nvSpPr>
            <xdr:cNvPr id="18044" name="Check Box 636" hidden="1">
              <a:extLst>
                <a:ext uri="{63B3BB69-23CF-44E3-9099-C40C66FF867C}">
                  <a14:compatExt spid="_x0000_s18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180975</xdr:colOff>
          <xdr:row>157</xdr:row>
          <xdr:rowOff>323850</xdr:rowOff>
        </xdr:to>
        <xdr:sp macro="" textlink="">
          <xdr:nvSpPr>
            <xdr:cNvPr id="18045" name="Check Box 637" hidden="1">
              <a:extLst>
                <a:ext uri="{63B3BB69-23CF-44E3-9099-C40C66FF867C}">
                  <a14:compatExt spid="_x0000_s18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180975</xdr:colOff>
          <xdr:row>157</xdr:row>
          <xdr:rowOff>323850</xdr:rowOff>
        </xdr:to>
        <xdr:sp macro="" textlink="">
          <xdr:nvSpPr>
            <xdr:cNvPr id="18046" name="Check Box 638" hidden="1">
              <a:extLst>
                <a:ext uri="{63B3BB69-23CF-44E3-9099-C40C66FF867C}">
                  <a14:compatExt spid="_x0000_s18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180975</xdr:colOff>
          <xdr:row>157</xdr:row>
          <xdr:rowOff>323850</xdr:rowOff>
        </xdr:to>
        <xdr:sp macro="" textlink="">
          <xdr:nvSpPr>
            <xdr:cNvPr id="18047" name="Check Box 639" hidden="1">
              <a:extLst>
                <a:ext uri="{63B3BB69-23CF-44E3-9099-C40C66FF867C}">
                  <a14:compatExt spid="_x0000_s18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180975</xdr:colOff>
          <xdr:row>157</xdr:row>
          <xdr:rowOff>323850</xdr:rowOff>
        </xdr:to>
        <xdr:sp macro="" textlink="">
          <xdr:nvSpPr>
            <xdr:cNvPr id="18048" name="Check Box 640" hidden="1">
              <a:extLst>
                <a:ext uri="{63B3BB69-23CF-44E3-9099-C40C66FF867C}">
                  <a14:compatExt spid="_x0000_s18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180975</xdr:colOff>
          <xdr:row>157</xdr:row>
          <xdr:rowOff>323850</xdr:rowOff>
        </xdr:to>
        <xdr:sp macro="" textlink="">
          <xdr:nvSpPr>
            <xdr:cNvPr id="18049" name="Check Box 641" hidden="1">
              <a:extLst>
                <a:ext uri="{63B3BB69-23CF-44E3-9099-C40C66FF867C}">
                  <a14:compatExt spid="_x0000_s18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38100</xdr:rowOff>
        </xdr:from>
        <xdr:to>
          <xdr:col>22</xdr:col>
          <xdr:colOff>180975</xdr:colOff>
          <xdr:row>157</xdr:row>
          <xdr:rowOff>361950</xdr:rowOff>
        </xdr:to>
        <xdr:sp macro="" textlink="">
          <xdr:nvSpPr>
            <xdr:cNvPr id="18050" name="Check Box 642" hidden="1">
              <a:extLst>
                <a:ext uri="{63B3BB69-23CF-44E3-9099-C40C66FF867C}">
                  <a14:compatExt spid="_x0000_s18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162</xdr:row>
          <xdr:rowOff>38100</xdr:rowOff>
        </xdr:from>
        <xdr:to>
          <xdr:col>22</xdr:col>
          <xdr:colOff>180975</xdr:colOff>
          <xdr:row>162</xdr:row>
          <xdr:rowOff>361950</xdr:rowOff>
        </xdr:to>
        <xdr:sp macro="" textlink="">
          <xdr:nvSpPr>
            <xdr:cNvPr id="18051" name="Check Box 643" hidden="1">
              <a:extLst>
                <a:ext uri="{63B3BB69-23CF-44E3-9099-C40C66FF867C}">
                  <a14:compatExt spid="_x0000_s18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163</xdr:row>
          <xdr:rowOff>38100</xdr:rowOff>
        </xdr:from>
        <xdr:to>
          <xdr:col>22</xdr:col>
          <xdr:colOff>180975</xdr:colOff>
          <xdr:row>164</xdr:row>
          <xdr:rowOff>161925</xdr:rowOff>
        </xdr:to>
        <xdr:sp macro="" textlink="">
          <xdr:nvSpPr>
            <xdr:cNvPr id="18052" name="Check Box 644" hidden="1">
              <a:extLst>
                <a:ext uri="{63B3BB69-23CF-44E3-9099-C40C66FF867C}">
                  <a14:compatExt spid="_x0000_s18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167</xdr:row>
          <xdr:rowOff>0</xdr:rowOff>
        </xdr:from>
        <xdr:to>
          <xdr:col>22</xdr:col>
          <xdr:colOff>180975</xdr:colOff>
          <xdr:row>167</xdr:row>
          <xdr:rowOff>323850</xdr:rowOff>
        </xdr:to>
        <xdr:sp macro="" textlink="">
          <xdr:nvSpPr>
            <xdr:cNvPr id="18053" name="Check Box 645" hidden="1">
              <a:extLst>
                <a:ext uri="{63B3BB69-23CF-44E3-9099-C40C66FF867C}">
                  <a14:compatExt spid="_x0000_s18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167</xdr:row>
          <xdr:rowOff>38100</xdr:rowOff>
        </xdr:from>
        <xdr:to>
          <xdr:col>22</xdr:col>
          <xdr:colOff>180975</xdr:colOff>
          <xdr:row>167</xdr:row>
          <xdr:rowOff>361950</xdr:rowOff>
        </xdr:to>
        <xdr:sp macro="" textlink="">
          <xdr:nvSpPr>
            <xdr:cNvPr id="18054" name="Check Box 646" hidden="1">
              <a:extLst>
                <a:ext uri="{63B3BB69-23CF-44E3-9099-C40C66FF867C}">
                  <a14:compatExt spid="_x0000_s18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38100</xdr:rowOff>
        </xdr:from>
        <xdr:to>
          <xdr:col>22</xdr:col>
          <xdr:colOff>180975</xdr:colOff>
          <xdr:row>168</xdr:row>
          <xdr:rowOff>361950</xdr:rowOff>
        </xdr:to>
        <xdr:sp macro="" textlink="">
          <xdr:nvSpPr>
            <xdr:cNvPr id="18055" name="Check Box 647" hidden="1">
              <a:extLst>
                <a:ext uri="{63B3BB69-23CF-44E3-9099-C40C66FF867C}">
                  <a14:compatExt spid="_x0000_s18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173</xdr:row>
          <xdr:rowOff>38100</xdr:rowOff>
        </xdr:from>
        <xdr:to>
          <xdr:col>22</xdr:col>
          <xdr:colOff>180975</xdr:colOff>
          <xdr:row>173</xdr:row>
          <xdr:rowOff>361950</xdr:rowOff>
        </xdr:to>
        <xdr:sp macro="" textlink="">
          <xdr:nvSpPr>
            <xdr:cNvPr id="18056" name="Check Box 648" hidden="1">
              <a:extLst>
                <a:ext uri="{63B3BB69-23CF-44E3-9099-C40C66FF867C}">
                  <a14:compatExt spid="_x0000_s18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174</xdr:row>
          <xdr:rowOff>38100</xdr:rowOff>
        </xdr:from>
        <xdr:to>
          <xdr:col>22</xdr:col>
          <xdr:colOff>180975</xdr:colOff>
          <xdr:row>175</xdr:row>
          <xdr:rowOff>161925</xdr:rowOff>
        </xdr:to>
        <xdr:sp macro="" textlink="">
          <xdr:nvSpPr>
            <xdr:cNvPr id="18057" name="Check Box 649" hidden="1">
              <a:extLst>
                <a:ext uri="{63B3BB69-23CF-44E3-9099-C40C66FF867C}">
                  <a14:compatExt spid="_x0000_s18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176</xdr:row>
          <xdr:rowOff>38100</xdr:rowOff>
        </xdr:from>
        <xdr:to>
          <xdr:col>22</xdr:col>
          <xdr:colOff>180975</xdr:colOff>
          <xdr:row>177</xdr:row>
          <xdr:rowOff>142875</xdr:rowOff>
        </xdr:to>
        <xdr:sp macro="" textlink="">
          <xdr:nvSpPr>
            <xdr:cNvPr id="18058" name="Check Box 650" hidden="1">
              <a:extLst>
                <a:ext uri="{63B3BB69-23CF-44E3-9099-C40C66FF867C}">
                  <a14:compatExt spid="_x0000_s18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177</xdr:row>
          <xdr:rowOff>0</xdr:rowOff>
        </xdr:from>
        <xdr:to>
          <xdr:col>22</xdr:col>
          <xdr:colOff>180975</xdr:colOff>
          <xdr:row>177</xdr:row>
          <xdr:rowOff>323850</xdr:rowOff>
        </xdr:to>
        <xdr:sp macro="" textlink="">
          <xdr:nvSpPr>
            <xdr:cNvPr id="18059" name="Check Box 651" hidden="1">
              <a:extLst>
                <a:ext uri="{63B3BB69-23CF-44E3-9099-C40C66FF867C}">
                  <a14:compatExt spid="_x0000_s18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200025</xdr:colOff>
          <xdr:row>158</xdr:row>
          <xdr:rowOff>180975</xdr:rowOff>
        </xdr:to>
        <xdr:sp macro="" textlink="">
          <xdr:nvSpPr>
            <xdr:cNvPr id="18060" name="Check Box 652" hidden="1">
              <a:extLst>
                <a:ext uri="{63B3BB69-23CF-44E3-9099-C40C66FF867C}">
                  <a14:compatExt spid="_x0000_s18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200025</xdr:colOff>
          <xdr:row>158</xdr:row>
          <xdr:rowOff>180975</xdr:rowOff>
        </xdr:to>
        <xdr:sp macro="" textlink="">
          <xdr:nvSpPr>
            <xdr:cNvPr id="18061" name="Check Box 653" hidden="1">
              <a:extLst>
                <a:ext uri="{63B3BB69-23CF-44E3-9099-C40C66FF867C}">
                  <a14:compatExt spid="_x0000_s18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200025</xdr:colOff>
          <xdr:row>158</xdr:row>
          <xdr:rowOff>180975</xdr:rowOff>
        </xdr:to>
        <xdr:sp macro="" textlink="">
          <xdr:nvSpPr>
            <xdr:cNvPr id="18062" name="Check Box 654" hidden="1">
              <a:extLst>
                <a:ext uri="{63B3BB69-23CF-44E3-9099-C40C66FF867C}">
                  <a14:compatExt spid="_x0000_s18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200025</xdr:colOff>
          <xdr:row>158</xdr:row>
          <xdr:rowOff>180975</xdr:rowOff>
        </xdr:to>
        <xdr:sp macro="" textlink="">
          <xdr:nvSpPr>
            <xdr:cNvPr id="18063" name="Check Box 655" hidden="1">
              <a:extLst>
                <a:ext uri="{63B3BB69-23CF-44E3-9099-C40C66FF867C}">
                  <a14:compatExt spid="_x0000_s18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171450</xdr:colOff>
          <xdr:row>168</xdr:row>
          <xdr:rowOff>161925</xdr:rowOff>
        </xdr:to>
        <xdr:sp macro="" textlink="">
          <xdr:nvSpPr>
            <xdr:cNvPr id="18064" name="Check Box 656" hidden="1">
              <a:extLst>
                <a:ext uri="{63B3BB69-23CF-44E3-9099-C40C66FF867C}">
                  <a14:compatExt spid="_x0000_s18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171450</xdr:colOff>
          <xdr:row>168</xdr:row>
          <xdr:rowOff>161925</xdr:rowOff>
        </xdr:to>
        <xdr:sp macro="" textlink="">
          <xdr:nvSpPr>
            <xdr:cNvPr id="18065" name="Check Box 657" hidden="1">
              <a:extLst>
                <a:ext uri="{63B3BB69-23CF-44E3-9099-C40C66FF867C}">
                  <a14:compatExt spid="_x0000_s1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171450</xdr:colOff>
          <xdr:row>168</xdr:row>
          <xdr:rowOff>161925</xdr:rowOff>
        </xdr:to>
        <xdr:sp macro="" textlink="">
          <xdr:nvSpPr>
            <xdr:cNvPr id="18066" name="Check Box 658" hidden="1">
              <a:extLst>
                <a:ext uri="{63B3BB69-23CF-44E3-9099-C40C66FF867C}">
                  <a14:compatExt spid="_x0000_s1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171450</xdr:colOff>
          <xdr:row>168</xdr:row>
          <xdr:rowOff>161925</xdr:rowOff>
        </xdr:to>
        <xdr:sp macro="" textlink="">
          <xdr:nvSpPr>
            <xdr:cNvPr id="18067" name="Check Box 659" hidden="1">
              <a:extLst>
                <a:ext uri="{63B3BB69-23CF-44E3-9099-C40C66FF867C}">
                  <a14:compatExt spid="_x0000_s1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171450</xdr:colOff>
          <xdr:row>168</xdr:row>
          <xdr:rowOff>161925</xdr:rowOff>
        </xdr:to>
        <xdr:sp macro="" textlink="">
          <xdr:nvSpPr>
            <xdr:cNvPr id="18068" name="Check Box 660" hidden="1">
              <a:extLst>
                <a:ext uri="{63B3BB69-23CF-44E3-9099-C40C66FF867C}">
                  <a14:compatExt spid="_x0000_s1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171450</xdr:colOff>
          <xdr:row>168</xdr:row>
          <xdr:rowOff>161925</xdr:rowOff>
        </xdr:to>
        <xdr:sp macro="" textlink="">
          <xdr:nvSpPr>
            <xdr:cNvPr id="18069" name="Check Box 661" hidden="1">
              <a:extLst>
                <a:ext uri="{63B3BB69-23CF-44E3-9099-C40C66FF867C}">
                  <a14:compatExt spid="_x0000_s1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175</xdr:row>
          <xdr:rowOff>19050</xdr:rowOff>
        </xdr:from>
        <xdr:to>
          <xdr:col>22</xdr:col>
          <xdr:colOff>171450</xdr:colOff>
          <xdr:row>175</xdr:row>
          <xdr:rowOff>180975</xdr:rowOff>
        </xdr:to>
        <xdr:sp macro="" textlink="">
          <xdr:nvSpPr>
            <xdr:cNvPr id="18070" name="Check Box 662" hidden="1">
              <a:extLst>
                <a:ext uri="{63B3BB69-23CF-44E3-9099-C40C66FF867C}">
                  <a14:compatExt spid="_x0000_s1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176</xdr:row>
          <xdr:rowOff>0</xdr:rowOff>
        </xdr:from>
        <xdr:to>
          <xdr:col>22</xdr:col>
          <xdr:colOff>171450</xdr:colOff>
          <xdr:row>176</xdr:row>
          <xdr:rowOff>161925</xdr:rowOff>
        </xdr:to>
        <xdr:sp macro="" textlink="">
          <xdr:nvSpPr>
            <xdr:cNvPr id="18071" name="Check Box 663" hidden="1">
              <a:extLst>
                <a:ext uri="{63B3BB69-23CF-44E3-9099-C40C66FF867C}">
                  <a14:compatExt spid="_x0000_s1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176</xdr:row>
          <xdr:rowOff>19050</xdr:rowOff>
        </xdr:from>
        <xdr:to>
          <xdr:col>22</xdr:col>
          <xdr:colOff>171450</xdr:colOff>
          <xdr:row>176</xdr:row>
          <xdr:rowOff>180975</xdr:rowOff>
        </xdr:to>
        <xdr:sp macro="" textlink="">
          <xdr:nvSpPr>
            <xdr:cNvPr id="18072" name="Check Box 664" hidden="1">
              <a:extLst>
                <a:ext uri="{63B3BB69-23CF-44E3-9099-C40C66FF867C}">
                  <a14:compatExt spid="_x0000_s1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180975</xdr:colOff>
          <xdr:row>168</xdr:row>
          <xdr:rowOff>323850</xdr:rowOff>
        </xdr:to>
        <xdr:sp macro="" textlink="">
          <xdr:nvSpPr>
            <xdr:cNvPr id="18073" name="Check Box 665" hidden="1">
              <a:extLst>
                <a:ext uri="{63B3BB69-23CF-44E3-9099-C40C66FF867C}">
                  <a14:compatExt spid="_x0000_s1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180975</xdr:colOff>
          <xdr:row>168</xdr:row>
          <xdr:rowOff>323850</xdr:rowOff>
        </xdr:to>
        <xdr:sp macro="" textlink="">
          <xdr:nvSpPr>
            <xdr:cNvPr id="18074" name="Check Box 666" hidden="1">
              <a:extLst>
                <a:ext uri="{63B3BB69-23CF-44E3-9099-C40C66FF867C}">
                  <a14:compatExt spid="_x0000_s1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180975</xdr:colOff>
          <xdr:row>168</xdr:row>
          <xdr:rowOff>323850</xdr:rowOff>
        </xdr:to>
        <xdr:sp macro="" textlink="">
          <xdr:nvSpPr>
            <xdr:cNvPr id="18075" name="Check Box 667" hidden="1">
              <a:extLst>
                <a:ext uri="{63B3BB69-23CF-44E3-9099-C40C66FF867C}">
                  <a14:compatExt spid="_x0000_s1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180975</xdr:colOff>
          <xdr:row>168</xdr:row>
          <xdr:rowOff>323850</xdr:rowOff>
        </xdr:to>
        <xdr:sp macro="" textlink="">
          <xdr:nvSpPr>
            <xdr:cNvPr id="18076" name="Check Box 668" hidden="1">
              <a:extLst>
                <a:ext uri="{63B3BB69-23CF-44E3-9099-C40C66FF867C}">
                  <a14:compatExt spid="_x0000_s1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180975</xdr:colOff>
          <xdr:row>168</xdr:row>
          <xdr:rowOff>323850</xdr:rowOff>
        </xdr:to>
        <xdr:sp macro="" textlink="">
          <xdr:nvSpPr>
            <xdr:cNvPr id="18077" name="Check Box 669" hidden="1">
              <a:extLst>
                <a:ext uri="{63B3BB69-23CF-44E3-9099-C40C66FF867C}">
                  <a14:compatExt spid="_x0000_s18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180975</xdr:colOff>
          <xdr:row>168</xdr:row>
          <xdr:rowOff>323850</xdr:rowOff>
        </xdr:to>
        <xdr:sp macro="" textlink="">
          <xdr:nvSpPr>
            <xdr:cNvPr id="18078" name="Check Box 670" hidden="1">
              <a:extLst>
                <a:ext uri="{63B3BB69-23CF-44E3-9099-C40C66FF867C}">
                  <a14:compatExt spid="_x0000_s18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180975</xdr:colOff>
          <xdr:row>168</xdr:row>
          <xdr:rowOff>323850</xdr:rowOff>
        </xdr:to>
        <xdr:sp macro="" textlink="">
          <xdr:nvSpPr>
            <xdr:cNvPr id="18079" name="Check Box 671" hidden="1">
              <a:extLst>
                <a:ext uri="{63B3BB69-23CF-44E3-9099-C40C66FF867C}">
                  <a14:compatExt spid="_x0000_s18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180975</xdr:colOff>
          <xdr:row>168</xdr:row>
          <xdr:rowOff>323850</xdr:rowOff>
        </xdr:to>
        <xdr:sp macro="" textlink="">
          <xdr:nvSpPr>
            <xdr:cNvPr id="18080" name="Check Box 672" hidden="1">
              <a:extLst>
                <a:ext uri="{63B3BB69-23CF-44E3-9099-C40C66FF867C}">
                  <a14:compatExt spid="_x0000_s18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38100</xdr:rowOff>
        </xdr:from>
        <xdr:to>
          <xdr:col>22</xdr:col>
          <xdr:colOff>180975</xdr:colOff>
          <xdr:row>168</xdr:row>
          <xdr:rowOff>361950</xdr:rowOff>
        </xdr:to>
        <xdr:sp macro="" textlink="">
          <xdr:nvSpPr>
            <xdr:cNvPr id="18081" name="Check Box 673" hidden="1">
              <a:extLst>
                <a:ext uri="{63B3BB69-23CF-44E3-9099-C40C66FF867C}">
                  <a14:compatExt spid="_x0000_s1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173</xdr:row>
          <xdr:rowOff>38100</xdr:rowOff>
        </xdr:from>
        <xdr:to>
          <xdr:col>22</xdr:col>
          <xdr:colOff>180975</xdr:colOff>
          <xdr:row>173</xdr:row>
          <xdr:rowOff>361950</xdr:rowOff>
        </xdr:to>
        <xdr:sp macro="" textlink="">
          <xdr:nvSpPr>
            <xdr:cNvPr id="18082" name="Check Box 674" hidden="1">
              <a:extLst>
                <a:ext uri="{63B3BB69-23CF-44E3-9099-C40C66FF867C}">
                  <a14:compatExt spid="_x0000_s1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174</xdr:row>
          <xdr:rowOff>38100</xdr:rowOff>
        </xdr:from>
        <xdr:to>
          <xdr:col>22</xdr:col>
          <xdr:colOff>180975</xdr:colOff>
          <xdr:row>175</xdr:row>
          <xdr:rowOff>161925</xdr:rowOff>
        </xdr:to>
        <xdr:sp macro="" textlink="">
          <xdr:nvSpPr>
            <xdr:cNvPr id="18083" name="Check Box 675" hidden="1">
              <a:extLst>
                <a:ext uri="{63B3BB69-23CF-44E3-9099-C40C66FF867C}">
                  <a14:compatExt spid="_x0000_s1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177</xdr:row>
          <xdr:rowOff>0</xdr:rowOff>
        </xdr:from>
        <xdr:to>
          <xdr:col>22</xdr:col>
          <xdr:colOff>180975</xdr:colOff>
          <xdr:row>177</xdr:row>
          <xdr:rowOff>323850</xdr:rowOff>
        </xdr:to>
        <xdr:sp macro="" textlink="">
          <xdr:nvSpPr>
            <xdr:cNvPr id="18084" name="Check Box 676" hidden="1">
              <a:extLst>
                <a:ext uri="{63B3BB69-23CF-44E3-9099-C40C66FF867C}">
                  <a14:compatExt spid="_x0000_s18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177</xdr:row>
          <xdr:rowOff>38100</xdr:rowOff>
        </xdr:from>
        <xdr:to>
          <xdr:col>22</xdr:col>
          <xdr:colOff>180975</xdr:colOff>
          <xdr:row>177</xdr:row>
          <xdr:rowOff>361950</xdr:rowOff>
        </xdr:to>
        <xdr:sp macro="" textlink="">
          <xdr:nvSpPr>
            <xdr:cNvPr id="18085" name="Check Box 677" hidden="1">
              <a:extLst>
                <a:ext uri="{63B3BB69-23CF-44E3-9099-C40C66FF867C}">
                  <a14:compatExt spid="_x0000_s18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200025</xdr:colOff>
          <xdr:row>169</xdr:row>
          <xdr:rowOff>180975</xdr:rowOff>
        </xdr:to>
        <xdr:sp macro="" textlink="">
          <xdr:nvSpPr>
            <xdr:cNvPr id="18086" name="Check Box 678" hidden="1">
              <a:extLst>
                <a:ext uri="{63B3BB69-23CF-44E3-9099-C40C66FF867C}">
                  <a14:compatExt spid="_x0000_s18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200025</xdr:colOff>
          <xdr:row>169</xdr:row>
          <xdr:rowOff>180975</xdr:rowOff>
        </xdr:to>
        <xdr:sp macro="" textlink="">
          <xdr:nvSpPr>
            <xdr:cNvPr id="18087" name="Check Box 679" hidden="1">
              <a:extLst>
                <a:ext uri="{63B3BB69-23CF-44E3-9099-C40C66FF867C}">
                  <a14:compatExt spid="_x0000_s18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200025</xdr:colOff>
          <xdr:row>169</xdr:row>
          <xdr:rowOff>180975</xdr:rowOff>
        </xdr:to>
        <xdr:sp macro="" textlink="">
          <xdr:nvSpPr>
            <xdr:cNvPr id="18088" name="Check Box 680" hidden="1">
              <a:extLst>
                <a:ext uri="{63B3BB69-23CF-44E3-9099-C40C66FF867C}">
                  <a14:compatExt spid="_x0000_s18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200025</xdr:colOff>
          <xdr:row>169</xdr:row>
          <xdr:rowOff>180975</xdr:rowOff>
        </xdr:to>
        <xdr:sp macro="" textlink="">
          <xdr:nvSpPr>
            <xdr:cNvPr id="18089" name="Check Box 681" hidden="1">
              <a:extLst>
                <a:ext uri="{63B3BB69-23CF-44E3-9099-C40C66FF867C}">
                  <a14:compatExt spid="_x0000_s18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200025</xdr:colOff>
          <xdr:row>169</xdr:row>
          <xdr:rowOff>180975</xdr:rowOff>
        </xdr:to>
        <xdr:sp macro="" textlink="">
          <xdr:nvSpPr>
            <xdr:cNvPr id="18090" name="Check Box 682" hidden="1">
              <a:extLst>
                <a:ext uri="{63B3BB69-23CF-44E3-9099-C40C66FF867C}">
                  <a14:compatExt spid="_x0000_s18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200025</xdr:colOff>
          <xdr:row>169</xdr:row>
          <xdr:rowOff>180975</xdr:rowOff>
        </xdr:to>
        <xdr:sp macro="" textlink="">
          <xdr:nvSpPr>
            <xdr:cNvPr id="18091" name="Check Box 683" hidden="1">
              <a:extLst>
                <a:ext uri="{63B3BB69-23CF-44E3-9099-C40C66FF867C}">
                  <a14:compatExt spid="_x0000_s18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200025</xdr:colOff>
          <xdr:row>169</xdr:row>
          <xdr:rowOff>180975</xdr:rowOff>
        </xdr:to>
        <xdr:sp macro="" textlink="">
          <xdr:nvSpPr>
            <xdr:cNvPr id="18092" name="Check Box 684" hidden="1">
              <a:extLst>
                <a:ext uri="{63B3BB69-23CF-44E3-9099-C40C66FF867C}">
                  <a14:compatExt spid="_x0000_s18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168</xdr:row>
          <xdr:rowOff>0</xdr:rowOff>
        </xdr:from>
        <xdr:to>
          <xdr:col>22</xdr:col>
          <xdr:colOff>200025</xdr:colOff>
          <xdr:row>169</xdr:row>
          <xdr:rowOff>180975</xdr:rowOff>
        </xdr:to>
        <xdr:sp macro="" textlink="">
          <xdr:nvSpPr>
            <xdr:cNvPr id="18093" name="Check Box 685" hidden="1">
              <a:extLst>
                <a:ext uri="{63B3BB69-23CF-44E3-9099-C40C66FF867C}">
                  <a14:compatExt spid="_x0000_s18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38100</xdr:rowOff>
        </xdr:from>
        <xdr:to>
          <xdr:col>22</xdr:col>
          <xdr:colOff>180975</xdr:colOff>
          <xdr:row>178</xdr:row>
          <xdr:rowOff>361950</xdr:rowOff>
        </xdr:to>
        <xdr:sp macro="" textlink="">
          <xdr:nvSpPr>
            <xdr:cNvPr id="18094" name="Check Box 686" hidden="1">
              <a:extLst>
                <a:ext uri="{63B3BB69-23CF-44E3-9099-C40C66FF867C}">
                  <a14:compatExt spid="_x0000_s1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171450</xdr:colOff>
          <xdr:row>178</xdr:row>
          <xdr:rowOff>161925</xdr:rowOff>
        </xdr:to>
        <xdr:sp macro="" textlink="">
          <xdr:nvSpPr>
            <xdr:cNvPr id="18095" name="Check Box 687" hidden="1">
              <a:extLst>
                <a:ext uri="{63B3BB69-23CF-44E3-9099-C40C66FF867C}">
                  <a14:compatExt spid="_x0000_s1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171450</xdr:colOff>
          <xdr:row>178</xdr:row>
          <xdr:rowOff>161925</xdr:rowOff>
        </xdr:to>
        <xdr:sp macro="" textlink="">
          <xdr:nvSpPr>
            <xdr:cNvPr id="18096" name="Check Box 688" hidden="1">
              <a:extLst>
                <a:ext uri="{63B3BB69-23CF-44E3-9099-C40C66FF867C}">
                  <a14:compatExt spid="_x0000_s1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171450</xdr:colOff>
          <xdr:row>178</xdr:row>
          <xdr:rowOff>161925</xdr:rowOff>
        </xdr:to>
        <xdr:sp macro="" textlink="">
          <xdr:nvSpPr>
            <xdr:cNvPr id="18097" name="Check Box 689" hidden="1">
              <a:extLst>
                <a:ext uri="{63B3BB69-23CF-44E3-9099-C40C66FF867C}">
                  <a14:compatExt spid="_x0000_s1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171450</xdr:colOff>
          <xdr:row>178</xdr:row>
          <xdr:rowOff>161925</xdr:rowOff>
        </xdr:to>
        <xdr:sp macro="" textlink="">
          <xdr:nvSpPr>
            <xdr:cNvPr id="18098" name="Check Box 690" hidden="1">
              <a:extLst>
                <a:ext uri="{63B3BB69-23CF-44E3-9099-C40C66FF867C}">
                  <a14:compatExt spid="_x0000_s1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171450</xdr:colOff>
          <xdr:row>178</xdr:row>
          <xdr:rowOff>161925</xdr:rowOff>
        </xdr:to>
        <xdr:sp macro="" textlink="">
          <xdr:nvSpPr>
            <xdr:cNvPr id="18099" name="Check Box 691" hidden="1">
              <a:extLst>
                <a:ext uri="{63B3BB69-23CF-44E3-9099-C40C66FF867C}">
                  <a14:compatExt spid="_x0000_s1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171450</xdr:colOff>
          <xdr:row>178</xdr:row>
          <xdr:rowOff>161925</xdr:rowOff>
        </xdr:to>
        <xdr:sp macro="" textlink="">
          <xdr:nvSpPr>
            <xdr:cNvPr id="18100" name="Check Box 692" hidden="1">
              <a:extLst>
                <a:ext uri="{63B3BB69-23CF-44E3-9099-C40C66FF867C}">
                  <a14:compatExt spid="_x0000_s1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180975</xdr:colOff>
          <xdr:row>178</xdr:row>
          <xdr:rowOff>323850</xdr:rowOff>
        </xdr:to>
        <xdr:sp macro="" textlink="">
          <xdr:nvSpPr>
            <xdr:cNvPr id="18101" name="Check Box 693" hidden="1">
              <a:extLst>
                <a:ext uri="{63B3BB69-23CF-44E3-9099-C40C66FF867C}">
                  <a14:compatExt spid="_x0000_s1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180975</xdr:colOff>
          <xdr:row>178</xdr:row>
          <xdr:rowOff>323850</xdr:rowOff>
        </xdr:to>
        <xdr:sp macro="" textlink="">
          <xdr:nvSpPr>
            <xdr:cNvPr id="18102" name="Check Box 694" hidden="1">
              <a:extLst>
                <a:ext uri="{63B3BB69-23CF-44E3-9099-C40C66FF867C}">
                  <a14:compatExt spid="_x0000_s1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180975</xdr:colOff>
          <xdr:row>178</xdr:row>
          <xdr:rowOff>323850</xdr:rowOff>
        </xdr:to>
        <xdr:sp macro="" textlink="">
          <xdr:nvSpPr>
            <xdr:cNvPr id="18103" name="Check Box 695" hidden="1">
              <a:extLst>
                <a:ext uri="{63B3BB69-23CF-44E3-9099-C40C66FF867C}">
                  <a14:compatExt spid="_x0000_s1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180975</xdr:colOff>
          <xdr:row>178</xdr:row>
          <xdr:rowOff>323850</xdr:rowOff>
        </xdr:to>
        <xdr:sp macro="" textlink="">
          <xdr:nvSpPr>
            <xdr:cNvPr id="18104" name="Check Box 696" hidden="1">
              <a:extLst>
                <a:ext uri="{63B3BB69-23CF-44E3-9099-C40C66FF867C}">
                  <a14:compatExt spid="_x0000_s1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180975</xdr:colOff>
          <xdr:row>178</xdr:row>
          <xdr:rowOff>323850</xdr:rowOff>
        </xdr:to>
        <xdr:sp macro="" textlink="">
          <xdr:nvSpPr>
            <xdr:cNvPr id="18105" name="Check Box 697" hidden="1">
              <a:extLst>
                <a:ext uri="{63B3BB69-23CF-44E3-9099-C40C66FF867C}">
                  <a14:compatExt spid="_x0000_s1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180975</xdr:colOff>
          <xdr:row>178</xdr:row>
          <xdr:rowOff>323850</xdr:rowOff>
        </xdr:to>
        <xdr:sp macro="" textlink="">
          <xdr:nvSpPr>
            <xdr:cNvPr id="18106" name="Check Box 698" hidden="1">
              <a:extLst>
                <a:ext uri="{63B3BB69-23CF-44E3-9099-C40C66FF867C}">
                  <a14:compatExt spid="_x0000_s1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180975</xdr:colOff>
          <xdr:row>178</xdr:row>
          <xdr:rowOff>323850</xdr:rowOff>
        </xdr:to>
        <xdr:sp macro="" textlink="">
          <xdr:nvSpPr>
            <xdr:cNvPr id="18107" name="Check Box 699" hidden="1">
              <a:extLst>
                <a:ext uri="{63B3BB69-23CF-44E3-9099-C40C66FF867C}">
                  <a14:compatExt spid="_x0000_s1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180975</xdr:colOff>
          <xdr:row>178</xdr:row>
          <xdr:rowOff>323850</xdr:rowOff>
        </xdr:to>
        <xdr:sp macro="" textlink="">
          <xdr:nvSpPr>
            <xdr:cNvPr id="18108" name="Check Box 700" hidden="1">
              <a:extLst>
                <a:ext uri="{63B3BB69-23CF-44E3-9099-C40C66FF867C}">
                  <a14:compatExt spid="_x0000_s1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38100</xdr:rowOff>
        </xdr:from>
        <xdr:to>
          <xdr:col>22</xdr:col>
          <xdr:colOff>180975</xdr:colOff>
          <xdr:row>178</xdr:row>
          <xdr:rowOff>361950</xdr:rowOff>
        </xdr:to>
        <xdr:sp macro="" textlink="">
          <xdr:nvSpPr>
            <xdr:cNvPr id="18109" name="Check Box 701" hidden="1">
              <a:extLst>
                <a:ext uri="{63B3BB69-23CF-44E3-9099-C40C66FF867C}">
                  <a14:compatExt spid="_x0000_s1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200025</xdr:colOff>
          <xdr:row>179</xdr:row>
          <xdr:rowOff>180975</xdr:rowOff>
        </xdr:to>
        <xdr:sp macro="" textlink="">
          <xdr:nvSpPr>
            <xdr:cNvPr id="18110" name="Check Box 702" hidden="1">
              <a:extLst>
                <a:ext uri="{63B3BB69-23CF-44E3-9099-C40C66FF867C}">
                  <a14:compatExt spid="_x0000_s1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200025</xdr:colOff>
          <xdr:row>179</xdr:row>
          <xdr:rowOff>180975</xdr:rowOff>
        </xdr:to>
        <xdr:sp macro="" textlink="">
          <xdr:nvSpPr>
            <xdr:cNvPr id="18111" name="Check Box 703" hidden="1">
              <a:extLst>
                <a:ext uri="{63B3BB69-23CF-44E3-9099-C40C66FF867C}">
                  <a14:compatExt spid="_x0000_s18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200025</xdr:colOff>
          <xdr:row>179</xdr:row>
          <xdr:rowOff>180975</xdr:rowOff>
        </xdr:to>
        <xdr:sp macro="" textlink="">
          <xdr:nvSpPr>
            <xdr:cNvPr id="18112" name="Check Box 704" hidden="1">
              <a:extLst>
                <a:ext uri="{63B3BB69-23CF-44E3-9099-C40C66FF867C}">
                  <a14:compatExt spid="_x0000_s1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200025</xdr:colOff>
          <xdr:row>179</xdr:row>
          <xdr:rowOff>180975</xdr:rowOff>
        </xdr:to>
        <xdr:sp macro="" textlink="">
          <xdr:nvSpPr>
            <xdr:cNvPr id="18113" name="Check Box 705" hidden="1">
              <a:extLst>
                <a:ext uri="{63B3BB69-23CF-44E3-9099-C40C66FF867C}">
                  <a14:compatExt spid="_x0000_s1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200025</xdr:colOff>
          <xdr:row>179</xdr:row>
          <xdr:rowOff>180975</xdr:rowOff>
        </xdr:to>
        <xdr:sp macro="" textlink="">
          <xdr:nvSpPr>
            <xdr:cNvPr id="18114" name="Check Box 706" hidden="1">
              <a:extLst>
                <a:ext uri="{63B3BB69-23CF-44E3-9099-C40C66FF867C}">
                  <a14:compatExt spid="_x0000_s18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200025</xdr:colOff>
          <xdr:row>179</xdr:row>
          <xdr:rowOff>180975</xdr:rowOff>
        </xdr:to>
        <xdr:sp macro="" textlink="">
          <xdr:nvSpPr>
            <xdr:cNvPr id="18115" name="Check Box 707" hidden="1">
              <a:extLst>
                <a:ext uri="{63B3BB69-23CF-44E3-9099-C40C66FF867C}">
                  <a14:compatExt spid="_x0000_s18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200025</xdr:colOff>
          <xdr:row>179</xdr:row>
          <xdr:rowOff>180975</xdr:rowOff>
        </xdr:to>
        <xdr:sp macro="" textlink="">
          <xdr:nvSpPr>
            <xdr:cNvPr id="18116" name="Check Box 708" hidden="1">
              <a:extLst>
                <a:ext uri="{63B3BB69-23CF-44E3-9099-C40C66FF867C}">
                  <a14:compatExt spid="_x0000_s18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200025</xdr:colOff>
          <xdr:row>179</xdr:row>
          <xdr:rowOff>180975</xdr:rowOff>
        </xdr:to>
        <xdr:sp macro="" textlink="">
          <xdr:nvSpPr>
            <xdr:cNvPr id="18117" name="Check Box 709" hidden="1">
              <a:extLst>
                <a:ext uri="{63B3BB69-23CF-44E3-9099-C40C66FF867C}">
                  <a14:compatExt spid="_x0000_s18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181</xdr:row>
          <xdr:rowOff>19050</xdr:rowOff>
        </xdr:from>
        <xdr:to>
          <xdr:col>22</xdr:col>
          <xdr:colOff>171450</xdr:colOff>
          <xdr:row>181</xdr:row>
          <xdr:rowOff>180975</xdr:rowOff>
        </xdr:to>
        <xdr:sp macro="" textlink="">
          <xdr:nvSpPr>
            <xdr:cNvPr id="18118" name="Check Box 710" hidden="1">
              <a:extLst>
                <a:ext uri="{63B3BB69-23CF-44E3-9099-C40C66FF867C}">
                  <a14:compatExt spid="_x0000_s18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182</xdr:row>
          <xdr:rowOff>0</xdr:rowOff>
        </xdr:from>
        <xdr:to>
          <xdr:col>22</xdr:col>
          <xdr:colOff>171450</xdr:colOff>
          <xdr:row>182</xdr:row>
          <xdr:rowOff>161925</xdr:rowOff>
        </xdr:to>
        <xdr:sp macro="" textlink="">
          <xdr:nvSpPr>
            <xdr:cNvPr id="18119" name="Check Box 711" hidden="1">
              <a:extLst>
                <a:ext uri="{63B3BB69-23CF-44E3-9099-C40C66FF867C}">
                  <a14:compatExt spid="_x0000_s18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179</xdr:row>
          <xdr:rowOff>38100</xdr:rowOff>
        </xdr:from>
        <xdr:to>
          <xdr:col>22</xdr:col>
          <xdr:colOff>180975</xdr:colOff>
          <xdr:row>179</xdr:row>
          <xdr:rowOff>361950</xdr:rowOff>
        </xdr:to>
        <xdr:sp macro="" textlink="">
          <xdr:nvSpPr>
            <xdr:cNvPr id="18120" name="Check Box 712" hidden="1">
              <a:extLst>
                <a:ext uri="{63B3BB69-23CF-44E3-9099-C40C66FF867C}">
                  <a14:compatExt spid="_x0000_s18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180</xdr:row>
          <xdr:rowOff>38100</xdr:rowOff>
        </xdr:from>
        <xdr:to>
          <xdr:col>22</xdr:col>
          <xdr:colOff>180975</xdr:colOff>
          <xdr:row>180</xdr:row>
          <xdr:rowOff>361950</xdr:rowOff>
        </xdr:to>
        <xdr:sp macro="" textlink="">
          <xdr:nvSpPr>
            <xdr:cNvPr id="18121" name="Check Box 713" hidden="1">
              <a:extLst>
                <a:ext uri="{63B3BB69-23CF-44E3-9099-C40C66FF867C}">
                  <a14:compatExt spid="_x0000_s18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182</xdr:row>
          <xdr:rowOff>38100</xdr:rowOff>
        </xdr:from>
        <xdr:to>
          <xdr:col>22</xdr:col>
          <xdr:colOff>180975</xdr:colOff>
          <xdr:row>183</xdr:row>
          <xdr:rowOff>152400</xdr:rowOff>
        </xdr:to>
        <xdr:sp macro="" textlink="">
          <xdr:nvSpPr>
            <xdr:cNvPr id="18122" name="Check Box 714" hidden="1">
              <a:extLst>
                <a:ext uri="{63B3BB69-23CF-44E3-9099-C40C66FF867C}">
                  <a14:compatExt spid="_x0000_s18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181</xdr:row>
          <xdr:rowOff>19050</xdr:rowOff>
        </xdr:from>
        <xdr:to>
          <xdr:col>22</xdr:col>
          <xdr:colOff>171450</xdr:colOff>
          <xdr:row>181</xdr:row>
          <xdr:rowOff>180975</xdr:rowOff>
        </xdr:to>
        <xdr:sp macro="" textlink="">
          <xdr:nvSpPr>
            <xdr:cNvPr id="18123" name="Check Box 715" hidden="1">
              <a:extLst>
                <a:ext uri="{63B3BB69-23CF-44E3-9099-C40C66FF867C}">
                  <a14:compatExt spid="_x0000_s18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182</xdr:row>
          <xdr:rowOff>0</xdr:rowOff>
        </xdr:from>
        <xdr:to>
          <xdr:col>22</xdr:col>
          <xdr:colOff>171450</xdr:colOff>
          <xdr:row>182</xdr:row>
          <xdr:rowOff>161925</xdr:rowOff>
        </xdr:to>
        <xdr:sp macro="" textlink="">
          <xdr:nvSpPr>
            <xdr:cNvPr id="18124" name="Check Box 716" hidden="1">
              <a:extLst>
                <a:ext uri="{63B3BB69-23CF-44E3-9099-C40C66FF867C}">
                  <a14:compatExt spid="_x0000_s18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182</xdr:row>
          <xdr:rowOff>19050</xdr:rowOff>
        </xdr:from>
        <xdr:to>
          <xdr:col>22</xdr:col>
          <xdr:colOff>171450</xdr:colOff>
          <xdr:row>182</xdr:row>
          <xdr:rowOff>180975</xdr:rowOff>
        </xdr:to>
        <xdr:sp macro="" textlink="">
          <xdr:nvSpPr>
            <xdr:cNvPr id="18125" name="Check Box 717" hidden="1">
              <a:extLst>
                <a:ext uri="{63B3BB69-23CF-44E3-9099-C40C66FF867C}">
                  <a14:compatExt spid="_x0000_s18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179</xdr:row>
          <xdr:rowOff>38100</xdr:rowOff>
        </xdr:from>
        <xdr:to>
          <xdr:col>22</xdr:col>
          <xdr:colOff>180975</xdr:colOff>
          <xdr:row>179</xdr:row>
          <xdr:rowOff>361950</xdr:rowOff>
        </xdr:to>
        <xdr:sp macro="" textlink="">
          <xdr:nvSpPr>
            <xdr:cNvPr id="18126" name="Check Box 718" hidden="1">
              <a:extLst>
                <a:ext uri="{63B3BB69-23CF-44E3-9099-C40C66FF867C}">
                  <a14:compatExt spid="_x0000_s18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180</xdr:row>
          <xdr:rowOff>38100</xdr:rowOff>
        </xdr:from>
        <xdr:to>
          <xdr:col>22</xdr:col>
          <xdr:colOff>180975</xdr:colOff>
          <xdr:row>180</xdr:row>
          <xdr:rowOff>361950</xdr:rowOff>
        </xdr:to>
        <xdr:sp macro="" textlink="">
          <xdr:nvSpPr>
            <xdr:cNvPr id="18127" name="Check Box 719" hidden="1">
              <a:extLst>
                <a:ext uri="{63B3BB69-23CF-44E3-9099-C40C66FF867C}">
                  <a14:compatExt spid="_x0000_s18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19050</xdr:rowOff>
        </xdr:from>
        <xdr:to>
          <xdr:col>21</xdr:col>
          <xdr:colOff>200025</xdr:colOff>
          <xdr:row>40</xdr:row>
          <xdr:rowOff>571500</xdr:rowOff>
        </xdr:to>
        <xdr:sp macro="" textlink="">
          <xdr:nvSpPr>
            <xdr:cNvPr id="18128" name="Check Box 720" hidden="1">
              <a:extLst>
                <a:ext uri="{63B3BB69-23CF-44E3-9099-C40C66FF867C}">
                  <a14:compatExt spid="_x0000_s18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19050</xdr:rowOff>
        </xdr:from>
        <xdr:to>
          <xdr:col>21</xdr:col>
          <xdr:colOff>200025</xdr:colOff>
          <xdr:row>40</xdr:row>
          <xdr:rowOff>571500</xdr:rowOff>
        </xdr:to>
        <xdr:sp macro="" textlink="">
          <xdr:nvSpPr>
            <xdr:cNvPr id="18129" name="Check Box 721" hidden="1">
              <a:extLst>
                <a:ext uri="{63B3BB69-23CF-44E3-9099-C40C66FF867C}">
                  <a14:compatExt spid="_x0000_s1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155</xdr:row>
          <xdr:rowOff>219075</xdr:rowOff>
        </xdr:from>
        <xdr:to>
          <xdr:col>24</xdr:col>
          <xdr:colOff>219075</xdr:colOff>
          <xdr:row>156</xdr:row>
          <xdr:rowOff>161925</xdr:rowOff>
        </xdr:to>
        <xdr:sp macro="" textlink="">
          <xdr:nvSpPr>
            <xdr:cNvPr id="18130" name="Check Box 722" hidden="1">
              <a:extLst>
                <a:ext uri="{63B3BB69-23CF-44E3-9099-C40C66FF867C}">
                  <a14:compatExt spid="_x0000_s1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30</xdr:row>
          <xdr:rowOff>19050</xdr:rowOff>
        </xdr:from>
        <xdr:to>
          <xdr:col>21</xdr:col>
          <xdr:colOff>171450</xdr:colOff>
          <xdr:row>30</xdr:row>
          <xdr:rowOff>180975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28575</xdr:colOff>
          <xdr:row>13</xdr:row>
          <xdr:rowOff>47625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161925</xdr:colOff>
          <xdr:row>81</xdr:row>
          <xdr:rowOff>342900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190500</xdr:rowOff>
        </xdr:from>
        <xdr:to>
          <xdr:col>21</xdr:col>
          <xdr:colOff>247650</xdr:colOff>
          <xdr:row>41</xdr:row>
          <xdr:rowOff>419100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190500</xdr:rowOff>
        </xdr:from>
        <xdr:to>
          <xdr:col>21</xdr:col>
          <xdr:colOff>247650</xdr:colOff>
          <xdr:row>44</xdr:row>
          <xdr:rowOff>228600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190500</xdr:colOff>
          <xdr:row>31</xdr:row>
          <xdr:rowOff>47625</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19050</xdr:rowOff>
        </xdr:from>
        <xdr:to>
          <xdr:col>21</xdr:col>
          <xdr:colOff>171450</xdr:colOff>
          <xdr:row>31</xdr:row>
          <xdr:rowOff>180975</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19050</xdr:rowOff>
        </xdr:from>
        <xdr:to>
          <xdr:col>21</xdr:col>
          <xdr:colOff>171450</xdr:colOff>
          <xdr:row>33</xdr:row>
          <xdr:rowOff>180975</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19050</xdr:rowOff>
        </xdr:from>
        <xdr:to>
          <xdr:col>21</xdr:col>
          <xdr:colOff>171450</xdr:colOff>
          <xdr:row>12</xdr:row>
          <xdr:rowOff>180975</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19050</xdr:rowOff>
        </xdr:from>
        <xdr:to>
          <xdr:col>21</xdr:col>
          <xdr:colOff>171450</xdr:colOff>
          <xdr:row>15</xdr:row>
          <xdr:rowOff>180975</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171450</xdr:colOff>
          <xdr:row>19</xdr:row>
          <xdr:rowOff>161925</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19050</xdr:rowOff>
        </xdr:from>
        <xdr:to>
          <xdr:col>21</xdr:col>
          <xdr:colOff>171450</xdr:colOff>
          <xdr:row>22</xdr:row>
          <xdr:rowOff>180975</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19050</xdr:rowOff>
        </xdr:from>
        <xdr:to>
          <xdr:col>21</xdr:col>
          <xdr:colOff>171450</xdr:colOff>
          <xdr:row>24</xdr:row>
          <xdr:rowOff>180975</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19050</xdr:rowOff>
        </xdr:from>
        <xdr:to>
          <xdr:col>21</xdr:col>
          <xdr:colOff>171450</xdr:colOff>
          <xdr:row>25</xdr:row>
          <xdr:rowOff>180975</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19050</xdr:rowOff>
        </xdr:from>
        <xdr:to>
          <xdr:col>21</xdr:col>
          <xdr:colOff>171450</xdr:colOff>
          <xdr:row>26</xdr:row>
          <xdr:rowOff>180975</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19050</xdr:rowOff>
        </xdr:from>
        <xdr:to>
          <xdr:col>21</xdr:col>
          <xdr:colOff>171450</xdr:colOff>
          <xdr:row>29</xdr:row>
          <xdr:rowOff>180975</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19050</xdr:rowOff>
        </xdr:from>
        <xdr:to>
          <xdr:col>21</xdr:col>
          <xdr:colOff>171450</xdr:colOff>
          <xdr:row>34</xdr:row>
          <xdr:rowOff>180975</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38</xdr:row>
          <xdr:rowOff>19050</xdr:rowOff>
        </xdr:from>
        <xdr:to>
          <xdr:col>21</xdr:col>
          <xdr:colOff>171450</xdr:colOff>
          <xdr:row>38</xdr:row>
          <xdr:rowOff>180975</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625" name="Check Box 25"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626" name="Check Box 26" hidden="1">
              <a:extLst>
                <a:ext uri="{63B3BB69-23CF-44E3-9099-C40C66FF867C}">
                  <a14:compatExt spid="_x0000_s2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171450</xdr:colOff>
          <xdr:row>30</xdr:row>
          <xdr:rowOff>161925</xdr:rowOff>
        </xdr:to>
        <xdr:sp macro="" textlink="">
          <xdr:nvSpPr>
            <xdr:cNvPr id="25627" name="Check Box 27" hidden="1">
              <a:extLst>
                <a:ext uri="{63B3BB69-23CF-44E3-9099-C40C66FF867C}">
                  <a14:compatExt spid="_x0000_s2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171450</xdr:colOff>
          <xdr:row>30</xdr:row>
          <xdr:rowOff>161925</xdr:rowOff>
        </xdr:to>
        <xdr:sp macro="" textlink="">
          <xdr:nvSpPr>
            <xdr:cNvPr id="25628" name="Check Box 28" hidden="1">
              <a:extLst>
                <a:ext uri="{63B3BB69-23CF-44E3-9099-C40C66FF867C}">
                  <a14:compatExt spid="_x0000_s2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171450</xdr:colOff>
          <xdr:row>30</xdr:row>
          <xdr:rowOff>161925</xdr:rowOff>
        </xdr:to>
        <xdr:sp macro="" textlink="">
          <xdr:nvSpPr>
            <xdr:cNvPr id="25629" name="Check Box 29" hidden="1">
              <a:extLst>
                <a:ext uri="{63B3BB69-23CF-44E3-9099-C40C66FF867C}">
                  <a14:compatExt spid="_x0000_s2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171450</xdr:colOff>
          <xdr:row>30</xdr:row>
          <xdr:rowOff>161925</xdr:rowOff>
        </xdr:to>
        <xdr:sp macro="" textlink="">
          <xdr:nvSpPr>
            <xdr:cNvPr id="25630" name="Check Box 30" hidden="1">
              <a:extLst>
                <a:ext uri="{63B3BB69-23CF-44E3-9099-C40C66FF867C}">
                  <a14:compatExt spid="_x0000_s2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171450</xdr:colOff>
          <xdr:row>30</xdr:row>
          <xdr:rowOff>161925</xdr:rowOff>
        </xdr:to>
        <xdr:sp macro="" textlink="">
          <xdr:nvSpPr>
            <xdr:cNvPr id="25631" name="Check Box 31" hidden="1">
              <a:extLst>
                <a:ext uri="{63B3BB69-23CF-44E3-9099-C40C66FF867C}">
                  <a14:compatExt spid="_x0000_s2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171450</xdr:colOff>
          <xdr:row>30</xdr:row>
          <xdr:rowOff>161925</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171450</xdr:colOff>
          <xdr:row>30</xdr:row>
          <xdr:rowOff>161925</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171450</xdr:colOff>
          <xdr:row>30</xdr:row>
          <xdr:rowOff>161925</xdr:rowOff>
        </xdr:to>
        <xdr:sp macro="" textlink="">
          <xdr:nvSpPr>
            <xdr:cNvPr id="25634" name="Check Box 34" hidden="1">
              <a:extLst>
                <a:ext uri="{63B3BB69-23CF-44E3-9099-C40C66FF867C}">
                  <a14:compatExt spid="_x0000_s2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xdr:row>
          <xdr:rowOff>19050</xdr:rowOff>
        </xdr:from>
        <xdr:to>
          <xdr:col>21</xdr:col>
          <xdr:colOff>171450</xdr:colOff>
          <xdr:row>45</xdr:row>
          <xdr:rowOff>180975</xdr:rowOff>
        </xdr:to>
        <xdr:sp macro="" textlink="">
          <xdr:nvSpPr>
            <xdr:cNvPr id="25635" name="Check Box 35" hidden="1">
              <a:extLst>
                <a:ext uri="{63B3BB69-23CF-44E3-9099-C40C66FF867C}">
                  <a14:compatExt spid="_x0000_s2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xdr:row>
          <xdr:rowOff>19050</xdr:rowOff>
        </xdr:from>
        <xdr:to>
          <xdr:col>21</xdr:col>
          <xdr:colOff>171450</xdr:colOff>
          <xdr:row>42</xdr:row>
          <xdr:rowOff>180975</xdr:rowOff>
        </xdr:to>
        <xdr:sp macro="" textlink="">
          <xdr:nvSpPr>
            <xdr:cNvPr id="25636" name="Check Box 36" hidden="1">
              <a:extLst>
                <a:ext uri="{63B3BB69-23CF-44E3-9099-C40C66FF867C}">
                  <a14:compatExt spid="_x0000_s2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37" name="Check Box 37" hidden="1">
              <a:extLst>
                <a:ext uri="{63B3BB69-23CF-44E3-9099-C40C66FF867C}">
                  <a14:compatExt spid="_x0000_s2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38" name="Check Box 38" hidden="1">
              <a:extLst>
                <a:ext uri="{63B3BB69-23CF-44E3-9099-C40C66FF867C}">
                  <a14:compatExt spid="_x0000_s2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39" name="Check Box 39" hidden="1">
              <a:extLst>
                <a:ext uri="{63B3BB69-23CF-44E3-9099-C40C66FF867C}">
                  <a14:compatExt spid="_x0000_s2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40" name="Check Box 40" hidden="1">
              <a:extLst>
                <a:ext uri="{63B3BB69-23CF-44E3-9099-C40C66FF867C}">
                  <a14:compatExt spid="_x0000_s2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41" name="Check Box 41" hidden="1">
              <a:extLst>
                <a:ext uri="{63B3BB69-23CF-44E3-9099-C40C66FF867C}">
                  <a14:compatExt spid="_x0000_s2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42" name="Check Box 42" hidden="1">
              <a:extLst>
                <a:ext uri="{63B3BB69-23CF-44E3-9099-C40C66FF867C}">
                  <a14:compatExt spid="_x0000_s2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43" name="Check Box 43" hidden="1">
              <a:extLst>
                <a:ext uri="{63B3BB69-23CF-44E3-9099-C40C66FF867C}">
                  <a14:compatExt spid="_x0000_s2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44" name="Check Box 44" hidden="1">
              <a:extLst>
                <a:ext uri="{63B3BB69-23CF-44E3-9099-C40C66FF867C}">
                  <a14:compatExt spid="_x0000_s2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45" name="Check Box 45" hidden="1">
              <a:extLst>
                <a:ext uri="{63B3BB69-23CF-44E3-9099-C40C66FF867C}">
                  <a14:compatExt spid="_x0000_s2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171450</xdr:colOff>
          <xdr:row>81</xdr:row>
          <xdr:rowOff>161925</xdr:rowOff>
        </xdr:to>
        <xdr:sp macro="" textlink="">
          <xdr:nvSpPr>
            <xdr:cNvPr id="25646" name="Check Box 46" hidden="1">
              <a:extLst>
                <a:ext uri="{63B3BB69-23CF-44E3-9099-C40C66FF867C}">
                  <a14:compatExt spid="_x0000_s2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47" name="Check Box 47" hidden="1">
              <a:extLst>
                <a:ext uri="{63B3BB69-23CF-44E3-9099-C40C66FF867C}">
                  <a14:compatExt spid="_x0000_s2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48" name="Check Box 48" hidden="1">
              <a:extLst>
                <a:ext uri="{63B3BB69-23CF-44E3-9099-C40C66FF867C}">
                  <a14:compatExt spid="_x0000_s2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49" name="Check Box 49" hidden="1">
              <a:extLst>
                <a:ext uri="{63B3BB69-23CF-44E3-9099-C40C66FF867C}">
                  <a14:compatExt spid="_x0000_s2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0" name="Check Box 50" hidden="1">
              <a:extLst>
                <a:ext uri="{63B3BB69-23CF-44E3-9099-C40C66FF867C}">
                  <a14:compatExt spid="_x0000_s2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1" name="Check Box 51" hidden="1">
              <a:extLst>
                <a:ext uri="{63B3BB69-23CF-44E3-9099-C40C66FF867C}">
                  <a14:compatExt spid="_x0000_s2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2" name="Check Box 52" hidden="1">
              <a:extLst>
                <a:ext uri="{63B3BB69-23CF-44E3-9099-C40C66FF867C}">
                  <a14:compatExt spid="_x0000_s2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3" name="Check Box 53" hidden="1">
              <a:extLst>
                <a:ext uri="{63B3BB69-23CF-44E3-9099-C40C66FF867C}">
                  <a14:compatExt spid="_x0000_s25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4" name="Check Box 54" hidden="1">
              <a:extLst>
                <a:ext uri="{63B3BB69-23CF-44E3-9099-C40C66FF867C}">
                  <a14:compatExt spid="_x0000_s2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5" name="Check Box 55" hidden="1">
              <a:extLst>
                <a:ext uri="{63B3BB69-23CF-44E3-9099-C40C66FF867C}">
                  <a14:compatExt spid="_x0000_s2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6" name="Check Box 56" hidden="1">
              <a:extLst>
                <a:ext uri="{63B3BB69-23CF-44E3-9099-C40C66FF867C}">
                  <a14:compatExt spid="_x0000_s2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7" name="Check Box 57" hidden="1">
              <a:extLst>
                <a:ext uri="{63B3BB69-23CF-44E3-9099-C40C66FF867C}">
                  <a14:compatExt spid="_x0000_s25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8" name="Check Box 58" hidden="1">
              <a:extLst>
                <a:ext uri="{63B3BB69-23CF-44E3-9099-C40C66FF867C}">
                  <a14:compatExt spid="_x0000_s25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59" name="Check Box 59" hidden="1">
              <a:extLst>
                <a:ext uri="{63B3BB69-23CF-44E3-9099-C40C66FF867C}">
                  <a14:compatExt spid="_x0000_s25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660" name="Check Box 60" hidden="1">
              <a:extLst>
                <a:ext uri="{63B3BB69-23CF-44E3-9099-C40C66FF867C}">
                  <a14:compatExt spid="_x0000_s25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661" name="Check Box 61" hidden="1">
              <a:extLst>
                <a:ext uri="{63B3BB69-23CF-44E3-9099-C40C66FF867C}">
                  <a14:compatExt spid="_x0000_s25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38100</xdr:rowOff>
        </xdr:from>
        <xdr:to>
          <xdr:col>21</xdr:col>
          <xdr:colOff>180975</xdr:colOff>
          <xdr:row>32</xdr:row>
          <xdr:rowOff>352425</xdr:rowOff>
        </xdr:to>
        <xdr:sp macro="" textlink="">
          <xdr:nvSpPr>
            <xdr:cNvPr id="25662" name="Check Box 62" hidden="1">
              <a:extLst>
                <a:ext uri="{63B3BB69-23CF-44E3-9099-C40C66FF867C}">
                  <a14:compatExt spid="_x0000_s25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180975</xdr:colOff>
          <xdr:row>13</xdr:row>
          <xdr:rowOff>114300</xdr:rowOff>
        </xdr:to>
        <xdr:sp macro="" textlink="">
          <xdr:nvSpPr>
            <xdr:cNvPr id="25663" name="Check Box 63" hidden="1">
              <a:extLst>
                <a:ext uri="{63B3BB69-23CF-44E3-9099-C40C66FF867C}">
                  <a14:compatExt spid="_x0000_s25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21</xdr:col>
          <xdr:colOff>171450</xdr:colOff>
          <xdr:row>12</xdr:row>
          <xdr:rowOff>161925</xdr:rowOff>
        </xdr:to>
        <xdr:sp macro="" textlink="">
          <xdr:nvSpPr>
            <xdr:cNvPr id="25664" name="Check Box 64" hidden="1">
              <a:extLst>
                <a:ext uri="{63B3BB69-23CF-44E3-9099-C40C66FF867C}">
                  <a14:compatExt spid="_x0000_s2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38100</xdr:rowOff>
        </xdr:from>
        <xdr:to>
          <xdr:col>21</xdr:col>
          <xdr:colOff>180975</xdr:colOff>
          <xdr:row>18</xdr:row>
          <xdr:rowOff>352425</xdr:rowOff>
        </xdr:to>
        <xdr:sp macro="" textlink="">
          <xdr:nvSpPr>
            <xdr:cNvPr id="25665" name="Check Box 65" hidden="1">
              <a:extLst>
                <a:ext uri="{63B3BB69-23CF-44E3-9099-C40C66FF867C}">
                  <a14:compatExt spid="_x0000_s25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38100</xdr:rowOff>
        </xdr:from>
        <xdr:to>
          <xdr:col>21</xdr:col>
          <xdr:colOff>180975</xdr:colOff>
          <xdr:row>20</xdr:row>
          <xdr:rowOff>161925</xdr:rowOff>
        </xdr:to>
        <xdr:sp macro="" textlink="">
          <xdr:nvSpPr>
            <xdr:cNvPr id="25666" name="Check Box 66" hidden="1">
              <a:extLst>
                <a:ext uri="{63B3BB69-23CF-44E3-9099-C40C66FF867C}">
                  <a14:compatExt spid="_x0000_s25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38100</xdr:rowOff>
        </xdr:from>
        <xdr:to>
          <xdr:col>21</xdr:col>
          <xdr:colOff>180975</xdr:colOff>
          <xdr:row>27</xdr:row>
          <xdr:rowOff>352425</xdr:rowOff>
        </xdr:to>
        <xdr:sp macro="" textlink="">
          <xdr:nvSpPr>
            <xdr:cNvPr id="25667" name="Check Box 67" hidden="1">
              <a:extLst>
                <a:ext uri="{63B3BB69-23CF-44E3-9099-C40C66FF867C}">
                  <a14:compatExt spid="_x0000_s25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38100</xdr:rowOff>
        </xdr:from>
        <xdr:to>
          <xdr:col>21</xdr:col>
          <xdr:colOff>180975</xdr:colOff>
          <xdr:row>28</xdr:row>
          <xdr:rowOff>352425</xdr:rowOff>
        </xdr:to>
        <xdr:sp macro="" textlink="">
          <xdr:nvSpPr>
            <xdr:cNvPr id="25668" name="Check Box 68" hidden="1">
              <a:extLst>
                <a:ext uri="{63B3BB69-23CF-44E3-9099-C40C66FF867C}">
                  <a14:compatExt spid="_x0000_s25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38100</xdr:rowOff>
        </xdr:from>
        <xdr:to>
          <xdr:col>21</xdr:col>
          <xdr:colOff>180975</xdr:colOff>
          <xdr:row>35</xdr:row>
          <xdr:rowOff>352425</xdr:rowOff>
        </xdr:to>
        <xdr:sp macro="" textlink="">
          <xdr:nvSpPr>
            <xdr:cNvPr id="25669" name="Check Box 69" hidden="1">
              <a:extLst>
                <a:ext uri="{63B3BB69-23CF-44E3-9099-C40C66FF867C}">
                  <a14:compatExt spid="_x0000_s25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180975</xdr:colOff>
          <xdr:row>35</xdr:row>
          <xdr:rowOff>114300</xdr:rowOff>
        </xdr:to>
        <xdr:sp macro="" textlink="">
          <xdr:nvSpPr>
            <xdr:cNvPr id="25670" name="Check Box 70" hidden="1">
              <a:extLst>
                <a:ext uri="{63B3BB69-23CF-44E3-9099-C40C66FF867C}">
                  <a14:compatExt spid="_x0000_s25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180975</xdr:colOff>
          <xdr:row>31</xdr:row>
          <xdr:rowOff>114300</xdr:rowOff>
        </xdr:to>
        <xdr:sp macro="" textlink="">
          <xdr:nvSpPr>
            <xdr:cNvPr id="25671" name="Check Box 71" hidden="1">
              <a:extLst>
                <a:ext uri="{63B3BB69-23CF-44E3-9099-C40C66FF867C}">
                  <a14:compatExt spid="_x0000_s25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180975</xdr:colOff>
          <xdr:row>31</xdr:row>
          <xdr:rowOff>114300</xdr:rowOff>
        </xdr:to>
        <xdr:sp macro="" textlink="">
          <xdr:nvSpPr>
            <xdr:cNvPr id="25672" name="Check Box 72" hidden="1">
              <a:extLst>
                <a:ext uri="{63B3BB69-23CF-44E3-9099-C40C66FF867C}">
                  <a14:compatExt spid="_x0000_s2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180975</xdr:colOff>
          <xdr:row>31</xdr:row>
          <xdr:rowOff>114300</xdr:rowOff>
        </xdr:to>
        <xdr:sp macro="" textlink="">
          <xdr:nvSpPr>
            <xdr:cNvPr id="25673" name="Check Box 73" hidden="1">
              <a:extLst>
                <a:ext uri="{63B3BB69-23CF-44E3-9099-C40C66FF867C}">
                  <a14:compatExt spid="_x0000_s25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46</xdr:row>
          <xdr:rowOff>38100</xdr:rowOff>
        </xdr:from>
        <xdr:to>
          <xdr:col>21</xdr:col>
          <xdr:colOff>180975</xdr:colOff>
          <xdr:row>46</xdr:row>
          <xdr:rowOff>352425</xdr:rowOff>
        </xdr:to>
        <xdr:sp macro="" textlink="">
          <xdr:nvSpPr>
            <xdr:cNvPr id="25674" name="Check Box 74" hidden="1">
              <a:extLst>
                <a:ext uri="{63B3BB69-23CF-44E3-9099-C40C66FF867C}">
                  <a14:compatExt spid="_x0000_s25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xdr:row>
          <xdr:rowOff>38100</xdr:rowOff>
        </xdr:from>
        <xdr:to>
          <xdr:col>21</xdr:col>
          <xdr:colOff>180975</xdr:colOff>
          <xdr:row>47</xdr:row>
          <xdr:rowOff>352425</xdr:rowOff>
        </xdr:to>
        <xdr:sp macro="" textlink="">
          <xdr:nvSpPr>
            <xdr:cNvPr id="25675" name="Check Box 75" hidden="1">
              <a:extLst>
                <a:ext uri="{63B3BB69-23CF-44E3-9099-C40C66FF867C}">
                  <a14:compatExt spid="_x0000_s25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76" name="Check Box 76" hidden="1">
              <a:extLst>
                <a:ext uri="{63B3BB69-23CF-44E3-9099-C40C66FF867C}">
                  <a14:compatExt spid="_x0000_s25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77" name="Check Box 77" hidden="1">
              <a:extLst>
                <a:ext uri="{63B3BB69-23CF-44E3-9099-C40C66FF867C}">
                  <a14:compatExt spid="_x0000_s25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78" name="Check Box 78" hidden="1">
              <a:extLst>
                <a:ext uri="{63B3BB69-23CF-44E3-9099-C40C66FF867C}">
                  <a14:compatExt spid="_x0000_s25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79" name="Check Box 79" hidden="1">
              <a:extLst>
                <a:ext uri="{63B3BB69-23CF-44E3-9099-C40C66FF867C}">
                  <a14:compatExt spid="_x0000_s25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80" name="Check Box 80" hidden="1">
              <a:extLst>
                <a:ext uri="{63B3BB69-23CF-44E3-9099-C40C66FF867C}">
                  <a14:compatExt spid="_x0000_s2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81" name="Check Box 81" hidden="1">
              <a:extLst>
                <a:ext uri="{63B3BB69-23CF-44E3-9099-C40C66FF867C}">
                  <a14:compatExt spid="_x0000_s25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82" name="Check Box 82" hidden="1">
              <a:extLst>
                <a:ext uri="{63B3BB69-23CF-44E3-9099-C40C66FF867C}">
                  <a14:compatExt spid="_x0000_s25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83" name="Check Box 83" hidden="1">
              <a:extLst>
                <a:ext uri="{63B3BB69-23CF-44E3-9099-C40C66FF867C}">
                  <a14:compatExt spid="_x0000_s25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180975</xdr:colOff>
          <xdr:row>81</xdr:row>
          <xdr:rowOff>314325</xdr:rowOff>
        </xdr:to>
        <xdr:sp macro="" textlink="">
          <xdr:nvSpPr>
            <xdr:cNvPr id="25684" name="Check Box 84" hidden="1">
              <a:extLst>
                <a:ext uri="{63B3BB69-23CF-44E3-9099-C40C66FF867C}">
                  <a14:compatExt spid="_x0000_s25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85" name="Check Box 85" hidden="1">
              <a:extLst>
                <a:ext uri="{63B3BB69-23CF-44E3-9099-C40C66FF867C}">
                  <a14:compatExt spid="_x0000_s25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86" name="Check Box 86" hidden="1">
              <a:extLst>
                <a:ext uri="{63B3BB69-23CF-44E3-9099-C40C66FF867C}">
                  <a14:compatExt spid="_x0000_s25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87" name="Check Box 87" hidden="1">
              <a:extLst>
                <a:ext uri="{63B3BB69-23CF-44E3-9099-C40C66FF867C}">
                  <a14:compatExt spid="_x0000_s25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88" name="Check Box 88" hidden="1">
              <a:extLst>
                <a:ext uri="{63B3BB69-23CF-44E3-9099-C40C66FF867C}">
                  <a14:compatExt spid="_x0000_s25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89" name="Check Box 89" hidden="1">
              <a:extLst>
                <a:ext uri="{63B3BB69-23CF-44E3-9099-C40C66FF867C}">
                  <a14:compatExt spid="_x0000_s25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0" name="Check Box 90" hidden="1">
              <a:extLst>
                <a:ext uri="{63B3BB69-23CF-44E3-9099-C40C66FF867C}">
                  <a14:compatExt spid="_x0000_s25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1" name="Check Box 91" hidden="1">
              <a:extLst>
                <a:ext uri="{63B3BB69-23CF-44E3-9099-C40C66FF867C}">
                  <a14:compatExt spid="_x0000_s25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2" name="Check Box 92" hidden="1">
              <a:extLst>
                <a:ext uri="{63B3BB69-23CF-44E3-9099-C40C66FF867C}">
                  <a14:compatExt spid="_x0000_s25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3" name="Check Box 93" hidden="1">
              <a:extLst>
                <a:ext uri="{63B3BB69-23CF-44E3-9099-C40C66FF867C}">
                  <a14:compatExt spid="_x0000_s25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4" name="Check Box 94" hidden="1">
              <a:extLst>
                <a:ext uri="{63B3BB69-23CF-44E3-9099-C40C66FF867C}">
                  <a14:compatExt spid="_x0000_s25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5" name="Check Box 95" hidden="1">
              <a:extLst>
                <a:ext uri="{63B3BB69-23CF-44E3-9099-C40C66FF867C}">
                  <a14:compatExt spid="_x0000_s25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6" name="Check Box 96" hidden="1">
              <a:extLst>
                <a:ext uri="{63B3BB69-23CF-44E3-9099-C40C66FF867C}">
                  <a14:compatExt spid="_x0000_s25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7" name="Check Box 97" hidden="1">
              <a:extLst>
                <a:ext uri="{63B3BB69-23CF-44E3-9099-C40C66FF867C}">
                  <a14:compatExt spid="_x0000_s25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8" name="Check Box 98" hidden="1">
              <a:extLst>
                <a:ext uri="{63B3BB69-23CF-44E3-9099-C40C66FF867C}">
                  <a14:compatExt spid="_x0000_s25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699" name="Check Box 99" hidden="1">
              <a:extLst>
                <a:ext uri="{63B3BB69-23CF-44E3-9099-C40C66FF867C}">
                  <a14:compatExt spid="_x0000_s25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00" name="Check Box 100" hidden="1">
              <a:extLst>
                <a:ext uri="{63B3BB69-23CF-44E3-9099-C40C66FF867C}">
                  <a14:compatExt spid="_x0000_s25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01" name="Check Box 101" hidden="1">
              <a:extLst>
                <a:ext uri="{63B3BB69-23CF-44E3-9099-C40C66FF867C}">
                  <a14:compatExt spid="_x0000_s25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02" name="Check Box 102" hidden="1">
              <a:extLst>
                <a:ext uri="{63B3BB69-23CF-44E3-9099-C40C66FF867C}">
                  <a14:compatExt spid="_x0000_s25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03" name="Check Box 103" hidden="1">
              <a:extLst>
                <a:ext uri="{63B3BB69-23CF-44E3-9099-C40C66FF867C}">
                  <a14:compatExt spid="_x0000_s25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04" name="Check Box 104" hidden="1">
              <a:extLst>
                <a:ext uri="{63B3BB69-23CF-44E3-9099-C40C66FF867C}">
                  <a14:compatExt spid="_x0000_s25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05" name="Check Box 105" hidden="1">
              <a:extLst>
                <a:ext uri="{63B3BB69-23CF-44E3-9099-C40C66FF867C}">
                  <a14:compatExt spid="_x0000_s25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06" name="Check Box 106" hidden="1">
              <a:extLst>
                <a:ext uri="{63B3BB69-23CF-44E3-9099-C40C66FF867C}">
                  <a14:compatExt spid="_x0000_s2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19050</xdr:rowOff>
        </xdr:from>
        <xdr:to>
          <xdr:col>21</xdr:col>
          <xdr:colOff>200025</xdr:colOff>
          <xdr:row>15</xdr:row>
          <xdr:rowOff>190500</xdr:rowOff>
        </xdr:to>
        <xdr:sp macro="" textlink="">
          <xdr:nvSpPr>
            <xdr:cNvPr id="25707" name="Check Box 107" hidden="1">
              <a:extLst>
                <a:ext uri="{63B3BB69-23CF-44E3-9099-C40C66FF867C}">
                  <a14:compatExt spid="_x0000_s2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19050</xdr:rowOff>
        </xdr:from>
        <xdr:to>
          <xdr:col>21</xdr:col>
          <xdr:colOff>200025</xdr:colOff>
          <xdr:row>18</xdr:row>
          <xdr:rowOff>190500</xdr:rowOff>
        </xdr:to>
        <xdr:sp macro="" textlink="">
          <xdr:nvSpPr>
            <xdr:cNvPr id="25708" name="Check Box 108" hidden="1">
              <a:extLst>
                <a:ext uri="{63B3BB69-23CF-44E3-9099-C40C66FF867C}">
                  <a14:compatExt spid="_x0000_s25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19050</xdr:rowOff>
        </xdr:from>
        <xdr:to>
          <xdr:col>21</xdr:col>
          <xdr:colOff>200025</xdr:colOff>
          <xdr:row>22</xdr:row>
          <xdr:rowOff>171450</xdr:rowOff>
        </xdr:to>
        <xdr:sp macro="" textlink="">
          <xdr:nvSpPr>
            <xdr:cNvPr id="25709" name="Check Box 109" hidden="1">
              <a:extLst>
                <a:ext uri="{63B3BB69-23CF-44E3-9099-C40C66FF867C}">
                  <a14:compatExt spid="_x0000_s25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19050</xdr:rowOff>
        </xdr:from>
        <xdr:to>
          <xdr:col>21</xdr:col>
          <xdr:colOff>200025</xdr:colOff>
          <xdr:row>37</xdr:row>
          <xdr:rowOff>171450</xdr:rowOff>
        </xdr:to>
        <xdr:sp macro="" textlink="">
          <xdr:nvSpPr>
            <xdr:cNvPr id="25710" name="Check Box 110" hidden="1">
              <a:extLst>
                <a:ext uri="{63B3BB69-23CF-44E3-9099-C40C66FF867C}">
                  <a14:compatExt spid="_x0000_s25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200025</xdr:colOff>
          <xdr:row>35</xdr:row>
          <xdr:rowOff>352425</xdr:rowOff>
        </xdr:to>
        <xdr:sp macro="" textlink="">
          <xdr:nvSpPr>
            <xdr:cNvPr id="25711" name="Check Box 111" hidden="1">
              <a:extLst>
                <a:ext uri="{63B3BB69-23CF-44E3-9099-C40C66FF867C}">
                  <a14:compatExt spid="_x0000_s25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200025</xdr:colOff>
          <xdr:row>35</xdr:row>
          <xdr:rowOff>352425</xdr:rowOff>
        </xdr:to>
        <xdr:sp macro="" textlink="">
          <xdr:nvSpPr>
            <xdr:cNvPr id="25712" name="Check Box 112" hidden="1">
              <a:extLst>
                <a:ext uri="{63B3BB69-23CF-44E3-9099-C40C66FF867C}">
                  <a14:compatExt spid="_x0000_s25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200025</xdr:colOff>
          <xdr:row>35</xdr:row>
          <xdr:rowOff>352425</xdr:rowOff>
        </xdr:to>
        <xdr:sp macro="" textlink="">
          <xdr:nvSpPr>
            <xdr:cNvPr id="25713" name="Check Box 113" hidden="1">
              <a:extLst>
                <a:ext uri="{63B3BB69-23CF-44E3-9099-C40C66FF867C}">
                  <a14:compatExt spid="_x0000_s2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152400</xdr:rowOff>
        </xdr:to>
        <xdr:sp macro="" textlink="">
          <xdr:nvSpPr>
            <xdr:cNvPr id="25714" name="Check Box 114" hidden="1">
              <a:extLst>
                <a:ext uri="{63B3BB69-23CF-44E3-9099-C40C66FF867C}">
                  <a14:compatExt spid="_x0000_s2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142875</xdr:rowOff>
        </xdr:to>
        <xdr:sp macro="" textlink="">
          <xdr:nvSpPr>
            <xdr:cNvPr id="25715" name="Check Box 115" hidden="1">
              <a:extLst>
                <a:ext uri="{63B3BB69-23CF-44E3-9099-C40C66FF867C}">
                  <a14:compatExt spid="_x0000_s2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152400</xdr:rowOff>
        </xdr:to>
        <xdr:sp macro="" textlink="">
          <xdr:nvSpPr>
            <xdr:cNvPr id="25716" name="Check Box 116" hidden="1">
              <a:extLst>
                <a:ext uri="{63B3BB69-23CF-44E3-9099-C40C66FF867C}">
                  <a14:compatExt spid="_x0000_s25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152400</xdr:rowOff>
        </xdr:to>
        <xdr:sp macro="" textlink="">
          <xdr:nvSpPr>
            <xdr:cNvPr id="25717" name="Check Box 117" hidden="1">
              <a:extLst>
                <a:ext uri="{63B3BB69-23CF-44E3-9099-C40C66FF867C}">
                  <a14:compatExt spid="_x0000_s25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152400</xdr:rowOff>
        </xdr:to>
        <xdr:sp macro="" textlink="">
          <xdr:nvSpPr>
            <xdr:cNvPr id="25718" name="Check Box 118" hidden="1">
              <a:extLst>
                <a:ext uri="{63B3BB69-23CF-44E3-9099-C40C66FF867C}">
                  <a14:compatExt spid="_x0000_s25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152400</xdr:rowOff>
        </xdr:to>
        <xdr:sp macro="" textlink="">
          <xdr:nvSpPr>
            <xdr:cNvPr id="25719" name="Check Box 119" hidden="1">
              <a:extLst>
                <a:ext uri="{63B3BB69-23CF-44E3-9099-C40C66FF867C}">
                  <a14:compatExt spid="_x0000_s25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152400</xdr:rowOff>
        </xdr:to>
        <xdr:sp macro="" textlink="">
          <xdr:nvSpPr>
            <xdr:cNvPr id="25720" name="Check Box 120" hidden="1">
              <a:extLst>
                <a:ext uri="{63B3BB69-23CF-44E3-9099-C40C66FF867C}">
                  <a14:compatExt spid="_x0000_s25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19050</xdr:rowOff>
        </xdr:from>
        <xdr:to>
          <xdr:col>21</xdr:col>
          <xdr:colOff>200025</xdr:colOff>
          <xdr:row>41</xdr:row>
          <xdr:rowOff>381000</xdr:rowOff>
        </xdr:to>
        <xdr:sp macro="" textlink="">
          <xdr:nvSpPr>
            <xdr:cNvPr id="25721" name="Check Box 121" hidden="1">
              <a:extLst>
                <a:ext uri="{63B3BB69-23CF-44E3-9099-C40C66FF867C}">
                  <a14:compatExt spid="_x0000_s25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44</xdr:row>
          <xdr:rowOff>19050</xdr:rowOff>
        </xdr:from>
        <xdr:to>
          <xdr:col>21</xdr:col>
          <xdr:colOff>200025</xdr:colOff>
          <xdr:row>45</xdr:row>
          <xdr:rowOff>0</xdr:rowOff>
        </xdr:to>
        <xdr:sp macro="" textlink="">
          <xdr:nvSpPr>
            <xdr:cNvPr id="25722" name="Check Box 122" hidden="1">
              <a:extLst>
                <a:ext uri="{63B3BB69-23CF-44E3-9099-C40C66FF867C}">
                  <a14:compatExt spid="_x0000_s25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23" name="Check Box 123" hidden="1">
              <a:extLst>
                <a:ext uri="{63B3BB69-23CF-44E3-9099-C40C66FF867C}">
                  <a14:compatExt spid="_x0000_s25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24" name="Check Box 124" hidden="1">
              <a:extLst>
                <a:ext uri="{63B3BB69-23CF-44E3-9099-C40C66FF867C}">
                  <a14:compatExt spid="_x0000_s25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25" name="Check Box 125" hidden="1">
              <a:extLst>
                <a:ext uri="{63B3BB69-23CF-44E3-9099-C40C66FF867C}">
                  <a14:compatExt spid="_x0000_s25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26" name="Check Box 126" hidden="1">
              <a:extLst>
                <a:ext uri="{63B3BB69-23CF-44E3-9099-C40C66FF867C}">
                  <a14:compatExt spid="_x0000_s25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27" name="Check Box 127" hidden="1">
              <a:extLst>
                <a:ext uri="{63B3BB69-23CF-44E3-9099-C40C66FF867C}">
                  <a14:compatExt spid="_x0000_s25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28" name="Check Box 128" hidden="1">
              <a:extLst>
                <a:ext uri="{63B3BB69-23CF-44E3-9099-C40C66FF867C}">
                  <a14:compatExt spid="_x0000_s2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29" name="Check Box 129" hidden="1">
              <a:extLst>
                <a:ext uri="{63B3BB69-23CF-44E3-9099-C40C66FF867C}">
                  <a14:compatExt spid="_x0000_s25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200025</xdr:colOff>
          <xdr:row>82</xdr:row>
          <xdr:rowOff>133350</xdr:rowOff>
        </xdr:to>
        <xdr:sp macro="" textlink="">
          <xdr:nvSpPr>
            <xdr:cNvPr id="25730" name="Check Box 130" hidden="1">
              <a:extLst>
                <a:ext uri="{63B3BB69-23CF-44E3-9099-C40C66FF867C}">
                  <a14:compatExt spid="_x0000_s25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228600</xdr:colOff>
          <xdr:row>81</xdr:row>
          <xdr:rowOff>771525</xdr:rowOff>
        </xdr:to>
        <xdr:sp macro="" textlink="">
          <xdr:nvSpPr>
            <xdr:cNvPr id="25731" name="Check Box 131" hidden="1">
              <a:extLst>
                <a:ext uri="{63B3BB69-23CF-44E3-9099-C40C66FF867C}">
                  <a14:compatExt spid="_x0000_s25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228600</xdr:colOff>
          <xdr:row>81</xdr:row>
          <xdr:rowOff>771525</xdr:rowOff>
        </xdr:to>
        <xdr:sp macro="" textlink="">
          <xdr:nvSpPr>
            <xdr:cNvPr id="25732" name="Check Box 132" hidden="1">
              <a:extLst>
                <a:ext uri="{63B3BB69-23CF-44E3-9099-C40C66FF867C}">
                  <a14:compatExt spid="_x0000_s25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228600</xdr:colOff>
          <xdr:row>32</xdr:row>
          <xdr:rowOff>371475</xdr:rowOff>
        </xdr:to>
        <xdr:sp macro="" textlink="">
          <xdr:nvSpPr>
            <xdr:cNvPr id="25733" name="Check Box 133" hidden="1">
              <a:extLst>
                <a:ext uri="{63B3BB69-23CF-44E3-9099-C40C66FF867C}">
                  <a14:compatExt spid="_x0000_s25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228600</xdr:colOff>
          <xdr:row>32</xdr:row>
          <xdr:rowOff>371475</xdr:rowOff>
        </xdr:to>
        <xdr:sp macro="" textlink="">
          <xdr:nvSpPr>
            <xdr:cNvPr id="25734" name="Check Box 134" hidden="1">
              <a:extLst>
                <a:ext uri="{63B3BB69-23CF-44E3-9099-C40C66FF867C}">
                  <a14:compatExt spid="_x0000_s25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219075</xdr:colOff>
          <xdr:row>34</xdr:row>
          <xdr:rowOff>0</xdr:rowOff>
        </xdr:to>
        <xdr:sp macro="" textlink="">
          <xdr:nvSpPr>
            <xdr:cNvPr id="25735" name="Check Box 135" hidden="1">
              <a:extLst>
                <a:ext uri="{63B3BB69-23CF-44E3-9099-C40C66FF867C}">
                  <a14:compatExt spid="_x0000_s25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228600</xdr:colOff>
          <xdr:row>32</xdr:row>
          <xdr:rowOff>371475</xdr:rowOff>
        </xdr:to>
        <xdr:sp macro="" textlink="">
          <xdr:nvSpPr>
            <xdr:cNvPr id="25736" name="Check Box 136" hidden="1">
              <a:extLst>
                <a:ext uri="{63B3BB69-23CF-44E3-9099-C40C66FF867C}">
                  <a14:compatExt spid="_x0000_s25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0</xdr:rowOff>
        </xdr:from>
        <xdr:to>
          <xdr:col>21</xdr:col>
          <xdr:colOff>247650</xdr:colOff>
          <xdr:row>45</xdr:row>
          <xdr:rowOff>104775</xdr:rowOff>
        </xdr:to>
        <xdr:sp macro="" textlink="">
          <xdr:nvSpPr>
            <xdr:cNvPr id="25737" name="Check Box 137" hidden="1">
              <a:extLst>
                <a:ext uri="{63B3BB69-23CF-44E3-9099-C40C66FF867C}">
                  <a14:compatExt spid="_x0000_s25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247650</xdr:colOff>
          <xdr:row>41</xdr:row>
          <xdr:rowOff>9525</xdr:rowOff>
        </xdr:to>
        <xdr:sp macro="" textlink="">
          <xdr:nvSpPr>
            <xdr:cNvPr id="25738" name="Check Box 138" hidden="1">
              <a:extLst>
                <a:ext uri="{63B3BB69-23CF-44E3-9099-C40C66FF867C}">
                  <a14:compatExt spid="_x0000_s25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228600</xdr:colOff>
          <xdr:row>36</xdr:row>
          <xdr:rowOff>171450</xdr:rowOff>
        </xdr:to>
        <xdr:sp macro="" textlink="">
          <xdr:nvSpPr>
            <xdr:cNvPr id="25739" name="Check Box 139" hidden="1">
              <a:extLst>
                <a:ext uri="{63B3BB69-23CF-44E3-9099-C40C66FF867C}">
                  <a14:compatExt spid="_x0000_s25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19050</xdr:rowOff>
        </xdr:from>
        <xdr:to>
          <xdr:col>21</xdr:col>
          <xdr:colOff>228600</xdr:colOff>
          <xdr:row>20</xdr:row>
          <xdr:rowOff>790575</xdr:rowOff>
        </xdr:to>
        <xdr:sp macro="" textlink="">
          <xdr:nvSpPr>
            <xdr:cNvPr id="25740" name="Check Box 140" hidden="1">
              <a:extLst>
                <a:ext uri="{63B3BB69-23CF-44E3-9099-C40C66FF867C}">
                  <a14:compatExt spid="_x0000_s25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xdr:row>
          <xdr:rowOff>209550</xdr:rowOff>
        </xdr:from>
        <xdr:to>
          <xdr:col>21</xdr:col>
          <xdr:colOff>228600</xdr:colOff>
          <xdr:row>49</xdr:row>
          <xdr:rowOff>419100</xdr:rowOff>
        </xdr:to>
        <xdr:sp macro="" textlink="">
          <xdr:nvSpPr>
            <xdr:cNvPr id="25741" name="Check Box 141" hidden="1">
              <a:extLst>
                <a:ext uri="{63B3BB69-23CF-44E3-9099-C40C66FF867C}">
                  <a14:compatExt spid="_x0000_s25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19050</xdr:rowOff>
        </xdr:from>
        <xdr:to>
          <xdr:col>21</xdr:col>
          <xdr:colOff>200025</xdr:colOff>
          <xdr:row>38</xdr:row>
          <xdr:rowOff>171450</xdr:rowOff>
        </xdr:to>
        <xdr:sp macro="" textlink="">
          <xdr:nvSpPr>
            <xdr:cNvPr id="25742" name="Check Box 142" hidden="1">
              <a:extLst>
                <a:ext uri="{63B3BB69-23CF-44E3-9099-C40C66FF867C}">
                  <a14:compatExt spid="_x0000_s25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43" name="Check Box 143" hidden="1">
              <a:extLst>
                <a:ext uri="{63B3BB69-23CF-44E3-9099-C40C66FF867C}">
                  <a14:compatExt spid="_x0000_s25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44" name="Check Box 144" hidden="1">
              <a:extLst>
                <a:ext uri="{63B3BB69-23CF-44E3-9099-C40C66FF867C}">
                  <a14:compatExt spid="_x0000_s2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45" name="Check Box 145" hidden="1">
              <a:extLst>
                <a:ext uri="{63B3BB69-23CF-44E3-9099-C40C66FF867C}">
                  <a14:compatExt spid="_x0000_s25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46" name="Check Box 146" hidden="1">
              <a:extLst>
                <a:ext uri="{63B3BB69-23CF-44E3-9099-C40C66FF867C}">
                  <a14:compatExt spid="_x0000_s25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47" name="Check Box 147" hidden="1">
              <a:extLst>
                <a:ext uri="{63B3BB69-23CF-44E3-9099-C40C66FF867C}">
                  <a14:compatExt spid="_x0000_s25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48" name="Check Box 148" hidden="1">
              <a:extLst>
                <a:ext uri="{63B3BB69-23CF-44E3-9099-C40C66FF867C}">
                  <a14:compatExt spid="_x0000_s2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49" name="Check Box 149" hidden="1">
              <a:extLst>
                <a:ext uri="{63B3BB69-23CF-44E3-9099-C40C66FF867C}">
                  <a14:compatExt spid="_x0000_s25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50" name="Check Box 150" hidden="1">
              <a:extLst>
                <a:ext uri="{63B3BB69-23CF-44E3-9099-C40C66FF867C}">
                  <a14:compatExt spid="_x0000_s25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51" name="Check Box 151" hidden="1">
              <a:extLst>
                <a:ext uri="{63B3BB69-23CF-44E3-9099-C40C66FF867C}">
                  <a14:compatExt spid="_x0000_s25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52" name="Check Box 152" hidden="1">
              <a:extLst>
                <a:ext uri="{63B3BB69-23CF-44E3-9099-C40C66FF867C}">
                  <a14:compatExt spid="_x0000_s2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53" name="Check Box 153" hidden="1">
              <a:extLst>
                <a:ext uri="{63B3BB69-23CF-44E3-9099-C40C66FF867C}">
                  <a14:compatExt spid="_x0000_s25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54" name="Check Box 154" hidden="1">
              <a:extLst>
                <a:ext uri="{63B3BB69-23CF-44E3-9099-C40C66FF867C}">
                  <a14:compatExt spid="_x0000_s25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55" name="Check Box 155" hidden="1">
              <a:extLst>
                <a:ext uri="{63B3BB69-23CF-44E3-9099-C40C66FF867C}">
                  <a14:compatExt spid="_x0000_s25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247650</xdr:colOff>
          <xdr:row>81</xdr:row>
          <xdr:rowOff>742950</xdr:rowOff>
        </xdr:to>
        <xdr:sp macro="" textlink="">
          <xdr:nvSpPr>
            <xdr:cNvPr id="25756" name="Check Box 156" hidden="1">
              <a:extLst>
                <a:ext uri="{63B3BB69-23CF-44E3-9099-C40C66FF867C}">
                  <a14:compatExt spid="_x0000_s25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81</xdr:row>
          <xdr:rowOff>0</xdr:rowOff>
        </xdr:from>
        <xdr:to>
          <xdr:col>21</xdr:col>
          <xdr:colOff>200025</xdr:colOff>
          <xdr:row>81</xdr:row>
          <xdr:rowOff>762000</xdr:rowOff>
        </xdr:to>
        <xdr:sp macro="" textlink="">
          <xdr:nvSpPr>
            <xdr:cNvPr id="25757" name="Check Box 157" hidden="1">
              <a:extLst>
                <a:ext uri="{63B3BB69-23CF-44E3-9099-C40C66FF867C}">
                  <a14:compatExt spid="_x0000_s25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19050</xdr:rowOff>
        </xdr:from>
        <xdr:to>
          <xdr:col>23</xdr:col>
          <xdr:colOff>209550</xdr:colOff>
          <xdr:row>9</xdr:row>
          <xdr:rowOff>276225</xdr:rowOff>
        </xdr:to>
        <xdr:sp macro="" textlink="">
          <xdr:nvSpPr>
            <xdr:cNvPr id="25758" name="Check Box 158" hidden="1">
              <a:extLst>
                <a:ext uri="{63B3BB69-23CF-44E3-9099-C40C66FF867C}">
                  <a14:compatExt spid="_x0000_s25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19050</xdr:rowOff>
        </xdr:from>
        <xdr:to>
          <xdr:col>23</xdr:col>
          <xdr:colOff>209550</xdr:colOff>
          <xdr:row>9</xdr:row>
          <xdr:rowOff>466725</xdr:rowOff>
        </xdr:to>
        <xdr:sp macro="" textlink="">
          <xdr:nvSpPr>
            <xdr:cNvPr id="25759" name="Check Box 159" hidden="1">
              <a:extLst>
                <a:ext uri="{63B3BB69-23CF-44E3-9099-C40C66FF867C}">
                  <a14:compatExt spid="_x0000_s25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19050</xdr:rowOff>
        </xdr:from>
        <xdr:to>
          <xdr:col>23</xdr:col>
          <xdr:colOff>209550</xdr:colOff>
          <xdr:row>10</xdr:row>
          <xdr:rowOff>276225</xdr:rowOff>
        </xdr:to>
        <xdr:sp macro="" textlink="">
          <xdr:nvSpPr>
            <xdr:cNvPr id="25760" name="Check Box 160" hidden="1">
              <a:extLst>
                <a:ext uri="{63B3BB69-23CF-44E3-9099-C40C66FF867C}">
                  <a14:compatExt spid="_x0000_s2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28575</xdr:colOff>
          <xdr:row>16</xdr:row>
          <xdr:rowOff>47625</xdr:rowOff>
        </xdr:to>
        <xdr:sp macro="" textlink="">
          <xdr:nvSpPr>
            <xdr:cNvPr id="25761" name="Check Box 161" hidden="1">
              <a:extLst>
                <a:ext uri="{63B3BB69-23CF-44E3-9099-C40C66FF867C}">
                  <a14:compatExt spid="_x0000_s25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180975</xdr:colOff>
          <xdr:row>16</xdr:row>
          <xdr:rowOff>114300</xdr:rowOff>
        </xdr:to>
        <xdr:sp macro="" textlink="">
          <xdr:nvSpPr>
            <xdr:cNvPr id="25762" name="Check Box 162" hidden="1">
              <a:extLst>
                <a:ext uri="{63B3BB69-23CF-44E3-9099-C40C66FF867C}">
                  <a14:compatExt spid="_x0000_s25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28575</xdr:colOff>
          <xdr:row>16</xdr:row>
          <xdr:rowOff>47625</xdr:rowOff>
        </xdr:to>
        <xdr:sp macro="" textlink="">
          <xdr:nvSpPr>
            <xdr:cNvPr id="25763" name="Check Box 163" hidden="1">
              <a:extLst>
                <a:ext uri="{63B3BB69-23CF-44E3-9099-C40C66FF867C}">
                  <a14:compatExt spid="_x0000_s2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25764" name="Check Box 164" hidden="1">
              <a:extLst>
                <a:ext uri="{63B3BB69-23CF-44E3-9099-C40C66FF867C}">
                  <a14:compatExt spid="_x0000_s25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25765" name="Check Box 165" hidden="1">
              <a:extLst>
                <a:ext uri="{63B3BB69-23CF-44E3-9099-C40C66FF867C}">
                  <a14:compatExt spid="_x0000_s25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19050</xdr:rowOff>
        </xdr:from>
        <xdr:to>
          <xdr:col>21</xdr:col>
          <xdr:colOff>171450</xdr:colOff>
          <xdr:row>15</xdr:row>
          <xdr:rowOff>180975</xdr:rowOff>
        </xdr:to>
        <xdr:sp macro="" textlink="">
          <xdr:nvSpPr>
            <xdr:cNvPr id="25766" name="Check Box 166" hidden="1">
              <a:extLst>
                <a:ext uri="{63B3BB69-23CF-44E3-9099-C40C66FF867C}">
                  <a14:compatExt spid="_x0000_s25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180975</xdr:colOff>
          <xdr:row>16</xdr:row>
          <xdr:rowOff>114300</xdr:rowOff>
        </xdr:to>
        <xdr:sp macro="" textlink="">
          <xdr:nvSpPr>
            <xdr:cNvPr id="25767" name="Check Box 167" hidden="1">
              <a:extLst>
                <a:ext uri="{63B3BB69-23CF-44E3-9099-C40C66FF867C}">
                  <a14:compatExt spid="_x0000_s25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25768" name="Check Box 168" hidden="1">
              <a:extLst>
                <a:ext uri="{63B3BB69-23CF-44E3-9099-C40C66FF867C}">
                  <a14:compatExt spid="_x0000_s2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19050</xdr:rowOff>
        </xdr:from>
        <xdr:to>
          <xdr:col>21</xdr:col>
          <xdr:colOff>200025</xdr:colOff>
          <xdr:row>18</xdr:row>
          <xdr:rowOff>190500</xdr:rowOff>
        </xdr:to>
        <xdr:sp macro="" textlink="">
          <xdr:nvSpPr>
            <xdr:cNvPr id="25769" name="Check Box 169" hidden="1">
              <a:extLst>
                <a:ext uri="{63B3BB69-23CF-44E3-9099-C40C66FF867C}">
                  <a14:compatExt spid="_x0000_s25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28575</xdr:colOff>
          <xdr:row>16</xdr:row>
          <xdr:rowOff>47625</xdr:rowOff>
        </xdr:to>
        <xdr:sp macro="" textlink="">
          <xdr:nvSpPr>
            <xdr:cNvPr id="25770" name="Check Box 170" hidden="1">
              <a:extLst>
                <a:ext uri="{63B3BB69-23CF-44E3-9099-C40C66FF867C}">
                  <a14:compatExt spid="_x0000_s25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25771" name="Check Box 171" hidden="1">
              <a:extLst>
                <a:ext uri="{63B3BB69-23CF-44E3-9099-C40C66FF867C}">
                  <a14:compatExt spid="_x0000_s25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25772" name="Check Box 172" hidden="1">
              <a:extLst>
                <a:ext uri="{63B3BB69-23CF-44E3-9099-C40C66FF867C}">
                  <a14:compatExt spid="_x0000_s2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19050</xdr:rowOff>
        </xdr:from>
        <xdr:to>
          <xdr:col>21</xdr:col>
          <xdr:colOff>171450</xdr:colOff>
          <xdr:row>15</xdr:row>
          <xdr:rowOff>180975</xdr:rowOff>
        </xdr:to>
        <xdr:sp macro="" textlink="">
          <xdr:nvSpPr>
            <xdr:cNvPr id="25773" name="Check Box 173" hidden="1">
              <a:extLst>
                <a:ext uri="{63B3BB69-23CF-44E3-9099-C40C66FF867C}">
                  <a14:compatExt spid="_x0000_s2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180975</xdr:colOff>
          <xdr:row>16</xdr:row>
          <xdr:rowOff>114300</xdr:rowOff>
        </xdr:to>
        <xdr:sp macro="" textlink="">
          <xdr:nvSpPr>
            <xdr:cNvPr id="25774" name="Check Box 174" hidden="1">
              <a:extLst>
                <a:ext uri="{63B3BB69-23CF-44E3-9099-C40C66FF867C}">
                  <a14:compatExt spid="_x0000_s2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21</xdr:col>
          <xdr:colOff>171450</xdr:colOff>
          <xdr:row>15</xdr:row>
          <xdr:rowOff>161925</xdr:rowOff>
        </xdr:to>
        <xdr:sp macro="" textlink="">
          <xdr:nvSpPr>
            <xdr:cNvPr id="25775" name="Check Box 175" hidden="1">
              <a:extLst>
                <a:ext uri="{63B3BB69-23CF-44E3-9099-C40C66FF867C}">
                  <a14:compatExt spid="_x0000_s2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776" name="Check Box 176" hidden="1">
              <a:extLst>
                <a:ext uri="{63B3BB69-23CF-44E3-9099-C40C66FF867C}">
                  <a14:compatExt spid="_x0000_s2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200025</xdr:colOff>
          <xdr:row>35</xdr:row>
          <xdr:rowOff>352425</xdr:rowOff>
        </xdr:to>
        <xdr:sp macro="" textlink="">
          <xdr:nvSpPr>
            <xdr:cNvPr id="25777" name="Check Box 177" hidden="1">
              <a:extLst>
                <a:ext uri="{63B3BB69-23CF-44E3-9099-C40C66FF867C}">
                  <a14:compatExt spid="_x0000_s2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778" name="Check Box 178" hidden="1">
              <a:extLst>
                <a:ext uri="{63B3BB69-23CF-44E3-9099-C40C66FF867C}">
                  <a14:compatExt spid="_x0000_s2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200025</xdr:colOff>
          <xdr:row>35</xdr:row>
          <xdr:rowOff>352425</xdr:rowOff>
        </xdr:to>
        <xdr:sp macro="" textlink="">
          <xdr:nvSpPr>
            <xdr:cNvPr id="25779" name="Check Box 179" hidden="1">
              <a:extLst>
                <a:ext uri="{63B3BB69-23CF-44E3-9099-C40C66FF867C}">
                  <a14:compatExt spid="_x0000_s2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171450</xdr:colOff>
          <xdr:row>34</xdr:row>
          <xdr:rowOff>161925</xdr:rowOff>
        </xdr:to>
        <xdr:sp macro="" textlink="">
          <xdr:nvSpPr>
            <xdr:cNvPr id="25780" name="Check Box 180" hidden="1">
              <a:extLst>
                <a:ext uri="{63B3BB69-23CF-44E3-9099-C40C66FF867C}">
                  <a14:compatExt spid="_x0000_s2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200025</xdr:colOff>
          <xdr:row>35</xdr:row>
          <xdr:rowOff>352425</xdr:rowOff>
        </xdr:to>
        <xdr:sp macro="" textlink="">
          <xdr:nvSpPr>
            <xdr:cNvPr id="25781" name="Check Box 181" hidden="1">
              <a:extLst>
                <a:ext uri="{63B3BB69-23CF-44E3-9099-C40C66FF867C}">
                  <a14:compatExt spid="_x0000_s2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44</xdr:row>
          <xdr:rowOff>190500</xdr:rowOff>
        </xdr:from>
        <xdr:to>
          <xdr:col>21</xdr:col>
          <xdr:colOff>247650</xdr:colOff>
          <xdr:row>44</xdr:row>
          <xdr:rowOff>419100</xdr:rowOff>
        </xdr:to>
        <xdr:sp macro="" textlink="">
          <xdr:nvSpPr>
            <xdr:cNvPr id="25782" name="Check Box 182" hidden="1">
              <a:extLst>
                <a:ext uri="{63B3BB69-23CF-44E3-9099-C40C66FF867C}">
                  <a14:compatExt spid="_x0000_s2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xdr:row>
          <xdr:rowOff>19050</xdr:rowOff>
        </xdr:from>
        <xdr:to>
          <xdr:col>21</xdr:col>
          <xdr:colOff>171450</xdr:colOff>
          <xdr:row>45</xdr:row>
          <xdr:rowOff>180975</xdr:rowOff>
        </xdr:to>
        <xdr:sp macro="" textlink="">
          <xdr:nvSpPr>
            <xdr:cNvPr id="25783" name="Check Box 183" hidden="1">
              <a:extLst>
                <a:ext uri="{63B3BB69-23CF-44E3-9099-C40C66FF867C}">
                  <a14:compatExt spid="_x0000_s2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19050</xdr:rowOff>
        </xdr:from>
        <xdr:to>
          <xdr:col>21</xdr:col>
          <xdr:colOff>200025</xdr:colOff>
          <xdr:row>44</xdr:row>
          <xdr:rowOff>381000</xdr:rowOff>
        </xdr:to>
        <xdr:sp macro="" textlink="">
          <xdr:nvSpPr>
            <xdr:cNvPr id="25784" name="Check Box 184" hidden="1">
              <a:extLst>
                <a:ext uri="{63B3BB69-23CF-44E3-9099-C40C66FF867C}">
                  <a14:compatExt spid="_x0000_s2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21</xdr:col>
          <xdr:colOff>247650</xdr:colOff>
          <xdr:row>47</xdr:row>
          <xdr:rowOff>295275</xdr:rowOff>
        </xdr:to>
        <xdr:sp macro="" textlink="">
          <xdr:nvSpPr>
            <xdr:cNvPr id="25785" name="Check Box 185" hidden="1">
              <a:extLst>
                <a:ext uri="{63B3BB69-23CF-44E3-9099-C40C66FF867C}">
                  <a14:compatExt spid="_x0000_s2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86" name="Check Box 186" hidden="1">
              <a:extLst>
                <a:ext uri="{63B3BB69-23CF-44E3-9099-C40C66FF867C}">
                  <a14:compatExt spid="_x0000_s2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87" name="Check Box 187" hidden="1">
              <a:extLst>
                <a:ext uri="{63B3BB69-23CF-44E3-9099-C40C66FF867C}">
                  <a14:compatExt spid="_x0000_s25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88" name="Check Box 188" hidden="1">
              <a:extLst>
                <a:ext uri="{63B3BB69-23CF-44E3-9099-C40C66FF867C}">
                  <a14:compatExt spid="_x0000_s2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89" name="Check Box 189" hidden="1">
              <a:extLst>
                <a:ext uri="{63B3BB69-23CF-44E3-9099-C40C66FF867C}">
                  <a14:compatExt spid="_x0000_s2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90" name="Check Box 190" hidden="1">
              <a:extLst>
                <a:ext uri="{63B3BB69-23CF-44E3-9099-C40C66FF867C}">
                  <a14:compatExt spid="_x0000_s25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91" name="Check Box 191" hidden="1">
              <a:extLst>
                <a:ext uri="{63B3BB69-23CF-44E3-9099-C40C66FF867C}">
                  <a14:compatExt spid="_x0000_s25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92" name="Check Box 192" hidden="1">
              <a:extLst>
                <a:ext uri="{63B3BB69-23CF-44E3-9099-C40C66FF867C}">
                  <a14:compatExt spid="_x0000_s2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93" name="Check Box 193" hidden="1">
              <a:extLst>
                <a:ext uri="{63B3BB69-23CF-44E3-9099-C40C66FF867C}">
                  <a14:compatExt spid="_x0000_s2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94" name="Check Box 194" hidden="1">
              <a:extLst>
                <a:ext uri="{63B3BB69-23CF-44E3-9099-C40C66FF867C}">
                  <a14:compatExt spid="_x0000_s2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795" name="Check Box 195" hidden="1">
              <a:extLst>
                <a:ext uri="{63B3BB69-23CF-44E3-9099-C40C66FF867C}">
                  <a14:compatExt spid="_x0000_s25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96" name="Check Box 196" hidden="1">
              <a:extLst>
                <a:ext uri="{63B3BB69-23CF-44E3-9099-C40C66FF867C}">
                  <a14:compatExt spid="_x0000_s25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97" name="Check Box 197" hidden="1">
              <a:extLst>
                <a:ext uri="{63B3BB69-23CF-44E3-9099-C40C66FF867C}">
                  <a14:compatExt spid="_x0000_s25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798" name="Check Box 198" hidden="1">
              <a:extLst>
                <a:ext uri="{63B3BB69-23CF-44E3-9099-C40C66FF867C}">
                  <a14:compatExt spid="_x0000_s2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799" name="Check Box 199" hidden="1">
              <a:extLst>
                <a:ext uri="{63B3BB69-23CF-44E3-9099-C40C66FF867C}">
                  <a14:compatExt spid="_x0000_s2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00" name="Check Box 200" hidden="1">
              <a:extLst>
                <a:ext uri="{63B3BB69-23CF-44E3-9099-C40C66FF867C}">
                  <a14:compatExt spid="_x0000_s2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01" name="Check Box 201" hidden="1">
              <a:extLst>
                <a:ext uri="{63B3BB69-23CF-44E3-9099-C40C66FF867C}">
                  <a14:compatExt spid="_x0000_s2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02" name="Check Box 202" hidden="1">
              <a:extLst>
                <a:ext uri="{63B3BB69-23CF-44E3-9099-C40C66FF867C}">
                  <a14:compatExt spid="_x0000_s2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03" name="Check Box 203" hidden="1">
              <a:extLst>
                <a:ext uri="{63B3BB69-23CF-44E3-9099-C40C66FF867C}">
                  <a14:compatExt spid="_x0000_s25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04" name="Check Box 204" hidden="1">
              <a:extLst>
                <a:ext uri="{63B3BB69-23CF-44E3-9099-C40C66FF867C}">
                  <a14:compatExt spid="_x0000_s25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05" name="Check Box 205" hidden="1">
              <a:extLst>
                <a:ext uri="{63B3BB69-23CF-44E3-9099-C40C66FF867C}">
                  <a14:compatExt spid="_x0000_s25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06" name="Check Box 206" hidden="1">
              <a:extLst>
                <a:ext uri="{63B3BB69-23CF-44E3-9099-C40C66FF867C}">
                  <a14:compatExt spid="_x0000_s25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07" name="Check Box 207" hidden="1">
              <a:extLst>
                <a:ext uri="{63B3BB69-23CF-44E3-9099-C40C66FF867C}">
                  <a14:compatExt spid="_x0000_s25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08" name="Check Box 208" hidden="1">
              <a:extLst>
                <a:ext uri="{63B3BB69-23CF-44E3-9099-C40C66FF867C}">
                  <a14:compatExt spid="_x0000_s25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09" name="Check Box 209" hidden="1">
              <a:extLst>
                <a:ext uri="{63B3BB69-23CF-44E3-9099-C40C66FF867C}">
                  <a14:compatExt spid="_x0000_s25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10" name="Check Box 210" hidden="1">
              <a:extLst>
                <a:ext uri="{63B3BB69-23CF-44E3-9099-C40C66FF867C}">
                  <a14:compatExt spid="_x0000_s25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11" name="Check Box 211" hidden="1">
              <a:extLst>
                <a:ext uri="{63B3BB69-23CF-44E3-9099-C40C66FF867C}">
                  <a14:compatExt spid="_x0000_s2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12" name="Check Box 212" hidden="1">
              <a:extLst>
                <a:ext uri="{63B3BB69-23CF-44E3-9099-C40C66FF867C}">
                  <a14:compatExt spid="_x0000_s2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13" name="Check Box 213" hidden="1">
              <a:extLst>
                <a:ext uri="{63B3BB69-23CF-44E3-9099-C40C66FF867C}">
                  <a14:compatExt spid="_x0000_s2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14" name="Check Box 214" hidden="1">
              <a:extLst>
                <a:ext uri="{63B3BB69-23CF-44E3-9099-C40C66FF867C}">
                  <a14:compatExt spid="_x0000_s2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15" name="Check Box 215" hidden="1">
              <a:extLst>
                <a:ext uri="{63B3BB69-23CF-44E3-9099-C40C66FF867C}">
                  <a14:compatExt spid="_x0000_s2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16" name="Check Box 216" hidden="1">
              <a:extLst>
                <a:ext uri="{63B3BB69-23CF-44E3-9099-C40C66FF867C}">
                  <a14:compatExt spid="_x0000_s25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17" name="Check Box 217" hidden="1">
              <a:extLst>
                <a:ext uri="{63B3BB69-23CF-44E3-9099-C40C66FF867C}">
                  <a14:compatExt spid="_x0000_s2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18" name="Check Box 218" hidden="1">
              <a:extLst>
                <a:ext uri="{63B3BB69-23CF-44E3-9099-C40C66FF867C}">
                  <a14:compatExt spid="_x0000_s2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19" name="Check Box 219" hidden="1">
              <a:extLst>
                <a:ext uri="{63B3BB69-23CF-44E3-9099-C40C66FF867C}">
                  <a14:compatExt spid="_x0000_s2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20" name="Check Box 220" hidden="1">
              <a:extLst>
                <a:ext uri="{63B3BB69-23CF-44E3-9099-C40C66FF867C}">
                  <a14:compatExt spid="_x0000_s25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21" name="Check Box 221" hidden="1">
              <a:extLst>
                <a:ext uri="{63B3BB69-23CF-44E3-9099-C40C66FF867C}">
                  <a14:compatExt spid="_x0000_s2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22" name="Check Box 222" hidden="1">
              <a:extLst>
                <a:ext uri="{63B3BB69-23CF-44E3-9099-C40C66FF867C}">
                  <a14:compatExt spid="_x0000_s25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23" name="Check Box 223" hidden="1">
              <a:extLst>
                <a:ext uri="{63B3BB69-23CF-44E3-9099-C40C66FF867C}">
                  <a14:compatExt spid="_x0000_s25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24" name="Check Box 224" hidden="1">
              <a:extLst>
                <a:ext uri="{63B3BB69-23CF-44E3-9099-C40C66FF867C}">
                  <a14:compatExt spid="_x0000_s2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25" name="Check Box 225" hidden="1">
              <a:extLst>
                <a:ext uri="{63B3BB69-23CF-44E3-9099-C40C66FF867C}">
                  <a14:compatExt spid="_x0000_s2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26" name="Check Box 226" hidden="1">
              <a:extLst>
                <a:ext uri="{63B3BB69-23CF-44E3-9099-C40C66FF867C}">
                  <a14:compatExt spid="_x0000_s2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827" name="Check Box 227" hidden="1">
              <a:extLst>
                <a:ext uri="{63B3BB69-23CF-44E3-9099-C40C66FF867C}">
                  <a14:compatExt spid="_x0000_s2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28" name="Check Box 228" hidden="1">
              <a:extLst>
                <a:ext uri="{63B3BB69-23CF-44E3-9099-C40C66FF867C}">
                  <a14:compatExt spid="_x0000_s25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29" name="Check Box 229" hidden="1">
              <a:extLst>
                <a:ext uri="{63B3BB69-23CF-44E3-9099-C40C66FF867C}">
                  <a14:compatExt spid="_x0000_s25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30" name="Check Box 230" hidden="1">
              <a:extLst>
                <a:ext uri="{63B3BB69-23CF-44E3-9099-C40C66FF867C}">
                  <a14:compatExt spid="_x0000_s25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31" name="Check Box 231" hidden="1">
              <a:extLst>
                <a:ext uri="{63B3BB69-23CF-44E3-9099-C40C66FF867C}">
                  <a14:compatExt spid="_x0000_s2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32" name="Check Box 232" hidden="1">
              <a:extLst>
                <a:ext uri="{63B3BB69-23CF-44E3-9099-C40C66FF867C}">
                  <a14:compatExt spid="_x0000_s25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833" name="Check Box 233" hidden="1">
              <a:extLst>
                <a:ext uri="{63B3BB69-23CF-44E3-9099-C40C66FF867C}">
                  <a14:compatExt spid="_x0000_s25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19050</xdr:rowOff>
        </xdr:from>
        <xdr:to>
          <xdr:col>21</xdr:col>
          <xdr:colOff>200025</xdr:colOff>
          <xdr:row>31</xdr:row>
          <xdr:rowOff>171450</xdr:rowOff>
        </xdr:to>
        <xdr:sp macro="" textlink="">
          <xdr:nvSpPr>
            <xdr:cNvPr id="25834" name="Check Box 234" hidden="1">
              <a:extLst>
                <a:ext uri="{63B3BB69-23CF-44E3-9099-C40C66FF867C}">
                  <a14:compatExt spid="_x0000_s25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19050</xdr:rowOff>
        </xdr:from>
        <xdr:to>
          <xdr:col>21</xdr:col>
          <xdr:colOff>200025</xdr:colOff>
          <xdr:row>31</xdr:row>
          <xdr:rowOff>171450</xdr:rowOff>
        </xdr:to>
        <xdr:sp macro="" textlink="">
          <xdr:nvSpPr>
            <xdr:cNvPr id="25835" name="Check Box 235" hidden="1">
              <a:extLst>
                <a:ext uri="{63B3BB69-23CF-44E3-9099-C40C66FF867C}">
                  <a14:compatExt spid="_x0000_s25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152400</xdr:rowOff>
        </xdr:to>
        <xdr:sp macro="" textlink="">
          <xdr:nvSpPr>
            <xdr:cNvPr id="25836" name="Check Box 236" hidden="1">
              <a:extLst>
                <a:ext uri="{63B3BB69-23CF-44E3-9099-C40C66FF867C}">
                  <a14:compatExt spid="_x0000_s25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21</xdr:col>
          <xdr:colOff>200025</xdr:colOff>
          <xdr:row>32</xdr:row>
          <xdr:rowOff>152400</xdr:rowOff>
        </xdr:to>
        <xdr:sp macro="" textlink="">
          <xdr:nvSpPr>
            <xdr:cNvPr id="25837" name="Check Box 237" hidden="1">
              <a:extLst>
                <a:ext uri="{63B3BB69-23CF-44E3-9099-C40C66FF867C}">
                  <a14:compatExt spid="_x0000_s2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xdr:row>
          <xdr:rowOff>114300</xdr:rowOff>
        </xdr:from>
        <xdr:to>
          <xdr:col>21</xdr:col>
          <xdr:colOff>161925</xdr:colOff>
          <xdr:row>57</xdr:row>
          <xdr:rowOff>457200</xdr:rowOff>
        </xdr:to>
        <xdr:sp macro="" textlink="">
          <xdr:nvSpPr>
            <xdr:cNvPr id="25851" name="Check Box 251" hidden="1">
              <a:extLst>
                <a:ext uri="{63B3BB69-23CF-44E3-9099-C40C66FF867C}">
                  <a14:compatExt spid="_x0000_s2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19050</xdr:rowOff>
        </xdr:from>
        <xdr:to>
          <xdr:col>21</xdr:col>
          <xdr:colOff>171450</xdr:colOff>
          <xdr:row>52</xdr:row>
          <xdr:rowOff>180975</xdr:rowOff>
        </xdr:to>
        <xdr:sp macro="" textlink="">
          <xdr:nvSpPr>
            <xdr:cNvPr id="25852" name="Check Box 252" hidden="1">
              <a:extLst>
                <a:ext uri="{63B3BB69-23CF-44E3-9099-C40C66FF867C}">
                  <a14:compatExt spid="_x0000_s2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53</xdr:row>
          <xdr:rowOff>19050</xdr:rowOff>
        </xdr:from>
        <xdr:to>
          <xdr:col>21</xdr:col>
          <xdr:colOff>171450</xdr:colOff>
          <xdr:row>53</xdr:row>
          <xdr:rowOff>180975</xdr:rowOff>
        </xdr:to>
        <xdr:sp macro="" textlink="">
          <xdr:nvSpPr>
            <xdr:cNvPr id="25853" name="Check Box 253" hidden="1">
              <a:extLst>
                <a:ext uri="{63B3BB69-23CF-44E3-9099-C40C66FF867C}">
                  <a14:compatExt spid="_x0000_s2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54</xdr:row>
          <xdr:rowOff>19050</xdr:rowOff>
        </xdr:from>
        <xdr:to>
          <xdr:col>21</xdr:col>
          <xdr:colOff>171450</xdr:colOff>
          <xdr:row>54</xdr:row>
          <xdr:rowOff>180975</xdr:rowOff>
        </xdr:to>
        <xdr:sp macro="" textlink="">
          <xdr:nvSpPr>
            <xdr:cNvPr id="25854" name="Check Box 254" hidden="1">
              <a:extLst>
                <a:ext uri="{63B3BB69-23CF-44E3-9099-C40C66FF867C}">
                  <a14:compatExt spid="_x0000_s2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xdr:row>
          <xdr:rowOff>19050</xdr:rowOff>
        </xdr:from>
        <xdr:to>
          <xdr:col>21</xdr:col>
          <xdr:colOff>171450</xdr:colOff>
          <xdr:row>58</xdr:row>
          <xdr:rowOff>180975</xdr:rowOff>
        </xdr:to>
        <xdr:sp macro="" textlink="">
          <xdr:nvSpPr>
            <xdr:cNvPr id="25855" name="Check Box 255" hidden="1">
              <a:extLst>
                <a:ext uri="{63B3BB69-23CF-44E3-9099-C40C66FF867C}">
                  <a14:compatExt spid="_x0000_s2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19050</xdr:rowOff>
        </xdr:from>
        <xdr:to>
          <xdr:col>21</xdr:col>
          <xdr:colOff>171450</xdr:colOff>
          <xdr:row>60</xdr:row>
          <xdr:rowOff>180975</xdr:rowOff>
        </xdr:to>
        <xdr:sp macro="" textlink="">
          <xdr:nvSpPr>
            <xdr:cNvPr id="25856" name="Check Box 256" hidden="1">
              <a:extLst>
                <a:ext uri="{63B3BB69-23CF-44E3-9099-C40C66FF867C}">
                  <a14:compatExt spid="_x0000_s2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61</xdr:row>
          <xdr:rowOff>19050</xdr:rowOff>
        </xdr:from>
        <xdr:to>
          <xdr:col>21</xdr:col>
          <xdr:colOff>171450</xdr:colOff>
          <xdr:row>61</xdr:row>
          <xdr:rowOff>180975</xdr:rowOff>
        </xdr:to>
        <xdr:sp macro="" textlink="">
          <xdr:nvSpPr>
            <xdr:cNvPr id="25857" name="Check Box 257" hidden="1">
              <a:extLst>
                <a:ext uri="{63B3BB69-23CF-44E3-9099-C40C66FF867C}">
                  <a14:compatExt spid="_x0000_s2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59</xdr:row>
          <xdr:rowOff>38100</xdr:rowOff>
        </xdr:from>
        <xdr:to>
          <xdr:col>21</xdr:col>
          <xdr:colOff>180975</xdr:colOff>
          <xdr:row>59</xdr:row>
          <xdr:rowOff>352425</xdr:rowOff>
        </xdr:to>
        <xdr:sp macro="" textlink="">
          <xdr:nvSpPr>
            <xdr:cNvPr id="25858" name="Check Box 258" hidden="1">
              <a:extLst>
                <a:ext uri="{63B3BB69-23CF-44E3-9099-C40C66FF867C}">
                  <a14:compatExt spid="_x0000_s2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xdr:row>
          <xdr:rowOff>19050</xdr:rowOff>
        </xdr:from>
        <xdr:to>
          <xdr:col>21</xdr:col>
          <xdr:colOff>200025</xdr:colOff>
          <xdr:row>56</xdr:row>
          <xdr:rowOff>285750</xdr:rowOff>
        </xdr:to>
        <xdr:sp macro="" textlink="">
          <xdr:nvSpPr>
            <xdr:cNvPr id="25859" name="Check Box 259" hidden="1">
              <a:extLst>
                <a:ext uri="{63B3BB69-23CF-44E3-9099-C40C66FF867C}">
                  <a14:compatExt spid="_x0000_s2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xdr:row>
          <xdr:rowOff>19050</xdr:rowOff>
        </xdr:from>
        <xdr:to>
          <xdr:col>21</xdr:col>
          <xdr:colOff>228600</xdr:colOff>
          <xdr:row>50</xdr:row>
          <xdr:rowOff>66675</xdr:rowOff>
        </xdr:to>
        <xdr:sp macro="" textlink="">
          <xdr:nvSpPr>
            <xdr:cNvPr id="25860" name="Check Box 260" hidden="1">
              <a:extLst>
                <a:ext uri="{63B3BB69-23CF-44E3-9099-C40C66FF867C}">
                  <a14:compatExt spid="_x0000_s2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xdr:row>
          <xdr:rowOff>19050</xdr:rowOff>
        </xdr:from>
        <xdr:to>
          <xdr:col>21</xdr:col>
          <xdr:colOff>228600</xdr:colOff>
          <xdr:row>52</xdr:row>
          <xdr:rowOff>28575</xdr:rowOff>
        </xdr:to>
        <xdr:sp macro="" textlink="">
          <xdr:nvSpPr>
            <xdr:cNvPr id="25861" name="Check Box 261" hidden="1">
              <a:extLst>
                <a:ext uri="{63B3BB69-23CF-44E3-9099-C40C66FF867C}">
                  <a14:compatExt spid="_x0000_s2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xdr:row>
          <xdr:rowOff>209550</xdr:rowOff>
        </xdr:from>
        <xdr:to>
          <xdr:col>21</xdr:col>
          <xdr:colOff>228600</xdr:colOff>
          <xdr:row>49</xdr:row>
          <xdr:rowOff>419100</xdr:rowOff>
        </xdr:to>
        <xdr:sp macro="" textlink="">
          <xdr:nvSpPr>
            <xdr:cNvPr id="25862" name="Check Box 262" hidden="1">
              <a:extLst>
                <a:ext uri="{63B3BB69-23CF-44E3-9099-C40C66FF867C}">
                  <a14:compatExt spid="_x0000_s2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19050</xdr:rowOff>
        </xdr:from>
        <xdr:to>
          <xdr:col>21</xdr:col>
          <xdr:colOff>171450</xdr:colOff>
          <xdr:row>64</xdr:row>
          <xdr:rowOff>180975</xdr:rowOff>
        </xdr:to>
        <xdr:sp macro="" textlink="">
          <xdr:nvSpPr>
            <xdr:cNvPr id="25864" name="Check Box 264" hidden="1">
              <a:extLst>
                <a:ext uri="{63B3BB69-23CF-44E3-9099-C40C66FF867C}">
                  <a14:compatExt spid="_x0000_s2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69</xdr:row>
          <xdr:rowOff>19050</xdr:rowOff>
        </xdr:from>
        <xdr:to>
          <xdr:col>21</xdr:col>
          <xdr:colOff>171450</xdr:colOff>
          <xdr:row>69</xdr:row>
          <xdr:rowOff>180975</xdr:rowOff>
        </xdr:to>
        <xdr:sp macro="" textlink="">
          <xdr:nvSpPr>
            <xdr:cNvPr id="25865" name="Check Box 265" hidden="1">
              <a:extLst>
                <a:ext uri="{63B3BB69-23CF-44E3-9099-C40C66FF867C}">
                  <a14:compatExt spid="_x0000_s2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72</xdr:row>
          <xdr:rowOff>19050</xdr:rowOff>
        </xdr:from>
        <xdr:to>
          <xdr:col>21</xdr:col>
          <xdr:colOff>171450</xdr:colOff>
          <xdr:row>72</xdr:row>
          <xdr:rowOff>180975</xdr:rowOff>
        </xdr:to>
        <xdr:sp macro="" textlink="">
          <xdr:nvSpPr>
            <xdr:cNvPr id="25866" name="Check Box 266" hidden="1">
              <a:extLst>
                <a:ext uri="{63B3BB69-23CF-44E3-9099-C40C66FF867C}">
                  <a14:compatExt spid="_x0000_s2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19050</xdr:rowOff>
        </xdr:from>
        <xdr:to>
          <xdr:col>21</xdr:col>
          <xdr:colOff>171450</xdr:colOff>
          <xdr:row>73</xdr:row>
          <xdr:rowOff>180975</xdr:rowOff>
        </xdr:to>
        <xdr:sp macro="" textlink="">
          <xdr:nvSpPr>
            <xdr:cNvPr id="25867" name="Check Box 267" hidden="1">
              <a:extLst>
                <a:ext uri="{63B3BB69-23CF-44E3-9099-C40C66FF867C}">
                  <a14:compatExt spid="_x0000_s2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62</xdr:row>
          <xdr:rowOff>38100</xdr:rowOff>
        </xdr:from>
        <xdr:to>
          <xdr:col>21</xdr:col>
          <xdr:colOff>180975</xdr:colOff>
          <xdr:row>62</xdr:row>
          <xdr:rowOff>352425</xdr:rowOff>
        </xdr:to>
        <xdr:sp macro="" textlink="">
          <xdr:nvSpPr>
            <xdr:cNvPr id="25868" name="Check Box 268" hidden="1">
              <a:extLst>
                <a:ext uri="{63B3BB69-23CF-44E3-9099-C40C66FF867C}">
                  <a14:compatExt spid="_x0000_s2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63</xdr:row>
          <xdr:rowOff>38100</xdr:rowOff>
        </xdr:from>
        <xdr:to>
          <xdr:col>21</xdr:col>
          <xdr:colOff>180975</xdr:colOff>
          <xdr:row>63</xdr:row>
          <xdr:rowOff>352425</xdr:rowOff>
        </xdr:to>
        <xdr:sp macro="" textlink="">
          <xdr:nvSpPr>
            <xdr:cNvPr id="25869" name="Check Box 269" hidden="1">
              <a:extLst>
                <a:ext uri="{63B3BB69-23CF-44E3-9099-C40C66FF867C}">
                  <a14:compatExt spid="_x0000_s2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65</xdr:row>
          <xdr:rowOff>38100</xdr:rowOff>
        </xdr:from>
        <xdr:to>
          <xdr:col>21</xdr:col>
          <xdr:colOff>180975</xdr:colOff>
          <xdr:row>65</xdr:row>
          <xdr:rowOff>352425</xdr:rowOff>
        </xdr:to>
        <xdr:sp macro="" textlink="">
          <xdr:nvSpPr>
            <xdr:cNvPr id="25870" name="Check Box 270" hidden="1">
              <a:extLst>
                <a:ext uri="{63B3BB69-23CF-44E3-9099-C40C66FF867C}">
                  <a14:compatExt spid="_x0000_s2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xdr:row>
          <xdr:rowOff>38100</xdr:rowOff>
        </xdr:from>
        <xdr:to>
          <xdr:col>21</xdr:col>
          <xdr:colOff>180975</xdr:colOff>
          <xdr:row>66</xdr:row>
          <xdr:rowOff>352425</xdr:rowOff>
        </xdr:to>
        <xdr:sp macro="" textlink="">
          <xdr:nvSpPr>
            <xdr:cNvPr id="25871" name="Check Box 271" hidden="1">
              <a:extLst>
                <a:ext uri="{63B3BB69-23CF-44E3-9099-C40C66FF867C}">
                  <a14:compatExt spid="_x0000_s2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67</xdr:row>
          <xdr:rowOff>38100</xdr:rowOff>
        </xdr:from>
        <xdr:to>
          <xdr:col>21</xdr:col>
          <xdr:colOff>180975</xdr:colOff>
          <xdr:row>67</xdr:row>
          <xdr:rowOff>352425</xdr:rowOff>
        </xdr:to>
        <xdr:sp macro="" textlink="">
          <xdr:nvSpPr>
            <xdr:cNvPr id="25872" name="Check Box 272" hidden="1">
              <a:extLst>
                <a:ext uri="{63B3BB69-23CF-44E3-9099-C40C66FF867C}">
                  <a14:compatExt spid="_x0000_s25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68</xdr:row>
          <xdr:rowOff>38100</xdr:rowOff>
        </xdr:from>
        <xdr:to>
          <xdr:col>21</xdr:col>
          <xdr:colOff>180975</xdr:colOff>
          <xdr:row>68</xdr:row>
          <xdr:rowOff>352425</xdr:rowOff>
        </xdr:to>
        <xdr:sp macro="" textlink="">
          <xdr:nvSpPr>
            <xdr:cNvPr id="25873" name="Check Box 273" hidden="1">
              <a:extLst>
                <a:ext uri="{63B3BB69-23CF-44E3-9099-C40C66FF867C}">
                  <a14:compatExt spid="_x0000_s25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38100</xdr:rowOff>
        </xdr:from>
        <xdr:to>
          <xdr:col>21</xdr:col>
          <xdr:colOff>180975</xdr:colOff>
          <xdr:row>70</xdr:row>
          <xdr:rowOff>352425</xdr:rowOff>
        </xdr:to>
        <xdr:sp macro="" textlink="">
          <xdr:nvSpPr>
            <xdr:cNvPr id="25874" name="Check Box 274" hidden="1">
              <a:extLst>
                <a:ext uri="{63B3BB69-23CF-44E3-9099-C40C66FF867C}">
                  <a14:compatExt spid="_x0000_s2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71</xdr:row>
          <xdr:rowOff>38100</xdr:rowOff>
        </xdr:from>
        <xdr:to>
          <xdr:col>21</xdr:col>
          <xdr:colOff>180975</xdr:colOff>
          <xdr:row>71</xdr:row>
          <xdr:rowOff>352425</xdr:rowOff>
        </xdr:to>
        <xdr:sp macro="" textlink="">
          <xdr:nvSpPr>
            <xdr:cNvPr id="25875" name="Check Box 275" hidden="1">
              <a:extLst>
                <a:ext uri="{63B3BB69-23CF-44E3-9099-C40C66FF867C}">
                  <a14:compatExt spid="_x0000_s2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75</xdr:row>
          <xdr:rowOff>0</xdr:rowOff>
        </xdr:from>
        <xdr:to>
          <xdr:col>21</xdr:col>
          <xdr:colOff>238125</xdr:colOff>
          <xdr:row>76</xdr:row>
          <xdr:rowOff>361950</xdr:rowOff>
        </xdr:to>
        <xdr:sp macro="" textlink="">
          <xdr:nvSpPr>
            <xdr:cNvPr id="25876" name="Check Box 276" hidden="1">
              <a:extLst>
                <a:ext uri="{63B3BB69-23CF-44E3-9099-C40C66FF867C}">
                  <a14:compatExt spid="_x0000_s2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75</xdr:row>
          <xdr:rowOff>0</xdr:rowOff>
        </xdr:from>
        <xdr:to>
          <xdr:col>21</xdr:col>
          <xdr:colOff>200025</xdr:colOff>
          <xdr:row>76</xdr:row>
          <xdr:rowOff>381000</xdr:rowOff>
        </xdr:to>
        <xdr:sp macro="" textlink="">
          <xdr:nvSpPr>
            <xdr:cNvPr id="25877" name="Check Box 277" hidden="1">
              <a:extLst>
                <a:ext uri="{63B3BB69-23CF-44E3-9099-C40C66FF867C}">
                  <a14:compatExt spid="_x0000_s2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75</xdr:row>
          <xdr:rowOff>266700</xdr:rowOff>
        </xdr:from>
        <xdr:to>
          <xdr:col>23</xdr:col>
          <xdr:colOff>257175</xdr:colOff>
          <xdr:row>76</xdr:row>
          <xdr:rowOff>161925</xdr:rowOff>
        </xdr:to>
        <xdr:sp macro="" textlink="">
          <xdr:nvSpPr>
            <xdr:cNvPr id="25878" name="Check Box 278" hidden="1">
              <a:extLst>
                <a:ext uri="{63B3BB69-23CF-44E3-9099-C40C66FF867C}">
                  <a14:compatExt spid="_x0000_s2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76</xdr:row>
          <xdr:rowOff>266700</xdr:rowOff>
        </xdr:from>
        <xdr:to>
          <xdr:col>23</xdr:col>
          <xdr:colOff>257175</xdr:colOff>
          <xdr:row>76</xdr:row>
          <xdr:rowOff>542925</xdr:rowOff>
        </xdr:to>
        <xdr:sp macro="" textlink="">
          <xdr:nvSpPr>
            <xdr:cNvPr id="25879" name="Check Box 279" hidden="1">
              <a:extLst>
                <a:ext uri="{63B3BB69-23CF-44E3-9099-C40C66FF867C}">
                  <a14:compatExt spid="_x0000_s2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77</xdr:row>
          <xdr:rowOff>114300</xdr:rowOff>
        </xdr:from>
        <xdr:to>
          <xdr:col>23</xdr:col>
          <xdr:colOff>219075</xdr:colOff>
          <xdr:row>78</xdr:row>
          <xdr:rowOff>104775</xdr:rowOff>
        </xdr:to>
        <xdr:sp macro="" textlink="">
          <xdr:nvSpPr>
            <xdr:cNvPr id="25880" name="Check Box 280" hidden="1">
              <a:extLst>
                <a:ext uri="{63B3BB69-23CF-44E3-9099-C40C66FF867C}">
                  <a14:compatExt spid="_x0000_s25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78</xdr:row>
          <xdr:rowOff>114300</xdr:rowOff>
        </xdr:from>
        <xdr:to>
          <xdr:col>23</xdr:col>
          <xdr:colOff>219075</xdr:colOff>
          <xdr:row>78</xdr:row>
          <xdr:rowOff>295275</xdr:rowOff>
        </xdr:to>
        <xdr:sp macro="" textlink="">
          <xdr:nvSpPr>
            <xdr:cNvPr id="25881" name="Check Box 281" hidden="1">
              <a:extLst>
                <a:ext uri="{63B3BB69-23CF-44E3-9099-C40C66FF867C}">
                  <a14:compatExt spid="_x0000_s25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79</xdr:row>
          <xdr:rowOff>114300</xdr:rowOff>
        </xdr:from>
        <xdr:to>
          <xdr:col>23</xdr:col>
          <xdr:colOff>219075</xdr:colOff>
          <xdr:row>79</xdr:row>
          <xdr:rowOff>295275</xdr:rowOff>
        </xdr:to>
        <xdr:sp macro="" textlink="">
          <xdr:nvSpPr>
            <xdr:cNvPr id="25882" name="Check Box 282" hidden="1">
              <a:extLst>
                <a:ext uri="{63B3BB69-23CF-44E3-9099-C40C66FF867C}">
                  <a14:compatExt spid="_x0000_s2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80</xdr:row>
          <xdr:rowOff>114300</xdr:rowOff>
        </xdr:from>
        <xdr:to>
          <xdr:col>23</xdr:col>
          <xdr:colOff>219075</xdr:colOff>
          <xdr:row>80</xdr:row>
          <xdr:rowOff>295275</xdr:rowOff>
        </xdr:to>
        <xdr:sp macro="" textlink="">
          <xdr:nvSpPr>
            <xdr:cNvPr id="25883" name="Check Box 283" hidden="1">
              <a:extLst>
                <a:ext uri="{63B3BB69-23CF-44E3-9099-C40C66FF867C}">
                  <a14:compatExt spid="_x0000_s25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90</xdr:row>
          <xdr:rowOff>38100</xdr:rowOff>
        </xdr:from>
        <xdr:to>
          <xdr:col>21</xdr:col>
          <xdr:colOff>180975</xdr:colOff>
          <xdr:row>91</xdr:row>
          <xdr:rowOff>152400</xdr:rowOff>
        </xdr:to>
        <xdr:sp macro="" textlink="">
          <xdr:nvSpPr>
            <xdr:cNvPr id="25884" name="Check Box 284" hidden="1">
              <a:extLst>
                <a:ext uri="{63B3BB69-23CF-44E3-9099-C40C66FF867C}">
                  <a14:compatExt spid="_x0000_s25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19050</xdr:rowOff>
        </xdr:from>
        <xdr:to>
          <xdr:col>21</xdr:col>
          <xdr:colOff>171450</xdr:colOff>
          <xdr:row>82</xdr:row>
          <xdr:rowOff>180975</xdr:rowOff>
        </xdr:to>
        <xdr:sp macro="" textlink="">
          <xdr:nvSpPr>
            <xdr:cNvPr id="25885" name="Check Box 285" hidden="1">
              <a:extLst>
                <a:ext uri="{63B3BB69-23CF-44E3-9099-C40C66FF867C}">
                  <a14:compatExt spid="_x0000_s25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83</xdr:row>
          <xdr:rowOff>19050</xdr:rowOff>
        </xdr:from>
        <xdr:to>
          <xdr:col>21</xdr:col>
          <xdr:colOff>171450</xdr:colOff>
          <xdr:row>83</xdr:row>
          <xdr:rowOff>180975</xdr:rowOff>
        </xdr:to>
        <xdr:sp macro="" textlink="">
          <xdr:nvSpPr>
            <xdr:cNvPr id="25886" name="Check Box 286" hidden="1">
              <a:extLst>
                <a:ext uri="{63B3BB69-23CF-44E3-9099-C40C66FF867C}">
                  <a14:compatExt spid="_x0000_s2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84</xdr:row>
          <xdr:rowOff>19050</xdr:rowOff>
        </xdr:from>
        <xdr:to>
          <xdr:col>21</xdr:col>
          <xdr:colOff>171450</xdr:colOff>
          <xdr:row>84</xdr:row>
          <xdr:rowOff>180975</xdr:rowOff>
        </xdr:to>
        <xdr:sp macro="" textlink="">
          <xdr:nvSpPr>
            <xdr:cNvPr id="25887" name="Check Box 287" hidden="1">
              <a:extLst>
                <a:ext uri="{63B3BB69-23CF-44E3-9099-C40C66FF867C}">
                  <a14:compatExt spid="_x0000_s2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86</xdr:row>
          <xdr:rowOff>19050</xdr:rowOff>
        </xdr:from>
        <xdr:to>
          <xdr:col>21</xdr:col>
          <xdr:colOff>171450</xdr:colOff>
          <xdr:row>86</xdr:row>
          <xdr:rowOff>180975</xdr:rowOff>
        </xdr:to>
        <xdr:sp macro="" textlink="">
          <xdr:nvSpPr>
            <xdr:cNvPr id="25888" name="Check Box 288" hidden="1">
              <a:extLst>
                <a:ext uri="{63B3BB69-23CF-44E3-9099-C40C66FF867C}">
                  <a14:compatExt spid="_x0000_s2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89</xdr:row>
          <xdr:rowOff>19050</xdr:rowOff>
        </xdr:from>
        <xdr:to>
          <xdr:col>21</xdr:col>
          <xdr:colOff>171450</xdr:colOff>
          <xdr:row>89</xdr:row>
          <xdr:rowOff>180975</xdr:rowOff>
        </xdr:to>
        <xdr:sp macro="" textlink="">
          <xdr:nvSpPr>
            <xdr:cNvPr id="25889" name="Check Box 289" hidden="1">
              <a:extLst>
                <a:ext uri="{63B3BB69-23CF-44E3-9099-C40C66FF867C}">
                  <a14:compatExt spid="_x0000_s2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89</xdr:row>
          <xdr:rowOff>0</xdr:rowOff>
        </xdr:from>
        <xdr:to>
          <xdr:col>21</xdr:col>
          <xdr:colOff>171450</xdr:colOff>
          <xdr:row>89</xdr:row>
          <xdr:rowOff>161925</xdr:rowOff>
        </xdr:to>
        <xdr:sp macro="" textlink="">
          <xdr:nvSpPr>
            <xdr:cNvPr id="25890" name="Check Box 290" hidden="1">
              <a:extLst>
                <a:ext uri="{63B3BB69-23CF-44E3-9099-C40C66FF867C}">
                  <a14:compatExt spid="_x0000_s2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91</xdr:row>
          <xdr:rowOff>19050</xdr:rowOff>
        </xdr:from>
        <xdr:to>
          <xdr:col>21</xdr:col>
          <xdr:colOff>171450</xdr:colOff>
          <xdr:row>91</xdr:row>
          <xdr:rowOff>180975</xdr:rowOff>
        </xdr:to>
        <xdr:sp macro="" textlink="">
          <xdr:nvSpPr>
            <xdr:cNvPr id="25891" name="Check Box 291" hidden="1">
              <a:extLst>
                <a:ext uri="{63B3BB69-23CF-44E3-9099-C40C66FF867C}">
                  <a14:compatExt spid="_x0000_s2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92</xdr:row>
          <xdr:rowOff>19050</xdr:rowOff>
        </xdr:from>
        <xdr:to>
          <xdr:col>21</xdr:col>
          <xdr:colOff>171450</xdr:colOff>
          <xdr:row>92</xdr:row>
          <xdr:rowOff>180975</xdr:rowOff>
        </xdr:to>
        <xdr:sp macro="" textlink="">
          <xdr:nvSpPr>
            <xdr:cNvPr id="25892" name="Check Box 292" hidden="1">
              <a:extLst>
                <a:ext uri="{63B3BB69-23CF-44E3-9099-C40C66FF867C}">
                  <a14:compatExt spid="_x0000_s2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0</xdr:rowOff>
        </xdr:from>
        <xdr:to>
          <xdr:col>21</xdr:col>
          <xdr:colOff>180975</xdr:colOff>
          <xdr:row>83</xdr:row>
          <xdr:rowOff>114300</xdr:rowOff>
        </xdr:to>
        <xdr:sp macro="" textlink="">
          <xdr:nvSpPr>
            <xdr:cNvPr id="25893" name="Check Box 293" hidden="1">
              <a:extLst>
                <a:ext uri="{63B3BB69-23CF-44E3-9099-C40C66FF867C}">
                  <a14:compatExt spid="_x0000_s2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0</xdr:rowOff>
        </xdr:from>
        <xdr:to>
          <xdr:col>21</xdr:col>
          <xdr:colOff>180975</xdr:colOff>
          <xdr:row>83</xdr:row>
          <xdr:rowOff>114300</xdr:rowOff>
        </xdr:to>
        <xdr:sp macro="" textlink="">
          <xdr:nvSpPr>
            <xdr:cNvPr id="25894" name="Check Box 294" hidden="1">
              <a:extLst>
                <a:ext uri="{63B3BB69-23CF-44E3-9099-C40C66FF867C}">
                  <a14:compatExt spid="_x0000_s2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0</xdr:rowOff>
        </xdr:from>
        <xdr:to>
          <xdr:col>21</xdr:col>
          <xdr:colOff>180975</xdr:colOff>
          <xdr:row>83</xdr:row>
          <xdr:rowOff>114300</xdr:rowOff>
        </xdr:to>
        <xdr:sp macro="" textlink="">
          <xdr:nvSpPr>
            <xdr:cNvPr id="25895" name="Check Box 295" hidden="1">
              <a:extLst>
                <a:ext uri="{63B3BB69-23CF-44E3-9099-C40C66FF867C}">
                  <a14:compatExt spid="_x0000_s2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0</xdr:rowOff>
        </xdr:from>
        <xdr:to>
          <xdr:col>21</xdr:col>
          <xdr:colOff>180975</xdr:colOff>
          <xdr:row>83</xdr:row>
          <xdr:rowOff>114300</xdr:rowOff>
        </xdr:to>
        <xdr:sp macro="" textlink="">
          <xdr:nvSpPr>
            <xdr:cNvPr id="25896" name="Check Box 296" hidden="1">
              <a:extLst>
                <a:ext uri="{63B3BB69-23CF-44E3-9099-C40C66FF867C}">
                  <a14:compatExt spid="_x0000_s2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97" name="Check Box 297" hidden="1">
              <a:extLst>
                <a:ext uri="{63B3BB69-23CF-44E3-9099-C40C66FF867C}">
                  <a14:compatExt spid="_x0000_s2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98" name="Check Box 298" hidden="1">
              <a:extLst>
                <a:ext uri="{63B3BB69-23CF-44E3-9099-C40C66FF867C}">
                  <a14:compatExt spid="_x0000_s2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899" name="Check Box 299" hidden="1">
              <a:extLst>
                <a:ext uri="{63B3BB69-23CF-44E3-9099-C40C66FF867C}">
                  <a14:compatExt spid="_x0000_s2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0" name="Check Box 300" hidden="1">
              <a:extLst>
                <a:ext uri="{63B3BB69-23CF-44E3-9099-C40C66FF867C}">
                  <a14:compatExt spid="_x0000_s2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1" name="Check Box 301" hidden="1">
              <a:extLst>
                <a:ext uri="{63B3BB69-23CF-44E3-9099-C40C66FF867C}">
                  <a14:compatExt spid="_x0000_s2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2" name="Check Box 302" hidden="1">
              <a:extLst>
                <a:ext uri="{63B3BB69-23CF-44E3-9099-C40C66FF867C}">
                  <a14:compatExt spid="_x0000_s2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3" name="Check Box 303" hidden="1">
              <a:extLst>
                <a:ext uri="{63B3BB69-23CF-44E3-9099-C40C66FF867C}">
                  <a14:compatExt spid="_x0000_s2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4" name="Check Box 304" hidden="1">
              <a:extLst>
                <a:ext uri="{63B3BB69-23CF-44E3-9099-C40C66FF867C}">
                  <a14:compatExt spid="_x0000_s2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5" name="Check Box 305" hidden="1">
              <a:extLst>
                <a:ext uri="{63B3BB69-23CF-44E3-9099-C40C66FF867C}">
                  <a14:compatExt spid="_x0000_s25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6" name="Check Box 306" hidden="1">
              <a:extLst>
                <a:ext uri="{63B3BB69-23CF-44E3-9099-C40C66FF867C}">
                  <a14:compatExt spid="_x0000_s25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7" name="Check Box 307" hidden="1">
              <a:extLst>
                <a:ext uri="{63B3BB69-23CF-44E3-9099-C40C66FF867C}">
                  <a14:compatExt spid="_x0000_s2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8" name="Check Box 308" hidden="1">
              <a:extLst>
                <a:ext uri="{63B3BB69-23CF-44E3-9099-C40C66FF867C}">
                  <a14:compatExt spid="_x0000_s2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09" name="Check Box 309" hidden="1">
              <a:extLst>
                <a:ext uri="{63B3BB69-23CF-44E3-9099-C40C66FF867C}">
                  <a14:compatExt spid="_x0000_s2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10" name="Check Box 310" hidden="1">
              <a:extLst>
                <a:ext uri="{63B3BB69-23CF-44E3-9099-C40C66FF867C}">
                  <a14:compatExt spid="_x0000_s25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1" name="Check Box 311" hidden="1">
              <a:extLst>
                <a:ext uri="{63B3BB69-23CF-44E3-9099-C40C66FF867C}">
                  <a14:compatExt spid="_x0000_s25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2" name="Check Box 312" hidden="1">
              <a:extLst>
                <a:ext uri="{63B3BB69-23CF-44E3-9099-C40C66FF867C}">
                  <a14:compatExt spid="_x0000_s2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3" name="Check Box 313" hidden="1">
              <a:extLst>
                <a:ext uri="{63B3BB69-23CF-44E3-9099-C40C66FF867C}">
                  <a14:compatExt spid="_x0000_s2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4" name="Check Box 314" hidden="1">
              <a:extLst>
                <a:ext uri="{63B3BB69-23CF-44E3-9099-C40C66FF867C}">
                  <a14:compatExt spid="_x0000_s2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5" name="Check Box 315" hidden="1">
              <a:extLst>
                <a:ext uri="{63B3BB69-23CF-44E3-9099-C40C66FF867C}">
                  <a14:compatExt spid="_x0000_s2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6" name="Check Box 316" hidden="1">
              <a:extLst>
                <a:ext uri="{63B3BB69-23CF-44E3-9099-C40C66FF867C}">
                  <a14:compatExt spid="_x0000_s2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7" name="Check Box 317" hidden="1">
              <a:extLst>
                <a:ext uri="{63B3BB69-23CF-44E3-9099-C40C66FF867C}">
                  <a14:compatExt spid="_x0000_s2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8" name="Check Box 318" hidden="1">
              <a:extLst>
                <a:ext uri="{63B3BB69-23CF-44E3-9099-C40C66FF867C}">
                  <a14:compatExt spid="_x0000_s2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19" name="Check Box 319" hidden="1">
              <a:extLst>
                <a:ext uri="{63B3BB69-23CF-44E3-9099-C40C66FF867C}">
                  <a14:compatExt spid="_x0000_s2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20" name="Check Box 320" hidden="1">
              <a:extLst>
                <a:ext uri="{63B3BB69-23CF-44E3-9099-C40C66FF867C}">
                  <a14:compatExt spid="_x0000_s2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21" name="Check Box 321" hidden="1">
              <a:extLst>
                <a:ext uri="{63B3BB69-23CF-44E3-9099-C40C66FF867C}">
                  <a14:compatExt spid="_x0000_s2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22" name="Check Box 322" hidden="1">
              <a:extLst>
                <a:ext uri="{63B3BB69-23CF-44E3-9099-C40C66FF867C}">
                  <a14:compatExt spid="_x0000_s2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23" name="Check Box 323" hidden="1">
              <a:extLst>
                <a:ext uri="{63B3BB69-23CF-44E3-9099-C40C66FF867C}">
                  <a14:compatExt spid="_x0000_s2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24" name="Check Box 324" hidden="1">
              <a:extLst>
                <a:ext uri="{63B3BB69-23CF-44E3-9099-C40C66FF867C}">
                  <a14:compatExt spid="_x0000_s2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25" name="Check Box 325" hidden="1">
              <a:extLst>
                <a:ext uri="{63B3BB69-23CF-44E3-9099-C40C66FF867C}">
                  <a14:compatExt spid="_x0000_s2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26" name="Check Box 326" hidden="1">
              <a:extLst>
                <a:ext uri="{63B3BB69-23CF-44E3-9099-C40C66FF867C}">
                  <a14:compatExt spid="_x0000_s2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27" name="Check Box 327" hidden="1">
              <a:extLst>
                <a:ext uri="{63B3BB69-23CF-44E3-9099-C40C66FF867C}">
                  <a14:compatExt spid="_x0000_s2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28" name="Check Box 328" hidden="1">
              <a:extLst>
                <a:ext uri="{63B3BB69-23CF-44E3-9099-C40C66FF867C}">
                  <a14:compatExt spid="_x0000_s2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29" name="Check Box 329" hidden="1">
              <a:extLst>
                <a:ext uri="{63B3BB69-23CF-44E3-9099-C40C66FF867C}">
                  <a14:compatExt spid="_x0000_s2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30" name="Check Box 330" hidden="1">
              <a:extLst>
                <a:ext uri="{63B3BB69-23CF-44E3-9099-C40C66FF867C}">
                  <a14:compatExt spid="_x0000_s2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31" name="Check Box 331" hidden="1">
              <a:extLst>
                <a:ext uri="{63B3BB69-23CF-44E3-9099-C40C66FF867C}">
                  <a14:compatExt spid="_x0000_s2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32" name="Check Box 332" hidden="1">
              <a:extLst>
                <a:ext uri="{63B3BB69-23CF-44E3-9099-C40C66FF867C}">
                  <a14:compatExt spid="_x0000_s2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33" name="Check Box 333" hidden="1">
              <a:extLst>
                <a:ext uri="{63B3BB69-23CF-44E3-9099-C40C66FF867C}">
                  <a14:compatExt spid="_x0000_s2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34" name="Check Box 334" hidden="1">
              <a:extLst>
                <a:ext uri="{63B3BB69-23CF-44E3-9099-C40C66FF867C}">
                  <a14:compatExt spid="_x0000_s2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35" name="Check Box 335" hidden="1">
              <a:extLst>
                <a:ext uri="{63B3BB69-23CF-44E3-9099-C40C66FF867C}">
                  <a14:compatExt spid="_x0000_s2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36" name="Check Box 336" hidden="1">
              <a:extLst>
                <a:ext uri="{63B3BB69-23CF-44E3-9099-C40C66FF867C}">
                  <a14:compatExt spid="_x0000_s2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37" name="Check Box 337" hidden="1">
              <a:extLst>
                <a:ext uri="{63B3BB69-23CF-44E3-9099-C40C66FF867C}">
                  <a14:compatExt spid="_x0000_s2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38" name="Check Box 338" hidden="1">
              <a:extLst>
                <a:ext uri="{63B3BB69-23CF-44E3-9099-C40C66FF867C}">
                  <a14:compatExt spid="_x0000_s2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39" name="Check Box 339" hidden="1">
              <a:extLst>
                <a:ext uri="{63B3BB69-23CF-44E3-9099-C40C66FF867C}">
                  <a14:compatExt spid="_x0000_s2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40" name="Check Box 340" hidden="1">
              <a:extLst>
                <a:ext uri="{63B3BB69-23CF-44E3-9099-C40C66FF867C}">
                  <a14:compatExt spid="_x0000_s2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41" name="Check Box 341" hidden="1">
              <a:extLst>
                <a:ext uri="{63B3BB69-23CF-44E3-9099-C40C66FF867C}">
                  <a14:compatExt spid="_x0000_s2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42" name="Check Box 342" hidden="1">
              <a:extLst>
                <a:ext uri="{63B3BB69-23CF-44E3-9099-C40C66FF867C}">
                  <a14:compatExt spid="_x0000_s2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5943" name="Check Box 343" hidden="1">
              <a:extLst>
                <a:ext uri="{63B3BB69-23CF-44E3-9099-C40C66FF867C}">
                  <a14:compatExt spid="_x0000_s2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5944" name="Check Box 344" hidden="1">
              <a:extLst>
                <a:ext uri="{63B3BB69-23CF-44E3-9099-C40C66FF867C}">
                  <a14:compatExt spid="_x0000_s2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5945" name="Check Box 345" hidden="1">
              <a:extLst>
                <a:ext uri="{63B3BB69-23CF-44E3-9099-C40C66FF867C}">
                  <a14:compatExt spid="_x0000_s2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5946" name="Check Box 346" hidden="1">
              <a:extLst>
                <a:ext uri="{63B3BB69-23CF-44E3-9099-C40C66FF867C}">
                  <a14:compatExt spid="_x0000_s2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47" name="Check Box 347" hidden="1">
              <a:extLst>
                <a:ext uri="{63B3BB69-23CF-44E3-9099-C40C66FF867C}">
                  <a14:compatExt spid="_x0000_s2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48" name="Check Box 348" hidden="1">
              <a:extLst>
                <a:ext uri="{63B3BB69-23CF-44E3-9099-C40C66FF867C}">
                  <a14:compatExt spid="_x0000_s2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49" name="Check Box 349" hidden="1">
              <a:extLst>
                <a:ext uri="{63B3BB69-23CF-44E3-9099-C40C66FF867C}">
                  <a14:compatExt spid="_x0000_s2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50" name="Check Box 350" hidden="1">
              <a:extLst>
                <a:ext uri="{63B3BB69-23CF-44E3-9099-C40C66FF867C}">
                  <a14:compatExt spid="_x0000_s2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51" name="Check Box 351" hidden="1">
              <a:extLst>
                <a:ext uri="{63B3BB69-23CF-44E3-9099-C40C66FF867C}">
                  <a14:compatExt spid="_x0000_s2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52" name="Check Box 352" hidden="1">
              <a:extLst>
                <a:ext uri="{63B3BB69-23CF-44E3-9099-C40C66FF867C}">
                  <a14:compatExt spid="_x0000_s2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5953" name="Check Box 353" hidden="1">
              <a:extLst>
                <a:ext uri="{63B3BB69-23CF-44E3-9099-C40C66FF867C}">
                  <a14:compatExt spid="_x0000_s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5954" name="Check Box 354" hidden="1">
              <a:extLst>
                <a:ext uri="{63B3BB69-23CF-44E3-9099-C40C66FF867C}">
                  <a14:compatExt spid="_x0000_s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5955" name="Check Box 355" hidden="1">
              <a:extLst>
                <a:ext uri="{63B3BB69-23CF-44E3-9099-C40C66FF867C}">
                  <a14:compatExt spid="_x0000_s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5956" name="Check Box 356" hidden="1">
              <a:extLst>
                <a:ext uri="{63B3BB69-23CF-44E3-9099-C40C66FF867C}">
                  <a14:compatExt spid="_x0000_s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57" name="Check Box 357" hidden="1">
              <a:extLst>
                <a:ext uri="{63B3BB69-23CF-44E3-9099-C40C66FF867C}">
                  <a14:compatExt spid="_x0000_s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58" name="Check Box 358" hidden="1">
              <a:extLst>
                <a:ext uri="{63B3BB69-23CF-44E3-9099-C40C66FF867C}">
                  <a14:compatExt spid="_x0000_s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59" name="Check Box 359" hidden="1">
              <a:extLst>
                <a:ext uri="{63B3BB69-23CF-44E3-9099-C40C66FF867C}">
                  <a14:compatExt spid="_x0000_s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0" name="Check Box 360" hidden="1">
              <a:extLst>
                <a:ext uri="{63B3BB69-23CF-44E3-9099-C40C66FF867C}">
                  <a14:compatExt spid="_x0000_s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1" name="Check Box 361" hidden="1">
              <a:extLst>
                <a:ext uri="{63B3BB69-23CF-44E3-9099-C40C66FF867C}">
                  <a14:compatExt spid="_x0000_s2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2" name="Check Box 362" hidden="1">
              <a:extLst>
                <a:ext uri="{63B3BB69-23CF-44E3-9099-C40C66FF867C}">
                  <a14:compatExt spid="_x0000_s2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3" name="Check Box 363" hidden="1">
              <a:extLst>
                <a:ext uri="{63B3BB69-23CF-44E3-9099-C40C66FF867C}">
                  <a14:compatExt spid="_x0000_s25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4" name="Check Box 364" hidden="1">
              <a:extLst>
                <a:ext uri="{63B3BB69-23CF-44E3-9099-C40C66FF867C}">
                  <a14:compatExt spid="_x0000_s2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5" name="Check Box 365" hidden="1">
              <a:extLst>
                <a:ext uri="{63B3BB69-23CF-44E3-9099-C40C66FF867C}">
                  <a14:compatExt spid="_x0000_s2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6" name="Check Box 366" hidden="1">
              <a:extLst>
                <a:ext uri="{63B3BB69-23CF-44E3-9099-C40C66FF867C}">
                  <a14:compatExt spid="_x0000_s2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7" name="Check Box 367" hidden="1">
              <a:extLst>
                <a:ext uri="{63B3BB69-23CF-44E3-9099-C40C66FF867C}">
                  <a14:compatExt spid="_x0000_s2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68" name="Check Box 368" hidden="1">
              <a:extLst>
                <a:ext uri="{63B3BB69-23CF-44E3-9099-C40C66FF867C}">
                  <a14:compatExt spid="_x0000_s2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69" name="Check Box 369" hidden="1">
              <a:extLst>
                <a:ext uri="{63B3BB69-23CF-44E3-9099-C40C66FF867C}">
                  <a14:compatExt spid="_x0000_s2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0" name="Check Box 370" hidden="1">
              <a:extLst>
                <a:ext uri="{63B3BB69-23CF-44E3-9099-C40C66FF867C}">
                  <a14:compatExt spid="_x0000_s25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1" name="Check Box 371" hidden="1">
              <a:extLst>
                <a:ext uri="{63B3BB69-23CF-44E3-9099-C40C66FF867C}">
                  <a14:compatExt spid="_x0000_s2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2" name="Check Box 372" hidden="1">
              <a:extLst>
                <a:ext uri="{63B3BB69-23CF-44E3-9099-C40C66FF867C}">
                  <a14:compatExt spid="_x0000_s2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3" name="Check Box 373" hidden="1">
              <a:extLst>
                <a:ext uri="{63B3BB69-23CF-44E3-9099-C40C66FF867C}">
                  <a14:compatExt spid="_x0000_s2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4" name="Check Box 374" hidden="1">
              <a:extLst>
                <a:ext uri="{63B3BB69-23CF-44E3-9099-C40C66FF867C}">
                  <a14:compatExt spid="_x0000_s2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5" name="Check Box 375" hidden="1">
              <a:extLst>
                <a:ext uri="{63B3BB69-23CF-44E3-9099-C40C66FF867C}">
                  <a14:compatExt spid="_x0000_s2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6" name="Check Box 376" hidden="1">
              <a:extLst>
                <a:ext uri="{63B3BB69-23CF-44E3-9099-C40C66FF867C}">
                  <a14:compatExt spid="_x0000_s25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7" name="Check Box 377" hidden="1">
              <a:extLst>
                <a:ext uri="{63B3BB69-23CF-44E3-9099-C40C66FF867C}">
                  <a14:compatExt spid="_x0000_s2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8" name="Check Box 378" hidden="1">
              <a:extLst>
                <a:ext uri="{63B3BB69-23CF-44E3-9099-C40C66FF867C}">
                  <a14:compatExt spid="_x0000_s25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79" name="Check Box 379" hidden="1">
              <a:extLst>
                <a:ext uri="{63B3BB69-23CF-44E3-9099-C40C66FF867C}">
                  <a14:compatExt spid="_x0000_s2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80" name="Check Box 380" hidden="1">
              <a:extLst>
                <a:ext uri="{63B3BB69-23CF-44E3-9099-C40C66FF867C}">
                  <a14:compatExt spid="_x0000_s25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238125</xdr:rowOff>
        </xdr:to>
        <xdr:sp macro="" textlink="">
          <xdr:nvSpPr>
            <xdr:cNvPr id="25981" name="Check Box 381" hidden="1">
              <a:extLst>
                <a:ext uri="{63B3BB69-23CF-44E3-9099-C40C66FF867C}">
                  <a14:compatExt spid="_x0000_s25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82" name="Check Box 382" hidden="1">
              <a:extLst>
                <a:ext uri="{63B3BB69-23CF-44E3-9099-C40C66FF867C}">
                  <a14:compatExt spid="_x0000_s2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83" name="Check Box 383" hidden="1">
              <a:extLst>
                <a:ext uri="{63B3BB69-23CF-44E3-9099-C40C66FF867C}">
                  <a14:compatExt spid="_x0000_s2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84" name="Check Box 384" hidden="1">
              <a:extLst>
                <a:ext uri="{63B3BB69-23CF-44E3-9099-C40C66FF867C}">
                  <a14:compatExt spid="_x0000_s25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85" name="Check Box 385" hidden="1">
              <a:extLst>
                <a:ext uri="{63B3BB69-23CF-44E3-9099-C40C66FF867C}">
                  <a14:compatExt spid="_x0000_s2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86" name="Check Box 386" hidden="1">
              <a:extLst>
                <a:ext uri="{63B3BB69-23CF-44E3-9099-C40C66FF867C}">
                  <a14:compatExt spid="_x0000_s2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5987" name="Check Box 387" hidden="1">
              <a:extLst>
                <a:ext uri="{63B3BB69-23CF-44E3-9099-C40C66FF867C}">
                  <a14:compatExt spid="_x0000_s2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88" name="Check Box 388" hidden="1">
              <a:extLst>
                <a:ext uri="{63B3BB69-23CF-44E3-9099-C40C66FF867C}">
                  <a14:compatExt spid="_x0000_s2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89" name="Check Box 389" hidden="1">
              <a:extLst>
                <a:ext uri="{63B3BB69-23CF-44E3-9099-C40C66FF867C}">
                  <a14:compatExt spid="_x0000_s2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90" name="Check Box 390" hidden="1">
              <a:extLst>
                <a:ext uri="{63B3BB69-23CF-44E3-9099-C40C66FF867C}">
                  <a14:compatExt spid="_x0000_s2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91" name="Check Box 391" hidden="1">
              <a:extLst>
                <a:ext uri="{63B3BB69-23CF-44E3-9099-C40C66FF867C}">
                  <a14:compatExt spid="_x0000_s25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92" name="Check Box 392" hidden="1">
              <a:extLst>
                <a:ext uri="{63B3BB69-23CF-44E3-9099-C40C66FF867C}">
                  <a14:compatExt spid="_x0000_s25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93" name="Check Box 393" hidden="1">
              <a:extLst>
                <a:ext uri="{63B3BB69-23CF-44E3-9099-C40C66FF867C}">
                  <a14:compatExt spid="_x0000_s2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5994" name="Check Box 394" hidden="1">
              <a:extLst>
                <a:ext uri="{63B3BB69-23CF-44E3-9099-C40C66FF867C}">
                  <a14:compatExt spid="_x0000_s25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95" name="Check Box 395" hidden="1">
              <a:extLst>
                <a:ext uri="{63B3BB69-23CF-44E3-9099-C40C66FF867C}">
                  <a14:compatExt spid="_x0000_s2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5996" name="Check Box 396" hidden="1">
              <a:extLst>
                <a:ext uri="{63B3BB69-23CF-44E3-9099-C40C66FF867C}">
                  <a14:compatExt spid="_x0000_s2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97" name="Check Box 397" hidden="1">
              <a:extLst>
                <a:ext uri="{63B3BB69-23CF-44E3-9099-C40C66FF867C}">
                  <a14:compatExt spid="_x0000_s25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98" name="Check Box 398" hidden="1">
              <a:extLst>
                <a:ext uri="{63B3BB69-23CF-44E3-9099-C40C66FF867C}">
                  <a14:compatExt spid="_x0000_s2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5999" name="Check Box 399" hidden="1">
              <a:extLst>
                <a:ext uri="{63B3BB69-23CF-44E3-9099-C40C66FF867C}">
                  <a14:compatExt spid="_x0000_s25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0" name="Check Box 400" hidden="1">
              <a:extLst>
                <a:ext uri="{63B3BB69-23CF-44E3-9099-C40C66FF867C}">
                  <a14:compatExt spid="_x0000_s26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1" name="Check Box 401" hidden="1">
              <a:extLst>
                <a:ext uri="{63B3BB69-23CF-44E3-9099-C40C66FF867C}">
                  <a14:compatExt spid="_x0000_s26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2" name="Check Box 402" hidden="1">
              <a:extLst>
                <a:ext uri="{63B3BB69-23CF-44E3-9099-C40C66FF867C}">
                  <a14:compatExt spid="_x0000_s26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3" name="Check Box 403" hidden="1">
              <a:extLst>
                <a:ext uri="{63B3BB69-23CF-44E3-9099-C40C66FF867C}">
                  <a14:compatExt spid="_x0000_s26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4" name="Check Box 404" hidden="1">
              <a:extLst>
                <a:ext uri="{63B3BB69-23CF-44E3-9099-C40C66FF867C}">
                  <a14:compatExt spid="_x0000_s26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5" name="Check Box 405" hidden="1">
              <a:extLst>
                <a:ext uri="{63B3BB69-23CF-44E3-9099-C40C66FF867C}">
                  <a14:compatExt spid="_x0000_s26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6" name="Check Box 406" hidden="1">
              <a:extLst>
                <a:ext uri="{63B3BB69-23CF-44E3-9099-C40C66FF867C}">
                  <a14:compatExt spid="_x0000_s26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7" name="Check Box 407" hidden="1">
              <a:extLst>
                <a:ext uri="{63B3BB69-23CF-44E3-9099-C40C66FF867C}">
                  <a14:compatExt spid="_x0000_s26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8" name="Check Box 408" hidden="1">
              <a:extLst>
                <a:ext uri="{63B3BB69-23CF-44E3-9099-C40C66FF867C}">
                  <a14:compatExt spid="_x0000_s26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09" name="Check Box 409" hidden="1">
              <a:extLst>
                <a:ext uri="{63B3BB69-23CF-44E3-9099-C40C66FF867C}">
                  <a14:compatExt spid="_x0000_s26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0" name="Check Box 410" hidden="1">
              <a:extLst>
                <a:ext uri="{63B3BB69-23CF-44E3-9099-C40C66FF867C}">
                  <a14:compatExt spid="_x0000_s26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1" name="Check Box 411" hidden="1">
              <a:extLst>
                <a:ext uri="{63B3BB69-23CF-44E3-9099-C40C66FF867C}">
                  <a14:compatExt spid="_x0000_s26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2" name="Check Box 412" hidden="1">
              <a:extLst>
                <a:ext uri="{63B3BB69-23CF-44E3-9099-C40C66FF867C}">
                  <a14:compatExt spid="_x0000_s26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3" name="Check Box 413" hidden="1">
              <a:extLst>
                <a:ext uri="{63B3BB69-23CF-44E3-9099-C40C66FF867C}">
                  <a14:compatExt spid="_x0000_s26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4" name="Check Box 414" hidden="1">
              <a:extLst>
                <a:ext uri="{63B3BB69-23CF-44E3-9099-C40C66FF867C}">
                  <a14:compatExt spid="_x0000_s26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5" name="Check Box 415" hidden="1">
              <a:extLst>
                <a:ext uri="{63B3BB69-23CF-44E3-9099-C40C66FF867C}">
                  <a14:compatExt spid="_x0000_s26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6" name="Check Box 416" hidden="1">
              <a:extLst>
                <a:ext uri="{63B3BB69-23CF-44E3-9099-C40C66FF867C}">
                  <a14:compatExt spid="_x0000_s26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7" name="Check Box 417" hidden="1">
              <a:extLst>
                <a:ext uri="{63B3BB69-23CF-44E3-9099-C40C66FF867C}">
                  <a14:compatExt spid="_x0000_s2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8" name="Check Box 418" hidden="1">
              <a:extLst>
                <a:ext uri="{63B3BB69-23CF-44E3-9099-C40C66FF867C}">
                  <a14:compatExt spid="_x0000_s2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19" name="Check Box 419" hidden="1">
              <a:extLst>
                <a:ext uri="{63B3BB69-23CF-44E3-9099-C40C66FF867C}">
                  <a14:compatExt spid="_x0000_s2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20" name="Check Box 420" hidden="1">
              <a:extLst>
                <a:ext uri="{63B3BB69-23CF-44E3-9099-C40C66FF867C}">
                  <a14:compatExt spid="_x0000_s2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21" name="Check Box 421" hidden="1">
              <a:extLst>
                <a:ext uri="{63B3BB69-23CF-44E3-9099-C40C66FF867C}">
                  <a14:compatExt spid="_x0000_s2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22" name="Check Box 422" hidden="1">
              <a:extLst>
                <a:ext uri="{63B3BB69-23CF-44E3-9099-C40C66FF867C}">
                  <a14:compatExt spid="_x0000_s2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23" name="Check Box 423" hidden="1">
              <a:extLst>
                <a:ext uri="{63B3BB69-23CF-44E3-9099-C40C66FF867C}">
                  <a14:compatExt spid="_x0000_s2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24" name="Check Box 424" hidden="1">
              <a:extLst>
                <a:ext uri="{63B3BB69-23CF-44E3-9099-C40C66FF867C}">
                  <a14:compatExt spid="_x0000_s2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25" name="Check Box 425" hidden="1">
              <a:extLst>
                <a:ext uri="{63B3BB69-23CF-44E3-9099-C40C66FF867C}">
                  <a14:compatExt spid="_x0000_s2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26" name="Check Box 426" hidden="1">
              <a:extLst>
                <a:ext uri="{63B3BB69-23CF-44E3-9099-C40C66FF867C}">
                  <a14:compatExt spid="_x0000_s2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27" name="Check Box 427" hidden="1">
              <a:extLst>
                <a:ext uri="{63B3BB69-23CF-44E3-9099-C40C66FF867C}">
                  <a14:compatExt spid="_x0000_s2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28" name="Check Box 428" hidden="1">
              <a:extLst>
                <a:ext uri="{63B3BB69-23CF-44E3-9099-C40C66FF867C}">
                  <a14:compatExt spid="_x0000_s2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29" name="Check Box 429" hidden="1">
              <a:extLst>
                <a:ext uri="{63B3BB69-23CF-44E3-9099-C40C66FF867C}">
                  <a14:compatExt spid="_x0000_s2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30" name="Check Box 430" hidden="1">
              <a:extLst>
                <a:ext uri="{63B3BB69-23CF-44E3-9099-C40C66FF867C}">
                  <a14:compatExt spid="_x0000_s2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31" name="Check Box 431" hidden="1">
              <a:extLst>
                <a:ext uri="{63B3BB69-23CF-44E3-9099-C40C66FF867C}">
                  <a14:compatExt spid="_x0000_s26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32" name="Check Box 432" hidden="1">
              <a:extLst>
                <a:ext uri="{63B3BB69-23CF-44E3-9099-C40C66FF867C}">
                  <a14:compatExt spid="_x0000_s26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33" name="Check Box 433" hidden="1">
              <a:extLst>
                <a:ext uri="{63B3BB69-23CF-44E3-9099-C40C66FF867C}">
                  <a14:compatExt spid="_x0000_s2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34" name="Check Box 434" hidden="1">
              <a:extLst>
                <a:ext uri="{63B3BB69-23CF-44E3-9099-C40C66FF867C}">
                  <a14:compatExt spid="_x0000_s2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35" name="Check Box 435" hidden="1">
              <a:extLst>
                <a:ext uri="{63B3BB69-23CF-44E3-9099-C40C66FF867C}">
                  <a14:compatExt spid="_x0000_s2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36" name="Check Box 436" hidden="1">
              <a:extLst>
                <a:ext uri="{63B3BB69-23CF-44E3-9099-C40C66FF867C}">
                  <a14:compatExt spid="_x0000_s2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037" name="Check Box 437" hidden="1">
              <a:extLst>
                <a:ext uri="{63B3BB69-23CF-44E3-9099-C40C66FF867C}">
                  <a14:compatExt spid="_x0000_s2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038" name="Check Box 438" hidden="1">
              <a:extLst>
                <a:ext uri="{63B3BB69-23CF-44E3-9099-C40C66FF867C}">
                  <a14:compatExt spid="_x0000_s2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039" name="Check Box 439" hidden="1">
              <a:extLst>
                <a:ext uri="{63B3BB69-23CF-44E3-9099-C40C66FF867C}">
                  <a14:compatExt spid="_x0000_s2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040" name="Check Box 440" hidden="1">
              <a:extLst>
                <a:ext uri="{63B3BB69-23CF-44E3-9099-C40C66FF867C}">
                  <a14:compatExt spid="_x0000_s26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41" name="Check Box 441" hidden="1">
              <a:extLst>
                <a:ext uri="{63B3BB69-23CF-44E3-9099-C40C66FF867C}">
                  <a14:compatExt spid="_x0000_s2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42" name="Check Box 442" hidden="1">
              <a:extLst>
                <a:ext uri="{63B3BB69-23CF-44E3-9099-C40C66FF867C}">
                  <a14:compatExt spid="_x0000_s26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43" name="Check Box 443" hidden="1">
              <a:extLst>
                <a:ext uri="{63B3BB69-23CF-44E3-9099-C40C66FF867C}">
                  <a14:compatExt spid="_x0000_s2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44" name="Check Box 444" hidden="1">
              <a:extLst>
                <a:ext uri="{63B3BB69-23CF-44E3-9099-C40C66FF867C}">
                  <a14:compatExt spid="_x0000_s2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45" name="Check Box 445" hidden="1">
              <a:extLst>
                <a:ext uri="{63B3BB69-23CF-44E3-9099-C40C66FF867C}">
                  <a14:compatExt spid="_x0000_s2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46" name="Check Box 446" hidden="1">
              <a:extLst>
                <a:ext uri="{63B3BB69-23CF-44E3-9099-C40C66FF867C}">
                  <a14:compatExt spid="_x0000_s2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047" name="Check Box 447" hidden="1">
              <a:extLst>
                <a:ext uri="{63B3BB69-23CF-44E3-9099-C40C66FF867C}">
                  <a14:compatExt spid="_x0000_s2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048" name="Check Box 448" hidden="1">
              <a:extLst>
                <a:ext uri="{63B3BB69-23CF-44E3-9099-C40C66FF867C}">
                  <a14:compatExt spid="_x0000_s2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049" name="Check Box 449" hidden="1">
              <a:extLst>
                <a:ext uri="{63B3BB69-23CF-44E3-9099-C40C66FF867C}">
                  <a14:compatExt spid="_x0000_s2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050" name="Check Box 450" hidden="1">
              <a:extLst>
                <a:ext uri="{63B3BB69-23CF-44E3-9099-C40C66FF867C}">
                  <a14:compatExt spid="_x0000_s2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51" name="Check Box 451" hidden="1">
              <a:extLst>
                <a:ext uri="{63B3BB69-23CF-44E3-9099-C40C66FF867C}">
                  <a14:compatExt spid="_x0000_s2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52" name="Check Box 452" hidden="1">
              <a:extLst>
                <a:ext uri="{63B3BB69-23CF-44E3-9099-C40C66FF867C}">
                  <a14:compatExt spid="_x0000_s2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53" name="Check Box 453" hidden="1">
              <a:extLst>
                <a:ext uri="{63B3BB69-23CF-44E3-9099-C40C66FF867C}">
                  <a14:compatExt spid="_x0000_s2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54" name="Check Box 454" hidden="1">
              <a:extLst>
                <a:ext uri="{63B3BB69-23CF-44E3-9099-C40C66FF867C}">
                  <a14:compatExt spid="_x0000_s2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55" name="Check Box 455" hidden="1">
              <a:extLst>
                <a:ext uri="{63B3BB69-23CF-44E3-9099-C40C66FF867C}">
                  <a14:compatExt spid="_x0000_s2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56" name="Check Box 456" hidden="1">
              <a:extLst>
                <a:ext uri="{63B3BB69-23CF-44E3-9099-C40C66FF867C}">
                  <a14:compatExt spid="_x0000_s2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57" name="Check Box 457" hidden="1">
              <a:extLst>
                <a:ext uri="{63B3BB69-23CF-44E3-9099-C40C66FF867C}">
                  <a14:compatExt spid="_x0000_s2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58" name="Check Box 458" hidden="1">
              <a:extLst>
                <a:ext uri="{63B3BB69-23CF-44E3-9099-C40C66FF867C}">
                  <a14:compatExt spid="_x0000_s2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59" name="Check Box 459" hidden="1">
              <a:extLst>
                <a:ext uri="{63B3BB69-23CF-44E3-9099-C40C66FF867C}">
                  <a14:compatExt spid="_x0000_s2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60" name="Check Box 460" hidden="1">
              <a:extLst>
                <a:ext uri="{63B3BB69-23CF-44E3-9099-C40C66FF867C}">
                  <a14:compatExt spid="_x0000_s2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61" name="Check Box 461" hidden="1">
              <a:extLst>
                <a:ext uri="{63B3BB69-23CF-44E3-9099-C40C66FF867C}">
                  <a14:compatExt spid="_x0000_s2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62" name="Check Box 462" hidden="1">
              <a:extLst>
                <a:ext uri="{63B3BB69-23CF-44E3-9099-C40C66FF867C}">
                  <a14:compatExt spid="_x0000_s2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63" name="Check Box 463" hidden="1">
              <a:extLst>
                <a:ext uri="{63B3BB69-23CF-44E3-9099-C40C66FF867C}">
                  <a14:compatExt spid="_x0000_s2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64" name="Check Box 464" hidden="1">
              <a:extLst>
                <a:ext uri="{63B3BB69-23CF-44E3-9099-C40C66FF867C}">
                  <a14:compatExt spid="_x0000_s2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65" name="Check Box 465" hidden="1">
              <a:extLst>
                <a:ext uri="{63B3BB69-23CF-44E3-9099-C40C66FF867C}">
                  <a14:compatExt spid="_x0000_s2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66" name="Check Box 466" hidden="1">
              <a:extLst>
                <a:ext uri="{63B3BB69-23CF-44E3-9099-C40C66FF867C}">
                  <a14:compatExt spid="_x0000_s2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67" name="Check Box 467" hidden="1">
              <a:extLst>
                <a:ext uri="{63B3BB69-23CF-44E3-9099-C40C66FF867C}">
                  <a14:compatExt spid="_x0000_s2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68" name="Check Box 468" hidden="1">
              <a:extLst>
                <a:ext uri="{63B3BB69-23CF-44E3-9099-C40C66FF867C}">
                  <a14:compatExt spid="_x0000_s2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69" name="Check Box 469" hidden="1">
              <a:extLst>
                <a:ext uri="{63B3BB69-23CF-44E3-9099-C40C66FF867C}">
                  <a14:compatExt spid="_x0000_s2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70" name="Check Box 470" hidden="1">
              <a:extLst>
                <a:ext uri="{63B3BB69-23CF-44E3-9099-C40C66FF867C}">
                  <a14:compatExt spid="_x0000_s2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71" name="Check Box 471" hidden="1">
              <a:extLst>
                <a:ext uri="{63B3BB69-23CF-44E3-9099-C40C66FF867C}">
                  <a14:compatExt spid="_x0000_s2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72" name="Check Box 472" hidden="1">
              <a:extLst>
                <a:ext uri="{63B3BB69-23CF-44E3-9099-C40C66FF867C}">
                  <a14:compatExt spid="_x0000_s2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73" name="Check Box 473" hidden="1">
              <a:extLst>
                <a:ext uri="{63B3BB69-23CF-44E3-9099-C40C66FF867C}">
                  <a14:compatExt spid="_x0000_s2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74" name="Check Box 474" hidden="1">
              <a:extLst>
                <a:ext uri="{63B3BB69-23CF-44E3-9099-C40C66FF867C}">
                  <a14:compatExt spid="_x0000_s2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75" name="Check Box 475" hidden="1">
              <a:extLst>
                <a:ext uri="{63B3BB69-23CF-44E3-9099-C40C66FF867C}">
                  <a14:compatExt spid="_x0000_s2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76" name="Check Box 476" hidden="1">
              <a:extLst>
                <a:ext uri="{63B3BB69-23CF-44E3-9099-C40C66FF867C}">
                  <a14:compatExt spid="_x0000_s2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77" name="Check Box 477" hidden="1">
              <a:extLst>
                <a:ext uri="{63B3BB69-23CF-44E3-9099-C40C66FF867C}">
                  <a14:compatExt spid="_x0000_s2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78" name="Check Box 478" hidden="1">
              <a:extLst>
                <a:ext uri="{63B3BB69-23CF-44E3-9099-C40C66FF867C}">
                  <a14:compatExt spid="_x0000_s2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079" name="Check Box 479" hidden="1">
              <a:extLst>
                <a:ext uri="{63B3BB69-23CF-44E3-9099-C40C66FF867C}">
                  <a14:compatExt spid="_x0000_s2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80" name="Check Box 480" hidden="1">
              <a:extLst>
                <a:ext uri="{63B3BB69-23CF-44E3-9099-C40C66FF867C}">
                  <a14:compatExt spid="_x0000_s2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081" name="Check Box 481" hidden="1">
              <a:extLst>
                <a:ext uri="{63B3BB69-23CF-44E3-9099-C40C66FF867C}">
                  <a14:compatExt spid="_x0000_s2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82" name="Check Box 482" hidden="1">
              <a:extLst>
                <a:ext uri="{63B3BB69-23CF-44E3-9099-C40C66FF867C}">
                  <a14:compatExt spid="_x0000_s2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83" name="Check Box 483" hidden="1">
              <a:extLst>
                <a:ext uri="{63B3BB69-23CF-44E3-9099-C40C66FF867C}">
                  <a14:compatExt spid="_x0000_s2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84" name="Check Box 484" hidden="1">
              <a:extLst>
                <a:ext uri="{63B3BB69-23CF-44E3-9099-C40C66FF867C}">
                  <a14:compatExt spid="_x0000_s2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85" name="Check Box 485" hidden="1">
              <a:extLst>
                <a:ext uri="{63B3BB69-23CF-44E3-9099-C40C66FF867C}">
                  <a14:compatExt spid="_x0000_s2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86" name="Check Box 486" hidden="1">
              <a:extLst>
                <a:ext uri="{63B3BB69-23CF-44E3-9099-C40C66FF867C}">
                  <a14:compatExt spid="_x0000_s2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87" name="Check Box 487" hidden="1">
              <a:extLst>
                <a:ext uri="{63B3BB69-23CF-44E3-9099-C40C66FF867C}">
                  <a14:compatExt spid="_x0000_s2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88" name="Check Box 488" hidden="1">
              <a:extLst>
                <a:ext uri="{63B3BB69-23CF-44E3-9099-C40C66FF867C}">
                  <a14:compatExt spid="_x0000_s2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89" name="Check Box 489" hidden="1">
              <a:extLst>
                <a:ext uri="{63B3BB69-23CF-44E3-9099-C40C66FF867C}">
                  <a14:compatExt spid="_x0000_s2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90" name="Check Box 490" hidden="1">
              <a:extLst>
                <a:ext uri="{63B3BB69-23CF-44E3-9099-C40C66FF867C}">
                  <a14:compatExt spid="_x0000_s2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91" name="Check Box 491" hidden="1">
              <a:extLst>
                <a:ext uri="{63B3BB69-23CF-44E3-9099-C40C66FF867C}">
                  <a14:compatExt spid="_x0000_s2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92" name="Check Box 492" hidden="1">
              <a:extLst>
                <a:ext uri="{63B3BB69-23CF-44E3-9099-C40C66FF867C}">
                  <a14:compatExt spid="_x0000_s2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93" name="Check Box 493" hidden="1">
              <a:extLst>
                <a:ext uri="{63B3BB69-23CF-44E3-9099-C40C66FF867C}">
                  <a14:compatExt spid="_x0000_s2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94" name="Check Box 494" hidden="1">
              <a:extLst>
                <a:ext uri="{63B3BB69-23CF-44E3-9099-C40C66FF867C}">
                  <a14:compatExt spid="_x0000_s2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095" name="Check Box 495" hidden="1">
              <a:extLst>
                <a:ext uri="{63B3BB69-23CF-44E3-9099-C40C66FF867C}">
                  <a14:compatExt spid="_x0000_s2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96" name="Check Box 496" hidden="1">
              <a:extLst>
                <a:ext uri="{63B3BB69-23CF-44E3-9099-C40C66FF867C}">
                  <a14:compatExt spid="_x0000_s2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97" name="Check Box 497" hidden="1">
              <a:extLst>
                <a:ext uri="{63B3BB69-23CF-44E3-9099-C40C66FF867C}">
                  <a14:compatExt spid="_x0000_s2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98" name="Check Box 498" hidden="1">
              <a:extLst>
                <a:ext uri="{63B3BB69-23CF-44E3-9099-C40C66FF867C}">
                  <a14:compatExt spid="_x0000_s2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099" name="Check Box 499" hidden="1">
              <a:extLst>
                <a:ext uri="{63B3BB69-23CF-44E3-9099-C40C66FF867C}">
                  <a14:compatExt spid="_x0000_s2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0" name="Check Box 500" hidden="1">
              <a:extLst>
                <a:ext uri="{63B3BB69-23CF-44E3-9099-C40C66FF867C}">
                  <a14:compatExt spid="_x0000_s2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1" name="Check Box 501" hidden="1">
              <a:extLst>
                <a:ext uri="{63B3BB69-23CF-44E3-9099-C40C66FF867C}">
                  <a14:compatExt spid="_x0000_s2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2" name="Check Box 502" hidden="1">
              <a:extLst>
                <a:ext uri="{63B3BB69-23CF-44E3-9099-C40C66FF867C}">
                  <a14:compatExt spid="_x0000_s26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3" name="Check Box 503" hidden="1">
              <a:extLst>
                <a:ext uri="{63B3BB69-23CF-44E3-9099-C40C66FF867C}">
                  <a14:compatExt spid="_x0000_s26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4" name="Check Box 504" hidden="1">
              <a:extLst>
                <a:ext uri="{63B3BB69-23CF-44E3-9099-C40C66FF867C}">
                  <a14:compatExt spid="_x0000_s2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5" name="Check Box 505" hidden="1">
              <a:extLst>
                <a:ext uri="{63B3BB69-23CF-44E3-9099-C40C66FF867C}">
                  <a14:compatExt spid="_x0000_s26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6" name="Check Box 506" hidden="1">
              <a:extLst>
                <a:ext uri="{63B3BB69-23CF-44E3-9099-C40C66FF867C}">
                  <a14:compatExt spid="_x0000_s26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7" name="Check Box 507" hidden="1">
              <a:extLst>
                <a:ext uri="{63B3BB69-23CF-44E3-9099-C40C66FF867C}">
                  <a14:compatExt spid="_x0000_s26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8" name="Check Box 508" hidden="1">
              <a:extLst>
                <a:ext uri="{63B3BB69-23CF-44E3-9099-C40C66FF867C}">
                  <a14:compatExt spid="_x0000_s2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09" name="Check Box 509" hidden="1">
              <a:extLst>
                <a:ext uri="{63B3BB69-23CF-44E3-9099-C40C66FF867C}">
                  <a14:compatExt spid="_x0000_s2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10" name="Check Box 510" hidden="1">
              <a:extLst>
                <a:ext uri="{63B3BB69-23CF-44E3-9099-C40C66FF867C}">
                  <a14:compatExt spid="_x0000_s26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11" name="Check Box 511" hidden="1">
              <a:extLst>
                <a:ext uri="{63B3BB69-23CF-44E3-9099-C40C66FF867C}">
                  <a14:compatExt spid="_x0000_s26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12" name="Check Box 512" hidden="1">
              <a:extLst>
                <a:ext uri="{63B3BB69-23CF-44E3-9099-C40C66FF867C}">
                  <a14:compatExt spid="_x0000_s26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13" name="Check Box 513" hidden="1">
              <a:extLst>
                <a:ext uri="{63B3BB69-23CF-44E3-9099-C40C66FF867C}">
                  <a14:compatExt spid="_x0000_s2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14" name="Check Box 514" hidden="1">
              <a:extLst>
                <a:ext uri="{63B3BB69-23CF-44E3-9099-C40C66FF867C}">
                  <a14:compatExt spid="_x0000_s26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323850</xdr:rowOff>
        </xdr:to>
        <xdr:sp macro="" textlink="">
          <xdr:nvSpPr>
            <xdr:cNvPr id="26115" name="Check Box 515" hidden="1">
              <a:extLst>
                <a:ext uri="{63B3BB69-23CF-44E3-9099-C40C66FF867C}">
                  <a14:compatExt spid="_x0000_s26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323850</xdr:rowOff>
        </xdr:to>
        <xdr:sp macro="" textlink="">
          <xdr:nvSpPr>
            <xdr:cNvPr id="26116" name="Check Box 516" hidden="1">
              <a:extLst>
                <a:ext uri="{63B3BB69-23CF-44E3-9099-C40C66FF867C}">
                  <a14:compatExt spid="_x0000_s26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323850</xdr:rowOff>
        </xdr:to>
        <xdr:sp macro="" textlink="">
          <xdr:nvSpPr>
            <xdr:cNvPr id="26117" name="Check Box 517" hidden="1">
              <a:extLst>
                <a:ext uri="{63B3BB69-23CF-44E3-9099-C40C66FF867C}">
                  <a14:compatExt spid="_x0000_s26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18" name="Check Box 518" hidden="1">
              <a:extLst>
                <a:ext uri="{63B3BB69-23CF-44E3-9099-C40C66FF867C}">
                  <a14:compatExt spid="_x0000_s26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19" name="Check Box 519" hidden="1">
              <a:extLst>
                <a:ext uri="{63B3BB69-23CF-44E3-9099-C40C66FF867C}">
                  <a14:compatExt spid="_x0000_s26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20" name="Check Box 520" hidden="1">
              <a:extLst>
                <a:ext uri="{63B3BB69-23CF-44E3-9099-C40C66FF867C}">
                  <a14:compatExt spid="_x0000_s26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21" name="Check Box 521" hidden="1">
              <a:extLst>
                <a:ext uri="{63B3BB69-23CF-44E3-9099-C40C66FF867C}">
                  <a14:compatExt spid="_x0000_s26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22" name="Check Box 522" hidden="1">
              <a:extLst>
                <a:ext uri="{63B3BB69-23CF-44E3-9099-C40C66FF867C}">
                  <a14:compatExt spid="_x0000_s26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23" name="Check Box 523" hidden="1">
              <a:extLst>
                <a:ext uri="{63B3BB69-23CF-44E3-9099-C40C66FF867C}">
                  <a14:compatExt spid="_x0000_s26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24" name="Check Box 524" hidden="1">
              <a:extLst>
                <a:ext uri="{63B3BB69-23CF-44E3-9099-C40C66FF867C}">
                  <a14:compatExt spid="_x0000_s2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25" name="Check Box 525" hidden="1">
              <a:extLst>
                <a:ext uri="{63B3BB69-23CF-44E3-9099-C40C66FF867C}">
                  <a14:compatExt spid="_x0000_s2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26" name="Check Box 526" hidden="1">
              <a:extLst>
                <a:ext uri="{63B3BB69-23CF-44E3-9099-C40C66FF867C}">
                  <a14:compatExt spid="_x0000_s2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27" name="Check Box 527" hidden="1">
              <a:extLst>
                <a:ext uri="{63B3BB69-23CF-44E3-9099-C40C66FF867C}">
                  <a14:compatExt spid="_x0000_s2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128" name="Check Box 528" hidden="1">
              <a:extLst>
                <a:ext uri="{63B3BB69-23CF-44E3-9099-C40C66FF867C}">
                  <a14:compatExt spid="_x0000_s2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129" name="Check Box 529" hidden="1">
              <a:extLst>
                <a:ext uri="{63B3BB69-23CF-44E3-9099-C40C66FF867C}">
                  <a14:compatExt spid="_x0000_s2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130" name="Check Box 530" hidden="1">
              <a:extLst>
                <a:ext uri="{63B3BB69-23CF-44E3-9099-C40C66FF867C}">
                  <a14:compatExt spid="_x0000_s2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131" name="Check Box 531" hidden="1">
              <a:extLst>
                <a:ext uri="{63B3BB69-23CF-44E3-9099-C40C66FF867C}">
                  <a14:compatExt spid="_x0000_s2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32" name="Check Box 532" hidden="1">
              <a:extLst>
                <a:ext uri="{63B3BB69-23CF-44E3-9099-C40C66FF867C}">
                  <a14:compatExt spid="_x0000_s2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33" name="Check Box 533" hidden="1">
              <a:extLst>
                <a:ext uri="{63B3BB69-23CF-44E3-9099-C40C66FF867C}">
                  <a14:compatExt spid="_x0000_s2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34" name="Check Box 534" hidden="1">
              <a:extLst>
                <a:ext uri="{63B3BB69-23CF-44E3-9099-C40C66FF867C}">
                  <a14:compatExt spid="_x0000_s2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35" name="Check Box 535" hidden="1">
              <a:extLst>
                <a:ext uri="{63B3BB69-23CF-44E3-9099-C40C66FF867C}">
                  <a14:compatExt spid="_x0000_s2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36" name="Check Box 536" hidden="1">
              <a:extLst>
                <a:ext uri="{63B3BB69-23CF-44E3-9099-C40C66FF867C}">
                  <a14:compatExt spid="_x0000_s2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37" name="Check Box 537" hidden="1">
              <a:extLst>
                <a:ext uri="{63B3BB69-23CF-44E3-9099-C40C66FF867C}">
                  <a14:compatExt spid="_x0000_s2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138" name="Check Box 538" hidden="1">
              <a:extLst>
                <a:ext uri="{63B3BB69-23CF-44E3-9099-C40C66FF867C}">
                  <a14:compatExt spid="_x0000_s2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139" name="Check Box 539" hidden="1">
              <a:extLst>
                <a:ext uri="{63B3BB69-23CF-44E3-9099-C40C66FF867C}">
                  <a14:compatExt spid="_x0000_s26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140" name="Check Box 540" hidden="1">
              <a:extLst>
                <a:ext uri="{63B3BB69-23CF-44E3-9099-C40C66FF867C}">
                  <a14:compatExt spid="_x0000_s2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141" name="Check Box 541" hidden="1">
              <a:extLst>
                <a:ext uri="{63B3BB69-23CF-44E3-9099-C40C66FF867C}">
                  <a14:compatExt spid="_x0000_s2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42" name="Check Box 542" hidden="1">
              <a:extLst>
                <a:ext uri="{63B3BB69-23CF-44E3-9099-C40C66FF867C}">
                  <a14:compatExt spid="_x0000_s2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43" name="Check Box 543" hidden="1">
              <a:extLst>
                <a:ext uri="{63B3BB69-23CF-44E3-9099-C40C66FF867C}">
                  <a14:compatExt spid="_x0000_s2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44" name="Check Box 544" hidden="1">
              <a:extLst>
                <a:ext uri="{63B3BB69-23CF-44E3-9099-C40C66FF867C}">
                  <a14:compatExt spid="_x0000_s2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45" name="Check Box 545" hidden="1">
              <a:extLst>
                <a:ext uri="{63B3BB69-23CF-44E3-9099-C40C66FF867C}">
                  <a14:compatExt spid="_x0000_s2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46" name="Check Box 546" hidden="1">
              <a:extLst>
                <a:ext uri="{63B3BB69-23CF-44E3-9099-C40C66FF867C}">
                  <a14:compatExt spid="_x0000_s2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47" name="Check Box 547" hidden="1">
              <a:extLst>
                <a:ext uri="{63B3BB69-23CF-44E3-9099-C40C66FF867C}">
                  <a14:compatExt spid="_x0000_s2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48" name="Check Box 548" hidden="1">
              <a:extLst>
                <a:ext uri="{63B3BB69-23CF-44E3-9099-C40C66FF867C}">
                  <a14:compatExt spid="_x0000_s2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49" name="Check Box 549" hidden="1">
              <a:extLst>
                <a:ext uri="{63B3BB69-23CF-44E3-9099-C40C66FF867C}">
                  <a14:compatExt spid="_x0000_s2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50" name="Check Box 550" hidden="1">
              <a:extLst>
                <a:ext uri="{63B3BB69-23CF-44E3-9099-C40C66FF867C}">
                  <a14:compatExt spid="_x0000_s2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51" name="Check Box 551" hidden="1">
              <a:extLst>
                <a:ext uri="{63B3BB69-23CF-44E3-9099-C40C66FF867C}">
                  <a14:compatExt spid="_x0000_s2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52" name="Check Box 552" hidden="1">
              <a:extLst>
                <a:ext uri="{63B3BB69-23CF-44E3-9099-C40C66FF867C}">
                  <a14:compatExt spid="_x0000_s2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53" name="Check Box 553" hidden="1">
              <a:extLst>
                <a:ext uri="{63B3BB69-23CF-44E3-9099-C40C66FF867C}">
                  <a14:compatExt spid="_x0000_s2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54" name="Check Box 554" hidden="1">
              <a:extLst>
                <a:ext uri="{63B3BB69-23CF-44E3-9099-C40C66FF867C}">
                  <a14:compatExt spid="_x0000_s2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55" name="Check Box 555" hidden="1">
              <a:extLst>
                <a:ext uri="{63B3BB69-23CF-44E3-9099-C40C66FF867C}">
                  <a14:compatExt spid="_x0000_s2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56" name="Check Box 556" hidden="1">
              <a:extLst>
                <a:ext uri="{63B3BB69-23CF-44E3-9099-C40C66FF867C}">
                  <a14:compatExt spid="_x0000_s2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57" name="Check Box 557" hidden="1">
              <a:extLst>
                <a:ext uri="{63B3BB69-23CF-44E3-9099-C40C66FF867C}">
                  <a14:compatExt spid="_x0000_s2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58" name="Check Box 558" hidden="1">
              <a:extLst>
                <a:ext uri="{63B3BB69-23CF-44E3-9099-C40C66FF867C}">
                  <a14:compatExt spid="_x0000_s2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59" name="Check Box 559" hidden="1">
              <a:extLst>
                <a:ext uri="{63B3BB69-23CF-44E3-9099-C40C66FF867C}">
                  <a14:compatExt spid="_x0000_s2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60" name="Check Box 560" hidden="1">
              <a:extLst>
                <a:ext uri="{63B3BB69-23CF-44E3-9099-C40C66FF867C}">
                  <a14:compatExt spid="_x0000_s2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61" name="Check Box 561" hidden="1">
              <a:extLst>
                <a:ext uri="{63B3BB69-23CF-44E3-9099-C40C66FF867C}">
                  <a14:compatExt spid="_x0000_s2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62" name="Check Box 562" hidden="1">
              <a:extLst>
                <a:ext uri="{63B3BB69-23CF-44E3-9099-C40C66FF867C}">
                  <a14:compatExt spid="_x0000_s2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63" name="Check Box 563" hidden="1">
              <a:extLst>
                <a:ext uri="{63B3BB69-23CF-44E3-9099-C40C66FF867C}">
                  <a14:compatExt spid="_x0000_s2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323850</xdr:rowOff>
        </xdr:to>
        <xdr:sp macro="" textlink="">
          <xdr:nvSpPr>
            <xdr:cNvPr id="26164" name="Check Box 564" hidden="1">
              <a:extLst>
                <a:ext uri="{63B3BB69-23CF-44E3-9099-C40C66FF867C}">
                  <a14:compatExt spid="_x0000_s2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323850</xdr:rowOff>
        </xdr:to>
        <xdr:sp macro="" textlink="">
          <xdr:nvSpPr>
            <xdr:cNvPr id="26165" name="Check Box 565" hidden="1">
              <a:extLst>
                <a:ext uri="{63B3BB69-23CF-44E3-9099-C40C66FF867C}">
                  <a14:compatExt spid="_x0000_s2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323850</xdr:rowOff>
        </xdr:to>
        <xdr:sp macro="" textlink="">
          <xdr:nvSpPr>
            <xdr:cNvPr id="26166" name="Check Box 566" hidden="1">
              <a:extLst>
                <a:ext uri="{63B3BB69-23CF-44E3-9099-C40C66FF867C}">
                  <a14:compatExt spid="_x0000_s2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67" name="Check Box 567" hidden="1">
              <a:extLst>
                <a:ext uri="{63B3BB69-23CF-44E3-9099-C40C66FF867C}">
                  <a14:compatExt spid="_x0000_s2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68" name="Check Box 568" hidden="1">
              <a:extLst>
                <a:ext uri="{63B3BB69-23CF-44E3-9099-C40C66FF867C}">
                  <a14:compatExt spid="_x0000_s2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69" name="Check Box 569" hidden="1">
              <a:extLst>
                <a:ext uri="{63B3BB69-23CF-44E3-9099-C40C66FF867C}">
                  <a14:compatExt spid="_x0000_s2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70" name="Check Box 570" hidden="1">
              <a:extLst>
                <a:ext uri="{63B3BB69-23CF-44E3-9099-C40C66FF867C}">
                  <a14:compatExt spid="_x0000_s2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71" name="Check Box 571" hidden="1">
              <a:extLst>
                <a:ext uri="{63B3BB69-23CF-44E3-9099-C40C66FF867C}">
                  <a14:compatExt spid="_x0000_s2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172" name="Check Box 572" hidden="1">
              <a:extLst>
                <a:ext uri="{63B3BB69-23CF-44E3-9099-C40C66FF867C}">
                  <a14:compatExt spid="_x0000_s2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73" name="Check Box 573" hidden="1">
              <a:extLst>
                <a:ext uri="{63B3BB69-23CF-44E3-9099-C40C66FF867C}">
                  <a14:compatExt spid="_x0000_s2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74" name="Check Box 574" hidden="1">
              <a:extLst>
                <a:ext uri="{63B3BB69-23CF-44E3-9099-C40C66FF867C}">
                  <a14:compatExt spid="_x0000_s2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75" name="Check Box 575" hidden="1">
              <a:extLst>
                <a:ext uri="{63B3BB69-23CF-44E3-9099-C40C66FF867C}">
                  <a14:compatExt spid="_x0000_s2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76" name="Check Box 576" hidden="1">
              <a:extLst>
                <a:ext uri="{63B3BB69-23CF-44E3-9099-C40C66FF867C}">
                  <a14:compatExt spid="_x0000_s2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77" name="Check Box 577" hidden="1">
              <a:extLst>
                <a:ext uri="{63B3BB69-23CF-44E3-9099-C40C66FF867C}">
                  <a14:compatExt spid="_x0000_s2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78" name="Check Box 578" hidden="1">
              <a:extLst>
                <a:ext uri="{63B3BB69-23CF-44E3-9099-C40C66FF867C}">
                  <a14:compatExt spid="_x0000_s2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179" name="Check Box 579" hidden="1">
              <a:extLst>
                <a:ext uri="{63B3BB69-23CF-44E3-9099-C40C66FF867C}">
                  <a14:compatExt spid="_x0000_s2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80" name="Check Box 580" hidden="1">
              <a:extLst>
                <a:ext uri="{63B3BB69-23CF-44E3-9099-C40C66FF867C}">
                  <a14:compatExt spid="_x0000_s2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181" name="Check Box 581" hidden="1">
              <a:extLst>
                <a:ext uri="{63B3BB69-23CF-44E3-9099-C40C66FF867C}">
                  <a14:compatExt spid="_x0000_s2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182" name="Check Box 582" hidden="1">
              <a:extLst>
                <a:ext uri="{63B3BB69-23CF-44E3-9099-C40C66FF867C}">
                  <a14:compatExt spid="_x0000_s2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83" name="Check Box 583" hidden="1">
              <a:extLst>
                <a:ext uri="{63B3BB69-23CF-44E3-9099-C40C66FF867C}">
                  <a14:compatExt spid="_x0000_s2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84" name="Check Box 584" hidden="1">
              <a:extLst>
                <a:ext uri="{63B3BB69-23CF-44E3-9099-C40C66FF867C}">
                  <a14:compatExt spid="_x0000_s2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85" name="Check Box 585" hidden="1">
              <a:extLst>
                <a:ext uri="{63B3BB69-23CF-44E3-9099-C40C66FF867C}">
                  <a14:compatExt spid="_x0000_s2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86" name="Check Box 586" hidden="1">
              <a:extLst>
                <a:ext uri="{63B3BB69-23CF-44E3-9099-C40C66FF867C}">
                  <a14:compatExt spid="_x0000_s2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87" name="Check Box 587" hidden="1">
              <a:extLst>
                <a:ext uri="{63B3BB69-23CF-44E3-9099-C40C66FF867C}">
                  <a14:compatExt spid="_x0000_s2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88" name="Check Box 588" hidden="1">
              <a:extLst>
                <a:ext uri="{63B3BB69-23CF-44E3-9099-C40C66FF867C}">
                  <a14:compatExt spid="_x0000_s2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89" name="Check Box 589" hidden="1">
              <a:extLst>
                <a:ext uri="{63B3BB69-23CF-44E3-9099-C40C66FF867C}">
                  <a14:compatExt spid="_x0000_s2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0" name="Check Box 590" hidden="1">
              <a:extLst>
                <a:ext uri="{63B3BB69-23CF-44E3-9099-C40C66FF867C}">
                  <a14:compatExt spid="_x0000_s2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1" name="Check Box 591" hidden="1">
              <a:extLst>
                <a:ext uri="{63B3BB69-23CF-44E3-9099-C40C66FF867C}">
                  <a14:compatExt spid="_x0000_s2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2" name="Check Box 592" hidden="1">
              <a:extLst>
                <a:ext uri="{63B3BB69-23CF-44E3-9099-C40C66FF867C}">
                  <a14:compatExt spid="_x0000_s2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3" name="Check Box 593" hidden="1">
              <a:extLst>
                <a:ext uri="{63B3BB69-23CF-44E3-9099-C40C66FF867C}">
                  <a14:compatExt spid="_x0000_s2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4" name="Check Box 594" hidden="1">
              <a:extLst>
                <a:ext uri="{63B3BB69-23CF-44E3-9099-C40C66FF867C}">
                  <a14:compatExt spid="_x0000_s2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5" name="Check Box 595" hidden="1">
              <a:extLst>
                <a:ext uri="{63B3BB69-23CF-44E3-9099-C40C66FF867C}">
                  <a14:compatExt spid="_x0000_s2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6" name="Check Box 596" hidden="1">
              <a:extLst>
                <a:ext uri="{63B3BB69-23CF-44E3-9099-C40C66FF867C}">
                  <a14:compatExt spid="_x0000_s2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7" name="Check Box 597" hidden="1">
              <a:extLst>
                <a:ext uri="{63B3BB69-23CF-44E3-9099-C40C66FF867C}">
                  <a14:compatExt spid="_x0000_s2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247650</xdr:rowOff>
        </xdr:to>
        <xdr:sp macro="" textlink="">
          <xdr:nvSpPr>
            <xdr:cNvPr id="26198" name="Check Box 598" hidden="1">
              <a:extLst>
                <a:ext uri="{63B3BB69-23CF-44E3-9099-C40C66FF867C}">
                  <a14:compatExt spid="_x0000_s2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199" name="Check Box 599" hidden="1">
              <a:extLst>
                <a:ext uri="{63B3BB69-23CF-44E3-9099-C40C66FF867C}">
                  <a14:compatExt spid="_x0000_s2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0" name="Check Box 600" hidden="1">
              <a:extLst>
                <a:ext uri="{63B3BB69-23CF-44E3-9099-C40C66FF867C}">
                  <a14:compatExt spid="_x0000_s2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1" name="Check Box 601" hidden="1">
              <a:extLst>
                <a:ext uri="{63B3BB69-23CF-44E3-9099-C40C66FF867C}">
                  <a14:compatExt spid="_x0000_s2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2" name="Check Box 602" hidden="1">
              <a:extLst>
                <a:ext uri="{63B3BB69-23CF-44E3-9099-C40C66FF867C}">
                  <a14:compatExt spid="_x0000_s2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3" name="Check Box 603" hidden="1">
              <a:extLst>
                <a:ext uri="{63B3BB69-23CF-44E3-9099-C40C66FF867C}">
                  <a14:compatExt spid="_x0000_s2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4" name="Check Box 604" hidden="1">
              <a:extLst>
                <a:ext uri="{63B3BB69-23CF-44E3-9099-C40C66FF867C}">
                  <a14:compatExt spid="_x0000_s2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5" name="Check Box 605" hidden="1">
              <a:extLst>
                <a:ext uri="{63B3BB69-23CF-44E3-9099-C40C66FF867C}">
                  <a14:compatExt spid="_x0000_s2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6" name="Check Box 606" hidden="1">
              <a:extLst>
                <a:ext uri="{63B3BB69-23CF-44E3-9099-C40C66FF867C}">
                  <a14:compatExt spid="_x0000_s2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7" name="Check Box 607" hidden="1">
              <a:extLst>
                <a:ext uri="{63B3BB69-23CF-44E3-9099-C40C66FF867C}">
                  <a14:compatExt spid="_x0000_s2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8" name="Check Box 608" hidden="1">
              <a:extLst>
                <a:ext uri="{63B3BB69-23CF-44E3-9099-C40C66FF867C}">
                  <a14:compatExt spid="_x0000_s2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09" name="Check Box 609" hidden="1">
              <a:extLst>
                <a:ext uri="{63B3BB69-23CF-44E3-9099-C40C66FF867C}">
                  <a14:compatExt spid="_x0000_s2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10" name="Check Box 610" hidden="1">
              <a:extLst>
                <a:ext uri="{63B3BB69-23CF-44E3-9099-C40C66FF867C}">
                  <a14:compatExt spid="_x0000_s2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11" name="Check Box 611" hidden="1">
              <a:extLst>
                <a:ext uri="{63B3BB69-23CF-44E3-9099-C40C66FF867C}">
                  <a14:compatExt spid="_x0000_s2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12" name="Check Box 612" hidden="1">
              <a:extLst>
                <a:ext uri="{63B3BB69-23CF-44E3-9099-C40C66FF867C}">
                  <a14:compatExt spid="_x0000_s2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13" name="Check Box 613" hidden="1">
              <a:extLst>
                <a:ext uri="{63B3BB69-23CF-44E3-9099-C40C66FF867C}">
                  <a14:compatExt spid="_x0000_s2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14" name="Check Box 614" hidden="1">
              <a:extLst>
                <a:ext uri="{63B3BB69-23CF-44E3-9099-C40C66FF867C}">
                  <a14:compatExt spid="_x0000_s2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219075</xdr:colOff>
          <xdr:row>94</xdr:row>
          <xdr:rowOff>180975</xdr:rowOff>
        </xdr:to>
        <xdr:sp macro="" textlink="">
          <xdr:nvSpPr>
            <xdr:cNvPr id="26215" name="Check Box 615" hidden="1">
              <a:extLst>
                <a:ext uri="{63B3BB69-23CF-44E3-9099-C40C66FF867C}">
                  <a14:compatExt spid="_x0000_s2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16" name="Check Box 616" hidden="1">
              <a:extLst>
                <a:ext uri="{63B3BB69-23CF-44E3-9099-C40C66FF867C}">
                  <a14:compatExt spid="_x0000_s2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17" name="Check Box 617" hidden="1">
              <a:extLst>
                <a:ext uri="{63B3BB69-23CF-44E3-9099-C40C66FF867C}">
                  <a14:compatExt spid="_x0000_s2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18" name="Check Box 618" hidden="1">
              <a:extLst>
                <a:ext uri="{63B3BB69-23CF-44E3-9099-C40C66FF867C}">
                  <a14:compatExt spid="_x0000_s2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19" name="Check Box 619" hidden="1">
              <a:extLst>
                <a:ext uri="{63B3BB69-23CF-44E3-9099-C40C66FF867C}">
                  <a14:compatExt spid="_x0000_s2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20" name="Check Box 620" hidden="1">
              <a:extLst>
                <a:ext uri="{63B3BB69-23CF-44E3-9099-C40C66FF867C}">
                  <a14:compatExt spid="_x0000_s2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21" name="Check Box 621" hidden="1">
              <a:extLst>
                <a:ext uri="{63B3BB69-23CF-44E3-9099-C40C66FF867C}">
                  <a14:compatExt spid="_x0000_s2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22" name="Check Box 622" hidden="1">
              <a:extLst>
                <a:ext uri="{63B3BB69-23CF-44E3-9099-C40C66FF867C}">
                  <a14:compatExt spid="_x0000_s2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23" name="Check Box 623" hidden="1">
              <a:extLst>
                <a:ext uri="{63B3BB69-23CF-44E3-9099-C40C66FF867C}">
                  <a14:compatExt spid="_x0000_s2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24" name="Check Box 624" hidden="1">
              <a:extLst>
                <a:ext uri="{63B3BB69-23CF-44E3-9099-C40C66FF867C}">
                  <a14:compatExt spid="_x0000_s2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25" name="Check Box 625" hidden="1">
              <a:extLst>
                <a:ext uri="{63B3BB69-23CF-44E3-9099-C40C66FF867C}">
                  <a14:compatExt spid="_x0000_s2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26" name="Check Box 626" hidden="1">
              <a:extLst>
                <a:ext uri="{63B3BB69-23CF-44E3-9099-C40C66FF867C}">
                  <a14:compatExt spid="_x0000_s2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27" name="Check Box 627" hidden="1">
              <a:extLst>
                <a:ext uri="{63B3BB69-23CF-44E3-9099-C40C66FF867C}">
                  <a14:compatExt spid="_x0000_s2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28" name="Check Box 628" hidden="1">
              <a:extLst>
                <a:ext uri="{63B3BB69-23CF-44E3-9099-C40C66FF867C}">
                  <a14:compatExt spid="_x0000_s2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29" name="Check Box 629" hidden="1">
              <a:extLst>
                <a:ext uri="{63B3BB69-23CF-44E3-9099-C40C66FF867C}">
                  <a14:compatExt spid="_x0000_s2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0" name="Check Box 630" hidden="1">
              <a:extLst>
                <a:ext uri="{63B3BB69-23CF-44E3-9099-C40C66FF867C}">
                  <a14:compatExt spid="_x0000_s2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1" name="Check Box 631" hidden="1">
              <a:extLst>
                <a:ext uri="{63B3BB69-23CF-44E3-9099-C40C66FF867C}">
                  <a14:compatExt spid="_x0000_s2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2" name="Check Box 632" hidden="1">
              <a:extLst>
                <a:ext uri="{63B3BB69-23CF-44E3-9099-C40C66FF867C}">
                  <a14:compatExt spid="_x0000_s2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3" name="Check Box 633" hidden="1">
              <a:extLst>
                <a:ext uri="{63B3BB69-23CF-44E3-9099-C40C66FF867C}">
                  <a14:compatExt spid="_x0000_s2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4" name="Check Box 634" hidden="1">
              <a:extLst>
                <a:ext uri="{63B3BB69-23CF-44E3-9099-C40C66FF867C}">
                  <a14:compatExt spid="_x0000_s2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5" name="Check Box 635" hidden="1">
              <a:extLst>
                <a:ext uri="{63B3BB69-23CF-44E3-9099-C40C66FF867C}">
                  <a14:compatExt spid="_x0000_s2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6" name="Check Box 636" hidden="1">
              <a:extLst>
                <a:ext uri="{63B3BB69-23CF-44E3-9099-C40C66FF867C}">
                  <a14:compatExt spid="_x0000_s2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7" name="Check Box 637" hidden="1">
              <a:extLst>
                <a:ext uri="{63B3BB69-23CF-44E3-9099-C40C66FF867C}">
                  <a14:compatExt spid="_x0000_s2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8" name="Check Box 638" hidden="1">
              <a:extLst>
                <a:ext uri="{63B3BB69-23CF-44E3-9099-C40C66FF867C}">
                  <a14:compatExt spid="_x0000_s2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39" name="Check Box 639" hidden="1">
              <a:extLst>
                <a:ext uri="{63B3BB69-23CF-44E3-9099-C40C66FF867C}">
                  <a14:compatExt spid="_x0000_s2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40" name="Check Box 640" hidden="1">
              <a:extLst>
                <a:ext uri="{63B3BB69-23CF-44E3-9099-C40C66FF867C}">
                  <a14:compatExt spid="_x0000_s2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41" name="Check Box 641" hidden="1">
              <a:extLst>
                <a:ext uri="{63B3BB69-23CF-44E3-9099-C40C66FF867C}">
                  <a14:compatExt spid="_x0000_s2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42" name="Check Box 642" hidden="1">
              <a:extLst>
                <a:ext uri="{63B3BB69-23CF-44E3-9099-C40C66FF867C}">
                  <a14:compatExt spid="_x0000_s2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43" name="Check Box 643" hidden="1">
              <a:extLst>
                <a:ext uri="{63B3BB69-23CF-44E3-9099-C40C66FF867C}">
                  <a14:compatExt spid="_x0000_s2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44" name="Check Box 644" hidden="1">
              <a:extLst>
                <a:ext uri="{63B3BB69-23CF-44E3-9099-C40C66FF867C}">
                  <a14:compatExt spid="_x0000_s2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45" name="Check Box 645" hidden="1">
              <a:extLst>
                <a:ext uri="{63B3BB69-23CF-44E3-9099-C40C66FF867C}">
                  <a14:compatExt spid="_x0000_s2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46" name="Check Box 646" hidden="1">
              <a:extLst>
                <a:ext uri="{63B3BB69-23CF-44E3-9099-C40C66FF867C}">
                  <a14:compatExt spid="_x0000_s2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47" name="Check Box 647" hidden="1">
              <a:extLst>
                <a:ext uri="{63B3BB69-23CF-44E3-9099-C40C66FF867C}">
                  <a14:compatExt spid="_x0000_s2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48" name="Check Box 648" hidden="1">
              <a:extLst>
                <a:ext uri="{63B3BB69-23CF-44E3-9099-C40C66FF867C}">
                  <a14:compatExt spid="_x0000_s2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49" name="Check Box 649" hidden="1">
              <a:extLst>
                <a:ext uri="{63B3BB69-23CF-44E3-9099-C40C66FF867C}">
                  <a14:compatExt spid="_x0000_s2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50" name="Check Box 650" hidden="1">
              <a:extLst>
                <a:ext uri="{63B3BB69-23CF-44E3-9099-C40C66FF867C}">
                  <a14:compatExt spid="_x0000_s2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51" name="Check Box 651" hidden="1">
              <a:extLst>
                <a:ext uri="{63B3BB69-23CF-44E3-9099-C40C66FF867C}">
                  <a14:compatExt spid="_x0000_s2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52" name="Check Box 652" hidden="1">
              <a:extLst>
                <a:ext uri="{63B3BB69-23CF-44E3-9099-C40C66FF867C}">
                  <a14:compatExt spid="_x0000_s2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53" name="Check Box 653" hidden="1">
              <a:extLst>
                <a:ext uri="{63B3BB69-23CF-44E3-9099-C40C66FF867C}">
                  <a14:compatExt spid="_x0000_s2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54" name="Check Box 654" hidden="1">
              <a:extLst>
                <a:ext uri="{63B3BB69-23CF-44E3-9099-C40C66FF867C}">
                  <a14:compatExt spid="_x0000_s2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255" name="Check Box 655" hidden="1">
              <a:extLst>
                <a:ext uri="{63B3BB69-23CF-44E3-9099-C40C66FF867C}">
                  <a14:compatExt spid="_x0000_s2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256" name="Check Box 656" hidden="1">
              <a:extLst>
                <a:ext uri="{63B3BB69-23CF-44E3-9099-C40C66FF867C}">
                  <a14:compatExt spid="_x0000_s2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257" name="Check Box 657" hidden="1">
              <a:extLst>
                <a:ext uri="{63B3BB69-23CF-44E3-9099-C40C66FF867C}">
                  <a14:compatExt spid="_x0000_s2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258" name="Check Box 658" hidden="1">
              <a:extLst>
                <a:ext uri="{63B3BB69-23CF-44E3-9099-C40C66FF867C}">
                  <a14:compatExt spid="_x0000_s2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59" name="Check Box 659" hidden="1">
              <a:extLst>
                <a:ext uri="{63B3BB69-23CF-44E3-9099-C40C66FF867C}">
                  <a14:compatExt spid="_x0000_s2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60" name="Check Box 660" hidden="1">
              <a:extLst>
                <a:ext uri="{63B3BB69-23CF-44E3-9099-C40C66FF867C}">
                  <a14:compatExt spid="_x0000_s2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61" name="Check Box 661" hidden="1">
              <a:extLst>
                <a:ext uri="{63B3BB69-23CF-44E3-9099-C40C66FF867C}">
                  <a14:compatExt spid="_x0000_s2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62" name="Check Box 662" hidden="1">
              <a:extLst>
                <a:ext uri="{63B3BB69-23CF-44E3-9099-C40C66FF867C}">
                  <a14:compatExt spid="_x0000_s2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63" name="Check Box 663" hidden="1">
              <a:extLst>
                <a:ext uri="{63B3BB69-23CF-44E3-9099-C40C66FF867C}">
                  <a14:compatExt spid="_x0000_s2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64" name="Check Box 664" hidden="1">
              <a:extLst>
                <a:ext uri="{63B3BB69-23CF-44E3-9099-C40C66FF867C}">
                  <a14:compatExt spid="_x0000_s2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265" name="Check Box 665" hidden="1">
              <a:extLst>
                <a:ext uri="{63B3BB69-23CF-44E3-9099-C40C66FF867C}">
                  <a14:compatExt spid="_x0000_s2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266" name="Check Box 666" hidden="1">
              <a:extLst>
                <a:ext uri="{63B3BB69-23CF-44E3-9099-C40C66FF867C}">
                  <a14:compatExt spid="_x0000_s2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267" name="Check Box 667" hidden="1">
              <a:extLst>
                <a:ext uri="{63B3BB69-23CF-44E3-9099-C40C66FF867C}">
                  <a14:compatExt spid="_x0000_s2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304800</xdr:rowOff>
        </xdr:to>
        <xdr:sp macro="" textlink="">
          <xdr:nvSpPr>
            <xdr:cNvPr id="26268" name="Check Box 668" hidden="1">
              <a:extLst>
                <a:ext uri="{63B3BB69-23CF-44E3-9099-C40C66FF867C}">
                  <a14:compatExt spid="_x0000_s2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69" name="Check Box 669" hidden="1">
              <a:extLst>
                <a:ext uri="{63B3BB69-23CF-44E3-9099-C40C66FF867C}">
                  <a14:compatExt spid="_x0000_s2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70" name="Check Box 670" hidden="1">
              <a:extLst>
                <a:ext uri="{63B3BB69-23CF-44E3-9099-C40C66FF867C}">
                  <a14:compatExt spid="_x0000_s2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71" name="Check Box 671" hidden="1">
              <a:extLst>
                <a:ext uri="{63B3BB69-23CF-44E3-9099-C40C66FF867C}">
                  <a14:compatExt spid="_x0000_s2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72" name="Check Box 672" hidden="1">
              <a:extLst>
                <a:ext uri="{63B3BB69-23CF-44E3-9099-C40C66FF867C}">
                  <a14:compatExt spid="_x0000_s2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73" name="Check Box 673" hidden="1">
              <a:extLst>
                <a:ext uri="{63B3BB69-23CF-44E3-9099-C40C66FF867C}">
                  <a14:compatExt spid="_x0000_s2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74" name="Check Box 674" hidden="1">
              <a:extLst>
                <a:ext uri="{63B3BB69-23CF-44E3-9099-C40C66FF867C}">
                  <a14:compatExt spid="_x0000_s2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75" name="Check Box 675" hidden="1">
              <a:extLst>
                <a:ext uri="{63B3BB69-23CF-44E3-9099-C40C66FF867C}">
                  <a14:compatExt spid="_x0000_s2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171450</xdr:colOff>
          <xdr:row>94</xdr:row>
          <xdr:rowOff>152400</xdr:rowOff>
        </xdr:to>
        <xdr:sp macro="" textlink="">
          <xdr:nvSpPr>
            <xdr:cNvPr id="26276" name="Check Box 676" hidden="1">
              <a:extLst>
                <a:ext uri="{63B3BB69-23CF-44E3-9099-C40C66FF867C}">
                  <a14:compatExt spid="_x0000_s2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77" name="Check Box 677" hidden="1">
              <a:extLst>
                <a:ext uri="{63B3BB69-23CF-44E3-9099-C40C66FF867C}">
                  <a14:compatExt spid="_x0000_s2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78" name="Check Box 678" hidden="1">
              <a:extLst>
                <a:ext uri="{63B3BB69-23CF-44E3-9099-C40C66FF867C}">
                  <a14:compatExt spid="_x0000_s2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79" name="Check Box 679" hidden="1">
              <a:extLst>
                <a:ext uri="{63B3BB69-23CF-44E3-9099-C40C66FF867C}">
                  <a14:compatExt spid="_x0000_s2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180975</xdr:colOff>
          <xdr:row>94</xdr:row>
          <xdr:rowOff>314325</xdr:rowOff>
        </xdr:to>
        <xdr:sp macro="" textlink="">
          <xdr:nvSpPr>
            <xdr:cNvPr id="26280" name="Check Box 680" hidden="1">
              <a:extLst>
                <a:ext uri="{63B3BB69-23CF-44E3-9099-C40C66FF867C}">
                  <a14:compatExt spid="_x0000_s2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1" name="Check Box 681" hidden="1">
              <a:extLst>
                <a:ext uri="{63B3BB69-23CF-44E3-9099-C40C66FF867C}">
                  <a14:compatExt spid="_x0000_s2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2" name="Check Box 682" hidden="1">
              <a:extLst>
                <a:ext uri="{63B3BB69-23CF-44E3-9099-C40C66FF867C}">
                  <a14:compatExt spid="_x0000_s2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3" name="Check Box 683" hidden="1">
              <a:extLst>
                <a:ext uri="{63B3BB69-23CF-44E3-9099-C40C66FF867C}">
                  <a14:compatExt spid="_x0000_s2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4" name="Check Box 684" hidden="1">
              <a:extLst>
                <a:ext uri="{63B3BB69-23CF-44E3-9099-C40C66FF867C}">
                  <a14:compatExt spid="_x0000_s2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5" name="Check Box 685" hidden="1">
              <a:extLst>
                <a:ext uri="{63B3BB69-23CF-44E3-9099-C40C66FF867C}">
                  <a14:compatExt spid="_x0000_s2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6" name="Check Box 686" hidden="1">
              <a:extLst>
                <a:ext uri="{63B3BB69-23CF-44E3-9099-C40C66FF867C}">
                  <a14:compatExt spid="_x0000_s2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7" name="Check Box 687" hidden="1">
              <a:extLst>
                <a:ext uri="{63B3BB69-23CF-44E3-9099-C40C66FF867C}">
                  <a14:compatExt spid="_x0000_s2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8" name="Check Box 688" hidden="1">
              <a:extLst>
                <a:ext uri="{63B3BB69-23CF-44E3-9099-C40C66FF867C}">
                  <a14:compatExt spid="_x0000_s2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89" name="Check Box 689" hidden="1">
              <a:extLst>
                <a:ext uri="{63B3BB69-23CF-44E3-9099-C40C66FF867C}">
                  <a14:compatExt spid="_x0000_s2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90" name="Check Box 690" hidden="1">
              <a:extLst>
                <a:ext uri="{63B3BB69-23CF-44E3-9099-C40C66FF867C}">
                  <a14:compatExt spid="_x0000_s2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91" name="Check Box 691" hidden="1">
              <a:extLst>
                <a:ext uri="{63B3BB69-23CF-44E3-9099-C40C66FF867C}">
                  <a14:compatExt spid="_x0000_s2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92" name="Check Box 692" hidden="1">
              <a:extLst>
                <a:ext uri="{63B3BB69-23CF-44E3-9099-C40C66FF867C}">
                  <a14:compatExt spid="_x0000_s2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93" name="Check Box 693" hidden="1">
              <a:extLst>
                <a:ext uri="{63B3BB69-23CF-44E3-9099-C40C66FF867C}">
                  <a14:compatExt spid="_x0000_s2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94" name="Check Box 694" hidden="1">
              <a:extLst>
                <a:ext uri="{63B3BB69-23CF-44E3-9099-C40C66FF867C}">
                  <a14:compatExt spid="_x0000_s2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95" name="Check Box 695" hidden="1">
              <a:extLst>
                <a:ext uri="{63B3BB69-23CF-44E3-9099-C40C66FF867C}">
                  <a14:compatExt spid="_x0000_s2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96" name="Check Box 696" hidden="1">
              <a:extLst>
                <a:ext uri="{63B3BB69-23CF-44E3-9099-C40C66FF867C}">
                  <a14:compatExt spid="_x0000_s2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171450</xdr:rowOff>
        </xdr:to>
        <xdr:sp macro="" textlink="">
          <xdr:nvSpPr>
            <xdr:cNvPr id="26297" name="Check Box 697" hidden="1">
              <a:extLst>
                <a:ext uri="{63B3BB69-23CF-44E3-9099-C40C66FF867C}">
                  <a14:compatExt spid="_x0000_s2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98" name="Check Box 698" hidden="1">
              <a:extLst>
                <a:ext uri="{63B3BB69-23CF-44E3-9099-C40C66FF867C}">
                  <a14:compatExt spid="_x0000_s2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200025</xdr:colOff>
          <xdr:row>95</xdr:row>
          <xdr:rowOff>180975</xdr:rowOff>
        </xdr:to>
        <xdr:sp macro="" textlink="">
          <xdr:nvSpPr>
            <xdr:cNvPr id="26299" name="Check Box 699" hidden="1">
              <a:extLst>
                <a:ext uri="{63B3BB69-23CF-44E3-9099-C40C66FF867C}">
                  <a14:compatExt spid="_x0000_s2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113</xdr:row>
          <xdr:rowOff>161925</xdr:rowOff>
        </xdr:from>
        <xdr:to>
          <xdr:col>24</xdr:col>
          <xdr:colOff>219075</xdr:colOff>
          <xdr:row>114</xdr:row>
          <xdr:rowOff>180975</xdr:rowOff>
        </xdr:to>
        <xdr:sp macro="" textlink="">
          <xdr:nvSpPr>
            <xdr:cNvPr id="26300" name="Check Box 700" hidden="1">
              <a:extLst>
                <a:ext uri="{63B3BB69-23CF-44E3-9099-C40C66FF867C}">
                  <a14:compatExt spid="_x0000_s2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0</xdr:rowOff>
        </xdr:from>
        <xdr:to>
          <xdr:col>24</xdr:col>
          <xdr:colOff>219075</xdr:colOff>
          <xdr:row>94</xdr:row>
          <xdr:rowOff>180975</xdr:rowOff>
        </xdr:to>
        <xdr:sp macro="" textlink="">
          <xdr:nvSpPr>
            <xdr:cNvPr id="26301" name="Check Box 701" hidden="1">
              <a:extLst>
                <a:ext uri="{63B3BB69-23CF-44E3-9099-C40C66FF867C}">
                  <a14:compatExt spid="_x0000_s2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0</xdr:rowOff>
        </xdr:from>
        <xdr:to>
          <xdr:col>24</xdr:col>
          <xdr:colOff>219075</xdr:colOff>
          <xdr:row>94</xdr:row>
          <xdr:rowOff>180975</xdr:rowOff>
        </xdr:to>
        <xdr:sp macro="" textlink="">
          <xdr:nvSpPr>
            <xdr:cNvPr id="26302" name="Check Box 702" hidden="1">
              <a:extLst>
                <a:ext uri="{63B3BB69-23CF-44E3-9099-C40C66FF867C}">
                  <a14:compatExt spid="_x0000_s2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96</xdr:row>
          <xdr:rowOff>19050</xdr:rowOff>
        </xdr:from>
        <xdr:to>
          <xdr:col>24</xdr:col>
          <xdr:colOff>219075</xdr:colOff>
          <xdr:row>97</xdr:row>
          <xdr:rowOff>0</xdr:rowOff>
        </xdr:to>
        <xdr:sp macro="" textlink="">
          <xdr:nvSpPr>
            <xdr:cNvPr id="26303" name="Check Box 703" hidden="1">
              <a:extLst>
                <a:ext uri="{63B3BB69-23CF-44E3-9099-C40C66FF867C}">
                  <a14:compatExt spid="_x0000_s2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xdr:row>
          <xdr:rowOff>19050</xdr:rowOff>
        </xdr:from>
        <xdr:to>
          <xdr:col>24</xdr:col>
          <xdr:colOff>219075</xdr:colOff>
          <xdr:row>98</xdr:row>
          <xdr:rowOff>0</xdr:rowOff>
        </xdr:to>
        <xdr:sp macro="" textlink="">
          <xdr:nvSpPr>
            <xdr:cNvPr id="26304" name="Check Box 704" hidden="1">
              <a:extLst>
                <a:ext uri="{63B3BB69-23CF-44E3-9099-C40C66FF867C}">
                  <a14:compatExt spid="_x0000_s2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99</xdr:row>
          <xdr:rowOff>19050</xdr:rowOff>
        </xdr:from>
        <xdr:to>
          <xdr:col>24</xdr:col>
          <xdr:colOff>219075</xdr:colOff>
          <xdr:row>100</xdr:row>
          <xdr:rowOff>0</xdr:rowOff>
        </xdr:to>
        <xdr:sp macro="" textlink="">
          <xdr:nvSpPr>
            <xdr:cNvPr id="26305" name="Check Box 705" hidden="1">
              <a:extLst>
                <a:ext uri="{63B3BB69-23CF-44E3-9099-C40C66FF867C}">
                  <a14:compatExt spid="_x0000_s2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107</xdr:row>
          <xdr:rowOff>19050</xdr:rowOff>
        </xdr:from>
        <xdr:to>
          <xdr:col>24</xdr:col>
          <xdr:colOff>219075</xdr:colOff>
          <xdr:row>108</xdr:row>
          <xdr:rowOff>0</xdr:rowOff>
        </xdr:to>
        <xdr:sp macro="" textlink="">
          <xdr:nvSpPr>
            <xdr:cNvPr id="26306" name="Check Box 706" hidden="1">
              <a:extLst>
                <a:ext uri="{63B3BB69-23CF-44E3-9099-C40C66FF867C}">
                  <a14:compatExt spid="_x0000_s2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108</xdr:row>
          <xdr:rowOff>19050</xdr:rowOff>
        </xdr:from>
        <xdr:to>
          <xdr:col>24</xdr:col>
          <xdr:colOff>219075</xdr:colOff>
          <xdr:row>109</xdr:row>
          <xdr:rowOff>0</xdr:rowOff>
        </xdr:to>
        <xdr:sp macro="" textlink="">
          <xdr:nvSpPr>
            <xdr:cNvPr id="26307" name="Check Box 707" hidden="1">
              <a:extLst>
                <a:ext uri="{63B3BB69-23CF-44E3-9099-C40C66FF867C}">
                  <a14:compatExt spid="_x0000_s2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110</xdr:row>
          <xdr:rowOff>19050</xdr:rowOff>
        </xdr:from>
        <xdr:to>
          <xdr:col>24</xdr:col>
          <xdr:colOff>219075</xdr:colOff>
          <xdr:row>111</xdr:row>
          <xdr:rowOff>0</xdr:rowOff>
        </xdr:to>
        <xdr:sp macro="" textlink="">
          <xdr:nvSpPr>
            <xdr:cNvPr id="26308" name="Check Box 708" hidden="1">
              <a:extLst>
                <a:ext uri="{63B3BB69-23CF-44E3-9099-C40C66FF867C}">
                  <a14:compatExt spid="_x0000_s2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116</xdr:row>
          <xdr:rowOff>19050</xdr:rowOff>
        </xdr:from>
        <xdr:to>
          <xdr:col>24</xdr:col>
          <xdr:colOff>219075</xdr:colOff>
          <xdr:row>117</xdr:row>
          <xdr:rowOff>0</xdr:rowOff>
        </xdr:to>
        <xdr:sp macro="" textlink="">
          <xdr:nvSpPr>
            <xdr:cNvPr id="26309" name="Check Box 709" hidden="1">
              <a:extLst>
                <a:ext uri="{63B3BB69-23CF-44E3-9099-C40C66FF867C}">
                  <a14:compatExt spid="_x0000_s2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117</xdr:row>
          <xdr:rowOff>19050</xdr:rowOff>
        </xdr:from>
        <xdr:to>
          <xdr:col>24</xdr:col>
          <xdr:colOff>219075</xdr:colOff>
          <xdr:row>118</xdr:row>
          <xdr:rowOff>0</xdr:rowOff>
        </xdr:to>
        <xdr:sp macro="" textlink="">
          <xdr:nvSpPr>
            <xdr:cNvPr id="26310" name="Check Box 710" hidden="1">
              <a:extLst>
                <a:ext uri="{63B3BB69-23CF-44E3-9099-C40C66FF867C}">
                  <a14:compatExt spid="_x0000_s2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119</xdr:row>
          <xdr:rowOff>19050</xdr:rowOff>
        </xdr:from>
        <xdr:to>
          <xdr:col>24</xdr:col>
          <xdr:colOff>219075</xdr:colOff>
          <xdr:row>120</xdr:row>
          <xdr:rowOff>0</xdr:rowOff>
        </xdr:to>
        <xdr:sp macro="" textlink="">
          <xdr:nvSpPr>
            <xdr:cNvPr id="26311" name="Check Box 711" hidden="1">
              <a:extLst>
                <a:ext uri="{63B3BB69-23CF-44E3-9099-C40C66FF867C}">
                  <a14:compatExt spid="_x0000_s2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0</xdr:rowOff>
        </xdr:from>
        <xdr:to>
          <xdr:col>24</xdr:col>
          <xdr:colOff>219075</xdr:colOff>
          <xdr:row>94</xdr:row>
          <xdr:rowOff>180975</xdr:rowOff>
        </xdr:to>
        <xdr:sp macro="" textlink="">
          <xdr:nvSpPr>
            <xdr:cNvPr id="26312" name="Check Box 712" hidden="1">
              <a:extLst>
                <a:ext uri="{63B3BB69-23CF-44E3-9099-C40C66FF867C}">
                  <a14:compatExt spid="_x0000_s2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0</xdr:rowOff>
        </xdr:from>
        <xdr:to>
          <xdr:col>24</xdr:col>
          <xdr:colOff>219075</xdr:colOff>
          <xdr:row>94</xdr:row>
          <xdr:rowOff>180975</xdr:rowOff>
        </xdr:to>
        <xdr:sp macro="" textlink="">
          <xdr:nvSpPr>
            <xdr:cNvPr id="26313" name="Check Box 713" hidden="1">
              <a:extLst>
                <a:ext uri="{63B3BB69-23CF-44E3-9099-C40C66FF867C}">
                  <a14:compatExt spid="_x0000_s2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114300</xdr:rowOff>
        </xdr:from>
        <xdr:to>
          <xdr:col>24</xdr:col>
          <xdr:colOff>219075</xdr:colOff>
          <xdr:row>95</xdr:row>
          <xdr:rowOff>66675</xdr:rowOff>
        </xdr:to>
        <xdr:sp macro="" textlink="">
          <xdr:nvSpPr>
            <xdr:cNvPr id="26314" name="Check Box 714" hidden="1">
              <a:extLst>
                <a:ext uri="{63B3BB69-23CF-44E3-9099-C40C66FF867C}">
                  <a14:compatExt spid="_x0000_s2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95</xdr:row>
          <xdr:rowOff>114300</xdr:rowOff>
        </xdr:from>
        <xdr:to>
          <xdr:col>24</xdr:col>
          <xdr:colOff>219075</xdr:colOff>
          <xdr:row>96</xdr:row>
          <xdr:rowOff>66675</xdr:rowOff>
        </xdr:to>
        <xdr:sp macro="" textlink="">
          <xdr:nvSpPr>
            <xdr:cNvPr id="26315" name="Check Box 715" hidden="1">
              <a:extLst>
                <a:ext uri="{63B3BB69-23CF-44E3-9099-C40C66FF867C}">
                  <a14:compatExt spid="_x0000_s2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100</xdr:row>
          <xdr:rowOff>114300</xdr:rowOff>
        </xdr:from>
        <xdr:to>
          <xdr:col>24</xdr:col>
          <xdr:colOff>219075</xdr:colOff>
          <xdr:row>101</xdr:row>
          <xdr:rowOff>66675</xdr:rowOff>
        </xdr:to>
        <xdr:sp macro="" textlink="">
          <xdr:nvSpPr>
            <xdr:cNvPr id="26316" name="Check Box 716" hidden="1">
              <a:extLst>
                <a:ext uri="{63B3BB69-23CF-44E3-9099-C40C66FF867C}">
                  <a14:compatExt spid="_x0000_s2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101</xdr:row>
          <xdr:rowOff>114300</xdr:rowOff>
        </xdr:from>
        <xdr:to>
          <xdr:col>24</xdr:col>
          <xdr:colOff>219075</xdr:colOff>
          <xdr:row>102</xdr:row>
          <xdr:rowOff>66675</xdr:rowOff>
        </xdr:to>
        <xdr:sp macro="" textlink="">
          <xdr:nvSpPr>
            <xdr:cNvPr id="26317" name="Check Box 717" hidden="1">
              <a:extLst>
                <a:ext uri="{63B3BB69-23CF-44E3-9099-C40C66FF867C}">
                  <a14:compatExt spid="_x0000_s2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105</xdr:row>
          <xdr:rowOff>114300</xdr:rowOff>
        </xdr:from>
        <xdr:to>
          <xdr:col>24</xdr:col>
          <xdr:colOff>219075</xdr:colOff>
          <xdr:row>106</xdr:row>
          <xdr:rowOff>66675</xdr:rowOff>
        </xdr:to>
        <xdr:sp macro="" textlink="">
          <xdr:nvSpPr>
            <xdr:cNvPr id="26318" name="Check Box 718" hidden="1">
              <a:extLst>
                <a:ext uri="{63B3BB69-23CF-44E3-9099-C40C66FF867C}">
                  <a14:compatExt spid="_x0000_s2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106</xdr:row>
          <xdr:rowOff>114300</xdr:rowOff>
        </xdr:from>
        <xdr:to>
          <xdr:col>24</xdr:col>
          <xdr:colOff>219075</xdr:colOff>
          <xdr:row>107</xdr:row>
          <xdr:rowOff>66675</xdr:rowOff>
        </xdr:to>
        <xdr:sp macro="" textlink="">
          <xdr:nvSpPr>
            <xdr:cNvPr id="26319" name="Check Box 719" hidden="1">
              <a:extLst>
                <a:ext uri="{63B3BB69-23CF-44E3-9099-C40C66FF867C}">
                  <a14:compatExt spid="_x0000_s2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111</xdr:row>
          <xdr:rowOff>114300</xdr:rowOff>
        </xdr:from>
        <xdr:to>
          <xdr:col>24</xdr:col>
          <xdr:colOff>219075</xdr:colOff>
          <xdr:row>112</xdr:row>
          <xdr:rowOff>66675</xdr:rowOff>
        </xdr:to>
        <xdr:sp macro="" textlink="">
          <xdr:nvSpPr>
            <xdr:cNvPr id="26320" name="Check Box 720" hidden="1">
              <a:extLst>
                <a:ext uri="{63B3BB69-23CF-44E3-9099-C40C66FF867C}">
                  <a14:compatExt spid="_x0000_s2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112</xdr:row>
          <xdr:rowOff>114300</xdr:rowOff>
        </xdr:from>
        <xdr:to>
          <xdr:col>24</xdr:col>
          <xdr:colOff>219075</xdr:colOff>
          <xdr:row>113</xdr:row>
          <xdr:rowOff>66675</xdr:rowOff>
        </xdr:to>
        <xdr:sp macro="" textlink="">
          <xdr:nvSpPr>
            <xdr:cNvPr id="26321" name="Check Box 721" hidden="1">
              <a:extLst>
                <a:ext uri="{63B3BB69-23CF-44E3-9099-C40C66FF867C}">
                  <a14:compatExt spid="_x0000_s2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114</xdr:row>
          <xdr:rowOff>114300</xdr:rowOff>
        </xdr:from>
        <xdr:to>
          <xdr:col>24</xdr:col>
          <xdr:colOff>219075</xdr:colOff>
          <xdr:row>115</xdr:row>
          <xdr:rowOff>66675</xdr:rowOff>
        </xdr:to>
        <xdr:sp macro="" textlink="">
          <xdr:nvSpPr>
            <xdr:cNvPr id="26322" name="Check Box 722" hidden="1">
              <a:extLst>
                <a:ext uri="{63B3BB69-23CF-44E3-9099-C40C66FF867C}">
                  <a14:compatExt spid="_x0000_s2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115</xdr:row>
          <xdr:rowOff>114300</xdr:rowOff>
        </xdr:from>
        <xdr:to>
          <xdr:col>24</xdr:col>
          <xdr:colOff>219075</xdr:colOff>
          <xdr:row>116</xdr:row>
          <xdr:rowOff>66675</xdr:rowOff>
        </xdr:to>
        <xdr:sp macro="" textlink="">
          <xdr:nvSpPr>
            <xdr:cNvPr id="26323" name="Check Box 723" hidden="1">
              <a:extLst>
                <a:ext uri="{63B3BB69-23CF-44E3-9099-C40C66FF867C}">
                  <a14:compatExt spid="_x0000_s2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120</xdr:row>
          <xdr:rowOff>114300</xdr:rowOff>
        </xdr:from>
        <xdr:to>
          <xdr:col>24</xdr:col>
          <xdr:colOff>219075</xdr:colOff>
          <xdr:row>121</xdr:row>
          <xdr:rowOff>66675</xdr:rowOff>
        </xdr:to>
        <xdr:sp macro="" textlink="">
          <xdr:nvSpPr>
            <xdr:cNvPr id="26324" name="Check Box 724" hidden="1">
              <a:extLst>
                <a:ext uri="{63B3BB69-23CF-44E3-9099-C40C66FF867C}">
                  <a14:compatExt spid="_x0000_s2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121</xdr:row>
          <xdr:rowOff>114300</xdr:rowOff>
        </xdr:from>
        <xdr:to>
          <xdr:col>24</xdr:col>
          <xdr:colOff>219075</xdr:colOff>
          <xdr:row>122</xdr:row>
          <xdr:rowOff>66675</xdr:rowOff>
        </xdr:to>
        <xdr:sp macro="" textlink="">
          <xdr:nvSpPr>
            <xdr:cNvPr id="26325" name="Check Box 725" hidden="1">
              <a:extLst>
                <a:ext uri="{63B3BB69-23CF-44E3-9099-C40C66FF867C}">
                  <a14:compatExt spid="_x0000_s2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98</xdr:row>
          <xdr:rowOff>219075</xdr:rowOff>
        </xdr:from>
        <xdr:to>
          <xdr:col>24</xdr:col>
          <xdr:colOff>219075</xdr:colOff>
          <xdr:row>100</xdr:row>
          <xdr:rowOff>9525</xdr:rowOff>
        </xdr:to>
        <xdr:sp macro="" textlink="">
          <xdr:nvSpPr>
            <xdr:cNvPr id="26326" name="Check Box 726" hidden="1">
              <a:extLst>
                <a:ext uri="{63B3BB69-23CF-44E3-9099-C40C66FF867C}">
                  <a14:compatExt spid="_x0000_s2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102</xdr:row>
          <xdr:rowOff>219075</xdr:rowOff>
        </xdr:from>
        <xdr:to>
          <xdr:col>24</xdr:col>
          <xdr:colOff>219075</xdr:colOff>
          <xdr:row>103</xdr:row>
          <xdr:rowOff>209550</xdr:rowOff>
        </xdr:to>
        <xdr:sp macro="" textlink="">
          <xdr:nvSpPr>
            <xdr:cNvPr id="26327" name="Check Box 727" hidden="1">
              <a:extLst>
                <a:ext uri="{63B3BB69-23CF-44E3-9099-C40C66FF867C}">
                  <a14:compatExt spid="_x0000_s2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103</xdr:row>
          <xdr:rowOff>219075</xdr:rowOff>
        </xdr:from>
        <xdr:to>
          <xdr:col>24</xdr:col>
          <xdr:colOff>219075</xdr:colOff>
          <xdr:row>105</xdr:row>
          <xdr:rowOff>28575</xdr:rowOff>
        </xdr:to>
        <xdr:sp macro="" textlink="">
          <xdr:nvSpPr>
            <xdr:cNvPr id="26328" name="Check Box 728" hidden="1">
              <a:extLst>
                <a:ext uri="{63B3BB69-23CF-44E3-9099-C40C66FF867C}">
                  <a14:compatExt spid="_x0000_s2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109</xdr:row>
          <xdr:rowOff>219075</xdr:rowOff>
        </xdr:from>
        <xdr:to>
          <xdr:col>24</xdr:col>
          <xdr:colOff>219075</xdr:colOff>
          <xdr:row>110</xdr:row>
          <xdr:rowOff>171450</xdr:rowOff>
        </xdr:to>
        <xdr:sp macro="" textlink="">
          <xdr:nvSpPr>
            <xdr:cNvPr id="26329" name="Check Box 729" hidden="1">
              <a:extLst>
                <a:ext uri="{63B3BB69-23CF-44E3-9099-C40C66FF867C}">
                  <a14:compatExt spid="_x0000_s2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118</xdr:row>
          <xdr:rowOff>219075</xdr:rowOff>
        </xdr:from>
        <xdr:to>
          <xdr:col>24</xdr:col>
          <xdr:colOff>219075</xdr:colOff>
          <xdr:row>119</xdr:row>
          <xdr:rowOff>171450</xdr:rowOff>
        </xdr:to>
        <xdr:sp macro="" textlink="">
          <xdr:nvSpPr>
            <xdr:cNvPr id="26330" name="Check Box 730" hidden="1">
              <a:extLst>
                <a:ext uri="{63B3BB69-23CF-44E3-9099-C40C66FF867C}">
                  <a14:compatExt spid="_x0000_s2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122</xdr:row>
          <xdr:rowOff>219075</xdr:rowOff>
        </xdr:from>
        <xdr:to>
          <xdr:col>24</xdr:col>
          <xdr:colOff>219075</xdr:colOff>
          <xdr:row>123</xdr:row>
          <xdr:rowOff>171450</xdr:rowOff>
        </xdr:to>
        <xdr:sp macro="" textlink="">
          <xdr:nvSpPr>
            <xdr:cNvPr id="26331" name="Check Box 731" hidden="1">
              <a:extLst>
                <a:ext uri="{63B3BB69-23CF-44E3-9099-C40C66FF867C}">
                  <a14:compatExt spid="_x0000_s2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171450</xdr:colOff>
          <xdr:row>124</xdr:row>
          <xdr:rowOff>152400</xdr:rowOff>
        </xdr:to>
        <xdr:sp macro="" textlink="">
          <xdr:nvSpPr>
            <xdr:cNvPr id="26332" name="Check Box 732" hidden="1">
              <a:extLst>
                <a:ext uri="{63B3BB69-23CF-44E3-9099-C40C66FF867C}">
                  <a14:compatExt spid="_x0000_s2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171450</xdr:colOff>
          <xdr:row>124</xdr:row>
          <xdr:rowOff>152400</xdr:rowOff>
        </xdr:to>
        <xdr:sp macro="" textlink="">
          <xdr:nvSpPr>
            <xdr:cNvPr id="26333" name="Check Box 733" hidden="1">
              <a:extLst>
                <a:ext uri="{63B3BB69-23CF-44E3-9099-C40C66FF867C}">
                  <a14:compatExt spid="_x0000_s2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171450</xdr:colOff>
          <xdr:row>124</xdr:row>
          <xdr:rowOff>152400</xdr:rowOff>
        </xdr:to>
        <xdr:sp macro="" textlink="">
          <xdr:nvSpPr>
            <xdr:cNvPr id="26334" name="Check Box 734" hidden="1">
              <a:extLst>
                <a:ext uri="{63B3BB69-23CF-44E3-9099-C40C66FF867C}">
                  <a14:compatExt spid="_x0000_s2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171450</xdr:colOff>
          <xdr:row>124</xdr:row>
          <xdr:rowOff>152400</xdr:rowOff>
        </xdr:to>
        <xdr:sp macro="" textlink="">
          <xdr:nvSpPr>
            <xdr:cNvPr id="26335" name="Check Box 735" hidden="1">
              <a:extLst>
                <a:ext uri="{63B3BB69-23CF-44E3-9099-C40C66FF867C}">
                  <a14:compatExt spid="_x0000_s2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171450</xdr:colOff>
          <xdr:row>124</xdr:row>
          <xdr:rowOff>152400</xdr:rowOff>
        </xdr:to>
        <xdr:sp macro="" textlink="">
          <xdr:nvSpPr>
            <xdr:cNvPr id="26336" name="Check Box 736" hidden="1">
              <a:extLst>
                <a:ext uri="{63B3BB69-23CF-44E3-9099-C40C66FF867C}">
                  <a14:compatExt spid="_x0000_s2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171450</xdr:colOff>
          <xdr:row>124</xdr:row>
          <xdr:rowOff>152400</xdr:rowOff>
        </xdr:to>
        <xdr:sp macro="" textlink="">
          <xdr:nvSpPr>
            <xdr:cNvPr id="26337" name="Check Box 737" hidden="1">
              <a:extLst>
                <a:ext uri="{63B3BB69-23CF-44E3-9099-C40C66FF867C}">
                  <a14:compatExt spid="_x0000_s2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19050</xdr:rowOff>
        </xdr:from>
        <xdr:to>
          <xdr:col>22</xdr:col>
          <xdr:colOff>171450</xdr:colOff>
          <xdr:row>131</xdr:row>
          <xdr:rowOff>180975</xdr:rowOff>
        </xdr:to>
        <xdr:sp macro="" textlink="">
          <xdr:nvSpPr>
            <xdr:cNvPr id="26338" name="Check Box 738" hidden="1">
              <a:extLst>
                <a:ext uri="{63B3BB69-23CF-44E3-9099-C40C66FF867C}">
                  <a14:compatExt spid="_x0000_s2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19050</xdr:rowOff>
        </xdr:from>
        <xdr:to>
          <xdr:col>22</xdr:col>
          <xdr:colOff>171450</xdr:colOff>
          <xdr:row>132</xdr:row>
          <xdr:rowOff>180975</xdr:rowOff>
        </xdr:to>
        <xdr:sp macro="" textlink="">
          <xdr:nvSpPr>
            <xdr:cNvPr id="26339" name="Check Box 739" hidden="1">
              <a:extLst>
                <a:ext uri="{63B3BB69-23CF-44E3-9099-C40C66FF867C}">
                  <a14:compatExt spid="_x0000_s2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133</xdr:row>
          <xdr:rowOff>19050</xdr:rowOff>
        </xdr:from>
        <xdr:to>
          <xdr:col>22</xdr:col>
          <xdr:colOff>171450</xdr:colOff>
          <xdr:row>133</xdr:row>
          <xdr:rowOff>180975</xdr:rowOff>
        </xdr:to>
        <xdr:sp macro="" textlink="">
          <xdr:nvSpPr>
            <xdr:cNvPr id="26340" name="Check Box 740" hidden="1">
              <a:extLst>
                <a:ext uri="{63B3BB69-23CF-44E3-9099-C40C66FF867C}">
                  <a14:compatExt spid="_x0000_s2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142</xdr:row>
          <xdr:rowOff>19050</xdr:rowOff>
        </xdr:from>
        <xdr:to>
          <xdr:col>22</xdr:col>
          <xdr:colOff>171450</xdr:colOff>
          <xdr:row>142</xdr:row>
          <xdr:rowOff>180975</xdr:rowOff>
        </xdr:to>
        <xdr:sp macro="" textlink="">
          <xdr:nvSpPr>
            <xdr:cNvPr id="26341" name="Check Box 741" hidden="1">
              <a:extLst>
                <a:ext uri="{63B3BB69-23CF-44E3-9099-C40C66FF867C}">
                  <a14:compatExt spid="_x0000_s2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143</xdr:row>
          <xdr:rowOff>0</xdr:rowOff>
        </xdr:from>
        <xdr:to>
          <xdr:col>22</xdr:col>
          <xdr:colOff>171450</xdr:colOff>
          <xdr:row>143</xdr:row>
          <xdr:rowOff>152400</xdr:rowOff>
        </xdr:to>
        <xdr:sp macro="" textlink="">
          <xdr:nvSpPr>
            <xdr:cNvPr id="26342" name="Check Box 742" hidden="1">
              <a:extLst>
                <a:ext uri="{63B3BB69-23CF-44E3-9099-C40C66FF867C}">
                  <a14:compatExt spid="_x0000_s2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180975</xdr:colOff>
          <xdr:row>125</xdr:row>
          <xdr:rowOff>85725</xdr:rowOff>
        </xdr:to>
        <xdr:sp macro="" textlink="">
          <xdr:nvSpPr>
            <xdr:cNvPr id="26343" name="Check Box 743" hidden="1">
              <a:extLst>
                <a:ext uri="{63B3BB69-23CF-44E3-9099-C40C66FF867C}">
                  <a14:compatExt spid="_x0000_s2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180975</xdr:colOff>
          <xdr:row>125</xdr:row>
          <xdr:rowOff>85725</xdr:rowOff>
        </xdr:to>
        <xdr:sp macro="" textlink="">
          <xdr:nvSpPr>
            <xdr:cNvPr id="26344" name="Check Box 744" hidden="1">
              <a:extLst>
                <a:ext uri="{63B3BB69-23CF-44E3-9099-C40C66FF867C}">
                  <a14:compatExt spid="_x0000_s2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180975</xdr:colOff>
          <xdr:row>125</xdr:row>
          <xdr:rowOff>85725</xdr:rowOff>
        </xdr:to>
        <xdr:sp macro="" textlink="">
          <xdr:nvSpPr>
            <xdr:cNvPr id="26345" name="Check Box 745" hidden="1">
              <a:extLst>
                <a:ext uri="{63B3BB69-23CF-44E3-9099-C40C66FF867C}">
                  <a14:compatExt spid="_x0000_s2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180975</xdr:colOff>
          <xdr:row>125</xdr:row>
          <xdr:rowOff>85725</xdr:rowOff>
        </xdr:to>
        <xdr:sp macro="" textlink="">
          <xdr:nvSpPr>
            <xdr:cNvPr id="26346" name="Check Box 746" hidden="1">
              <a:extLst>
                <a:ext uri="{63B3BB69-23CF-44E3-9099-C40C66FF867C}">
                  <a14:compatExt spid="_x0000_s2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180975</xdr:colOff>
          <xdr:row>125</xdr:row>
          <xdr:rowOff>85725</xdr:rowOff>
        </xdr:to>
        <xdr:sp macro="" textlink="">
          <xdr:nvSpPr>
            <xdr:cNvPr id="26347" name="Check Box 747" hidden="1">
              <a:extLst>
                <a:ext uri="{63B3BB69-23CF-44E3-9099-C40C66FF867C}">
                  <a14:compatExt spid="_x0000_s2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180975</xdr:colOff>
          <xdr:row>125</xdr:row>
          <xdr:rowOff>85725</xdr:rowOff>
        </xdr:to>
        <xdr:sp macro="" textlink="">
          <xdr:nvSpPr>
            <xdr:cNvPr id="26348" name="Check Box 748" hidden="1">
              <a:extLst>
                <a:ext uri="{63B3BB69-23CF-44E3-9099-C40C66FF867C}">
                  <a14:compatExt spid="_x0000_s2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180975</xdr:colOff>
          <xdr:row>125</xdr:row>
          <xdr:rowOff>85725</xdr:rowOff>
        </xdr:to>
        <xdr:sp macro="" textlink="">
          <xdr:nvSpPr>
            <xdr:cNvPr id="26349" name="Check Box 749" hidden="1">
              <a:extLst>
                <a:ext uri="{63B3BB69-23CF-44E3-9099-C40C66FF867C}">
                  <a14:compatExt spid="_x0000_s2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180975</xdr:colOff>
          <xdr:row>125</xdr:row>
          <xdr:rowOff>85725</xdr:rowOff>
        </xdr:to>
        <xdr:sp macro="" textlink="">
          <xdr:nvSpPr>
            <xdr:cNvPr id="26350" name="Check Box 750" hidden="1">
              <a:extLst>
                <a:ext uri="{63B3BB69-23CF-44E3-9099-C40C66FF867C}">
                  <a14:compatExt spid="_x0000_s2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38100</xdr:rowOff>
        </xdr:from>
        <xdr:to>
          <xdr:col>22</xdr:col>
          <xdr:colOff>180975</xdr:colOff>
          <xdr:row>125</xdr:row>
          <xdr:rowOff>123825</xdr:rowOff>
        </xdr:to>
        <xdr:sp macro="" textlink="">
          <xdr:nvSpPr>
            <xdr:cNvPr id="26351" name="Check Box 751" hidden="1">
              <a:extLst>
                <a:ext uri="{63B3BB69-23CF-44E3-9099-C40C66FF867C}">
                  <a14:compatExt spid="_x0000_s2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129</xdr:row>
          <xdr:rowOff>38100</xdr:rowOff>
        </xdr:from>
        <xdr:to>
          <xdr:col>22</xdr:col>
          <xdr:colOff>180975</xdr:colOff>
          <xdr:row>130</xdr:row>
          <xdr:rowOff>123825</xdr:rowOff>
        </xdr:to>
        <xdr:sp macro="" textlink="">
          <xdr:nvSpPr>
            <xdr:cNvPr id="26352" name="Check Box 752" hidden="1">
              <a:extLst>
                <a:ext uri="{63B3BB69-23CF-44E3-9099-C40C66FF867C}">
                  <a14:compatExt spid="_x0000_s2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130</xdr:row>
          <xdr:rowOff>38100</xdr:rowOff>
        </xdr:from>
        <xdr:to>
          <xdr:col>22</xdr:col>
          <xdr:colOff>180975</xdr:colOff>
          <xdr:row>131</xdr:row>
          <xdr:rowOff>114300</xdr:rowOff>
        </xdr:to>
        <xdr:sp macro="" textlink="">
          <xdr:nvSpPr>
            <xdr:cNvPr id="26353" name="Check Box 753" hidden="1">
              <a:extLst>
                <a:ext uri="{63B3BB69-23CF-44E3-9099-C40C66FF867C}">
                  <a14:compatExt spid="_x0000_s2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134</xdr:row>
          <xdr:rowOff>0</xdr:rowOff>
        </xdr:from>
        <xdr:to>
          <xdr:col>22</xdr:col>
          <xdr:colOff>180975</xdr:colOff>
          <xdr:row>135</xdr:row>
          <xdr:rowOff>85725</xdr:rowOff>
        </xdr:to>
        <xdr:sp macro="" textlink="">
          <xdr:nvSpPr>
            <xdr:cNvPr id="26354" name="Check Box 754" hidden="1">
              <a:extLst>
                <a:ext uri="{63B3BB69-23CF-44E3-9099-C40C66FF867C}">
                  <a14:compatExt spid="_x0000_s2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134</xdr:row>
          <xdr:rowOff>38100</xdr:rowOff>
        </xdr:from>
        <xdr:to>
          <xdr:col>22</xdr:col>
          <xdr:colOff>180975</xdr:colOff>
          <xdr:row>135</xdr:row>
          <xdr:rowOff>123825</xdr:rowOff>
        </xdr:to>
        <xdr:sp macro="" textlink="">
          <xdr:nvSpPr>
            <xdr:cNvPr id="26355" name="Check Box 755" hidden="1">
              <a:extLst>
                <a:ext uri="{63B3BB69-23CF-44E3-9099-C40C66FF867C}">
                  <a14:compatExt spid="_x0000_s2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38100</xdr:rowOff>
        </xdr:from>
        <xdr:to>
          <xdr:col>22</xdr:col>
          <xdr:colOff>180975</xdr:colOff>
          <xdr:row>136</xdr:row>
          <xdr:rowOff>123825</xdr:rowOff>
        </xdr:to>
        <xdr:sp macro="" textlink="">
          <xdr:nvSpPr>
            <xdr:cNvPr id="26356" name="Check Box 756" hidden="1">
              <a:extLst>
                <a:ext uri="{63B3BB69-23CF-44E3-9099-C40C66FF867C}">
                  <a14:compatExt spid="_x0000_s2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140</xdr:row>
          <xdr:rowOff>38100</xdr:rowOff>
        </xdr:from>
        <xdr:to>
          <xdr:col>22</xdr:col>
          <xdr:colOff>180975</xdr:colOff>
          <xdr:row>141</xdr:row>
          <xdr:rowOff>123825</xdr:rowOff>
        </xdr:to>
        <xdr:sp macro="" textlink="">
          <xdr:nvSpPr>
            <xdr:cNvPr id="26357" name="Check Box 757" hidden="1">
              <a:extLst>
                <a:ext uri="{63B3BB69-23CF-44E3-9099-C40C66FF867C}">
                  <a14:compatExt spid="_x0000_s2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141</xdr:row>
          <xdr:rowOff>38100</xdr:rowOff>
        </xdr:from>
        <xdr:to>
          <xdr:col>22</xdr:col>
          <xdr:colOff>180975</xdr:colOff>
          <xdr:row>142</xdr:row>
          <xdr:rowOff>114300</xdr:rowOff>
        </xdr:to>
        <xdr:sp macro="" textlink="">
          <xdr:nvSpPr>
            <xdr:cNvPr id="26358" name="Check Box 758" hidden="1">
              <a:extLst>
                <a:ext uri="{63B3BB69-23CF-44E3-9099-C40C66FF867C}">
                  <a14:compatExt spid="_x0000_s2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143</xdr:row>
          <xdr:rowOff>38100</xdr:rowOff>
        </xdr:from>
        <xdr:to>
          <xdr:col>22</xdr:col>
          <xdr:colOff>180975</xdr:colOff>
          <xdr:row>144</xdr:row>
          <xdr:rowOff>104775</xdr:rowOff>
        </xdr:to>
        <xdr:sp macro="" textlink="">
          <xdr:nvSpPr>
            <xdr:cNvPr id="26359" name="Check Box 759" hidden="1">
              <a:extLst>
                <a:ext uri="{63B3BB69-23CF-44E3-9099-C40C66FF867C}">
                  <a14:compatExt spid="_x0000_s2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144</xdr:row>
          <xdr:rowOff>0</xdr:rowOff>
        </xdr:from>
        <xdr:to>
          <xdr:col>22</xdr:col>
          <xdr:colOff>180975</xdr:colOff>
          <xdr:row>145</xdr:row>
          <xdr:rowOff>85725</xdr:rowOff>
        </xdr:to>
        <xdr:sp macro="" textlink="">
          <xdr:nvSpPr>
            <xdr:cNvPr id="26360" name="Check Box 760" hidden="1">
              <a:extLst>
                <a:ext uri="{63B3BB69-23CF-44E3-9099-C40C66FF867C}">
                  <a14:compatExt spid="_x0000_s2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200025</xdr:colOff>
          <xdr:row>126</xdr:row>
          <xdr:rowOff>95250</xdr:rowOff>
        </xdr:to>
        <xdr:sp macro="" textlink="">
          <xdr:nvSpPr>
            <xdr:cNvPr id="26361" name="Check Box 761" hidden="1">
              <a:extLst>
                <a:ext uri="{63B3BB69-23CF-44E3-9099-C40C66FF867C}">
                  <a14:compatExt spid="_x0000_s2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200025</xdr:colOff>
          <xdr:row>126</xdr:row>
          <xdr:rowOff>95250</xdr:rowOff>
        </xdr:to>
        <xdr:sp macro="" textlink="">
          <xdr:nvSpPr>
            <xdr:cNvPr id="26362" name="Check Box 762" hidden="1">
              <a:extLst>
                <a:ext uri="{63B3BB69-23CF-44E3-9099-C40C66FF867C}">
                  <a14:compatExt spid="_x0000_s2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200025</xdr:colOff>
          <xdr:row>126</xdr:row>
          <xdr:rowOff>95250</xdr:rowOff>
        </xdr:to>
        <xdr:sp macro="" textlink="">
          <xdr:nvSpPr>
            <xdr:cNvPr id="26363" name="Check Box 763" hidden="1">
              <a:extLst>
                <a:ext uri="{63B3BB69-23CF-44E3-9099-C40C66FF867C}">
                  <a14:compatExt spid="_x0000_s2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200025</xdr:colOff>
          <xdr:row>126</xdr:row>
          <xdr:rowOff>95250</xdr:rowOff>
        </xdr:to>
        <xdr:sp macro="" textlink="">
          <xdr:nvSpPr>
            <xdr:cNvPr id="26364" name="Check Box 764" hidden="1">
              <a:extLst>
                <a:ext uri="{63B3BB69-23CF-44E3-9099-C40C66FF867C}">
                  <a14:compatExt spid="_x0000_s2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171450</xdr:colOff>
          <xdr:row>135</xdr:row>
          <xdr:rowOff>152400</xdr:rowOff>
        </xdr:to>
        <xdr:sp macro="" textlink="">
          <xdr:nvSpPr>
            <xdr:cNvPr id="26365" name="Check Box 765" hidden="1">
              <a:extLst>
                <a:ext uri="{63B3BB69-23CF-44E3-9099-C40C66FF867C}">
                  <a14:compatExt spid="_x0000_s2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171450</xdr:colOff>
          <xdr:row>135</xdr:row>
          <xdr:rowOff>152400</xdr:rowOff>
        </xdr:to>
        <xdr:sp macro="" textlink="">
          <xdr:nvSpPr>
            <xdr:cNvPr id="26366" name="Check Box 766" hidden="1">
              <a:extLst>
                <a:ext uri="{63B3BB69-23CF-44E3-9099-C40C66FF867C}">
                  <a14:compatExt spid="_x0000_s2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171450</xdr:colOff>
          <xdr:row>135</xdr:row>
          <xdr:rowOff>152400</xdr:rowOff>
        </xdr:to>
        <xdr:sp macro="" textlink="">
          <xdr:nvSpPr>
            <xdr:cNvPr id="26367" name="Check Box 767" hidden="1">
              <a:extLst>
                <a:ext uri="{63B3BB69-23CF-44E3-9099-C40C66FF867C}">
                  <a14:compatExt spid="_x0000_s2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171450</xdr:colOff>
          <xdr:row>135</xdr:row>
          <xdr:rowOff>152400</xdr:rowOff>
        </xdr:to>
        <xdr:sp macro="" textlink="">
          <xdr:nvSpPr>
            <xdr:cNvPr id="26368" name="Check Box 768" hidden="1">
              <a:extLst>
                <a:ext uri="{63B3BB69-23CF-44E3-9099-C40C66FF867C}">
                  <a14:compatExt spid="_x0000_s2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171450</xdr:colOff>
          <xdr:row>135</xdr:row>
          <xdr:rowOff>152400</xdr:rowOff>
        </xdr:to>
        <xdr:sp macro="" textlink="">
          <xdr:nvSpPr>
            <xdr:cNvPr id="26369" name="Check Box 769" hidden="1">
              <a:extLst>
                <a:ext uri="{63B3BB69-23CF-44E3-9099-C40C66FF867C}">
                  <a14:compatExt spid="_x0000_s2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171450</xdr:colOff>
          <xdr:row>135</xdr:row>
          <xdr:rowOff>152400</xdr:rowOff>
        </xdr:to>
        <xdr:sp macro="" textlink="">
          <xdr:nvSpPr>
            <xdr:cNvPr id="26370" name="Check Box 770" hidden="1">
              <a:extLst>
                <a:ext uri="{63B3BB69-23CF-44E3-9099-C40C66FF867C}">
                  <a14:compatExt spid="_x0000_s2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142</xdr:row>
          <xdr:rowOff>19050</xdr:rowOff>
        </xdr:from>
        <xdr:to>
          <xdr:col>22</xdr:col>
          <xdr:colOff>171450</xdr:colOff>
          <xdr:row>142</xdr:row>
          <xdr:rowOff>180975</xdr:rowOff>
        </xdr:to>
        <xdr:sp macro="" textlink="">
          <xdr:nvSpPr>
            <xdr:cNvPr id="26371" name="Check Box 771" hidden="1">
              <a:extLst>
                <a:ext uri="{63B3BB69-23CF-44E3-9099-C40C66FF867C}">
                  <a14:compatExt spid="_x0000_s2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143</xdr:row>
          <xdr:rowOff>0</xdr:rowOff>
        </xdr:from>
        <xdr:to>
          <xdr:col>22</xdr:col>
          <xdr:colOff>171450</xdr:colOff>
          <xdr:row>143</xdr:row>
          <xdr:rowOff>152400</xdr:rowOff>
        </xdr:to>
        <xdr:sp macro="" textlink="">
          <xdr:nvSpPr>
            <xdr:cNvPr id="26372" name="Check Box 772" hidden="1">
              <a:extLst>
                <a:ext uri="{63B3BB69-23CF-44E3-9099-C40C66FF867C}">
                  <a14:compatExt spid="_x0000_s2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143</xdr:row>
          <xdr:rowOff>19050</xdr:rowOff>
        </xdr:from>
        <xdr:to>
          <xdr:col>22</xdr:col>
          <xdr:colOff>171450</xdr:colOff>
          <xdr:row>143</xdr:row>
          <xdr:rowOff>180975</xdr:rowOff>
        </xdr:to>
        <xdr:sp macro="" textlink="">
          <xdr:nvSpPr>
            <xdr:cNvPr id="26373" name="Check Box 773" hidden="1">
              <a:extLst>
                <a:ext uri="{63B3BB69-23CF-44E3-9099-C40C66FF867C}">
                  <a14:compatExt spid="_x0000_s2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180975</xdr:colOff>
          <xdr:row>136</xdr:row>
          <xdr:rowOff>85725</xdr:rowOff>
        </xdr:to>
        <xdr:sp macro="" textlink="">
          <xdr:nvSpPr>
            <xdr:cNvPr id="26374" name="Check Box 774" hidden="1">
              <a:extLst>
                <a:ext uri="{63B3BB69-23CF-44E3-9099-C40C66FF867C}">
                  <a14:compatExt spid="_x0000_s2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180975</xdr:colOff>
          <xdr:row>136</xdr:row>
          <xdr:rowOff>85725</xdr:rowOff>
        </xdr:to>
        <xdr:sp macro="" textlink="">
          <xdr:nvSpPr>
            <xdr:cNvPr id="26375" name="Check Box 775" hidden="1">
              <a:extLst>
                <a:ext uri="{63B3BB69-23CF-44E3-9099-C40C66FF867C}">
                  <a14:compatExt spid="_x0000_s2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180975</xdr:colOff>
          <xdr:row>136</xdr:row>
          <xdr:rowOff>85725</xdr:rowOff>
        </xdr:to>
        <xdr:sp macro="" textlink="">
          <xdr:nvSpPr>
            <xdr:cNvPr id="26376" name="Check Box 776" hidden="1">
              <a:extLst>
                <a:ext uri="{63B3BB69-23CF-44E3-9099-C40C66FF867C}">
                  <a14:compatExt spid="_x0000_s2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180975</xdr:colOff>
          <xdr:row>136</xdr:row>
          <xdr:rowOff>85725</xdr:rowOff>
        </xdr:to>
        <xdr:sp macro="" textlink="">
          <xdr:nvSpPr>
            <xdr:cNvPr id="26377" name="Check Box 777" hidden="1">
              <a:extLst>
                <a:ext uri="{63B3BB69-23CF-44E3-9099-C40C66FF867C}">
                  <a14:compatExt spid="_x0000_s2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180975</xdr:colOff>
          <xdr:row>136</xdr:row>
          <xdr:rowOff>85725</xdr:rowOff>
        </xdr:to>
        <xdr:sp macro="" textlink="">
          <xdr:nvSpPr>
            <xdr:cNvPr id="26378" name="Check Box 778" hidden="1">
              <a:extLst>
                <a:ext uri="{63B3BB69-23CF-44E3-9099-C40C66FF867C}">
                  <a14:compatExt spid="_x0000_s2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180975</xdr:colOff>
          <xdr:row>136</xdr:row>
          <xdr:rowOff>85725</xdr:rowOff>
        </xdr:to>
        <xdr:sp macro="" textlink="">
          <xdr:nvSpPr>
            <xdr:cNvPr id="26379" name="Check Box 779" hidden="1">
              <a:extLst>
                <a:ext uri="{63B3BB69-23CF-44E3-9099-C40C66FF867C}">
                  <a14:compatExt spid="_x0000_s2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180975</xdr:colOff>
          <xdr:row>136</xdr:row>
          <xdr:rowOff>85725</xdr:rowOff>
        </xdr:to>
        <xdr:sp macro="" textlink="">
          <xdr:nvSpPr>
            <xdr:cNvPr id="26380" name="Check Box 780" hidden="1">
              <a:extLst>
                <a:ext uri="{63B3BB69-23CF-44E3-9099-C40C66FF867C}">
                  <a14:compatExt spid="_x0000_s2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180975</xdr:colOff>
          <xdr:row>136</xdr:row>
          <xdr:rowOff>85725</xdr:rowOff>
        </xdr:to>
        <xdr:sp macro="" textlink="">
          <xdr:nvSpPr>
            <xdr:cNvPr id="26381" name="Check Box 781" hidden="1">
              <a:extLst>
                <a:ext uri="{63B3BB69-23CF-44E3-9099-C40C66FF867C}">
                  <a14:compatExt spid="_x0000_s2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38100</xdr:rowOff>
        </xdr:from>
        <xdr:to>
          <xdr:col>22</xdr:col>
          <xdr:colOff>180975</xdr:colOff>
          <xdr:row>136</xdr:row>
          <xdr:rowOff>123825</xdr:rowOff>
        </xdr:to>
        <xdr:sp macro="" textlink="">
          <xdr:nvSpPr>
            <xdr:cNvPr id="26382" name="Check Box 782" hidden="1">
              <a:extLst>
                <a:ext uri="{63B3BB69-23CF-44E3-9099-C40C66FF867C}">
                  <a14:compatExt spid="_x0000_s2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140</xdr:row>
          <xdr:rowOff>38100</xdr:rowOff>
        </xdr:from>
        <xdr:to>
          <xdr:col>22</xdr:col>
          <xdr:colOff>180975</xdr:colOff>
          <xdr:row>141</xdr:row>
          <xdr:rowOff>123825</xdr:rowOff>
        </xdr:to>
        <xdr:sp macro="" textlink="">
          <xdr:nvSpPr>
            <xdr:cNvPr id="26383" name="Check Box 783" hidden="1">
              <a:extLst>
                <a:ext uri="{63B3BB69-23CF-44E3-9099-C40C66FF867C}">
                  <a14:compatExt spid="_x0000_s2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141</xdr:row>
          <xdr:rowOff>38100</xdr:rowOff>
        </xdr:from>
        <xdr:to>
          <xdr:col>22</xdr:col>
          <xdr:colOff>180975</xdr:colOff>
          <xdr:row>142</xdr:row>
          <xdr:rowOff>114300</xdr:rowOff>
        </xdr:to>
        <xdr:sp macro="" textlink="">
          <xdr:nvSpPr>
            <xdr:cNvPr id="26384" name="Check Box 784" hidden="1">
              <a:extLst>
                <a:ext uri="{63B3BB69-23CF-44E3-9099-C40C66FF867C}">
                  <a14:compatExt spid="_x0000_s2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144</xdr:row>
          <xdr:rowOff>0</xdr:rowOff>
        </xdr:from>
        <xdr:to>
          <xdr:col>22</xdr:col>
          <xdr:colOff>180975</xdr:colOff>
          <xdr:row>145</xdr:row>
          <xdr:rowOff>85725</xdr:rowOff>
        </xdr:to>
        <xdr:sp macro="" textlink="">
          <xdr:nvSpPr>
            <xdr:cNvPr id="26385" name="Check Box 785" hidden="1">
              <a:extLst>
                <a:ext uri="{63B3BB69-23CF-44E3-9099-C40C66FF867C}">
                  <a14:compatExt spid="_x0000_s2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144</xdr:row>
          <xdr:rowOff>38100</xdr:rowOff>
        </xdr:from>
        <xdr:to>
          <xdr:col>22</xdr:col>
          <xdr:colOff>180975</xdr:colOff>
          <xdr:row>145</xdr:row>
          <xdr:rowOff>123825</xdr:rowOff>
        </xdr:to>
        <xdr:sp macro="" textlink="">
          <xdr:nvSpPr>
            <xdr:cNvPr id="26386" name="Check Box 786" hidden="1">
              <a:extLst>
                <a:ext uri="{63B3BB69-23CF-44E3-9099-C40C66FF867C}">
                  <a14:compatExt spid="_x0000_s2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200025</xdr:colOff>
          <xdr:row>137</xdr:row>
          <xdr:rowOff>95250</xdr:rowOff>
        </xdr:to>
        <xdr:sp macro="" textlink="">
          <xdr:nvSpPr>
            <xdr:cNvPr id="26387" name="Check Box 787" hidden="1">
              <a:extLst>
                <a:ext uri="{63B3BB69-23CF-44E3-9099-C40C66FF867C}">
                  <a14:compatExt spid="_x0000_s2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200025</xdr:colOff>
          <xdr:row>137</xdr:row>
          <xdr:rowOff>95250</xdr:rowOff>
        </xdr:to>
        <xdr:sp macro="" textlink="">
          <xdr:nvSpPr>
            <xdr:cNvPr id="26388" name="Check Box 788" hidden="1">
              <a:extLst>
                <a:ext uri="{63B3BB69-23CF-44E3-9099-C40C66FF867C}">
                  <a14:compatExt spid="_x0000_s2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200025</xdr:colOff>
          <xdr:row>137</xdr:row>
          <xdr:rowOff>95250</xdr:rowOff>
        </xdr:to>
        <xdr:sp macro="" textlink="">
          <xdr:nvSpPr>
            <xdr:cNvPr id="26389" name="Check Box 789" hidden="1">
              <a:extLst>
                <a:ext uri="{63B3BB69-23CF-44E3-9099-C40C66FF867C}">
                  <a14:compatExt spid="_x0000_s2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200025</xdr:colOff>
          <xdr:row>137</xdr:row>
          <xdr:rowOff>95250</xdr:rowOff>
        </xdr:to>
        <xdr:sp macro="" textlink="">
          <xdr:nvSpPr>
            <xdr:cNvPr id="26390" name="Check Box 790" hidden="1">
              <a:extLst>
                <a:ext uri="{63B3BB69-23CF-44E3-9099-C40C66FF867C}">
                  <a14:compatExt spid="_x0000_s2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200025</xdr:colOff>
          <xdr:row>137</xdr:row>
          <xdr:rowOff>95250</xdr:rowOff>
        </xdr:to>
        <xdr:sp macro="" textlink="">
          <xdr:nvSpPr>
            <xdr:cNvPr id="26391" name="Check Box 791" hidden="1">
              <a:extLst>
                <a:ext uri="{63B3BB69-23CF-44E3-9099-C40C66FF867C}">
                  <a14:compatExt spid="_x0000_s2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200025</xdr:colOff>
          <xdr:row>137</xdr:row>
          <xdr:rowOff>95250</xdr:rowOff>
        </xdr:to>
        <xdr:sp macro="" textlink="">
          <xdr:nvSpPr>
            <xdr:cNvPr id="26392" name="Check Box 792" hidden="1">
              <a:extLst>
                <a:ext uri="{63B3BB69-23CF-44E3-9099-C40C66FF867C}">
                  <a14:compatExt spid="_x0000_s2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200025</xdr:colOff>
          <xdr:row>137</xdr:row>
          <xdr:rowOff>95250</xdr:rowOff>
        </xdr:to>
        <xdr:sp macro="" textlink="">
          <xdr:nvSpPr>
            <xdr:cNvPr id="26393" name="Check Box 793" hidden="1">
              <a:extLst>
                <a:ext uri="{63B3BB69-23CF-44E3-9099-C40C66FF867C}">
                  <a14:compatExt spid="_x0000_s2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135</xdr:row>
          <xdr:rowOff>0</xdr:rowOff>
        </xdr:from>
        <xdr:to>
          <xdr:col>22</xdr:col>
          <xdr:colOff>200025</xdr:colOff>
          <xdr:row>137</xdr:row>
          <xdr:rowOff>95250</xdr:rowOff>
        </xdr:to>
        <xdr:sp macro="" textlink="">
          <xdr:nvSpPr>
            <xdr:cNvPr id="26394" name="Check Box 794" hidden="1">
              <a:extLst>
                <a:ext uri="{63B3BB69-23CF-44E3-9099-C40C66FF867C}">
                  <a14:compatExt spid="_x0000_s2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38100</xdr:rowOff>
        </xdr:from>
        <xdr:to>
          <xdr:col>22</xdr:col>
          <xdr:colOff>180975</xdr:colOff>
          <xdr:row>146</xdr:row>
          <xdr:rowOff>123825</xdr:rowOff>
        </xdr:to>
        <xdr:sp macro="" textlink="">
          <xdr:nvSpPr>
            <xdr:cNvPr id="26395" name="Check Box 795" hidden="1">
              <a:extLst>
                <a:ext uri="{63B3BB69-23CF-44E3-9099-C40C66FF867C}">
                  <a14:compatExt spid="_x0000_s2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171450</xdr:colOff>
          <xdr:row>145</xdr:row>
          <xdr:rowOff>152400</xdr:rowOff>
        </xdr:to>
        <xdr:sp macro="" textlink="">
          <xdr:nvSpPr>
            <xdr:cNvPr id="26396" name="Check Box 796" hidden="1">
              <a:extLst>
                <a:ext uri="{63B3BB69-23CF-44E3-9099-C40C66FF867C}">
                  <a14:compatExt spid="_x0000_s2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171450</xdr:colOff>
          <xdr:row>145</xdr:row>
          <xdr:rowOff>152400</xdr:rowOff>
        </xdr:to>
        <xdr:sp macro="" textlink="">
          <xdr:nvSpPr>
            <xdr:cNvPr id="26397" name="Check Box 797" hidden="1">
              <a:extLst>
                <a:ext uri="{63B3BB69-23CF-44E3-9099-C40C66FF867C}">
                  <a14:compatExt spid="_x0000_s2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171450</xdr:colOff>
          <xdr:row>145</xdr:row>
          <xdr:rowOff>152400</xdr:rowOff>
        </xdr:to>
        <xdr:sp macro="" textlink="">
          <xdr:nvSpPr>
            <xdr:cNvPr id="26398" name="Check Box 798" hidden="1">
              <a:extLst>
                <a:ext uri="{63B3BB69-23CF-44E3-9099-C40C66FF867C}">
                  <a14:compatExt spid="_x0000_s2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171450</xdr:colOff>
          <xdr:row>145</xdr:row>
          <xdr:rowOff>152400</xdr:rowOff>
        </xdr:to>
        <xdr:sp macro="" textlink="">
          <xdr:nvSpPr>
            <xdr:cNvPr id="26399" name="Check Box 799" hidden="1">
              <a:extLst>
                <a:ext uri="{63B3BB69-23CF-44E3-9099-C40C66FF867C}">
                  <a14:compatExt spid="_x0000_s2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171450</xdr:colOff>
          <xdr:row>145</xdr:row>
          <xdr:rowOff>152400</xdr:rowOff>
        </xdr:to>
        <xdr:sp macro="" textlink="">
          <xdr:nvSpPr>
            <xdr:cNvPr id="26400" name="Check Box 800" hidden="1">
              <a:extLst>
                <a:ext uri="{63B3BB69-23CF-44E3-9099-C40C66FF867C}">
                  <a14:compatExt spid="_x0000_s2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171450</xdr:colOff>
          <xdr:row>145</xdr:row>
          <xdr:rowOff>152400</xdr:rowOff>
        </xdr:to>
        <xdr:sp macro="" textlink="">
          <xdr:nvSpPr>
            <xdr:cNvPr id="26401" name="Check Box 801" hidden="1">
              <a:extLst>
                <a:ext uri="{63B3BB69-23CF-44E3-9099-C40C66FF867C}">
                  <a14:compatExt spid="_x0000_s2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180975</xdr:colOff>
          <xdr:row>146</xdr:row>
          <xdr:rowOff>85725</xdr:rowOff>
        </xdr:to>
        <xdr:sp macro="" textlink="">
          <xdr:nvSpPr>
            <xdr:cNvPr id="26402" name="Check Box 802" hidden="1">
              <a:extLst>
                <a:ext uri="{63B3BB69-23CF-44E3-9099-C40C66FF867C}">
                  <a14:compatExt spid="_x0000_s2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180975</xdr:colOff>
          <xdr:row>146</xdr:row>
          <xdr:rowOff>85725</xdr:rowOff>
        </xdr:to>
        <xdr:sp macro="" textlink="">
          <xdr:nvSpPr>
            <xdr:cNvPr id="26403" name="Check Box 803" hidden="1">
              <a:extLst>
                <a:ext uri="{63B3BB69-23CF-44E3-9099-C40C66FF867C}">
                  <a14:compatExt spid="_x0000_s2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180975</xdr:colOff>
          <xdr:row>146</xdr:row>
          <xdr:rowOff>85725</xdr:rowOff>
        </xdr:to>
        <xdr:sp macro="" textlink="">
          <xdr:nvSpPr>
            <xdr:cNvPr id="26404" name="Check Box 804" hidden="1">
              <a:extLst>
                <a:ext uri="{63B3BB69-23CF-44E3-9099-C40C66FF867C}">
                  <a14:compatExt spid="_x0000_s2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180975</xdr:colOff>
          <xdr:row>146</xdr:row>
          <xdr:rowOff>85725</xdr:rowOff>
        </xdr:to>
        <xdr:sp macro="" textlink="">
          <xdr:nvSpPr>
            <xdr:cNvPr id="26405" name="Check Box 805" hidden="1">
              <a:extLst>
                <a:ext uri="{63B3BB69-23CF-44E3-9099-C40C66FF867C}">
                  <a14:compatExt spid="_x0000_s2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180975</xdr:colOff>
          <xdr:row>146</xdr:row>
          <xdr:rowOff>85725</xdr:rowOff>
        </xdr:to>
        <xdr:sp macro="" textlink="">
          <xdr:nvSpPr>
            <xdr:cNvPr id="26406" name="Check Box 806" hidden="1">
              <a:extLst>
                <a:ext uri="{63B3BB69-23CF-44E3-9099-C40C66FF867C}">
                  <a14:compatExt spid="_x0000_s2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180975</xdr:colOff>
          <xdr:row>146</xdr:row>
          <xdr:rowOff>85725</xdr:rowOff>
        </xdr:to>
        <xdr:sp macro="" textlink="">
          <xdr:nvSpPr>
            <xdr:cNvPr id="26407" name="Check Box 807" hidden="1">
              <a:extLst>
                <a:ext uri="{63B3BB69-23CF-44E3-9099-C40C66FF867C}">
                  <a14:compatExt spid="_x0000_s2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180975</xdr:colOff>
          <xdr:row>146</xdr:row>
          <xdr:rowOff>85725</xdr:rowOff>
        </xdr:to>
        <xdr:sp macro="" textlink="">
          <xdr:nvSpPr>
            <xdr:cNvPr id="26408" name="Check Box 808" hidden="1">
              <a:extLst>
                <a:ext uri="{63B3BB69-23CF-44E3-9099-C40C66FF867C}">
                  <a14:compatExt spid="_x0000_s2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180975</xdr:colOff>
          <xdr:row>146</xdr:row>
          <xdr:rowOff>85725</xdr:rowOff>
        </xdr:to>
        <xdr:sp macro="" textlink="">
          <xdr:nvSpPr>
            <xdr:cNvPr id="26409" name="Check Box 809" hidden="1">
              <a:extLst>
                <a:ext uri="{63B3BB69-23CF-44E3-9099-C40C66FF867C}">
                  <a14:compatExt spid="_x0000_s2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38100</xdr:rowOff>
        </xdr:from>
        <xdr:to>
          <xdr:col>22</xdr:col>
          <xdr:colOff>180975</xdr:colOff>
          <xdr:row>146</xdr:row>
          <xdr:rowOff>123825</xdr:rowOff>
        </xdr:to>
        <xdr:sp macro="" textlink="">
          <xdr:nvSpPr>
            <xdr:cNvPr id="26410" name="Check Box 810" hidden="1">
              <a:extLst>
                <a:ext uri="{63B3BB69-23CF-44E3-9099-C40C66FF867C}">
                  <a14:compatExt spid="_x0000_s2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200025</xdr:colOff>
          <xdr:row>147</xdr:row>
          <xdr:rowOff>95250</xdr:rowOff>
        </xdr:to>
        <xdr:sp macro="" textlink="">
          <xdr:nvSpPr>
            <xdr:cNvPr id="26411" name="Check Box 811" hidden="1">
              <a:extLst>
                <a:ext uri="{63B3BB69-23CF-44E3-9099-C40C66FF867C}">
                  <a14:compatExt spid="_x0000_s2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200025</xdr:colOff>
          <xdr:row>147</xdr:row>
          <xdr:rowOff>95250</xdr:rowOff>
        </xdr:to>
        <xdr:sp macro="" textlink="">
          <xdr:nvSpPr>
            <xdr:cNvPr id="26412" name="Check Box 812" hidden="1">
              <a:extLst>
                <a:ext uri="{63B3BB69-23CF-44E3-9099-C40C66FF867C}">
                  <a14:compatExt spid="_x0000_s2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200025</xdr:colOff>
          <xdr:row>147</xdr:row>
          <xdr:rowOff>95250</xdr:rowOff>
        </xdr:to>
        <xdr:sp macro="" textlink="">
          <xdr:nvSpPr>
            <xdr:cNvPr id="26413" name="Check Box 813" hidden="1">
              <a:extLst>
                <a:ext uri="{63B3BB69-23CF-44E3-9099-C40C66FF867C}">
                  <a14:compatExt spid="_x0000_s2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200025</xdr:colOff>
          <xdr:row>147</xdr:row>
          <xdr:rowOff>95250</xdr:rowOff>
        </xdr:to>
        <xdr:sp macro="" textlink="">
          <xdr:nvSpPr>
            <xdr:cNvPr id="26414" name="Check Box 814" hidden="1">
              <a:extLst>
                <a:ext uri="{63B3BB69-23CF-44E3-9099-C40C66FF867C}">
                  <a14:compatExt spid="_x0000_s2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200025</xdr:colOff>
          <xdr:row>147</xdr:row>
          <xdr:rowOff>95250</xdr:rowOff>
        </xdr:to>
        <xdr:sp macro="" textlink="">
          <xdr:nvSpPr>
            <xdr:cNvPr id="26415" name="Check Box 815" hidden="1">
              <a:extLst>
                <a:ext uri="{63B3BB69-23CF-44E3-9099-C40C66FF867C}">
                  <a14:compatExt spid="_x0000_s2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200025</xdr:colOff>
          <xdr:row>147</xdr:row>
          <xdr:rowOff>95250</xdr:rowOff>
        </xdr:to>
        <xdr:sp macro="" textlink="">
          <xdr:nvSpPr>
            <xdr:cNvPr id="26416" name="Check Box 816" hidden="1">
              <a:extLst>
                <a:ext uri="{63B3BB69-23CF-44E3-9099-C40C66FF867C}">
                  <a14:compatExt spid="_x0000_s2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200025</xdr:colOff>
          <xdr:row>147</xdr:row>
          <xdr:rowOff>95250</xdr:rowOff>
        </xdr:to>
        <xdr:sp macro="" textlink="">
          <xdr:nvSpPr>
            <xdr:cNvPr id="26417" name="Check Box 817" hidden="1">
              <a:extLst>
                <a:ext uri="{63B3BB69-23CF-44E3-9099-C40C66FF867C}">
                  <a14:compatExt spid="_x0000_s2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200025</xdr:colOff>
          <xdr:row>147</xdr:row>
          <xdr:rowOff>95250</xdr:rowOff>
        </xdr:to>
        <xdr:sp macro="" textlink="">
          <xdr:nvSpPr>
            <xdr:cNvPr id="26418" name="Check Box 818" hidden="1">
              <a:extLst>
                <a:ext uri="{63B3BB69-23CF-44E3-9099-C40C66FF867C}">
                  <a14:compatExt spid="_x0000_s2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148</xdr:row>
          <xdr:rowOff>19050</xdr:rowOff>
        </xdr:from>
        <xdr:to>
          <xdr:col>22</xdr:col>
          <xdr:colOff>171450</xdr:colOff>
          <xdr:row>148</xdr:row>
          <xdr:rowOff>180975</xdr:rowOff>
        </xdr:to>
        <xdr:sp macro="" textlink="">
          <xdr:nvSpPr>
            <xdr:cNvPr id="26419" name="Check Box 819" hidden="1">
              <a:extLst>
                <a:ext uri="{63B3BB69-23CF-44E3-9099-C40C66FF867C}">
                  <a14:compatExt spid="_x0000_s2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149</xdr:row>
          <xdr:rowOff>0</xdr:rowOff>
        </xdr:from>
        <xdr:to>
          <xdr:col>22</xdr:col>
          <xdr:colOff>171450</xdr:colOff>
          <xdr:row>149</xdr:row>
          <xdr:rowOff>152400</xdr:rowOff>
        </xdr:to>
        <xdr:sp macro="" textlink="">
          <xdr:nvSpPr>
            <xdr:cNvPr id="26420" name="Check Box 820" hidden="1">
              <a:extLst>
                <a:ext uri="{63B3BB69-23CF-44E3-9099-C40C66FF867C}">
                  <a14:compatExt spid="_x0000_s2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146</xdr:row>
          <xdr:rowOff>38100</xdr:rowOff>
        </xdr:from>
        <xdr:to>
          <xdr:col>22</xdr:col>
          <xdr:colOff>180975</xdr:colOff>
          <xdr:row>147</xdr:row>
          <xdr:rowOff>123825</xdr:rowOff>
        </xdr:to>
        <xdr:sp macro="" textlink="">
          <xdr:nvSpPr>
            <xdr:cNvPr id="26421" name="Check Box 821" hidden="1">
              <a:extLst>
                <a:ext uri="{63B3BB69-23CF-44E3-9099-C40C66FF867C}">
                  <a14:compatExt spid="_x0000_s2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147</xdr:row>
          <xdr:rowOff>38100</xdr:rowOff>
        </xdr:from>
        <xdr:to>
          <xdr:col>22</xdr:col>
          <xdr:colOff>180975</xdr:colOff>
          <xdr:row>148</xdr:row>
          <xdr:rowOff>123825</xdr:rowOff>
        </xdr:to>
        <xdr:sp macro="" textlink="">
          <xdr:nvSpPr>
            <xdr:cNvPr id="26422" name="Check Box 822" hidden="1">
              <a:extLst>
                <a:ext uri="{63B3BB69-23CF-44E3-9099-C40C66FF867C}">
                  <a14:compatExt spid="_x0000_s2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149</xdr:row>
          <xdr:rowOff>38100</xdr:rowOff>
        </xdr:from>
        <xdr:to>
          <xdr:col>22</xdr:col>
          <xdr:colOff>180975</xdr:colOff>
          <xdr:row>150</xdr:row>
          <xdr:rowOff>104775</xdr:rowOff>
        </xdr:to>
        <xdr:sp macro="" textlink="">
          <xdr:nvSpPr>
            <xdr:cNvPr id="26423" name="Check Box 823" hidden="1">
              <a:extLst>
                <a:ext uri="{63B3BB69-23CF-44E3-9099-C40C66FF867C}">
                  <a14:compatExt spid="_x0000_s2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148</xdr:row>
          <xdr:rowOff>19050</xdr:rowOff>
        </xdr:from>
        <xdr:to>
          <xdr:col>22</xdr:col>
          <xdr:colOff>171450</xdr:colOff>
          <xdr:row>148</xdr:row>
          <xdr:rowOff>180975</xdr:rowOff>
        </xdr:to>
        <xdr:sp macro="" textlink="">
          <xdr:nvSpPr>
            <xdr:cNvPr id="26424" name="Check Box 824" hidden="1">
              <a:extLst>
                <a:ext uri="{63B3BB69-23CF-44E3-9099-C40C66FF867C}">
                  <a14:compatExt spid="_x0000_s2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149</xdr:row>
          <xdr:rowOff>0</xdr:rowOff>
        </xdr:from>
        <xdr:to>
          <xdr:col>22</xdr:col>
          <xdr:colOff>171450</xdr:colOff>
          <xdr:row>149</xdr:row>
          <xdr:rowOff>152400</xdr:rowOff>
        </xdr:to>
        <xdr:sp macro="" textlink="">
          <xdr:nvSpPr>
            <xdr:cNvPr id="26425" name="Check Box 825" hidden="1">
              <a:extLst>
                <a:ext uri="{63B3BB69-23CF-44E3-9099-C40C66FF867C}">
                  <a14:compatExt spid="_x0000_s2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149</xdr:row>
          <xdr:rowOff>19050</xdr:rowOff>
        </xdr:from>
        <xdr:to>
          <xdr:col>22</xdr:col>
          <xdr:colOff>171450</xdr:colOff>
          <xdr:row>149</xdr:row>
          <xdr:rowOff>180975</xdr:rowOff>
        </xdr:to>
        <xdr:sp macro="" textlink="">
          <xdr:nvSpPr>
            <xdr:cNvPr id="26426" name="Check Box 826" hidden="1">
              <a:extLst>
                <a:ext uri="{63B3BB69-23CF-44E3-9099-C40C66FF867C}">
                  <a14:compatExt spid="_x0000_s2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146</xdr:row>
          <xdr:rowOff>38100</xdr:rowOff>
        </xdr:from>
        <xdr:to>
          <xdr:col>22</xdr:col>
          <xdr:colOff>180975</xdr:colOff>
          <xdr:row>147</xdr:row>
          <xdr:rowOff>123825</xdr:rowOff>
        </xdr:to>
        <xdr:sp macro="" textlink="">
          <xdr:nvSpPr>
            <xdr:cNvPr id="26427" name="Check Box 827" hidden="1">
              <a:extLst>
                <a:ext uri="{63B3BB69-23CF-44E3-9099-C40C66FF867C}">
                  <a14:compatExt spid="_x0000_s2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147</xdr:row>
          <xdr:rowOff>38100</xdr:rowOff>
        </xdr:from>
        <xdr:to>
          <xdr:col>22</xdr:col>
          <xdr:colOff>180975</xdr:colOff>
          <xdr:row>148</xdr:row>
          <xdr:rowOff>123825</xdr:rowOff>
        </xdr:to>
        <xdr:sp macro="" textlink="">
          <xdr:nvSpPr>
            <xdr:cNvPr id="26428" name="Check Box 828" hidden="1">
              <a:extLst>
                <a:ext uri="{63B3BB69-23CF-44E3-9099-C40C66FF867C}">
                  <a14:compatExt spid="_x0000_s2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69</xdr:row>
          <xdr:rowOff>209550</xdr:rowOff>
        </xdr:from>
        <xdr:to>
          <xdr:col>21</xdr:col>
          <xdr:colOff>228600</xdr:colOff>
          <xdr:row>72</xdr:row>
          <xdr:rowOff>9525</xdr:rowOff>
        </xdr:to>
        <xdr:sp macro="" textlink="">
          <xdr:nvSpPr>
            <xdr:cNvPr id="26429" name="Check Box 829" hidden="1">
              <a:extLst>
                <a:ext uri="{63B3BB69-23CF-44E3-9099-C40C66FF867C}">
                  <a14:compatExt spid="_x0000_s2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69</xdr:row>
          <xdr:rowOff>209550</xdr:rowOff>
        </xdr:from>
        <xdr:to>
          <xdr:col>21</xdr:col>
          <xdr:colOff>228600</xdr:colOff>
          <xdr:row>72</xdr:row>
          <xdr:rowOff>9525</xdr:rowOff>
        </xdr:to>
        <xdr:sp macro="" textlink="">
          <xdr:nvSpPr>
            <xdr:cNvPr id="26430" name="Check Box 830" hidden="1">
              <a:extLst>
                <a:ext uri="{63B3BB69-23CF-44E3-9099-C40C66FF867C}">
                  <a14:compatExt spid="_x0000_s2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617.xml"/><Relationship Id="rId671" Type="http://schemas.openxmlformats.org/officeDocument/2006/relationships/ctrlProp" Target="../ctrlProps/ctrlProp1171.xml"/><Relationship Id="rId769" Type="http://schemas.openxmlformats.org/officeDocument/2006/relationships/ctrlProp" Target="../ctrlProps/ctrlProp1269.xml"/><Relationship Id="rId21" Type="http://schemas.openxmlformats.org/officeDocument/2006/relationships/ctrlProp" Target="../ctrlProps/ctrlProp521.xml"/><Relationship Id="rId324" Type="http://schemas.openxmlformats.org/officeDocument/2006/relationships/ctrlProp" Target="../ctrlProps/ctrlProp824.xml"/><Relationship Id="rId531" Type="http://schemas.openxmlformats.org/officeDocument/2006/relationships/ctrlProp" Target="../ctrlProps/ctrlProp1031.xml"/><Relationship Id="rId629" Type="http://schemas.openxmlformats.org/officeDocument/2006/relationships/ctrlProp" Target="../ctrlProps/ctrlProp1129.xml"/><Relationship Id="rId170" Type="http://schemas.openxmlformats.org/officeDocument/2006/relationships/ctrlProp" Target="../ctrlProps/ctrlProp670.xml"/><Relationship Id="rId268" Type="http://schemas.openxmlformats.org/officeDocument/2006/relationships/ctrlProp" Target="../ctrlProps/ctrlProp768.xml"/><Relationship Id="rId475" Type="http://schemas.openxmlformats.org/officeDocument/2006/relationships/ctrlProp" Target="../ctrlProps/ctrlProp975.xml"/><Relationship Id="rId682" Type="http://schemas.openxmlformats.org/officeDocument/2006/relationships/ctrlProp" Target="../ctrlProps/ctrlProp1182.xml"/><Relationship Id="rId32" Type="http://schemas.openxmlformats.org/officeDocument/2006/relationships/ctrlProp" Target="../ctrlProps/ctrlProp532.xml"/><Relationship Id="rId128" Type="http://schemas.openxmlformats.org/officeDocument/2006/relationships/ctrlProp" Target="../ctrlProps/ctrlProp628.xml"/><Relationship Id="rId335" Type="http://schemas.openxmlformats.org/officeDocument/2006/relationships/ctrlProp" Target="../ctrlProps/ctrlProp835.xml"/><Relationship Id="rId542" Type="http://schemas.openxmlformats.org/officeDocument/2006/relationships/ctrlProp" Target="../ctrlProps/ctrlProp1042.xml"/><Relationship Id="rId181" Type="http://schemas.openxmlformats.org/officeDocument/2006/relationships/ctrlProp" Target="../ctrlProps/ctrlProp681.xml"/><Relationship Id="rId402" Type="http://schemas.openxmlformats.org/officeDocument/2006/relationships/ctrlProp" Target="../ctrlProps/ctrlProp902.xml"/><Relationship Id="rId279" Type="http://schemas.openxmlformats.org/officeDocument/2006/relationships/ctrlProp" Target="../ctrlProps/ctrlProp779.xml"/><Relationship Id="rId486" Type="http://schemas.openxmlformats.org/officeDocument/2006/relationships/ctrlProp" Target="../ctrlProps/ctrlProp986.xml"/><Relationship Id="rId693" Type="http://schemas.openxmlformats.org/officeDocument/2006/relationships/ctrlProp" Target="../ctrlProps/ctrlProp1193.xml"/><Relationship Id="rId707" Type="http://schemas.openxmlformats.org/officeDocument/2006/relationships/ctrlProp" Target="../ctrlProps/ctrlProp1207.xml"/><Relationship Id="rId43" Type="http://schemas.openxmlformats.org/officeDocument/2006/relationships/ctrlProp" Target="../ctrlProps/ctrlProp543.xml"/><Relationship Id="rId139" Type="http://schemas.openxmlformats.org/officeDocument/2006/relationships/ctrlProp" Target="../ctrlProps/ctrlProp639.xml"/><Relationship Id="rId346" Type="http://schemas.openxmlformats.org/officeDocument/2006/relationships/ctrlProp" Target="../ctrlProps/ctrlProp846.xml"/><Relationship Id="rId553" Type="http://schemas.openxmlformats.org/officeDocument/2006/relationships/ctrlProp" Target="../ctrlProps/ctrlProp1053.xml"/><Relationship Id="rId760" Type="http://schemas.openxmlformats.org/officeDocument/2006/relationships/ctrlProp" Target="../ctrlProps/ctrlProp1260.xml"/><Relationship Id="rId192" Type="http://schemas.openxmlformats.org/officeDocument/2006/relationships/ctrlProp" Target="../ctrlProps/ctrlProp692.xml"/><Relationship Id="rId206" Type="http://schemas.openxmlformats.org/officeDocument/2006/relationships/ctrlProp" Target="../ctrlProps/ctrlProp706.xml"/><Relationship Id="rId413" Type="http://schemas.openxmlformats.org/officeDocument/2006/relationships/ctrlProp" Target="../ctrlProps/ctrlProp913.xml"/><Relationship Id="rId497" Type="http://schemas.openxmlformats.org/officeDocument/2006/relationships/ctrlProp" Target="../ctrlProps/ctrlProp997.xml"/><Relationship Id="rId620" Type="http://schemas.openxmlformats.org/officeDocument/2006/relationships/ctrlProp" Target="../ctrlProps/ctrlProp1120.xml"/><Relationship Id="rId718" Type="http://schemas.openxmlformats.org/officeDocument/2006/relationships/ctrlProp" Target="../ctrlProps/ctrlProp1218.xml"/><Relationship Id="rId357" Type="http://schemas.openxmlformats.org/officeDocument/2006/relationships/ctrlProp" Target="../ctrlProps/ctrlProp857.xml"/><Relationship Id="rId54" Type="http://schemas.openxmlformats.org/officeDocument/2006/relationships/ctrlProp" Target="../ctrlProps/ctrlProp554.xml"/><Relationship Id="rId217" Type="http://schemas.openxmlformats.org/officeDocument/2006/relationships/ctrlProp" Target="../ctrlProps/ctrlProp717.xml"/><Relationship Id="rId564" Type="http://schemas.openxmlformats.org/officeDocument/2006/relationships/ctrlProp" Target="../ctrlProps/ctrlProp1064.xml"/><Relationship Id="rId771" Type="http://schemas.openxmlformats.org/officeDocument/2006/relationships/ctrlProp" Target="../ctrlProps/ctrlProp1271.xml"/><Relationship Id="rId424" Type="http://schemas.openxmlformats.org/officeDocument/2006/relationships/ctrlProp" Target="../ctrlProps/ctrlProp924.xml"/><Relationship Id="rId631" Type="http://schemas.openxmlformats.org/officeDocument/2006/relationships/ctrlProp" Target="../ctrlProps/ctrlProp1131.xml"/><Relationship Id="rId729" Type="http://schemas.openxmlformats.org/officeDocument/2006/relationships/ctrlProp" Target="../ctrlProps/ctrlProp1229.xml"/><Relationship Id="rId270" Type="http://schemas.openxmlformats.org/officeDocument/2006/relationships/ctrlProp" Target="../ctrlProps/ctrlProp770.xml"/><Relationship Id="rId65" Type="http://schemas.openxmlformats.org/officeDocument/2006/relationships/ctrlProp" Target="../ctrlProps/ctrlProp565.xml"/><Relationship Id="rId130" Type="http://schemas.openxmlformats.org/officeDocument/2006/relationships/ctrlProp" Target="../ctrlProps/ctrlProp630.xml"/><Relationship Id="rId368" Type="http://schemas.openxmlformats.org/officeDocument/2006/relationships/ctrlProp" Target="../ctrlProps/ctrlProp868.xml"/><Relationship Id="rId575" Type="http://schemas.openxmlformats.org/officeDocument/2006/relationships/ctrlProp" Target="../ctrlProps/ctrlProp1075.xml"/><Relationship Id="rId782" Type="http://schemas.openxmlformats.org/officeDocument/2006/relationships/ctrlProp" Target="../ctrlProps/ctrlProp1282.xml"/><Relationship Id="rId228" Type="http://schemas.openxmlformats.org/officeDocument/2006/relationships/ctrlProp" Target="../ctrlProps/ctrlProp728.xml"/><Relationship Id="rId435" Type="http://schemas.openxmlformats.org/officeDocument/2006/relationships/ctrlProp" Target="../ctrlProps/ctrlProp935.xml"/><Relationship Id="rId642" Type="http://schemas.openxmlformats.org/officeDocument/2006/relationships/ctrlProp" Target="../ctrlProps/ctrlProp1142.xml"/><Relationship Id="rId281" Type="http://schemas.openxmlformats.org/officeDocument/2006/relationships/ctrlProp" Target="../ctrlProps/ctrlProp781.xml"/><Relationship Id="rId502" Type="http://schemas.openxmlformats.org/officeDocument/2006/relationships/ctrlProp" Target="../ctrlProps/ctrlProp1002.xml"/><Relationship Id="rId76" Type="http://schemas.openxmlformats.org/officeDocument/2006/relationships/ctrlProp" Target="../ctrlProps/ctrlProp576.xml"/><Relationship Id="rId141" Type="http://schemas.openxmlformats.org/officeDocument/2006/relationships/ctrlProp" Target="../ctrlProps/ctrlProp641.xml"/><Relationship Id="rId379" Type="http://schemas.openxmlformats.org/officeDocument/2006/relationships/ctrlProp" Target="../ctrlProps/ctrlProp879.xml"/><Relationship Id="rId586" Type="http://schemas.openxmlformats.org/officeDocument/2006/relationships/ctrlProp" Target="../ctrlProps/ctrlProp1086.xml"/><Relationship Id="rId793" Type="http://schemas.openxmlformats.org/officeDocument/2006/relationships/ctrlProp" Target="../ctrlProps/ctrlProp1293.xml"/><Relationship Id="rId807" Type="http://schemas.openxmlformats.org/officeDocument/2006/relationships/ctrlProp" Target="../ctrlProps/ctrlProp1307.xml"/><Relationship Id="rId7" Type="http://schemas.openxmlformats.org/officeDocument/2006/relationships/ctrlProp" Target="../ctrlProps/ctrlProp507.xml"/><Relationship Id="rId239" Type="http://schemas.openxmlformats.org/officeDocument/2006/relationships/ctrlProp" Target="../ctrlProps/ctrlProp739.xml"/><Relationship Id="rId446" Type="http://schemas.openxmlformats.org/officeDocument/2006/relationships/ctrlProp" Target="../ctrlProps/ctrlProp946.xml"/><Relationship Id="rId653" Type="http://schemas.openxmlformats.org/officeDocument/2006/relationships/ctrlProp" Target="../ctrlProps/ctrlProp1153.xml"/><Relationship Id="rId292" Type="http://schemas.openxmlformats.org/officeDocument/2006/relationships/ctrlProp" Target="../ctrlProps/ctrlProp792.xml"/><Relationship Id="rId306" Type="http://schemas.openxmlformats.org/officeDocument/2006/relationships/ctrlProp" Target="../ctrlProps/ctrlProp806.xml"/><Relationship Id="rId87" Type="http://schemas.openxmlformats.org/officeDocument/2006/relationships/ctrlProp" Target="../ctrlProps/ctrlProp587.xml"/><Relationship Id="rId513" Type="http://schemas.openxmlformats.org/officeDocument/2006/relationships/ctrlProp" Target="../ctrlProps/ctrlProp1013.xml"/><Relationship Id="rId597" Type="http://schemas.openxmlformats.org/officeDocument/2006/relationships/ctrlProp" Target="../ctrlProps/ctrlProp1097.xml"/><Relationship Id="rId720" Type="http://schemas.openxmlformats.org/officeDocument/2006/relationships/ctrlProp" Target="../ctrlProps/ctrlProp1220.xml"/><Relationship Id="rId818" Type="http://schemas.openxmlformats.org/officeDocument/2006/relationships/ctrlProp" Target="../ctrlProps/ctrlProp1318.xml"/><Relationship Id="rId152" Type="http://schemas.openxmlformats.org/officeDocument/2006/relationships/ctrlProp" Target="../ctrlProps/ctrlProp652.xml"/><Relationship Id="rId457" Type="http://schemas.openxmlformats.org/officeDocument/2006/relationships/ctrlProp" Target="../ctrlProps/ctrlProp957.xml"/><Relationship Id="rId664" Type="http://schemas.openxmlformats.org/officeDocument/2006/relationships/ctrlProp" Target="../ctrlProps/ctrlProp1164.xml"/><Relationship Id="rId14" Type="http://schemas.openxmlformats.org/officeDocument/2006/relationships/ctrlProp" Target="../ctrlProps/ctrlProp514.xml"/><Relationship Id="rId317" Type="http://schemas.openxmlformats.org/officeDocument/2006/relationships/ctrlProp" Target="../ctrlProps/ctrlProp817.xml"/><Relationship Id="rId524" Type="http://schemas.openxmlformats.org/officeDocument/2006/relationships/ctrlProp" Target="../ctrlProps/ctrlProp1024.xml"/><Relationship Id="rId731" Type="http://schemas.openxmlformats.org/officeDocument/2006/relationships/ctrlProp" Target="../ctrlProps/ctrlProp1231.xml"/><Relationship Id="rId98" Type="http://schemas.openxmlformats.org/officeDocument/2006/relationships/ctrlProp" Target="../ctrlProps/ctrlProp598.xml"/><Relationship Id="rId163" Type="http://schemas.openxmlformats.org/officeDocument/2006/relationships/ctrlProp" Target="../ctrlProps/ctrlProp663.xml"/><Relationship Id="rId370" Type="http://schemas.openxmlformats.org/officeDocument/2006/relationships/ctrlProp" Target="../ctrlProps/ctrlProp870.xml"/><Relationship Id="rId230" Type="http://schemas.openxmlformats.org/officeDocument/2006/relationships/ctrlProp" Target="../ctrlProps/ctrlProp730.xml"/><Relationship Id="rId468" Type="http://schemas.openxmlformats.org/officeDocument/2006/relationships/ctrlProp" Target="../ctrlProps/ctrlProp968.xml"/><Relationship Id="rId675" Type="http://schemas.openxmlformats.org/officeDocument/2006/relationships/ctrlProp" Target="../ctrlProps/ctrlProp1175.xml"/><Relationship Id="rId25" Type="http://schemas.openxmlformats.org/officeDocument/2006/relationships/ctrlProp" Target="../ctrlProps/ctrlProp525.xml"/><Relationship Id="rId328" Type="http://schemas.openxmlformats.org/officeDocument/2006/relationships/ctrlProp" Target="../ctrlProps/ctrlProp828.xml"/><Relationship Id="rId535" Type="http://schemas.openxmlformats.org/officeDocument/2006/relationships/ctrlProp" Target="../ctrlProps/ctrlProp1035.xml"/><Relationship Id="rId742" Type="http://schemas.openxmlformats.org/officeDocument/2006/relationships/ctrlProp" Target="../ctrlProps/ctrlProp1242.xml"/><Relationship Id="rId174" Type="http://schemas.openxmlformats.org/officeDocument/2006/relationships/ctrlProp" Target="../ctrlProps/ctrlProp674.xml"/><Relationship Id="rId381" Type="http://schemas.openxmlformats.org/officeDocument/2006/relationships/ctrlProp" Target="../ctrlProps/ctrlProp881.xml"/><Relationship Id="rId602" Type="http://schemas.openxmlformats.org/officeDocument/2006/relationships/ctrlProp" Target="../ctrlProps/ctrlProp1102.xml"/><Relationship Id="rId241" Type="http://schemas.openxmlformats.org/officeDocument/2006/relationships/ctrlProp" Target="../ctrlProps/ctrlProp741.xml"/><Relationship Id="rId479" Type="http://schemas.openxmlformats.org/officeDocument/2006/relationships/ctrlProp" Target="../ctrlProps/ctrlProp979.xml"/><Relationship Id="rId686" Type="http://schemas.openxmlformats.org/officeDocument/2006/relationships/ctrlProp" Target="../ctrlProps/ctrlProp1186.xml"/><Relationship Id="rId36" Type="http://schemas.openxmlformats.org/officeDocument/2006/relationships/ctrlProp" Target="../ctrlProps/ctrlProp536.xml"/><Relationship Id="rId339" Type="http://schemas.openxmlformats.org/officeDocument/2006/relationships/ctrlProp" Target="../ctrlProps/ctrlProp839.xml"/><Relationship Id="rId546" Type="http://schemas.openxmlformats.org/officeDocument/2006/relationships/ctrlProp" Target="../ctrlProps/ctrlProp1046.xml"/><Relationship Id="rId753" Type="http://schemas.openxmlformats.org/officeDocument/2006/relationships/ctrlProp" Target="../ctrlProps/ctrlProp1253.xml"/><Relationship Id="rId101" Type="http://schemas.openxmlformats.org/officeDocument/2006/relationships/ctrlProp" Target="../ctrlProps/ctrlProp601.xml"/><Relationship Id="rId185" Type="http://schemas.openxmlformats.org/officeDocument/2006/relationships/ctrlProp" Target="../ctrlProps/ctrlProp685.xml"/><Relationship Id="rId406" Type="http://schemas.openxmlformats.org/officeDocument/2006/relationships/ctrlProp" Target="../ctrlProps/ctrlProp906.xml"/><Relationship Id="rId392" Type="http://schemas.openxmlformats.org/officeDocument/2006/relationships/ctrlProp" Target="../ctrlProps/ctrlProp892.xml"/><Relationship Id="rId613" Type="http://schemas.openxmlformats.org/officeDocument/2006/relationships/ctrlProp" Target="../ctrlProps/ctrlProp1113.xml"/><Relationship Id="rId697" Type="http://schemas.openxmlformats.org/officeDocument/2006/relationships/ctrlProp" Target="../ctrlProps/ctrlProp1197.xml"/><Relationship Id="rId252" Type="http://schemas.openxmlformats.org/officeDocument/2006/relationships/ctrlProp" Target="../ctrlProps/ctrlProp752.xml"/><Relationship Id="rId47" Type="http://schemas.openxmlformats.org/officeDocument/2006/relationships/ctrlProp" Target="../ctrlProps/ctrlProp547.xml"/><Relationship Id="rId112" Type="http://schemas.openxmlformats.org/officeDocument/2006/relationships/ctrlProp" Target="../ctrlProps/ctrlProp612.xml"/><Relationship Id="rId557" Type="http://schemas.openxmlformats.org/officeDocument/2006/relationships/ctrlProp" Target="../ctrlProps/ctrlProp1057.xml"/><Relationship Id="rId764" Type="http://schemas.openxmlformats.org/officeDocument/2006/relationships/ctrlProp" Target="../ctrlProps/ctrlProp1264.xml"/><Relationship Id="rId196" Type="http://schemas.openxmlformats.org/officeDocument/2006/relationships/ctrlProp" Target="../ctrlProps/ctrlProp696.xml"/><Relationship Id="rId417" Type="http://schemas.openxmlformats.org/officeDocument/2006/relationships/ctrlProp" Target="../ctrlProps/ctrlProp917.xml"/><Relationship Id="rId624" Type="http://schemas.openxmlformats.org/officeDocument/2006/relationships/ctrlProp" Target="../ctrlProps/ctrlProp1124.xml"/><Relationship Id="rId263" Type="http://schemas.openxmlformats.org/officeDocument/2006/relationships/ctrlProp" Target="../ctrlProps/ctrlProp763.xml"/><Relationship Id="rId470" Type="http://schemas.openxmlformats.org/officeDocument/2006/relationships/ctrlProp" Target="../ctrlProps/ctrlProp970.xml"/><Relationship Id="rId58" Type="http://schemas.openxmlformats.org/officeDocument/2006/relationships/ctrlProp" Target="../ctrlProps/ctrlProp558.xml"/><Relationship Id="rId123" Type="http://schemas.openxmlformats.org/officeDocument/2006/relationships/ctrlProp" Target="../ctrlProps/ctrlProp623.xml"/><Relationship Id="rId330" Type="http://schemas.openxmlformats.org/officeDocument/2006/relationships/ctrlProp" Target="../ctrlProps/ctrlProp830.xml"/><Relationship Id="rId568" Type="http://schemas.openxmlformats.org/officeDocument/2006/relationships/ctrlProp" Target="../ctrlProps/ctrlProp1068.xml"/><Relationship Id="rId775" Type="http://schemas.openxmlformats.org/officeDocument/2006/relationships/ctrlProp" Target="../ctrlProps/ctrlProp1275.xml"/><Relationship Id="rId428" Type="http://schemas.openxmlformats.org/officeDocument/2006/relationships/ctrlProp" Target="../ctrlProps/ctrlProp928.xml"/><Relationship Id="rId635" Type="http://schemas.openxmlformats.org/officeDocument/2006/relationships/ctrlProp" Target="../ctrlProps/ctrlProp1135.xml"/><Relationship Id="rId274" Type="http://schemas.openxmlformats.org/officeDocument/2006/relationships/ctrlProp" Target="../ctrlProps/ctrlProp774.xml"/><Relationship Id="rId481" Type="http://schemas.openxmlformats.org/officeDocument/2006/relationships/ctrlProp" Target="../ctrlProps/ctrlProp981.xml"/><Relationship Id="rId702" Type="http://schemas.openxmlformats.org/officeDocument/2006/relationships/ctrlProp" Target="../ctrlProps/ctrlProp1202.xml"/><Relationship Id="rId69" Type="http://schemas.openxmlformats.org/officeDocument/2006/relationships/ctrlProp" Target="../ctrlProps/ctrlProp569.xml"/><Relationship Id="rId134" Type="http://schemas.openxmlformats.org/officeDocument/2006/relationships/ctrlProp" Target="../ctrlProps/ctrlProp634.xml"/><Relationship Id="rId579" Type="http://schemas.openxmlformats.org/officeDocument/2006/relationships/ctrlProp" Target="../ctrlProps/ctrlProp1079.xml"/><Relationship Id="rId786" Type="http://schemas.openxmlformats.org/officeDocument/2006/relationships/ctrlProp" Target="../ctrlProps/ctrlProp1286.xml"/><Relationship Id="rId341" Type="http://schemas.openxmlformats.org/officeDocument/2006/relationships/ctrlProp" Target="../ctrlProps/ctrlProp841.xml"/><Relationship Id="rId439" Type="http://schemas.openxmlformats.org/officeDocument/2006/relationships/ctrlProp" Target="../ctrlProps/ctrlProp939.xml"/><Relationship Id="rId646" Type="http://schemas.openxmlformats.org/officeDocument/2006/relationships/ctrlProp" Target="../ctrlProps/ctrlProp1146.xml"/><Relationship Id="rId201" Type="http://schemas.openxmlformats.org/officeDocument/2006/relationships/ctrlProp" Target="../ctrlProps/ctrlProp701.xml"/><Relationship Id="rId285" Type="http://schemas.openxmlformats.org/officeDocument/2006/relationships/ctrlProp" Target="../ctrlProps/ctrlProp785.xml"/><Relationship Id="rId506" Type="http://schemas.openxmlformats.org/officeDocument/2006/relationships/ctrlProp" Target="../ctrlProps/ctrlProp1006.xml"/><Relationship Id="rId492" Type="http://schemas.openxmlformats.org/officeDocument/2006/relationships/ctrlProp" Target="../ctrlProps/ctrlProp992.xml"/><Relationship Id="rId713" Type="http://schemas.openxmlformats.org/officeDocument/2006/relationships/ctrlProp" Target="../ctrlProps/ctrlProp1213.xml"/><Relationship Id="rId797" Type="http://schemas.openxmlformats.org/officeDocument/2006/relationships/ctrlProp" Target="../ctrlProps/ctrlProp1297.xml"/><Relationship Id="rId145" Type="http://schemas.openxmlformats.org/officeDocument/2006/relationships/ctrlProp" Target="../ctrlProps/ctrlProp645.xml"/><Relationship Id="rId352" Type="http://schemas.openxmlformats.org/officeDocument/2006/relationships/ctrlProp" Target="../ctrlProps/ctrlProp852.xml"/><Relationship Id="rId212" Type="http://schemas.openxmlformats.org/officeDocument/2006/relationships/ctrlProp" Target="../ctrlProps/ctrlProp712.xml"/><Relationship Id="rId657" Type="http://schemas.openxmlformats.org/officeDocument/2006/relationships/ctrlProp" Target="../ctrlProps/ctrlProp1157.xml"/><Relationship Id="rId296" Type="http://schemas.openxmlformats.org/officeDocument/2006/relationships/ctrlProp" Target="../ctrlProps/ctrlProp796.xml"/><Relationship Id="rId517" Type="http://schemas.openxmlformats.org/officeDocument/2006/relationships/ctrlProp" Target="../ctrlProps/ctrlProp1017.xml"/><Relationship Id="rId724" Type="http://schemas.openxmlformats.org/officeDocument/2006/relationships/ctrlProp" Target="../ctrlProps/ctrlProp1224.xml"/><Relationship Id="rId60" Type="http://schemas.openxmlformats.org/officeDocument/2006/relationships/ctrlProp" Target="../ctrlProps/ctrlProp560.xml"/><Relationship Id="rId156" Type="http://schemas.openxmlformats.org/officeDocument/2006/relationships/ctrlProp" Target="../ctrlProps/ctrlProp656.xml"/><Relationship Id="rId363" Type="http://schemas.openxmlformats.org/officeDocument/2006/relationships/ctrlProp" Target="../ctrlProps/ctrlProp863.xml"/><Relationship Id="rId570" Type="http://schemas.openxmlformats.org/officeDocument/2006/relationships/ctrlProp" Target="../ctrlProps/ctrlProp1070.xml"/><Relationship Id="rId223" Type="http://schemas.openxmlformats.org/officeDocument/2006/relationships/ctrlProp" Target="../ctrlProps/ctrlProp723.xml"/><Relationship Id="rId430" Type="http://schemas.openxmlformats.org/officeDocument/2006/relationships/ctrlProp" Target="../ctrlProps/ctrlProp930.xml"/><Relationship Id="rId668" Type="http://schemas.openxmlformats.org/officeDocument/2006/relationships/ctrlProp" Target="../ctrlProps/ctrlProp1168.xml"/><Relationship Id="rId18" Type="http://schemas.openxmlformats.org/officeDocument/2006/relationships/ctrlProp" Target="../ctrlProps/ctrlProp518.xml"/><Relationship Id="rId528" Type="http://schemas.openxmlformats.org/officeDocument/2006/relationships/ctrlProp" Target="../ctrlProps/ctrlProp1028.xml"/><Relationship Id="rId735" Type="http://schemas.openxmlformats.org/officeDocument/2006/relationships/ctrlProp" Target="../ctrlProps/ctrlProp1235.xml"/><Relationship Id="rId167" Type="http://schemas.openxmlformats.org/officeDocument/2006/relationships/ctrlProp" Target="../ctrlProps/ctrlProp667.xml"/><Relationship Id="rId374" Type="http://schemas.openxmlformats.org/officeDocument/2006/relationships/ctrlProp" Target="../ctrlProps/ctrlProp874.xml"/><Relationship Id="rId581" Type="http://schemas.openxmlformats.org/officeDocument/2006/relationships/ctrlProp" Target="../ctrlProps/ctrlProp1081.xml"/><Relationship Id="rId71" Type="http://schemas.openxmlformats.org/officeDocument/2006/relationships/ctrlProp" Target="../ctrlProps/ctrlProp571.xml"/><Relationship Id="rId234" Type="http://schemas.openxmlformats.org/officeDocument/2006/relationships/ctrlProp" Target="../ctrlProps/ctrlProp734.xml"/><Relationship Id="rId679" Type="http://schemas.openxmlformats.org/officeDocument/2006/relationships/ctrlProp" Target="../ctrlProps/ctrlProp1179.xml"/><Relationship Id="rId802" Type="http://schemas.openxmlformats.org/officeDocument/2006/relationships/ctrlProp" Target="../ctrlProps/ctrlProp1302.xml"/><Relationship Id="rId2" Type="http://schemas.openxmlformats.org/officeDocument/2006/relationships/drawing" Target="../drawings/drawing4.xml"/><Relationship Id="rId29" Type="http://schemas.openxmlformats.org/officeDocument/2006/relationships/ctrlProp" Target="../ctrlProps/ctrlProp529.xml"/><Relationship Id="rId441" Type="http://schemas.openxmlformats.org/officeDocument/2006/relationships/ctrlProp" Target="../ctrlProps/ctrlProp941.xml"/><Relationship Id="rId539" Type="http://schemas.openxmlformats.org/officeDocument/2006/relationships/ctrlProp" Target="../ctrlProps/ctrlProp1039.xml"/><Relationship Id="rId746" Type="http://schemas.openxmlformats.org/officeDocument/2006/relationships/ctrlProp" Target="../ctrlProps/ctrlProp1246.xml"/><Relationship Id="rId178" Type="http://schemas.openxmlformats.org/officeDocument/2006/relationships/ctrlProp" Target="../ctrlProps/ctrlProp678.xml"/><Relationship Id="rId301" Type="http://schemas.openxmlformats.org/officeDocument/2006/relationships/ctrlProp" Target="../ctrlProps/ctrlProp801.xml"/><Relationship Id="rId82" Type="http://schemas.openxmlformats.org/officeDocument/2006/relationships/ctrlProp" Target="../ctrlProps/ctrlProp582.xml"/><Relationship Id="rId385" Type="http://schemas.openxmlformats.org/officeDocument/2006/relationships/ctrlProp" Target="../ctrlProps/ctrlProp885.xml"/><Relationship Id="rId592" Type="http://schemas.openxmlformats.org/officeDocument/2006/relationships/ctrlProp" Target="../ctrlProps/ctrlProp1092.xml"/><Relationship Id="rId606" Type="http://schemas.openxmlformats.org/officeDocument/2006/relationships/ctrlProp" Target="../ctrlProps/ctrlProp1106.xml"/><Relationship Id="rId813" Type="http://schemas.openxmlformats.org/officeDocument/2006/relationships/ctrlProp" Target="../ctrlProps/ctrlProp1313.xml"/><Relationship Id="rId245" Type="http://schemas.openxmlformats.org/officeDocument/2006/relationships/ctrlProp" Target="../ctrlProps/ctrlProp745.xml"/><Relationship Id="rId452" Type="http://schemas.openxmlformats.org/officeDocument/2006/relationships/ctrlProp" Target="../ctrlProps/ctrlProp952.xml"/><Relationship Id="rId105" Type="http://schemas.openxmlformats.org/officeDocument/2006/relationships/ctrlProp" Target="../ctrlProps/ctrlProp605.xml"/><Relationship Id="rId312" Type="http://schemas.openxmlformats.org/officeDocument/2006/relationships/ctrlProp" Target="../ctrlProps/ctrlProp812.xml"/><Relationship Id="rId757" Type="http://schemas.openxmlformats.org/officeDocument/2006/relationships/ctrlProp" Target="../ctrlProps/ctrlProp1257.xml"/><Relationship Id="rId93" Type="http://schemas.openxmlformats.org/officeDocument/2006/relationships/ctrlProp" Target="../ctrlProps/ctrlProp593.xml"/><Relationship Id="rId189" Type="http://schemas.openxmlformats.org/officeDocument/2006/relationships/ctrlProp" Target="../ctrlProps/ctrlProp689.xml"/><Relationship Id="rId396" Type="http://schemas.openxmlformats.org/officeDocument/2006/relationships/ctrlProp" Target="../ctrlProps/ctrlProp896.xml"/><Relationship Id="rId617" Type="http://schemas.openxmlformats.org/officeDocument/2006/relationships/ctrlProp" Target="../ctrlProps/ctrlProp1117.xml"/><Relationship Id="rId256" Type="http://schemas.openxmlformats.org/officeDocument/2006/relationships/ctrlProp" Target="../ctrlProps/ctrlProp756.xml"/><Relationship Id="rId463" Type="http://schemas.openxmlformats.org/officeDocument/2006/relationships/ctrlProp" Target="../ctrlProps/ctrlProp963.xml"/><Relationship Id="rId670" Type="http://schemas.openxmlformats.org/officeDocument/2006/relationships/ctrlProp" Target="../ctrlProps/ctrlProp1170.xml"/><Relationship Id="rId116" Type="http://schemas.openxmlformats.org/officeDocument/2006/relationships/ctrlProp" Target="../ctrlProps/ctrlProp616.xml"/><Relationship Id="rId323" Type="http://schemas.openxmlformats.org/officeDocument/2006/relationships/ctrlProp" Target="../ctrlProps/ctrlProp823.xml"/><Relationship Id="rId530" Type="http://schemas.openxmlformats.org/officeDocument/2006/relationships/ctrlProp" Target="../ctrlProps/ctrlProp1030.xml"/><Relationship Id="rId768" Type="http://schemas.openxmlformats.org/officeDocument/2006/relationships/ctrlProp" Target="../ctrlProps/ctrlProp1268.xml"/><Relationship Id="rId20" Type="http://schemas.openxmlformats.org/officeDocument/2006/relationships/ctrlProp" Target="../ctrlProps/ctrlProp520.xml"/><Relationship Id="rId628" Type="http://schemas.openxmlformats.org/officeDocument/2006/relationships/ctrlProp" Target="../ctrlProps/ctrlProp1128.xml"/><Relationship Id="rId267" Type="http://schemas.openxmlformats.org/officeDocument/2006/relationships/ctrlProp" Target="../ctrlProps/ctrlProp767.xml"/><Relationship Id="rId474" Type="http://schemas.openxmlformats.org/officeDocument/2006/relationships/ctrlProp" Target="../ctrlProps/ctrlProp974.xml"/><Relationship Id="rId127" Type="http://schemas.openxmlformats.org/officeDocument/2006/relationships/ctrlProp" Target="../ctrlProps/ctrlProp627.xml"/><Relationship Id="rId681" Type="http://schemas.openxmlformats.org/officeDocument/2006/relationships/ctrlProp" Target="../ctrlProps/ctrlProp1181.xml"/><Relationship Id="rId779" Type="http://schemas.openxmlformats.org/officeDocument/2006/relationships/ctrlProp" Target="../ctrlProps/ctrlProp1279.xml"/><Relationship Id="rId31" Type="http://schemas.openxmlformats.org/officeDocument/2006/relationships/ctrlProp" Target="../ctrlProps/ctrlProp531.xml"/><Relationship Id="rId334" Type="http://schemas.openxmlformats.org/officeDocument/2006/relationships/ctrlProp" Target="../ctrlProps/ctrlProp834.xml"/><Relationship Id="rId541" Type="http://schemas.openxmlformats.org/officeDocument/2006/relationships/ctrlProp" Target="../ctrlProps/ctrlProp1041.xml"/><Relationship Id="rId639" Type="http://schemas.openxmlformats.org/officeDocument/2006/relationships/ctrlProp" Target="../ctrlProps/ctrlProp1139.xml"/><Relationship Id="rId180" Type="http://schemas.openxmlformats.org/officeDocument/2006/relationships/ctrlProp" Target="../ctrlProps/ctrlProp680.xml"/><Relationship Id="rId278" Type="http://schemas.openxmlformats.org/officeDocument/2006/relationships/ctrlProp" Target="../ctrlProps/ctrlProp778.xml"/><Relationship Id="rId401" Type="http://schemas.openxmlformats.org/officeDocument/2006/relationships/ctrlProp" Target="../ctrlProps/ctrlProp901.xml"/><Relationship Id="rId485" Type="http://schemas.openxmlformats.org/officeDocument/2006/relationships/ctrlProp" Target="../ctrlProps/ctrlProp985.xml"/><Relationship Id="rId692" Type="http://schemas.openxmlformats.org/officeDocument/2006/relationships/ctrlProp" Target="../ctrlProps/ctrlProp1192.xml"/><Relationship Id="rId706" Type="http://schemas.openxmlformats.org/officeDocument/2006/relationships/ctrlProp" Target="../ctrlProps/ctrlProp1206.xml"/><Relationship Id="rId42" Type="http://schemas.openxmlformats.org/officeDocument/2006/relationships/ctrlProp" Target="../ctrlProps/ctrlProp542.xml"/><Relationship Id="rId138" Type="http://schemas.openxmlformats.org/officeDocument/2006/relationships/ctrlProp" Target="../ctrlProps/ctrlProp638.xml"/><Relationship Id="rId345" Type="http://schemas.openxmlformats.org/officeDocument/2006/relationships/ctrlProp" Target="../ctrlProps/ctrlProp845.xml"/><Relationship Id="rId552" Type="http://schemas.openxmlformats.org/officeDocument/2006/relationships/ctrlProp" Target="../ctrlProps/ctrlProp1052.xml"/><Relationship Id="rId191" Type="http://schemas.openxmlformats.org/officeDocument/2006/relationships/ctrlProp" Target="../ctrlProps/ctrlProp691.xml"/><Relationship Id="rId205" Type="http://schemas.openxmlformats.org/officeDocument/2006/relationships/ctrlProp" Target="../ctrlProps/ctrlProp705.xml"/><Relationship Id="rId412" Type="http://schemas.openxmlformats.org/officeDocument/2006/relationships/ctrlProp" Target="../ctrlProps/ctrlProp912.xml"/><Relationship Id="rId289" Type="http://schemas.openxmlformats.org/officeDocument/2006/relationships/ctrlProp" Target="../ctrlProps/ctrlProp789.xml"/><Relationship Id="rId496" Type="http://schemas.openxmlformats.org/officeDocument/2006/relationships/ctrlProp" Target="../ctrlProps/ctrlProp996.xml"/><Relationship Id="rId717" Type="http://schemas.openxmlformats.org/officeDocument/2006/relationships/ctrlProp" Target="../ctrlProps/ctrlProp1217.xml"/><Relationship Id="rId53" Type="http://schemas.openxmlformats.org/officeDocument/2006/relationships/ctrlProp" Target="../ctrlProps/ctrlProp553.xml"/><Relationship Id="rId149" Type="http://schemas.openxmlformats.org/officeDocument/2006/relationships/ctrlProp" Target="../ctrlProps/ctrlProp649.xml"/><Relationship Id="rId356" Type="http://schemas.openxmlformats.org/officeDocument/2006/relationships/ctrlProp" Target="../ctrlProps/ctrlProp856.xml"/><Relationship Id="rId563" Type="http://schemas.openxmlformats.org/officeDocument/2006/relationships/ctrlProp" Target="../ctrlProps/ctrlProp1063.xml"/><Relationship Id="rId770" Type="http://schemas.openxmlformats.org/officeDocument/2006/relationships/ctrlProp" Target="../ctrlProps/ctrlProp1270.xml"/><Relationship Id="rId216" Type="http://schemas.openxmlformats.org/officeDocument/2006/relationships/ctrlProp" Target="../ctrlProps/ctrlProp716.xml"/><Relationship Id="rId423" Type="http://schemas.openxmlformats.org/officeDocument/2006/relationships/ctrlProp" Target="../ctrlProps/ctrlProp923.xml"/><Relationship Id="rId630" Type="http://schemas.openxmlformats.org/officeDocument/2006/relationships/ctrlProp" Target="../ctrlProps/ctrlProp1130.xml"/><Relationship Id="rId728" Type="http://schemas.openxmlformats.org/officeDocument/2006/relationships/ctrlProp" Target="../ctrlProps/ctrlProp1228.xml"/><Relationship Id="rId64" Type="http://schemas.openxmlformats.org/officeDocument/2006/relationships/ctrlProp" Target="../ctrlProps/ctrlProp564.xml"/><Relationship Id="rId367" Type="http://schemas.openxmlformats.org/officeDocument/2006/relationships/ctrlProp" Target="../ctrlProps/ctrlProp867.xml"/><Relationship Id="rId574" Type="http://schemas.openxmlformats.org/officeDocument/2006/relationships/ctrlProp" Target="../ctrlProps/ctrlProp1074.xml"/><Relationship Id="rId227" Type="http://schemas.openxmlformats.org/officeDocument/2006/relationships/ctrlProp" Target="../ctrlProps/ctrlProp727.xml"/><Relationship Id="rId781" Type="http://schemas.openxmlformats.org/officeDocument/2006/relationships/ctrlProp" Target="../ctrlProps/ctrlProp1281.xml"/><Relationship Id="rId434" Type="http://schemas.openxmlformats.org/officeDocument/2006/relationships/ctrlProp" Target="../ctrlProps/ctrlProp934.xml"/><Relationship Id="rId641" Type="http://schemas.openxmlformats.org/officeDocument/2006/relationships/ctrlProp" Target="../ctrlProps/ctrlProp1141.xml"/><Relationship Id="rId739" Type="http://schemas.openxmlformats.org/officeDocument/2006/relationships/ctrlProp" Target="../ctrlProps/ctrlProp1239.xml"/><Relationship Id="rId280" Type="http://schemas.openxmlformats.org/officeDocument/2006/relationships/ctrlProp" Target="../ctrlProps/ctrlProp780.xml"/><Relationship Id="rId501" Type="http://schemas.openxmlformats.org/officeDocument/2006/relationships/ctrlProp" Target="../ctrlProps/ctrlProp1001.xml"/><Relationship Id="rId75" Type="http://schemas.openxmlformats.org/officeDocument/2006/relationships/ctrlProp" Target="../ctrlProps/ctrlProp575.xml"/><Relationship Id="rId140" Type="http://schemas.openxmlformats.org/officeDocument/2006/relationships/ctrlProp" Target="../ctrlProps/ctrlProp640.xml"/><Relationship Id="rId378" Type="http://schemas.openxmlformats.org/officeDocument/2006/relationships/ctrlProp" Target="../ctrlProps/ctrlProp878.xml"/><Relationship Id="rId585" Type="http://schemas.openxmlformats.org/officeDocument/2006/relationships/ctrlProp" Target="../ctrlProps/ctrlProp1085.xml"/><Relationship Id="rId792" Type="http://schemas.openxmlformats.org/officeDocument/2006/relationships/ctrlProp" Target="../ctrlProps/ctrlProp1292.xml"/><Relationship Id="rId806" Type="http://schemas.openxmlformats.org/officeDocument/2006/relationships/ctrlProp" Target="../ctrlProps/ctrlProp1306.xml"/><Relationship Id="rId6" Type="http://schemas.openxmlformats.org/officeDocument/2006/relationships/ctrlProp" Target="../ctrlProps/ctrlProp506.xml"/><Relationship Id="rId238" Type="http://schemas.openxmlformats.org/officeDocument/2006/relationships/ctrlProp" Target="../ctrlProps/ctrlProp738.xml"/><Relationship Id="rId445" Type="http://schemas.openxmlformats.org/officeDocument/2006/relationships/ctrlProp" Target="../ctrlProps/ctrlProp945.xml"/><Relationship Id="rId652" Type="http://schemas.openxmlformats.org/officeDocument/2006/relationships/ctrlProp" Target="../ctrlProps/ctrlProp1152.xml"/><Relationship Id="rId291" Type="http://schemas.openxmlformats.org/officeDocument/2006/relationships/ctrlProp" Target="../ctrlProps/ctrlProp791.xml"/><Relationship Id="rId305" Type="http://schemas.openxmlformats.org/officeDocument/2006/relationships/ctrlProp" Target="../ctrlProps/ctrlProp805.xml"/><Relationship Id="rId347" Type="http://schemas.openxmlformats.org/officeDocument/2006/relationships/ctrlProp" Target="../ctrlProps/ctrlProp847.xml"/><Relationship Id="rId512" Type="http://schemas.openxmlformats.org/officeDocument/2006/relationships/ctrlProp" Target="../ctrlProps/ctrlProp1012.xml"/><Relationship Id="rId44" Type="http://schemas.openxmlformats.org/officeDocument/2006/relationships/ctrlProp" Target="../ctrlProps/ctrlProp544.xml"/><Relationship Id="rId86" Type="http://schemas.openxmlformats.org/officeDocument/2006/relationships/ctrlProp" Target="../ctrlProps/ctrlProp586.xml"/><Relationship Id="rId151" Type="http://schemas.openxmlformats.org/officeDocument/2006/relationships/ctrlProp" Target="../ctrlProps/ctrlProp651.xml"/><Relationship Id="rId389" Type="http://schemas.openxmlformats.org/officeDocument/2006/relationships/ctrlProp" Target="../ctrlProps/ctrlProp889.xml"/><Relationship Id="rId554" Type="http://schemas.openxmlformats.org/officeDocument/2006/relationships/ctrlProp" Target="../ctrlProps/ctrlProp1054.xml"/><Relationship Id="rId596" Type="http://schemas.openxmlformats.org/officeDocument/2006/relationships/ctrlProp" Target="../ctrlProps/ctrlProp1096.xml"/><Relationship Id="rId761" Type="http://schemas.openxmlformats.org/officeDocument/2006/relationships/ctrlProp" Target="../ctrlProps/ctrlProp1261.xml"/><Relationship Id="rId817" Type="http://schemas.openxmlformats.org/officeDocument/2006/relationships/ctrlProp" Target="../ctrlProps/ctrlProp1317.xml"/><Relationship Id="rId193" Type="http://schemas.openxmlformats.org/officeDocument/2006/relationships/ctrlProp" Target="../ctrlProps/ctrlProp693.xml"/><Relationship Id="rId207" Type="http://schemas.openxmlformats.org/officeDocument/2006/relationships/ctrlProp" Target="../ctrlProps/ctrlProp707.xml"/><Relationship Id="rId249" Type="http://schemas.openxmlformats.org/officeDocument/2006/relationships/ctrlProp" Target="../ctrlProps/ctrlProp749.xml"/><Relationship Id="rId414" Type="http://schemas.openxmlformats.org/officeDocument/2006/relationships/ctrlProp" Target="../ctrlProps/ctrlProp914.xml"/><Relationship Id="rId456" Type="http://schemas.openxmlformats.org/officeDocument/2006/relationships/ctrlProp" Target="../ctrlProps/ctrlProp956.xml"/><Relationship Id="rId498" Type="http://schemas.openxmlformats.org/officeDocument/2006/relationships/ctrlProp" Target="../ctrlProps/ctrlProp998.xml"/><Relationship Id="rId621" Type="http://schemas.openxmlformats.org/officeDocument/2006/relationships/ctrlProp" Target="../ctrlProps/ctrlProp1121.xml"/><Relationship Id="rId663" Type="http://schemas.openxmlformats.org/officeDocument/2006/relationships/ctrlProp" Target="../ctrlProps/ctrlProp1163.xml"/><Relationship Id="rId13" Type="http://schemas.openxmlformats.org/officeDocument/2006/relationships/ctrlProp" Target="../ctrlProps/ctrlProp513.xml"/><Relationship Id="rId109" Type="http://schemas.openxmlformats.org/officeDocument/2006/relationships/ctrlProp" Target="../ctrlProps/ctrlProp609.xml"/><Relationship Id="rId260" Type="http://schemas.openxmlformats.org/officeDocument/2006/relationships/ctrlProp" Target="../ctrlProps/ctrlProp760.xml"/><Relationship Id="rId316" Type="http://schemas.openxmlformats.org/officeDocument/2006/relationships/ctrlProp" Target="../ctrlProps/ctrlProp816.xml"/><Relationship Id="rId523" Type="http://schemas.openxmlformats.org/officeDocument/2006/relationships/ctrlProp" Target="../ctrlProps/ctrlProp1023.xml"/><Relationship Id="rId719" Type="http://schemas.openxmlformats.org/officeDocument/2006/relationships/ctrlProp" Target="../ctrlProps/ctrlProp1219.xml"/><Relationship Id="rId55" Type="http://schemas.openxmlformats.org/officeDocument/2006/relationships/ctrlProp" Target="../ctrlProps/ctrlProp555.xml"/><Relationship Id="rId97" Type="http://schemas.openxmlformats.org/officeDocument/2006/relationships/ctrlProp" Target="../ctrlProps/ctrlProp597.xml"/><Relationship Id="rId120" Type="http://schemas.openxmlformats.org/officeDocument/2006/relationships/ctrlProp" Target="../ctrlProps/ctrlProp620.xml"/><Relationship Id="rId358" Type="http://schemas.openxmlformats.org/officeDocument/2006/relationships/ctrlProp" Target="../ctrlProps/ctrlProp858.xml"/><Relationship Id="rId565" Type="http://schemas.openxmlformats.org/officeDocument/2006/relationships/ctrlProp" Target="../ctrlProps/ctrlProp1065.xml"/><Relationship Id="rId730" Type="http://schemas.openxmlformats.org/officeDocument/2006/relationships/ctrlProp" Target="../ctrlProps/ctrlProp1230.xml"/><Relationship Id="rId772" Type="http://schemas.openxmlformats.org/officeDocument/2006/relationships/ctrlProp" Target="../ctrlProps/ctrlProp1272.xml"/><Relationship Id="rId162" Type="http://schemas.openxmlformats.org/officeDocument/2006/relationships/ctrlProp" Target="../ctrlProps/ctrlProp662.xml"/><Relationship Id="rId218" Type="http://schemas.openxmlformats.org/officeDocument/2006/relationships/ctrlProp" Target="../ctrlProps/ctrlProp718.xml"/><Relationship Id="rId425" Type="http://schemas.openxmlformats.org/officeDocument/2006/relationships/ctrlProp" Target="../ctrlProps/ctrlProp925.xml"/><Relationship Id="rId467" Type="http://schemas.openxmlformats.org/officeDocument/2006/relationships/ctrlProp" Target="../ctrlProps/ctrlProp967.xml"/><Relationship Id="rId632" Type="http://schemas.openxmlformats.org/officeDocument/2006/relationships/ctrlProp" Target="../ctrlProps/ctrlProp1132.xml"/><Relationship Id="rId271" Type="http://schemas.openxmlformats.org/officeDocument/2006/relationships/ctrlProp" Target="../ctrlProps/ctrlProp771.xml"/><Relationship Id="rId674" Type="http://schemas.openxmlformats.org/officeDocument/2006/relationships/ctrlProp" Target="../ctrlProps/ctrlProp1174.xml"/><Relationship Id="rId24" Type="http://schemas.openxmlformats.org/officeDocument/2006/relationships/ctrlProp" Target="../ctrlProps/ctrlProp524.xml"/><Relationship Id="rId66" Type="http://schemas.openxmlformats.org/officeDocument/2006/relationships/ctrlProp" Target="../ctrlProps/ctrlProp566.xml"/><Relationship Id="rId131" Type="http://schemas.openxmlformats.org/officeDocument/2006/relationships/ctrlProp" Target="../ctrlProps/ctrlProp631.xml"/><Relationship Id="rId327" Type="http://schemas.openxmlformats.org/officeDocument/2006/relationships/ctrlProp" Target="../ctrlProps/ctrlProp827.xml"/><Relationship Id="rId369" Type="http://schemas.openxmlformats.org/officeDocument/2006/relationships/ctrlProp" Target="../ctrlProps/ctrlProp869.xml"/><Relationship Id="rId534" Type="http://schemas.openxmlformats.org/officeDocument/2006/relationships/ctrlProp" Target="../ctrlProps/ctrlProp1034.xml"/><Relationship Id="rId576" Type="http://schemas.openxmlformats.org/officeDocument/2006/relationships/ctrlProp" Target="../ctrlProps/ctrlProp1076.xml"/><Relationship Id="rId741" Type="http://schemas.openxmlformats.org/officeDocument/2006/relationships/ctrlProp" Target="../ctrlProps/ctrlProp1241.xml"/><Relationship Id="rId783" Type="http://schemas.openxmlformats.org/officeDocument/2006/relationships/ctrlProp" Target="../ctrlProps/ctrlProp1283.xml"/><Relationship Id="rId173" Type="http://schemas.openxmlformats.org/officeDocument/2006/relationships/ctrlProp" Target="../ctrlProps/ctrlProp673.xml"/><Relationship Id="rId229" Type="http://schemas.openxmlformats.org/officeDocument/2006/relationships/ctrlProp" Target="../ctrlProps/ctrlProp729.xml"/><Relationship Id="rId380" Type="http://schemas.openxmlformats.org/officeDocument/2006/relationships/ctrlProp" Target="../ctrlProps/ctrlProp880.xml"/><Relationship Id="rId436" Type="http://schemas.openxmlformats.org/officeDocument/2006/relationships/ctrlProp" Target="../ctrlProps/ctrlProp936.xml"/><Relationship Id="rId601" Type="http://schemas.openxmlformats.org/officeDocument/2006/relationships/ctrlProp" Target="../ctrlProps/ctrlProp1101.xml"/><Relationship Id="rId643" Type="http://schemas.openxmlformats.org/officeDocument/2006/relationships/ctrlProp" Target="../ctrlProps/ctrlProp1143.xml"/><Relationship Id="rId240" Type="http://schemas.openxmlformats.org/officeDocument/2006/relationships/ctrlProp" Target="../ctrlProps/ctrlProp740.xml"/><Relationship Id="rId478" Type="http://schemas.openxmlformats.org/officeDocument/2006/relationships/ctrlProp" Target="../ctrlProps/ctrlProp978.xml"/><Relationship Id="rId685" Type="http://schemas.openxmlformats.org/officeDocument/2006/relationships/ctrlProp" Target="../ctrlProps/ctrlProp1185.xml"/><Relationship Id="rId35" Type="http://schemas.openxmlformats.org/officeDocument/2006/relationships/ctrlProp" Target="../ctrlProps/ctrlProp535.xml"/><Relationship Id="rId77" Type="http://schemas.openxmlformats.org/officeDocument/2006/relationships/ctrlProp" Target="../ctrlProps/ctrlProp577.xml"/><Relationship Id="rId100" Type="http://schemas.openxmlformats.org/officeDocument/2006/relationships/ctrlProp" Target="../ctrlProps/ctrlProp600.xml"/><Relationship Id="rId282" Type="http://schemas.openxmlformats.org/officeDocument/2006/relationships/ctrlProp" Target="../ctrlProps/ctrlProp782.xml"/><Relationship Id="rId338" Type="http://schemas.openxmlformats.org/officeDocument/2006/relationships/ctrlProp" Target="../ctrlProps/ctrlProp838.xml"/><Relationship Id="rId503" Type="http://schemas.openxmlformats.org/officeDocument/2006/relationships/ctrlProp" Target="../ctrlProps/ctrlProp1003.xml"/><Relationship Id="rId545" Type="http://schemas.openxmlformats.org/officeDocument/2006/relationships/ctrlProp" Target="../ctrlProps/ctrlProp1045.xml"/><Relationship Id="rId587" Type="http://schemas.openxmlformats.org/officeDocument/2006/relationships/ctrlProp" Target="../ctrlProps/ctrlProp1087.xml"/><Relationship Id="rId710" Type="http://schemas.openxmlformats.org/officeDocument/2006/relationships/ctrlProp" Target="../ctrlProps/ctrlProp1210.xml"/><Relationship Id="rId752" Type="http://schemas.openxmlformats.org/officeDocument/2006/relationships/ctrlProp" Target="../ctrlProps/ctrlProp1252.xml"/><Relationship Id="rId808" Type="http://schemas.openxmlformats.org/officeDocument/2006/relationships/ctrlProp" Target="../ctrlProps/ctrlProp1308.xml"/><Relationship Id="rId8" Type="http://schemas.openxmlformats.org/officeDocument/2006/relationships/ctrlProp" Target="../ctrlProps/ctrlProp508.xml"/><Relationship Id="rId142" Type="http://schemas.openxmlformats.org/officeDocument/2006/relationships/ctrlProp" Target="../ctrlProps/ctrlProp642.xml"/><Relationship Id="rId184" Type="http://schemas.openxmlformats.org/officeDocument/2006/relationships/ctrlProp" Target="../ctrlProps/ctrlProp684.xml"/><Relationship Id="rId391" Type="http://schemas.openxmlformats.org/officeDocument/2006/relationships/ctrlProp" Target="../ctrlProps/ctrlProp891.xml"/><Relationship Id="rId405" Type="http://schemas.openxmlformats.org/officeDocument/2006/relationships/ctrlProp" Target="../ctrlProps/ctrlProp905.xml"/><Relationship Id="rId447" Type="http://schemas.openxmlformats.org/officeDocument/2006/relationships/ctrlProp" Target="../ctrlProps/ctrlProp947.xml"/><Relationship Id="rId612" Type="http://schemas.openxmlformats.org/officeDocument/2006/relationships/ctrlProp" Target="../ctrlProps/ctrlProp1112.xml"/><Relationship Id="rId794" Type="http://schemas.openxmlformats.org/officeDocument/2006/relationships/ctrlProp" Target="../ctrlProps/ctrlProp1294.xml"/><Relationship Id="rId251" Type="http://schemas.openxmlformats.org/officeDocument/2006/relationships/ctrlProp" Target="../ctrlProps/ctrlProp751.xml"/><Relationship Id="rId489" Type="http://schemas.openxmlformats.org/officeDocument/2006/relationships/ctrlProp" Target="../ctrlProps/ctrlProp989.xml"/><Relationship Id="rId654" Type="http://schemas.openxmlformats.org/officeDocument/2006/relationships/ctrlProp" Target="../ctrlProps/ctrlProp1154.xml"/><Relationship Id="rId696" Type="http://schemas.openxmlformats.org/officeDocument/2006/relationships/ctrlProp" Target="../ctrlProps/ctrlProp1196.xml"/><Relationship Id="rId46" Type="http://schemas.openxmlformats.org/officeDocument/2006/relationships/ctrlProp" Target="../ctrlProps/ctrlProp546.xml"/><Relationship Id="rId293" Type="http://schemas.openxmlformats.org/officeDocument/2006/relationships/ctrlProp" Target="../ctrlProps/ctrlProp793.xml"/><Relationship Id="rId307" Type="http://schemas.openxmlformats.org/officeDocument/2006/relationships/ctrlProp" Target="../ctrlProps/ctrlProp807.xml"/><Relationship Id="rId349" Type="http://schemas.openxmlformats.org/officeDocument/2006/relationships/ctrlProp" Target="../ctrlProps/ctrlProp849.xml"/><Relationship Id="rId514" Type="http://schemas.openxmlformats.org/officeDocument/2006/relationships/ctrlProp" Target="../ctrlProps/ctrlProp1014.xml"/><Relationship Id="rId556" Type="http://schemas.openxmlformats.org/officeDocument/2006/relationships/ctrlProp" Target="../ctrlProps/ctrlProp1056.xml"/><Relationship Id="rId721" Type="http://schemas.openxmlformats.org/officeDocument/2006/relationships/ctrlProp" Target="../ctrlProps/ctrlProp1221.xml"/><Relationship Id="rId763" Type="http://schemas.openxmlformats.org/officeDocument/2006/relationships/ctrlProp" Target="../ctrlProps/ctrlProp1263.xml"/><Relationship Id="rId88" Type="http://schemas.openxmlformats.org/officeDocument/2006/relationships/ctrlProp" Target="../ctrlProps/ctrlProp588.xml"/><Relationship Id="rId111" Type="http://schemas.openxmlformats.org/officeDocument/2006/relationships/ctrlProp" Target="../ctrlProps/ctrlProp611.xml"/><Relationship Id="rId153" Type="http://schemas.openxmlformats.org/officeDocument/2006/relationships/ctrlProp" Target="../ctrlProps/ctrlProp653.xml"/><Relationship Id="rId195" Type="http://schemas.openxmlformats.org/officeDocument/2006/relationships/ctrlProp" Target="../ctrlProps/ctrlProp695.xml"/><Relationship Id="rId209" Type="http://schemas.openxmlformats.org/officeDocument/2006/relationships/ctrlProp" Target="../ctrlProps/ctrlProp709.xml"/><Relationship Id="rId360" Type="http://schemas.openxmlformats.org/officeDocument/2006/relationships/ctrlProp" Target="../ctrlProps/ctrlProp860.xml"/><Relationship Id="rId416" Type="http://schemas.openxmlformats.org/officeDocument/2006/relationships/ctrlProp" Target="../ctrlProps/ctrlProp916.xml"/><Relationship Id="rId598" Type="http://schemas.openxmlformats.org/officeDocument/2006/relationships/ctrlProp" Target="../ctrlProps/ctrlProp1098.xml"/><Relationship Id="rId819" Type="http://schemas.openxmlformats.org/officeDocument/2006/relationships/ctrlProp" Target="../ctrlProps/ctrlProp1319.xml"/><Relationship Id="rId220" Type="http://schemas.openxmlformats.org/officeDocument/2006/relationships/ctrlProp" Target="../ctrlProps/ctrlProp720.xml"/><Relationship Id="rId458" Type="http://schemas.openxmlformats.org/officeDocument/2006/relationships/ctrlProp" Target="../ctrlProps/ctrlProp958.xml"/><Relationship Id="rId623" Type="http://schemas.openxmlformats.org/officeDocument/2006/relationships/ctrlProp" Target="../ctrlProps/ctrlProp1123.xml"/><Relationship Id="rId665" Type="http://schemas.openxmlformats.org/officeDocument/2006/relationships/ctrlProp" Target="../ctrlProps/ctrlProp1165.xml"/><Relationship Id="rId15" Type="http://schemas.openxmlformats.org/officeDocument/2006/relationships/ctrlProp" Target="../ctrlProps/ctrlProp515.xml"/><Relationship Id="rId57" Type="http://schemas.openxmlformats.org/officeDocument/2006/relationships/ctrlProp" Target="../ctrlProps/ctrlProp557.xml"/><Relationship Id="rId262" Type="http://schemas.openxmlformats.org/officeDocument/2006/relationships/ctrlProp" Target="../ctrlProps/ctrlProp762.xml"/><Relationship Id="rId318" Type="http://schemas.openxmlformats.org/officeDocument/2006/relationships/ctrlProp" Target="../ctrlProps/ctrlProp818.xml"/><Relationship Id="rId525" Type="http://schemas.openxmlformats.org/officeDocument/2006/relationships/ctrlProp" Target="../ctrlProps/ctrlProp1025.xml"/><Relationship Id="rId567" Type="http://schemas.openxmlformats.org/officeDocument/2006/relationships/ctrlProp" Target="../ctrlProps/ctrlProp1067.xml"/><Relationship Id="rId732" Type="http://schemas.openxmlformats.org/officeDocument/2006/relationships/ctrlProp" Target="../ctrlProps/ctrlProp1232.xml"/><Relationship Id="rId99" Type="http://schemas.openxmlformats.org/officeDocument/2006/relationships/ctrlProp" Target="../ctrlProps/ctrlProp599.xml"/><Relationship Id="rId122" Type="http://schemas.openxmlformats.org/officeDocument/2006/relationships/ctrlProp" Target="../ctrlProps/ctrlProp622.xml"/><Relationship Id="rId164" Type="http://schemas.openxmlformats.org/officeDocument/2006/relationships/ctrlProp" Target="../ctrlProps/ctrlProp664.xml"/><Relationship Id="rId371" Type="http://schemas.openxmlformats.org/officeDocument/2006/relationships/ctrlProp" Target="../ctrlProps/ctrlProp871.xml"/><Relationship Id="rId774" Type="http://schemas.openxmlformats.org/officeDocument/2006/relationships/ctrlProp" Target="../ctrlProps/ctrlProp1274.xml"/><Relationship Id="rId427" Type="http://schemas.openxmlformats.org/officeDocument/2006/relationships/ctrlProp" Target="../ctrlProps/ctrlProp927.xml"/><Relationship Id="rId469" Type="http://schemas.openxmlformats.org/officeDocument/2006/relationships/ctrlProp" Target="../ctrlProps/ctrlProp969.xml"/><Relationship Id="rId634" Type="http://schemas.openxmlformats.org/officeDocument/2006/relationships/ctrlProp" Target="../ctrlProps/ctrlProp1134.xml"/><Relationship Id="rId676" Type="http://schemas.openxmlformats.org/officeDocument/2006/relationships/ctrlProp" Target="../ctrlProps/ctrlProp1176.xml"/><Relationship Id="rId26" Type="http://schemas.openxmlformats.org/officeDocument/2006/relationships/ctrlProp" Target="../ctrlProps/ctrlProp526.xml"/><Relationship Id="rId231" Type="http://schemas.openxmlformats.org/officeDocument/2006/relationships/ctrlProp" Target="../ctrlProps/ctrlProp731.xml"/><Relationship Id="rId273" Type="http://schemas.openxmlformats.org/officeDocument/2006/relationships/ctrlProp" Target="../ctrlProps/ctrlProp773.xml"/><Relationship Id="rId329" Type="http://schemas.openxmlformats.org/officeDocument/2006/relationships/ctrlProp" Target="../ctrlProps/ctrlProp829.xml"/><Relationship Id="rId480" Type="http://schemas.openxmlformats.org/officeDocument/2006/relationships/ctrlProp" Target="../ctrlProps/ctrlProp980.xml"/><Relationship Id="rId536" Type="http://schemas.openxmlformats.org/officeDocument/2006/relationships/ctrlProp" Target="../ctrlProps/ctrlProp1036.xml"/><Relationship Id="rId701" Type="http://schemas.openxmlformats.org/officeDocument/2006/relationships/ctrlProp" Target="../ctrlProps/ctrlProp1201.xml"/><Relationship Id="rId68" Type="http://schemas.openxmlformats.org/officeDocument/2006/relationships/ctrlProp" Target="../ctrlProps/ctrlProp568.xml"/><Relationship Id="rId133" Type="http://schemas.openxmlformats.org/officeDocument/2006/relationships/ctrlProp" Target="../ctrlProps/ctrlProp633.xml"/><Relationship Id="rId175" Type="http://schemas.openxmlformats.org/officeDocument/2006/relationships/ctrlProp" Target="../ctrlProps/ctrlProp675.xml"/><Relationship Id="rId340" Type="http://schemas.openxmlformats.org/officeDocument/2006/relationships/ctrlProp" Target="../ctrlProps/ctrlProp840.xml"/><Relationship Id="rId578" Type="http://schemas.openxmlformats.org/officeDocument/2006/relationships/ctrlProp" Target="../ctrlProps/ctrlProp1078.xml"/><Relationship Id="rId743" Type="http://schemas.openxmlformats.org/officeDocument/2006/relationships/ctrlProp" Target="../ctrlProps/ctrlProp1243.xml"/><Relationship Id="rId785" Type="http://schemas.openxmlformats.org/officeDocument/2006/relationships/ctrlProp" Target="../ctrlProps/ctrlProp1285.xml"/><Relationship Id="rId200" Type="http://schemas.openxmlformats.org/officeDocument/2006/relationships/ctrlProp" Target="../ctrlProps/ctrlProp700.xml"/><Relationship Id="rId382" Type="http://schemas.openxmlformats.org/officeDocument/2006/relationships/ctrlProp" Target="../ctrlProps/ctrlProp882.xml"/><Relationship Id="rId438" Type="http://schemas.openxmlformats.org/officeDocument/2006/relationships/ctrlProp" Target="../ctrlProps/ctrlProp938.xml"/><Relationship Id="rId603" Type="http://schemas.openxmlformats.org/officeDocument/2006/relationships/ctrlProp" Target="../ctrlProps/ctrlProp1103.xml"/><Relationship Id="rId645" Type="http://schemas.openxmlformats.org/officeDocument/2006/relationships/ctrlProp" Target="../ctrlProps/ctrlProp1145.xml"/><Relationship Id="rId687" Type="http://schemas.openxmlformats.org/officeDocument/2006/relationships/ctrlProp" Target="../ctrlProps/ctrlProp1187.xml"/><Relationship Id="rId810" Type="http://schemas.openxmlformats.org/officeDocument/2006/relationships/ctrlProp" Target="../ctrlProps/ctrlProp1310.xml"/><Relationship Id="rId242" Type="http://schemas.openxmlformats.org/officeDocument/2006/relationships/ctrlProp" Target="../ctrlProps/ctrlProp742.xml"/><Relationship Id="rId284" Type="http://schemas.openxmlformats.org/officeDocument/2006/relationships/ctrlProp" Target="../ctrlProps/ctrlProp784.xml"/><Relationship Id="rId491" Type="http://schemas.openxmlformats.org/officeDocument/2006/relationships/ctrlProp" Target="../ctrlProps/ctrlProp991.xml"/><Relationship Id="rId505" Type="http://schemas.openxmlformats.org/officeDocument/2006/relationships/ctrlProp" Target="../ctrlProps/ctrlProp1005.xml"/><Relationship Id="rId712" Type="http://schemas.openxmlformats.org/officeDocument/2006/relationships/ctrlProp" Target="../ctrlProps/ctrlProp1212.xml"/><Relationship Id="rId37" Type="http://schemas.openxmlformats.org/officeDocument/2006/relationships/ctrlProp" Target="../ctrlProps/ctrlProp537.xml"/><Relationship Id="rId79" Type="http://schemas.openxmlformats.org/officeDocument/2006/relationships/ctrlProp" Target="../ctrlProps/ctrlProp579.xml"/><Relationship Id="rId102" Type="http://schemas.openxmlformats.org/officeDocument/2006/relationships/ctrlProp" Target="../ctrlProps/ctrlProp602.xml"/><Relationship Id="rId144" Type="http://schemas.openxmlformats.org/officeDocument/2006/relationships/ctrlProp" Target="../ctrlProps/ctrlProp644.xml"/><Relationship Id="rId547" Type="http://schemas.openxmlformats.org/officeDocument/2006/relationships/ctrlProp" Target="../ctrlProps/ctrlProp1047.xml"/><Relationship Id="rId589" Type="http://schemas.openxmlformats.org/officeDocument/2006/relationships/ctrlProp" Target="../ctrlProps/ctrlProp1089.xml"/><Relationship Id="rId754" Type="http://schemas.openxmlformats.org/officeDocument/2006/relationships/ctrlProp" Target="../ctrlProps/ctrlProp1254.xml"/><Relationship Id="rId796" Type="http://schemas.openxmlformats.org/officeDocument/2006/relationships/ctrlProp" Target="../ctrlProps/ctrlProp1296.xml"/><Relationship Id="rId90" Type="http://schemas.openxmlformats.org/officeDocument/2006/relationships/ctrlProp" Target="../ctrlProps/ctrlProp590.xml"/><Relationship Id="rId186" Type="http://schemas.openxmlformats.org/officeDocument/2006/relationships/ctrlProp" Target="../ctrlProps/ctrlProp686.xml"/><Relationship Id="rId351" Type="http://schemas.openxmlformats.org/officeDocument/2006/relationships/ctrlProp" Target="../ctrlProps/ctrlProp851.xml"/><Relationship Id="rId393" Type="http://schemas.openxmlformats.org/officeDocument/2006/relationships/ctrlProp" Target="../ctrlProps/ctrlProp893.xml"/><Relationship Id="rId407" Type="http://schemas.openxmlformats.org/officeDocument/2006/relationships/ctrlProp" Target="../ctrlProps/ctrlProp907.xml"/><Relationship Id="rId449" Type="http://schemas.openxmlformats.org/officeDocument/2006/relationships/ctrlProp" Target="../ctrlProps/ctrlProp949.xml"/><Relationship Id="rId614" Type="http://schemas.openxmlformats.org/officeDocument/2006/relationships/ctrlProp" Target="../ctrlProps/ctrlProp1114.xml"/><Relationship Id="rId656" Type="http://schemas.openxmlformats.org/officeDocument/2006/relationships/ctrlProp" Target="../ctrlProps/ctrlProp1156.xml"/><Relationship Id="rId211" Type="http://schemas.openxmlformats.org/officeDocument/2006/relationships/ctrlProp" Target="../ctrlProps/ctrlProp711.xml"/><Relationship Id="rId253" Type="http://schemas.openxmlformats.org/officeDocument/2006/relationships/ctrlProp" Target="../ctrlProps/ctrlProp753.xml"/><Relationship Id="rId295" Type="http://schemas.openxmlformats.org/officeDocument/2006/relationships/ctrlProp" Target="../ctrlProps/ctrlProp795.xml"/><Relationship Id="rId309" Type="http://schemas.openxmlformats.org/officeDocument/2006/relationships/ctrlProp" Target="../ctrlProps/ctrlProp809.xml"/><Relationship Id="rId460" Type="http://schemas.openxmlformats.org/officeDocument/2006/relationships/ctrlProp" Target="../ctrlProps/ctrlProp960.xml"/><Relationship Id="rId516" Type="http://schemas.openxmlformats.org/officeDocument/2006/relationships/ctrlProp" Target="../ctrlProps/ctrlProp1016.xml"/><Relationship Id="rId698" Type="http://schemas.openxmlformats.org/officeDocument/2006/relationships/ctrlProp" Target="../ctrlProps/ctrlProp1198.xml"/><Relationship Id="rId48" Type="http://schemas.openxmlformats.org/officeDocument/2006/relationships/ctrlProp" Target="../ctrlProps/ctrlProp548.xml"/><Relationship Id="rId113" Type="http://schemas.openxmlformats.org/officeDocument/2006/relationships/ctrlProp" Target="../ctrlProps/ctrlProp613.xml"/><Relationship Id="rId320" Type="http://schemas.openxmlformats.org/officeDocument/2006/relationships/ctrlProp" Target="../ctrlProps/ctrlProp820.xml"/><Relationship Id="rId558" Type="http://schemas.openxmlformats.org/officeDocument/2006/relationships/ctrlProp" Target="../ctrlProps/ctrlProp1058.xml"/><Relationship Id="rId723" Type="http://schemas.openxmlformats.org/officeDocument/2006/relationships/ctrlProp" Target="../ctrlProps/ctrlProp1223.xml"/><Relationship Id="rId765" Type="http://schemas.openxmlformats.org/officeDocument/2006/relationships/ctrlProp" Target="../ctrlProps/ctrlProp1265.xml"/><Relationship Id="rId155" Type="http://schemas.openxmlformats.org/officeDocument/2006/relationships/ctrlProp" Target="../ctrlProps/ctrlProp655.xml"/><Relationship Id="rId197" Type="http://schemas.openxmlformats.org/officeDocument/2006/relationships/ctrlProp" Target="../ctrlProps/ctrlProp697.xml"/><Relationship Id="rId362" Type="http://schemas.openxmlformats.org/officeDocument/2006/relationships/ctrlProp" Target="../ctrlProps/ctrlProp862.xml"/><Relationship Id="rId418" Type="http://schemas.openxmlformats.org/officeDocument/2006/relationships/ctrlProp" Target="../ctrlProps/ctrlProp918.xml"/><Relationship Id="rId625" Type="http://schemas.openxmlformats.org/officeDocument/2006/relationships/ctrlProp" Target="../ctrlProps/ctrlProp1125.xml"/><Relationship Id="rId222" Type="http://schemas.openxmlformats.org/officeDocument/2006/relationships/ctrlProp" Target="../ctrlProps/ctrlProp722.xml"/><Relationship Id="rId264" Type="http://schemas.openxmlformats.org/officeDocument/2006/relationships/ctrlProp" Target="../ctrlProps/ctrlProp764.xml"/><Relationship Id="rId471" Type="http://schemas.openxmlformats.org/officeDocument/2006/relationships/ctrlProp" Target="../ctrlProps/ctrlProp971.xml"/><Relationship Id="rId667" Type="http://schemas.openxmlformats.org/officeDocument/2006/relationships/ctrlProp" Target="../ctrlProps/ctrlProp1167.xml"/><Relationship Id="rId17" Type="http://schemas.openxmlformats.org/officeDocument/2006/relationships/ctrlProp" Target="../ctrlProps/ctrlProp517.xml"/><Relationship Id="rId59" Type="http://schemas.openxmlformats.org/officeDocument/2006/relationships/ctrlProp" Target="../ctrlProps/ctrlProp559.xml"/><Relationship Id="rId124" Type="http://schemas.openxmlformats.org/officeDocument/2006/relationships/ctrlProp" Target="../ctrlProps/ctrlProp624.xml"/><Relationship Id="rId527" Type="http://schemas.openxmlformats.org/officeDocument/2006/relationships/ctrlProp" Target="../ctrlProps/ctrlProp1027.xml"/><Relationship Id="rId569" Type="http://schemas.openxmlformats.org/officeDocument/2006/relationships/ctrlProp" Target="../ctrlProps/ctrlProp1069.xml"/><Relationship Id="rId734" Type="http://schemas.openxmlformats.org/officeDocument/2006/relationships/ctrlProp" Target="../ctrlProps/ctrlProp1234.xml"/><Relationship Id="rId776" Type="http://schemas.openxmlformats.org/officeDocument/2006/relationships/ctrlProp" Target="../ctrlProps/ctrlProp1276.xml"/><Relationship Id="rId70" Type="http://schemas.openxmlformats.org/officeDocument/2006/relationships/ctrlProp" Target="../ctrlProps/ctrlProp570.xml"/><Relationship Id="rId166" Type="http://schemas.openxmlformats.org/officeDocument/2006/relationships/ctrlProp" Target="../ctrlProps/ctrlProp666.xml"/><Relationship Id="rId331" Type="http://schemas.openxmlformats.org/officeDocument/2006/relationships/ctrlProp" Target="../ctrlProps/ctrlProp831.xml"/><Relationship Id="rId373" Type="http://schemas.openxmlformats.org/officeDocument/2006/relationships/ctrlProp" Target="../ctrlProps/ctrlProp873.xml"/><Relationship Id="rId429" Type="http://schemas.openxmlformats.org/officeDocument/2006/relationships/ctrlProp" Target="../ctrlProps/ctrlProp929.xml"/><Relationship Id="rId580" Type="http://schemas.openxmlformats.org/officeDocument/2006/relationships/ctrlProp" Target="../ctrlProps/ctrlProp1080.xml"/><Relationship Id="rId636" Type="http://schemas.openxmlformats.org/officeDocument/2006/relationships/ctrlProp" Target="../ctrlProps/ctrlProp1136.xml"/><Relationship Id="rId801" Type="http://schemas.openxmlformats.org/officeDocument/2006/relationships/ctrlProp" Target="../ctrlProps/ctrlProp1301.xml"/><Relationship Id="rId1" Type="http://schemas.openxmlformats.org/officeDocument/2006/relationships/printerSettings" Target="../printerSettings/printerSettings9.bin"/><Relationship Id="rId233" Type="http://schemas.openxmlformats.org/officeDocument/2006/relationships/ctrlProp" Target="../ctrlProps/ctrlProp733.xml"/><Relationship Id="rId440" Type="http://schemas.openxmlformats.org/officeDocument/2006/relationships/ctrlProp" Target="../ctrlProps/ctrlProp940.xml"/><Relationship Id="rId678" Type="http://schemas.openxmlformats.org/officeDocument/2006/relationships/ctrlProp" Target="../ctrlProps/ctrlProp1178.xml"/><Relationship Id="rId28" Type="http://schemas.openxmlformats.org/officeDocument/2006/relationships/ctrlProp" Target="../ctrlProps/ctrlProp528.xml"/><Relationship Id="rId275" Type="http://schemas.openxmlformats.org/officeDocument/2006/relationships/ctrlProp" Target="../ctrlProps/ctrlProp775.xml"/><Relationship Id="rId300" Type="http://schemas.openxmlformats.org/officeDocument/2006/relationships/ctrlProp" Target="../ctrlProps/ctrlProp800.xml"/><Relationship Id="rId482" Type="http://schemas.openxmlformats.org/officeDocument/2006/relationships/ctrlProp" Target="../ctrlProps/ctrlProp982.xml"/><Relationship Id="rId538" Type="http://schemas.openxmlformats.org/officeDocument/2006/relationships/ctrlProp" Target="../ctrlProps/ctrlProp1038.xml"/><Relationship Id="rId703" Type="http://schemas.openxmlformats.org/officeDocument/2006/relationships/ctrlProp" Target="../ctrlProps/ctrlProp1203.xml"/><Relationship Id="rId745" Type="http://schemas.openxmlformats.org/officeDocument/2006/relationships/ctrlProp" Target="../ctrlProps/ctrlProp1245.xml"/><Relationship Id="rId81" Type="http://schemas.openxmlformats.org/officeDocument/2006/relationships/ctrlProp" Target="../ctrlProps/ctrlProp581.xml"/><Relationship Id="rId135" Type="http://schemas.openxmlformats.org/officeDocument/2006/relationships/ctrlProp" Target="../ctrlProps/ctrlProp635.xml"/><Relationship Id="rId177" Type="http://schemas.openxmlformats.org/officeDocument/2006/relationships/ctrlProp" Target="../ctrlProps/ctrlProp677.xml"/><Relationship Id="rId342" Type="http://schemas.openxmlformats.org/officeDocument/2006/relationships/ctrlProp" Target="../ctrlProps/ctrlProp842.xml"/><Relationship Id="rId384" Type="http://schemas.openxmlformats.org/officeDocument/2006/relationships/ctrlProp" Target="../ctrlProps/ctrlProp884.xml"/><Relationship Id="rId591" Type="http://schemas.openxmlformats.org/officeDocument/2006/relationships/ctrlProp" Target="../ctrlProps/ctrlProp1091.xml"/><Relationship Id="rId605" Type="http://schemas.openxmlformats.org/officeDocument/2006/relationships/ctrlProp" Target="../ctrlProps/ctrlProp1105.xml"/><Relationship Id="rId787" Type="http://schemas.openxmlformats.org/officeDocument/2006/relationships/ctrlProp" Target="../ctrlProps/ctrlProp1287.xml"/><Relationship Id="rId812" Type="http://schemas.openxmlformats.org/officeDocument/2006/relationships/ctrlProp" Target="../ctrlProps/ctrlProp1312.xml"/><Relationship Id="rId202" Type="http://schemas.openxmlformats.org/officeDocument/2006/relationships/ctrlProp" Target="../ctrlProps/ctrlProp702.xml"/><Relationship Id="rId244" Type="http://schemas.openxmlformats.org/officeDocument/2006/relationships/ctrlProp" Target="../ctrlProps/ctrlProp744.xml"/><Relationship Id="rId647" Type="http://schemas.openxmlformats.org/officeDocument/2006/relationships/ctrlProp" Target="../ctrlProps/ctrlProp1147.xml"/><Relationship Id="rId689" Type="http://schemas.openxmlformats.org/officeDocument/2006/relationships/ctrlProp" Target="../ctrlProps/ctrlProp1189.xml"/><Relationship Id="rId39" Type="http://schemas.openxmlformats.org/officeDocument/2006/relationships/ctrlProp" Target="../ctrlProps/ctrlProp539.xml"/><Relationship Id="rId286" Type="http://schemas.openxmlformats.org/officeDocument/2006/relationships/ctrlProp" Target="../ctrlProps/ctrlProp786.xml"/><Relationship Id="rId451" Type="http://schemas.openxmlformats.org/officeDocument/2006/relationships/ctrlProp" Target="../ctrlProps/ctrlProp951.xml"/><Relationship Id="rId493" Type="http://schemas.openxmlformats.org/officeDocument/2006/relationships/ctrlProp" Target="../ctrlProps/ctrlProp993.xml"/><Relationship Id="rId507" Type="http://schemas.openxmlformats.org/officeDocument/2006/relationships/ctrlProp" Target="../ctrlProps/ctrlProp1007.xml"/><Relationship Id="rId549" Type="http://schemas.openxmlformats.org/officeDocument/2006/relationships/ctrlProp" Target="../ctrlProps/ctrlProp1049.xml"/><Relationship Id="rId714" Type="http://schemas.openxmlformats.org/officeDocument/2006/relationships/ctrlProp" Target="../ctrlProps/ctrlProp1214.xml"/><Relationship Id="rId756" Type="http://schemas.openxmlformats.org/officeDocument/2006/relationships/ctrlProp" Target="../ctrlProps/ctrlProp1256.xml"/><Relationship Id="rId50" Type="http://schemas.openxmlformats.org/officeDocument/2006/relationships/ctrlProp" Target="../ctrlProps/ctrlProp550.xml"/><Relationship Id="rId104" Type="http://schemas.openxmlformats.org/officeDocument/2006/relationships/ctrlProp" Target="../ctrlProps/ctrlProp604.xml"/><Relationship Id="rId146" Type="http://schemas.openxmlformats.org/officeDocument/2006/relationships/ctrlProp" Target="../ctrlProps/ctrlProp646.xml"/><Relationship Id="rId188" Type="http://schemas.openxmlformats.org/officeDocument/2006/relationships/ctrlProp" Target="../ctrlProps/ctrlProp688.xml"/><Relationship Id="rId311" Type="http://schemas.openxmlformats.org/officeDocument/2006/relationships/ctrlProp" Target="../ctrlProps/ctrlProp811.xml"/><Relationship Id="rId353" Type="http://schemas.openxmlformats.org/officeDocument/2006/relationships/ctrlProp" Target="../ctrlProps/ctrlProp853.xml"/><Relationship Id="rId395" Type="http://schemas.openxmlformats.org/officeDocument/2006/relationships/ctrlProp" Target="../ctrlProps/ctrlProp895.xml"/><Relationship Id="rId409" Type="http://schemas.openxmlformats.org/officeDocument/2006/relationships/ctrlProp" Target="../ctrlProps/ctrlProp909.xml"/><Relationship Id="rId560" Type="http://schemas.openxmlformats.org/officeDocument/2006/relationships/ctrlProp" Target="../ctrlProps/ctrlProp1060.xml"/><Relationship Id="rId798" Type="http://schemas.openxmlformats.org/officeDocument/2006/relationships/ctrlProp" Target="../ctrlProps/ctrlProp1298.xml"/><Relationship Id="rId92" Type="http://schemas.openxmlformats.org/officeDocument/2006/relationships/ctrlProp" Target="../ctrlProps/ctrlProp592.xml"/><Relationship Id="rId213" Type="http://schemas.openxmlformats.org/officeDocument/2006/relationships/ctrlProp" Target="../ctrlProps/ctrlProp713.xml"/><Relationship Id="rId420" Type="http://schemas.openxmlformats.org/officeDocument/2006/relationships/ctrlProp" Target="../ctrlProps/ctrlProp920.xml"/><Relationship Id="rId616" Type="http://schemas.openxmlformats.org/officeDocument/2006/relationships/ctrlProp" Target="../ctrlProps/ctrlProp1116.xml"/><Relationship Id="rId658" Type="http://schemas.openxmlformats.org/officeDocument/2006/relationships/ctrlProp" Target="../ctrlProps/ctrlProp1158.xml"/><Relationship Id="rId255" Type="http://schemas.openxmlformats.org/officeDocument/2006/relationships/ctrlProp" Target="../ctrlProps/ctrlProp755.xml"/><Relationship Id="rId297" Type="http://schemas.openxmlformats.org/officeDocument/2006/relationships/ctrlProp" Target="../ctrlProps/ctrlProp797.xml"/><Relationship Id="rId462" Type="http://schemas.openxmlformats.org/officeDocument/2006/relationships/ctrlProp" Target="../ctrlProps/ctrlProp962.xml"/><Relationship Id="rId518" Type="http://schemas.openxmlformats.org/officeDocument/2006/relationships/ctrlProp" Target="../ctrlProps/ctrlProp1018.xml"/><Relationship Id="rId725" Type="http://schemas.openxmlformats.org/officeDocument/2006/relationships/ctrlProp" Target="../ctrlProps/ctrlProp1225.xml"/><Relationship Id="rId115" Type="http://schemas.openxmlformats.org/officeDocument/2006/relationships/ctrlProp" Target="../ctrlProps/ctrlProp615.xml"/><Relationship Id="rId157" Type="http://schemas.openxmlformats.org/officeDocument/2006/relationships/ctrlProp" Target="../ctrlProps/ctrlProp657.xml"/><Relationship Id="rId322" Type="http://schemas.openxmlformats.org/officeDocument/2006/relationships/ctrlProp" Target="../ctrlProps/ctrlProp822.xml"/><Relationship Id="rId364" Type="http://schemas.openxmlformats.org/officeDocument/2006/relationships/ctrlProp" Target="../ctrlProps/ctrlProp864.xml"/><Relationship Id="rId767" Type="http://schemas.openxmlformats.org/officeDocument/2006/relationships/ctrlProp" Target="../ctrlProps/ctrlProp1267.xml"/><Relationship Id="rId61" Type="http://schemas.openxmlformats.org/officeDocument/2006/relationships/ctrlProp" Target="../ctrlProps/ctrlProp561.xml"/><Relationship Id="rId199" Type="http://schemas.openxmlformats.org/officeDocument/2006/relationships/ctrlProp" Target="../ctrlProps/ctrlProp699.xml"/><Relationship Id="rId571" Type="http://schemas.openxmlformats.org/officeDocument/2006/relationships/ctrlProp" Target="../ctrlProps/ctrlProp1071.xml"/><Relationship Id="rId627" Type="http://schemas.openxmlformats.org/officeDocument/2006/relationships/ctrlProp" Target="../ctrlProps/ctrlProp1127.xml"/><Relationship Id="rId669" Type="http://schemas.openxmlformats.org/officeDocument/2006/relationships/ctrlProp" Target="../ctrlProps/ctrlProp1169.xml"/><Relationship Id="rId19" Type="http://schemas.openxmlformats.org/officeDocument/2006/relationships/ctrlProp" Target="../ctrlProps/ctrlProp519.xml"/><Relationship Id="rId224" Type="http://schemas.openxmlformats.org/officeDocument/2006/relationships/ctrlProp" Target="../ctrlProps/ctrlProp724.xml"/><Relationship Id="rId266" Type="http://schemas.openxmlformats.org/officeDocument/2006/relationships/ctrlProp" Target="../ctrlProps/ctrlProp766.xml"/><Relationship Id="rId431" Type="http://schemas.openxmlformats.org/officeDocument/2006/relationships/ctrlProp" Target="../ctrlProps/ctrlProp931.xml"/><Relationship Id="rId473" Type="http://schemas.openxmlformats.org/officeDocument/2006/relationships/ctrlProp" Target="../ctrlProps/ctrlProp973.xml"/><Relationship Id="rId529" Type="http://schemas.openxmlformats.org/officeDocument/2006/relationships/ctrlProp" Target="../ctrlProps/ctrlProp1029.xml"/><Relationship Id="rId680" Type="http://schemas.openxmlformats.org/officeDocument/2006/relationships/ctrlProp" Target="../ctrlProps/ctrlProp1180.xml"/><Relationship Id="rId736" Type="http://schemas.openxmlformats.org/officeDocument/2006/relationships/ctrlProp" Target="../ctrlProps/ctrlProp1236.xml"/><Relationship Id="rId30" Type="http://schemas.openxmlformats.org/officeDocument/2006/relationships/ctrlProp" Target="../ctrlProps/ctrlProp530.xml"/><Relationship Id="rId126" Type="http://schemas.openxmlformats.org/officeDocument/2006/relationships/ctrlProp" Target="../ctrlProps/ctrlProp626.xml"/><Relationship Id="rId168" Type="http://schemas.openxmlformats.org/officeDocument/2006/relationships/ctrlProp" Target="../ctrlProps/ctrlProp668.xml"/><Relationship Id="rId333" Type="http://schemas.openxmlformats.org/officeDocument/2006/relationships/ctrlProp" Target="../ctrlProps/ctrlProp833.xml"/><Relationship Id="rId540" Type="http://schemas.openxmlformats.org/officeDocument/2006/relationships/ctrlProp" Target="../ctrlProps/ctrlProp1040.xml"/><Relationship Id="rId778" Type="http://schemas.openxmlformats.org/officeDocument/2006/relationships/ctrlProp" Target="../ctrlProps/ctrlProp1278.xml"/><Relationship Id="rId72" Type="http://schemas.openxmlformats.org/officeDocument/2006/relationships/ctrlProp" Target="../ctrlProps/ctrlProp572.xml"/><Relationship Id="rId375" Type="http://schemas.openxmlformats.org/officeDocument/2006/relationships/ctrlProp" Target="../ctrlProps/ctrlProp875.xml"/><Relationship Id="rId582" Type="http://schemas.openxmlformats.org/officeDocument/2006/relationships/ctrlProp" Target="../ctrlProps/ctrlProp1082.xml"/><Relationship Id="rId638" Type="http://schemas.openxmlformats.org/officeDocument/2006/relationships/ctrlProp" Target="../ctrlProps/ctrlProp1138.xml"/><Relationship Id="rId803" Type="http://schemas.openxmlformats.org/officeDocument/2006/relationships/ctrlProp" Target="../ctrlProps/ctrlProp1303.xml"/><Relationship Id="rId3" Type="http://schemas.openxmlformats.org/officeDocument/2006/relationships/vmlDrawing" Target="../drawings/vmlDrawing2.vml"/><Relationship Id="rId235" Type="http://schemas.openxmlformats.org/officeDocument/2006/relationships/ctrlProp" Target="../ctrlProps/ctrlProp735.xml"/><Relationship Id="rId277" Type="http://schemas.openxmlformats.org/officeDocument/2006/relationships/ctrlProp" Target="../ctrlProps/ctrlProp777.xml"/><Relationship Id="rId400" Type="http://schemas.openxmlformats.org/officeDocument/2006/relationships/ctrlProp" Target="../ctrlProps/ctrlProp900.xml"/><Relationship Id="rId442" Type="http://schemas.openxmlformats.org/officeDocument/2006/relationships/ctrlProp" Target="../ctrlProps/ctrlProp942.xml"/><Relationship Id="rId484" Type="http://schemas.openxmlformats.org/officeDocument/2006/relationships/ctrlProp" Target="../ctrlProps/ctrlProp984.xml"/><Relationship Id="rId705" Type="http://schemas.openxmlformats.org/officeDocument/2006/relationships/ctrlProp" Target="../ctrlProps/ctrlProp1205.xml"/><Relationship Id="rId137" Type="http://schemas.openxmlformats.org/officeDocument/2006/relationships/ctrlProp" Target="../ctrlProps/ctrlProp637.xml"/><Relationship Id="rId302" Type="http://schemas.openxmlformats.org/officeDocument/2006/relationships/ctrlProp" Target="../ctrlProps/ctrlProp802.xml"/><Relationship Id="rId344" Type="http://schemas.openxmlformats.org/officeDocument/2006/relationships/ctrlProp" Target="../ctrlProps/ctrlProp844.xml"/><Relationship Id="rId691" Type="http://schemas.openxmlformats.org/officeDocument/2006/relationships/ctrlProp" Target="../ctrlProps/ctrlProp1191.xml"/><Relationship Id="rId747" Type="http://schemas.openxmlformats.org/officeDocument/2006/relationships/ctrlProp" Target="../ctrlProps/ctrlProp1247.xml"/><Relationship Id="rId789" Type="http://schemas.openxmlformats.org/officeDocument/2006/relationships/ctrlProp" Target="../ctrlProps/ctrlProp1289.xml"/><Relationship Id="rId41" Type="http://schemas.openxmlformats.org/officeDocument/2006/relationships/ctrlProp" Target="../ctrlProps/ctrlProp541.xml"/><Relationship Id="rId83" Type="http://schemas.openxmlformats.org/officeDocument/2006/relationships/ctrlProp" Target="../ctrlProps/ctrlProp583.xml"/><Relationship Id="rId179" Type="http://schemas.openxmlformats.org/officeDocument/2006/relationships/ctrlProp" Target="../ctrlProps/ctrlProp679.xml"/><Relationship Id="rId386" Type="http://schemas.openxmlformats.org/officeDocument/2006/relationships/ctrlProp" Target="../ctrlProps/ctrlProp886.xml"/><Relationship Id="rId551" Type="http://schemas.openxmlformats.org/officeDocument/2006/relationships/ctrlProp" Target="../ctrlProps/ctrlProp1051.xml"/><Relationship Id="rId593" Type="http://schemas.openxmlformats.org/officeDocument/2006/relationships/ctrlProp" Target="../ctrlProps/ctrlProp1093.xml"/><Relationship Id="rId607" Type="http://schemas.openxmlformats.org/officeDocument/2006/relationships/ctrlProp" Target="../ctrlProps/ctrlProp1107.xml"/><Relationship Id="rId649" Type="http://schemas.openxmlformats.org/officeDocument/2006/relationships/ctrlProp" Target="../ctrlProps/ctrlProp1149.xml"/><Relationship Id="rId814" Type="http://schemas.openxmlformats.org/officeDocument/2006/relationships/ctrlProp" Target="../ctrlProps/ctrlProp1314.xml"/><Relationship Id="rId190" Type="http://schemas.openxmlformats.org/officeDocument/2006/relationships/ctrlProp" Target="../ctrlProps/ctrlProp690.xml"/><Relationship Id="rId204" Type="http://schemas.openxmlformats.org/officeDocument/2006/relationships/ctrlProp" Target="../ctrlProps/ctrlProp704.xml"/><Relationship Id="rId246" Type="http://schemas.openxmlformats.org/officeDocument/2006/relationships/ctrlProp" Target="../ctrlProps/ctrlProp746.xml"/><Relationship Id="rId288" Type="http://schemas.openxmlformats.org/officeDocument/2006/relationships/ctrlProp" Target="../ctrlProps/ctrlProp788.xml"/><Relationship Id="rId411" Type="http://schemas.openxmlformats.org/officeDocument/2006/relationships/ctrlProp" Target="../ctrlProps/ctrlProp911.xml"/><Relationship Id="rId453" Type="http://schemas.openxmlformats.org/officeDocument/2006/relationships/ctrlProp" Target="../ctrlProps/ctrlProp953.xml"/><Relationship Id="rId509" Type="http://schemas.openxmlformats.org/officeDocument/2006/relationships/ctrlProp" Target="../ctrlProps/ctrlProp1009.xml"/><Relationship Id="rId660" Type="http://schemas.openxmlformats.org/officeDocument/2006/relationships/ctrlProp" Target="../ctrlProps/ctrlProp1160.xml"/><Relationship Id="rId106" Type="http://schemas.openxmlformats.org/officeDocument/2006/relationships/ctrlProp" Target="../ctrlProps/ctrlProp606.xml"/><Relationship Id="rId313" Type="http://schemas.openxmlformats.org/officeDocument/2006/relationships/ctrlProp" Target="../ctrlProps/ctrlProp813.xml"/><Relationship Id="rId495" Type="http://schemas.openxmlformats.org/officeDocument/2006/relationships/ctrlProp" Target="../ctrlProps/ctrlProp995.xml"/><Relationship Id="rId716" Type="http://schemas.openxmlformats.org/officeDocument/2006/relationships/ctrlProp" Target="../ctrlProps/ctrlProp1216.xml"/><Relationship Id="rId758" Type="http://schemas.openxmlformats.org/officeDocument/2006/relationships/ctrlProp" Target="../ctrlProps/ctrlProp1258.xml"/><Relationship Id="rId10" Type="http://schemas.openxmlformats.org/officeDocument/2006/relationships/ctrlProp" Target="../ctrlProps/ctrlProp510.xml"/><Relationship Id="rId52" Type="http://schemas.openxmlformats.org/officeDocument/2006/relationships/ctrlProp" Target="../ctrlProps/ctrlProp552.xml"/><Relationship Id="rId94" Type="http://schemas.openxmlformats.org/officeDocument/2006/relationships/ctrlProp" Target="../ctrlProps/ctrlProp594.xml"/><Relationship Id="rId148" Type="http://schemas.openxmlformats.org/officeDocument/2006/relationships/ctrlProp" Target="../ctrlProps/ctrlProp648.xml"/><Relationship Id="rId355" Type="http://schemas.openxmlformats.org/officeDocument/2006/relationships/ctrlProp" Target="../ctrlProps/ctrlProp855.xml"/><Relationship Id="rId397" Type="http://schemas.openxmlformats.org/officeDocument/2006/relationships/ctrlProp" Target="../ctrlProps/ctrlProp897.xml"/><Relationship Id="rId520" Type="http://schemas.openxmlformats.org/officeDocument/2006/relationships/ctrlProp" Target="../ctrlProps/ctrlProp1020.xml"/><Relationship Id="rId562" Type="http://schemas.openxmlformats.org/officeDocument/2006/relationships/ctrlProp" Target="../ctrlProps/ctrlProp1062.xml"/><Relationship Id="rId618" Type="http://schemas.openxmlformats.org/officeDocument/2006/relationships/ctrlProp" Target="../ctrlProps/ctrlProp1118.xml"/><Relationship Id="rId215" Type="http://schemas.openxmlformats.org/officeDocument/2006/relationships/ctrlProp" Target="../ctrlProps/ctrlProp715.xml"/><Relationship Id="rId257" Type="http://schemas.openxmlformats.org/officeDocument/2006/relationships/ctrlProp" Target="../ctrlProps/ctrlProp757.xml"/><Relationship Id="rId422" Type="http://schemas.openxmlformats.org/officeDocument/2006/relationships/ctrlProp" Target="../ctrlProps/ctrlProp922.xml"/><Relationship Id="rId464" Type="http://schemas.openxmlformats.org/officeDocument/2006/relationships/ctrlProp" Target="../ctrlProps/ctrlProp964.xml"/><Relationship Id="rId299" Type="http://schemas.openxmlformats.org/officeDocument/2006/relationships/ctrlProp" Target="../ctrlProps/ctrlProp799.xml"/><Relationship Id="rId727" Type="http://schemas.openxmlformats.org/officeDocument/2006/relationships/ctrlProp" Target="../ctrlProps/ctrlProp1227.xml"/><Relationship Id="rId63" Type="http://schemas.openxmlformats.org/officeDocument/2006/relationships/ctrlProp" Target="../ctrlProps/ctrlProp563.xml"/><Relationship Id="rId159" Type="http://schemas.openxmlformats.org/officeDocument/2006/relationships/ctrlProp" Target="../ctrlProps/ctrlProp659.xml"/><Relationship Id="rId366" Type="http://schemas.openxmlformats.org/officeDocument/2006/relationships/ctrlProp" Target="../ctrlProps/ctrlProp866.xml"/><Relationship Id="rId573" Type="http://schemas.openxmlformats.org/officeDocument/2006/relationships/ctrlProp" Target="../ctrlProps/ctrlProp1073.xml"/><Relationship Id="rId780" Type="http://schemas.openxmlformats.org/officeDocument/2006/relationships/ctrlProp" Target="../ctrlProps/ctrlProp1280.xml"/><Relationship Id="rId226" Type="http://schemas.openxmlformats.org/officeDocument/2006/relationships/ctrlProp" Target="../ctrlProps/ctrlProp726.xml"/><Relationship Id="rId433" Type="http://schemas.openxmlformats.org/officeDocument/2006/relationships/ctrlProp" Target="../ctrlProps/ctrlProp933.xml"/><Relationship Id="rId640" Type="http://schemas.openxmlformats.org/officeDocument/2006/relationships/ctrlProp" Target="../ctrlProps/ctrlProp1140.xml"/><Relationship Id="rId738" Type="http://schemas.openxmlformats.org/officeDocument/2006/relationships/ctrlProp" Target="../ctrlProps/ctrlProp1238.xml"/><Relationship Id="rId74" Type="http://schemas.openxmlformats.org/officeDocument/2006/relationships/ctrlProp" Target="../ctrlProps/ctrlProp574.xml"/><Relationship Id="rId377" Type="http://schemas.openxmlformats.org/officeDocument/2006/relationships/ctrlProp" Target="../ctrlProps/ctrlProp877.xml"/><Relationship Id="rId500" Type="http://schemas.openxmlformats.org/officeDocument/2006/relationships/ctrlProp" Target="../ctrlProps/ctrlProp1000.xml"/><Relationship Id="rId584" Type="http://schemas.openxmlformats.org/officeDocument/2006/relationships/ctrlProp" Target="../ctrlProps/ctrlProp1084.xml"/><Relationship Id="rId805" Type="http://schemas.openxmlformats.org/officeDocument/2006/relationships/ctrlProp" Target="../ctrlProps/ctrlProp1305.xml"/><Relationship Id="rId5" Type="http://schemas.openxmlformats.org/officeDocument/2006/relationships/ctrlProp" Target="../ctrlProps/ctrlProp505.xml"/><Relationship Id="rId237" Type="http://schemas.openxmlformats.org/officeDocument/2006/relationships/ctrlProp" Target="../ctrlProps/ctrlProp737.xml"/><Relationship Id="rId791" Type="http://schemas.openxmlformats.org/officeDocument/2006/relationships/ctrlProp" Target="../ctrlProps/ctrlProp1291.xml"/><Relationship Id="rId444" Type="http://schemas.openxmlformats.org/officeDocument/2006/relationships/ctrlProp" Target="../ctrlProps/ctrlProp944.xml"/><Relationship Id="rId651" Type="http://schemas.openxmlformats.org/officeDocument/2006/relationships/ctrlProp" Target="../ctrlProps/ctrlProp1151.xml"/><Relationship Id="rId749" Type="http://schemas.openxmlformats.org/officeDocument/2006/relationships/ctrlProp" Target="../ctrlProps/ctrlProp1249.xml"/><Relationship Id="rId290" Type="http://schemas.openxmlformats.org/officeDocument/2006/relationships/ctrlProp" Target="../ctrlProps/ctrlProp790.xml"/><Relationship Id="rId304" Type="http://schemas.openxmlformats.org/officeDocument/2006/relationships/ctrlProp" Target="../ctrlProps/ctrlProp804.xml"/><Relationship Id="rId388" Type="http://schemas.openxmlformats.org/officeDocument/2006/relationships/ctrlProp" Target="../ctrlProps/ctrlProp888.xml"/><Relationship Id="rId511" Type="http://schemas.openxmlformats.org/officeDocument/2006/relationships/ctrlProp" Target="../ctrlProps/ctrlProp1011.xml"/><Relationship Id="rId609" Type="http://schemas.openxmlformats.org/officeDocument/2006/relationships/ctrlProp" Target="../ctrlProps/ctrlProp1109.xml"/><Relationship Id="rId85" Type="http://schemas.openxmlformats.org/officeDocument/2006/relationships/ctrlProp" Target="../ctrlProps/ctrlProp585.xml"/><Relationship Id="rId150" Type="http://schemas.openxmlformats.org/officeDocument/2006/relationships/ctrlProp" Target="../ctrlProps/ctrlProp650.xml"/><Relationship Id="rId595" Type="http://schemas.openxmlformats.org/officeDocument/2006/relationships/ctrlProp" Target="../ctrlProps/ctrlProp1095.xml"/><Relationship Id="rId816" Type="http://schemas.openxmlformats.org/officeDocument/2006/relationships/ctrlProp" Target="../ctrlProps/ctrlProp1316.xml"/><Relationship Id="rId248" Type="http://schemas.openxmlformats.org/officeDocument/2006/relationships/ctrlProp" Target="../ctrlProps/ctrlProp748.xml"/><Relationship Id="rId455" Type="http://schemas.openxmlformats.org/officeDocument/2006/relationships/ctrlProp" Target="../ctrlProps/ctrlProp955.xml"/><Relationship Id="rId662" Type="http://schemas.openxmlformats.org/officeDocument/2006/relationships/ctrlProp" Target="../ctrlProps/ctrlProp1162.xml"/><Relationship Id="rId12" Type="http://schemas.openxmlformats.org/officeDocument/2006/relationships/ctrlProp" Target="../ctrlProps/ctrlProp512.xml"/><Relationship Id="rId108" Type="http://schemas.openxmlformats.org/officeDocument/2006/relationships/ctrlProp" Target="../ctrlProps/ctrlProp608.xml"/><Relationship Id="rId315" Type="http://schemas.openxmlformats.org/officeDocument/2006/relationships/ctrlProp" Target="../ctrlProps/ctrlProp815.xml"/><Relationship Id="rId522" Type="http://schemas.openxmlformats.org/officeDocument/2006/relationships/ctrlProp" Target="../ctrlProps/ctrlProp1022.xml"/><Relationship Id="rId96" Type="http://schemas.openxmlformats.org/officeDocument/2006/relationships/ctrlProp" Target="../ctrlProps/ctrlProp596.xml"/><Relationship Id="rId161" Type="http://schemas.openxmlformats.org/officeDocument/2006/relationships/ctrlProp" Target="../ctrlProps/ctrlProp661.xml"/><Relationship Id="rId399" Type="http://schemas.openxmlformats.org/officeDocument/2006/relationships/ctrlProp" Target="../ctrlProps/ctrlProp899.xml"/><Relationship Id="rId259" Type="http://schemas.openxmlformats.org/officeDocument/2006/relationships/ctrlProp" Target="../ctrlProps/ctrlProp759.xml"/><Relationship Id="rId466" Type="http://schemas.openxmlformats.org/officeDocument/2006/relationships/ctrlProp" Target="../ctrlProps/ctrlProp966.xml"/><Relationship Id="rId673" Type="http://schemas.openxmlformats.org/officeDocument/2006/relationships/ctrlProp" Target="../ctrlProps/ctrlProp1173.xml"/><Relationship Id="rId23" Type="http://schemas.openxmlformats.org/officeDocument/2006/relationships/ctrlProp" Target="../ctrlProps/ctrlProp523.xml"/><Relationship Id="rId119" Type="http://schemas.openxmlformats.org/officeDocument/2006/relationships/ctrlProp" Target="../ctrlProps/ctrlProp619.xml"/><Relationship Id="rId326" Type="http://schemas.openxmlformats.org/officeDocument/2006/relationships/ctrlProp" Target="../ctrlProps/ctrlProp826.xml"/><Relationship Id="rId533" Type="http://schemas.openxmlformats.org/officeDocument/2006/relationships/ctrlProp" Target="../ctrlProps/ctrlProp1033.xml"/><Relationship Id="rId740" Type="http://schemas.openxmlformats.org/officeDocument/2006/relationships/ctrlProp" Target="../ctrlProps/ctrlProp1240.xml"/><Relationship Id="rId172" Type="http://schemas.openxmlformats.org/officeDocument/2006/relationships/ctrlProp" Target="../ctrlProps/ctrlProp672.xml"/><Relationship Id="rId477" Type="http://schemas.openxmlformats.org/officeDocument/2006/relationships/ctrlProp" Target="../ctrlProps/ctrlProp977.xml"/><Relationship Id="rId600" Type="http://schemas.openxmlformats.org/officeDocument/2006/relationships/ctrlProp" Target="../ctrlProps/ctrlProp1100.xml"/><Relationship Id="rId684" Type="http://schemas.openxmlformats.org/officeDocument/2006/relationships/ctrlProp" Target="../ctrlProps/ctrlProp1184.xml"/><Relationship Id="rId337" Type="http://schemas.openxmlformats.org/officeDocument/2006/relationships/ctrlProp" Target="../ctrlProps/ctrlProp837.xml"/><Relationship Id="rId34" Type="http://schemas.openxmlformats.org/officeDocument/2006/relationships/ctrlProp" Target="../ctrlProps/ctrlProp534.xml"/><Relationship Id="rId544" Type="http://schemas.openxmlformats.org/officeDocument/2006/relationships/ctrlProp" Target="../ctrlProps/ctrlProp1044.xml"/><Relationship Id="rId751" Type="http://schemas.openxmlformats.org/officeDocument/2006/relationships/ctrlProp" Target="../ctrlProps/ctrlProp1251.xml"/><Relationship Id="rId183" Type="http://schemas.openxmlformats.org/officeDocument/2006/relationships/ctrlProp" Target="../ctrlProps/ctrlProp683.xml"/><Relationship Id="rId390" Type="http://schemas.openxmlformats.org/officeDocument/2006/relationships/ctrlProp" Target="../ctrlProps/ctrlProp890.xml"/><Relationship Id="rId404" Type="http://schemas.openxmlformats.org/officeDocument/2006/relationships/ctrlProp" Target="../ctrlProps/ctrlProp904.xml"/><Relationship Id="rId611" Type="http://schemas.openxmlformats.org/officeDocument/2006/relationships/ctrlProp" Target="../ctrlProps/ctrlProp1111.xml"/><Relationship Id="rId250" Type="http://schemas.openxmlformats.org/officeDocument/2006/relationships/ctrlProp" Target="../ctrlProps/ctrlProp750.xml"/><Relationship Id="rId488" Type="http://schemas.openxmlformats.org/officeDocument/2006/relationships/ctrlProp" Target="../ctrlProps/ctrlProp988.xml"/><Relationship Id="rId695" Type="http://schemas.openxmlformats.org/officeDocument/2006/relationships/ctrlProp" Target="../ctrlProps/ctrlProp1195.xml"/><Relationship Id="rId709" Type="http://schemas.openxmlformats.org/officeDocument/2006/relationships/ctrlProp" Target="../ctrlProps/ctrlProp1209.xml"/><Relationship Id="rId45" Type="http://schemas.openxmlformats.org/officeDocument/2006/relationships/ctrlProp" Target="../ctrlProps/ctrlProp545.xml"/><Relationship Id="rId110" Type="http://schemas.openxmlformats.org/officeDocument/2006/relationships/ctrlProp" Target="../ctrlProps/ctrlProp610.xml"/><Relationship Id="rId348" Type="http://schemas.openxmlformats.org/officeDocument/2006/relationships/ctrlProp" Target="../ctrlProps/ctrlProp848.xml"/><Relationship Id="rId555" Type="http://schemas.openxmlformats.org/officeDocument/2006/relationships/ctrlProp" Target="../ctrlProps/ctrlProp1055.xml"/><Relationship Id="rId762" Type="http://schemas.openxmlformats.org/officeDocument/2006/relationships/ctrlProp" Target="../ctrlProps/ctrlProp1262.xml"/><Relationship Id="rId194" Type="http://schemas.openxmlformats.org/officeDocument/2006/relationships/ctrlProp" Target="../ctrlProps/ctrlProp694.xml"/><Relationship Id="rId208" Type="http://schemas.openxmlformats.org/officeDocument/2006/relationships/ctrlProp" Target="../ctrlProps/ctrlProp708.xml"/><Relationship Id="rId415" Type="http://schemas.openxmlformats.org/officeDocument/2006/relationships/ctrlProp" Target="../ctrlProps/ctrlProp915.xml"/><Relationship Id="rId622" Type="http://schemas.openxmlformats.org/officeDocument/2006/relationships/ctrlProp" Target="../ctrlProps/ctrlProp1122.xml"/><Relationship Id="rId261" Type="http://schemas.openxmlformats.org/officeDocument/2006/relationships/ctrlProp" Target="../ctrlProps/ctrlProp761.xml"/><Relationship Id="rId499" Type="http://schemas.openxmlformats.org/officeDocument/2006/relationships/ctrlProp" Target="../ctrlProps/ctrlProp999.xml"/><Relationship Id="rId56" Type="http://schemas.openxmlformats.org/officeDocument/2006/relationships/ctrlProp" Target="../ctrlProps/ctrlProp556.xml"/><Relationship Id="rId359" Type="http://schemas.openxmlformats.org/officeDocument/2006/relationships/ctrlProp" Target="../ctrlProps/ctrlProp859.xml"/><Relationship Id="rId566" Type="http://schemas.openxmlformats.org/officeDocument/2006/relationships/ctrlProp" Target="../ctrlProps/ctrlProp1066.xml"/><Relationship Id="rId773" Type="http://schemas.openxmlformats.org/officeDocument/2006/relationships/ctrlProp" Target="../ctrlProps/ctrlProp1273.xml"/><Relationship Id="rId121" Type="http://schemas.openxmlformats.org/officeDocument/2006/relationships/ctrlProp" Target="../ctrlProps/ctrlProp621.xml"/><Relationship Id="rId219" Type="http://schemas.openxmlformats.org/officeDocument/2006/relationships/ctrlProp" Target="../ctrlProps/ctrlProp719.xml"/><Relationship Id="rId426" Type="http://schemas.openxmlformats.org/officeDocument/2006/relationships/ctrlProp" Target="../ctrlProps/ctrlProp926.xml"/><Relationship Id="rId633" Type="http://schemas.openxmlformats.org/officeDocument/2006/relationships/ctrlProp" Target="../ctrlProps/ctrlProp1133.xml"/><Relationship Id="rId67" Type="http://schemas.openxmlformats.org/officeDocument/2006/relationships/ctrlProp" Target="../ctrlProps/ctrlProp567.xml"/><Relationship Id="rId272" Type="http://schemas.openxmlformats.org/officeDocument/2006/relationships/ctrlProp" Target="../ctrlProps/ctrlProp772.xml"/><Relationship Id="rId577" Type="http://schemas.openxmlformats.org/officeDocument/2006/relationships/ctrlProp" Target="../ctrlProps/ctrlProp1077.xml"/><Relationship Id="rId700" Type="http://schemas.openxmlformats.org/officeDocument/2006/relationships/ctrlProp" Target="../ctrlProps/ctrlProp1200.xml"/><Relationship Id="rId132" Type="http://schemas.openxmlformats.org/officeDocument/2006/relationships/ctrlProp" Target="../ctrlProps/ctrlProp632.xml"/><Relationship Id="rId784" Type="http://schemas.openxmlformats.org/officeDocument/2006/relationships/ctrlProp" Target="../ctrlProps/ctrlProp1284.xml"/><Relationship Id="rId437" Type="http://schemas.openxmlformats.org/officeDocument/2006/relationships/ctrlProp" Target="../ctrlProps/ctrlProp937.xml"/><Relationship Id="rId644" Type="http://schemas.openxmlformats.org/officeDocument/2006/relationships/ctrlProp" Target="../ctrlProps/ctrlProp1144.xml"/><Relationship Id="rId283" Type="http://schemas.openxmlformats.org/officeDocument/2006/relationships/ctrlProp" Target="../ctrlProps/ctrlProp783.xml"/><Relationship Id="rId490" Type="http://schemas.openxmlformats.org/officeDocument/2006/relationships/ctrlProp" Target="../ctrlProps/ctrlProp990.xml"/><Relationship Id="rId504" Type="http://schemas.openxmlformats.org/officeDocument/2006/relationships/ctrlProp" Target="../ctrlProps/ctrlProp1004.xml"/><Relationship Id="rId711" Type="http://schemas.openxmlformats.org/officeDocument/2006/relationships/ctrlProp" Target="../ctrlProps/ctrlProp1211.xml"/><Relationship Id="rId78" Type="http://schemas.openxmlformats.org/officeDocument/2006/relationships/ctrlProp" Target="../ctrlProps/ctrlProp578.xml"/><Relationship Id="rId143" Type="http://schemas.openxmlformats.org/officeDocument/2006/relationships/ctrlProp" Target="../ctrlProps/ctrlProp643.xml"/><Relationship Id="rId350" Type="http://schemas.openxmlformats.org/officeDocument/2006/relationships/ctrlProp" Target="../ctrlProps/ctrlProp850.xml"/><Relationship Id="rId588" Type="http://schemas.openxmlformats.org/officeDocument/2006/relationships/ctrlProp" Target="../ctrlProps/ctrlProp1088.xml"/><Relationship Id="rId795" Type="http://schemas.openxmlformats.org/officeDocument/2006/relationships/ctrlProp" Target="../ctrlProps/ctrlProp1295.xml"/><Relationship Id="rId809" Type="http://schemas.openxmlformats.org/officeDocument/2006/relationships/ctrlProp" Target="../ctrlProps/ctrlProp1309.xml"/><Relationship Id="rId9" Type="http://schemas.openxmlformats.org/officeDocument/2006/relationships/ctrlProp" Target="../ctrlProps/ctrlProp509.xml"/><Relationship Id="rId210" Type="http://schemas.openxmlformats.org/officeDocument/2006/relationships/ctrlProp" Target="../ctrlProps/ctrlProp710.xml"/><Relationship Id="rId448" Type="http://schemas.openxmlformats.org/officeDocument/2006/relationships/ctrlProp" Target="../ctrlProps/ctrlProp948.xml"/><Relationship Id="rId655" Type="http://schemas.openxmlformats.org/officeDocument/2006/relationships/ctrlProp" Target="../ctrlProps/ctrlProp1155.xml"/><Relationship Id="rId294" Type="http://schemas.openxmlformats.org/officeDocument/2006/relationships/ctrlProp" Target="../ctrlProps/ctrlProp794.xml"/><Relationship Id="rId308" Type="http://schemas.openxmlformats.org/officeDocument/2006/relationships/ctrlProp" Target="../ctrlProps/ctrlProp808.xml"/><Relationship Id="rId515" Type="http://schemas.openxmlformats.org/officeDocument/2006/relationships/ctrlProp" Target="../ctrlProps/ctrlProp1015.xml"/><Relationship Id="rId722" Type="http://schemas.openxmlformats.org/officeDocument/2006/relationships/ctrlProp" Target="../ctrlProps/ctrlProp1222.xml"/><Relationship Id="rId89" Type="http://schemas.openxmlformats.org/officeDocument/2006/relationships/ctrlProp" Target="../ctrlProps/ctrlProp589.xml"/><Relationship Id="rId154" Type="http://schemas.openxmlformats.org/officeDocument/2006/relationships/ctrlProp" Target="../ctrlProps/ctrlProp654.xml"/><Relationship Id="rId361" Type="http://schemas.openxmlformats.org/officeDocument/2006/relationships/ctrlProp" Target="../ctrlProps/ctrlProp861.xml"/><Relationship Id="rId599" Type="http://schemas.openxmlformats.org/officeDocument/2006/relationships/ctrlProp" Target="../ctrlProps/ctrlProp1099.xml"/><Relationship Id="rId459" Type="http://schemas.openxmlformats.org/officeDocument/2006/relationships/ctrlProp" Target="../ctrlProps/ctrlProp959.xml"/><Relationship Id="rId666" Type="http://schemas.openxmlformats.org/officeDocument/2006/relationships/ctrlProp" Target="../ctrlProps/ctrlProp1166.xml"/><Relationship Id="rId16" Type="http://schemas.openxmlformats.org/officeDocument/2006/relationships/ctrlProp" Target="../ctrlProps/ctrlProp516.xml"/><Relationship Id="rId221" Type="http://schemas.openxmlformats.org/officeDocument/2006/relationships/ctrlProp" Target="../ctrlProps/ctrlProp721.xml"/><Relationship Id="rId319" Type="http://schemas.openxmlformats.org/officeDocument/2006/relationships/ctrlProp" Target="../ctrlProps/ctrlProp819.xml"/><Relationship Id="rId526" Type="http://schemas.openxmlformats.org/officeDocument/2006/relationships/ctrlProp" Target="../ctrlProps/ctrlProp1026.xml"/><Relationship Id="rId733" Type="http://schemas.openxmlformats.org/officeDocument/2006/relationships/ctrlProp" Target="../ctrlProps/ctrlProp1233.xml"/><Relationship Id="rId165" Type="http://schemas.openxmlformats.org/officeDocument/2006/relationships/ctrlProp" Target="../ctrlProps/ctrlProp665.xml"/><Relationship Id="rId372" Type="http://schemas.openxmlformats.org/officeDocument/2006/relationships/ctrlProp" Target="../ctrlProps/ctrlProp872.xml"/><Relationship Id="rId677" Type="http://schemas.openxmlformats.org/officeDocument/2006/relationships/ctrlProp" Target="../ctrlProps/ctrlProp1177.xml"/><Relationship Id="rId800" Type="http://schemas.openxmlformats.org/officeDocument/2006/relationships/ctrlProp" Target="../ctrlProps/ctrlProp1300.xml"/><Relationship Id="rId232" Type="http://schemas.openxmlformats.org/officeDocument/2006/relationships/ctrlProp" Target="../ctrlProps/ctrlProp732.xml"/><Relationship Id="rId27" Type="http://schemas.openxmlformats.org/officeDocument/2006/relationships/ctrlProp" Target="../ctrlProps/ctrlProp527.xml"/><Relationship Id="rId537" Type="http://schemas.openxmlformats.org/officeDocument/2006/relationships/ctrlProp" Target="../ctrlProps/ctrlProp1037.xml"/><Relationship Id="rId744" Type="http://schemas.openxmlformats.org/officeDocument/2006/relationships/ctrlProp" Target="../ctrlProps/ctrlProp1244.xml"/><Relationship Id="rId80" Type="http://schemas.openxmlformats.org/officeDocument/2006/relationships/ctrlProp" Target="../ctrlProps/ctrlProp580.xml"/><Relationship Id="rId176" Type="http://schemas.openxmlformats.org/officeDocument/2006/relationships/ctrlProp" Target="../ctrlProps/ctrlProp676.xml"/><Relationship Id="rId383" Type="http://schemas.openxmlformats.org/officeDocument/2006/relationships/ctrlProp" Target="../ctrlProps/ctrlProp883.xml"/><Relationship Id="rId590" Type="http://schemas.openxmlformats.org/officeDocument/2006/relationships/ctrlProp" Target="../ctrlProps/ctrlProp1090.xml"/><Relationship Id="rId604" Type="http://schemas.openxmlformats.org/officeDocument/2006/relationships/ctrlProp" Target="../ctrlProps/ctrlProp1104.xml"/><Relationship Id="rId811" Type="http://schemas.openxmlformats.org/officeDocument/2006/relationships/ctrlProp" Target="../ctrlProps/ctrlProp1311.xml"/><Relationship Id="rId243" Type="http://schemas.openxmlformats.org/officeDocument/2006/relationships/ctrlProp" Target="../ctrlProps/ctrlProp743.xml"/><Relationship Id="rId450" Type="http://schemas.openxmlformats.org/officeDocument/2006/relationships/ctrlProp" Target="../ctrlProps/ctrlProp950.xml"/><Relationship Id="rId688" Type="http://schemas.openxmlformats.org/officeDocument/2006/relationships/ctrlProp" Target="../ctrlProps/ctrlProp1188.xml"/><Relationship Id="rId38" Type="http://schemas.openxmlformats.org/officeDocument/2006/relationships/ctrlProp" Target="../ctrlProps/ctrlProp538.xml"/><Relationship Id="rId103" Type="http://schemas.openxmlformats.org/officeDocument/2006/relationships/ctrlProp" Target="../ctrlProps/ctrlProp603.xml"/><Relationship Id="rId310" Type="http://schemas.openxmlformats.org/officeDocument/2006/relationships/ctrlProp" Target="../ctrlProps/ctrlProp810.xml"/><Relationship Id="rId548" Type="http://schemas.openxmlformats.org/officeDocument/2006/relationships/ctrlProp" Target="../ctrlProps/ctrlProp1048.xml"/><Relationship Id="rId755" Type="http://schemas.openxmlformats.org/officeDocument/2006/relationships/ctrlProp" Target="../ctrlProps/ctrlProp1255.xml"/><Relationship Id="rId91" Type="http://schemas.openxmlformats.org/officeDocument/2006/relationships/ctrlProp" Target="../ctrlProps/ctrlProp591.xml"/><Relationship Id="rId187" Type="http://schemas.openxmlformats.org/officeDocument/2006/relationships/ctrlProp" Target="../ctrlProps/ctrlProp687.xml"/><Relationship Id="rId394" Type="http://schemas.openxmlformats.org/officeDocument/2006/relationships/ctrlProp" Target="../ctrlProps/ctrlProp894.xml"/><Relationship Id="rId408" Type="http://schemas.openxmlformats.org/officeDocument/2006/relationships/ctrlProp" Target="../ctrlProps/ctrlProp908.xml"/><Relationship Id="rId615" Type="http://schemas.openxmlformats.org/officeDocument/2006/relationships/ctrlProp" Target="../ctrlProps/ctrlProp1115.xml"/><Relationship Id="rId254" Type="http://schemas.openxmlformats.org/officeDocument/2006/relationships/ctrlProp" Target="../ctrlProps/ctrlProp754.xml"/><Relationship Id="rId699" Type="http://schemas.openxmlformats.org/officeDocument/2006/relationships/ctrlProp" Target="../ctrlProps/ctrlProp1199.xml"/><Relationship Id="rId49" Type="http://schemas.openxmlformats.org/officeDocument/2006/relationships/ctrlProp" Target="../ctrlProps/ctrlProp549.xml"/><Relationship Id="rId114" Type="http://schemas.openxmlformats.org/officeDocument/2006/relationships/ctrlProp" Target="../ctrlProps/ctrlProp614.xml"/><Relationship Id="rId461" Type="http://schemas.openxmlformats.org/officeDocument/2006/relationships/ctrlProp" Target="../ctrlProps/ctrlProp961.xml"/><Relationship Id="rId559" Type="http://schemas.openxmlformats.org/officeDocument/2006/relationships/ctrlProp" Target="../ctrlProps/ctrlProp1059.xml"/><Relationship Id="rId766" Type="http://schemas.openxmlformats.org/officeDocument/2006/relationships/ctrlProp" Target="../ctrlProps/ctrlProp1266.xml"/><Relationship Id="rId198" Type="http://schemas.openxmlformats.org/officeDocument/2006/relationships/ctrlProp" Target="../ctrlProps/ctrlProp698.xml"/><Relationship Id="rId321" Type="http://schemas.openxmlformats.org/officeDocument/2006/relationships/ctrlProp" Target="../ctrlProps/ctrlProp821.xml"/><Relationship Id="rId419" Type="http://schemas.openxmlformats.org/officeDocument/2006/relationships/ctrlProp" Target="../ctrlProps/ctrlProp919.xml"/><Relationship Id="rId626" Type="http://schemas.openxmlformats.org/officeDocument/2006/relationships/ctrlProp" Target="../ctrlProps/ctrlProp1126.xml"/><Relationship Id="rId265" Type="http://schemas.openxmlformats.org/officeDocument/2006/relationships/ctrlProp" Target="../ctrlProps/ctrlProp765.xml"/><Relationship Id="rId472" Type="http://schemas.openxmlformats.org/officeDocument/2006/relationships/ctrlProp" Target="../ctrlProps/ctrlProp972.xml"/><Relationship Id="rId125" Type="http://schemas.openxmlformats.org/officeDocument/2006/relationships/ctrlProp" Target="../ctrlProps/ctrlProp625.xml"/><Relationship Id="rId332" Type="http://schemas.openxmlformats.org/officeDocument/2006/relationships/ctrlProp" Target="../ctrlProps/ctrlProp832.xml"/><Relationship Id="rId777" Type="http://schemas.openxmlformats.org/officeDocument/2006/relationships/ctrlProp" Target="../ctrlProps/ctrlProp1277.xml"/><Relationship Id="rId637" Type="http://schemas.openxmlformats.org/officeDocument/2006/relationships/ctrlProp" Target="../ctrlProps/ctrlProp1137.xml"/><Relationship Id="rId276" Type="http://schemas.openxmlformats.org/officeDocument/2006/relationships/ctrlProp" Target="../ctrlProps/ctrlProp776.xml"/><Relationship Id="rId483" Type="http://schemas.openxmlformats.org/officeDocument/2006/relationships/ctrlProp" Target="../ctrlProps/ctrlProp983.xml"/><Relationship Id="rId690" Type="http://schemas.openxmlformats.org/officeDocument/2006/relationships/ctrlProp" Target="../ctrlProps/ctrlProp1190.xml"/><Relationship Id="rId704" Type="http://schemas.openxmlformats.org/officeDocument/2006/relationships/ctrlProp" Target="../ctrlProps/ctrlProp1204.xml"/><Relationship Id="rId40" Type="http://schemas.openxmlformats.org/officeDocument/2006/relationships/ctrlProp" Target="../ctrlProps/ctrlProp540.xml"/><Relationship Id="rId136" Type="http://schemas.openxmlformats.org/officeDocument/2006/relationships/ctrlProp" Target="../ctrlProps/ctrlProp636.xml"/><Relationship Id="rId343" Type="http://schemas.openxmlformats.org/officeDocument/2006/relationships/ctrlProp" Target="../ctrlProps/ctrlProp843.xml"/><Relationship Id="rId550" Type="http://schemas.openxmlformats.org/officeDocument/2006/relationships/ctrlProp" Target="../ctrlProps/ctrlProp1050.xml"/><Relationship Id="rId788" Type="http://schemas.openxmlformats.org/officeDocument/2006/relationships/ctrlProp" Target="../ctrlProps/ctrlProp1288.xml"/><Relationship Id="rId203" Type="http://schemas.openxmlformats.org/officeDocument/2006/relationships/ctrlProp" Target="../ctrlProps/ctrlProp703.xml"/><Relationship Id="rId648" Type="http://schemas.openxmlformats.org/officeDocument/2006/relationships/ctrlProp" Target="../ctrlProps/ctrlProp1148.xml"/><Relationship Id="rId287" Type="http://schemas.openxmlformats.org/officeDocument/2006/relationships/ctrlProp" Target="../ctrlProps/ctrlProp787.xml"/><Relationship Id="rId410" Type="http://schemas.openxmlformats.org/officeDocument/2006/relationships/ctrlProp" Target="../ctrlProps/ctrlProp910.xml"/><Relationship Id="rId494" Type="http://schemas.openxmlformats.org/officeDocument/2006/relationships/ctrlProp" Target="../ctrlProps/ctrlProp994.xml"/><Relationship Id="rId508" Type="http://schemas.openxmlformats.org/officeDocument/2006/relationships/ctrlProp" Target="../ctrlProps/ctrlProp1008.xml"/><Relationship Id="rId715" Type="http://schemas.openxmlformats.org/officeDocument/2006/relationships/ctrlProp" Target="../ctrlProps/ctrlProp1215.xml"/><Relationship Id="rId147" Type="http://schemas.openxmlformats.org/officeDocument/2006/relationships/ctrlProp" Target="../ctrlProps/ctrlProp647.xml"/><Relationship Id="rId354" Type="http://schemas.openxmlformats.org/officeDocument/2006/relationships/ctrlProp" Target="../ctrlProps/ctrlProp854.xml"/><Relationship Id="rId799" Type="http://schemas.openxmlformats.org/officeDocument/2006/relationships/ctrlProp" Target="../ctrlProps/ctrlProp1299.xml"/><Relationship Id="rId51" Type="http://schemas.openxmlformats.org/officeDocument/2006/relationships/ctrlProp" Target="../ctrlProps/ctrlProp551.xml"/><Relationship Id="rId561" Type="http://schemas.openxmlformats.org/officeDocument/2006/relationships/ctrlProp" Target="../ctrlProps/ctrlProp1061.xml"/><Relationship Id="rId659" Type="http://schemas.openxmlformats.org/officeDocument/2006/relationships/ctrlProp" Target="../ctrlProps/ctrlProp1159.xml"/><Relationship Id="rId214" Type="http://schemas.openxmlformats.org/officeDocument/2006/relationships/ctrlProp" Target="../ctrlProps/ctrlProp714.xml"/><Relationship Id="rId298" Type="http://schemas.openxmlformats.org/officeDocument/2006/relationships/ctrlProp" Target="../ctrlProps/ctrlProp798.xml"/><Relationship Id="rId421" Type="http://schemas.openxmlformats.org/officeDocument/2006/relationships/ctrlProp" Target="../ctrlProps/ctrlProp921.xml"/><Relationship Id="rId519" Type="http://schemas.openxmlformats.org/officeDocument/2006/relationships/ctrlProp" Target="../ctrlProps/ctrlProp1019.xml"/><Relationship Id="rId158" Type="http://schemas.openxmlformats.org/officeDocument/2006/relationships/ctrlProp" Target="../ctrlProps/ctrlProp658.xml"/><Relationship Id="rId726" Type="http://schemas.openxmlformats.org/officeDocument/2006/relationships/ctrlProp" Target="../ctrlProps/ctrlProp1226.xml"/><Relationship Id="rId62" Type="http://schemas.openxmlformats.org/officeDocument/2006/relationships/ctrlProp" Target="../ctrlProps/ctrlProp562.xml"/><Relationship Id="rId365" Type="http://schemas.openxmlformats.org/officeDocument/2006/relationships/ctrlProp" Target="../ctrlProps/ctrlProp865.xml"/><Relationship Id="rId572" Type="http://schemas.openxmlformats.org/officeDocument/2006/relationships/ctrlProp" Target="../ctrlProps/ctrlProp1072.xml"/><Relationship Id="rId225" Type="http://schemas.openxmlformats.org/officeDocument/2006/relationships/ctrlProp" Target="../ctrlProps/ctrlProp725.xml"/><Relationship Id="rId432" Type="http://schemas.openxmlformats.org/officeDocument/2006/relationships/ctrlProp" Target="../ctrlProps/ctrlProp932.xml"/><Relationship Id="rId737" Type="http://schemas.openxmlformats.org/officeDocument/2006/relationships/ctrlProp" Target="../ctrlProps/ctrlProp1237.xml"/><Relationship Id="rId73" Type="http://schemas.openxmlformats.org/officeDocument/2006/relationships/ctrlProp" Target="../ctrlProps/ctrlProp573.xml"/><Relationship Id="rId169" Type="http://schemas.openxmlformats.org/officeDocument/2006/relationships/ctrlProp" Target="../ctrlProps/ctrlProp669.xml"/><Relationship Id="rId376" Type="http://schemas.openxmlformats.org/officeDocument/2006/relationships/ctrlProp" Target="../ctrlProps/ctrlProp876.xml"/><Relationship Id="rId583" Type="http://schemas.openxmlformats.org/officeDocument/2006/relationships/ctrlProp" Target="../ctrlProps/ctrlProp1083.xml"/><Relationship Id="rId790" Type="http://schemas.openxmlformats.org/officeDocument/2006/relationships/ctrlProp" Target="../ctrlProps/ctrlProp1290.xml"/><Relationship Id="rId804" Type="http://schemas.openxmlformats.org/officeDocument/2006/relationships/ctrlProp" Target="../ctrlProps/ctrlProp1304.xml"/><Relationship Id="rId4" Type="http://schemas.openxmlformats.org/officeDocument/2006/relationships/ctrlProp" Target="../ctrlProps/ctrlProp504.xml"/><Relationship Id="rId236" Type="http://schemas.openxmlformats.org/officeDocument/2006/relationships/ctrlProp" Target="../ctrlProps/ctrlProp736.xml"/><Relationship Id="rId443" Type="http://schemas.openxmlformats.org/officeDocument/2006/relationships/ctrlProp" Target="../ctrlProps/ctrlProp943.xml"/><Relationship Id="rId650" Type="http://schemas.openxmlformats.org/officeDocument/2006/relationships/ctrlProp" Target="../ctrlProps/ctrlProp1150.xml"/><Relationship Id="rId303" Type="http://schemas.openxmlformats.org/officeDocument/2006/relationships/ctrlProp" Target="../ctrlProps/ctrlProp803.xml"/><Relationship Id="rId748" Type="http://schemas.openxmlformats.org/officeDocument/2006/relationships/ctrlProp" Target="../ctrlProps/ctrlProp1248.xml"/><Relationship Id="rId84" Type="http://schemas.openxmlformats.org/officeDocument/2006/relationships/ctrlProp" Target="../ctrlProps/ctrlProp584.xml"/><Relationship Id="rId387" Type="http://schemas.openxmlformats.org/officeDocument/2006/relationships/ctrlProp" Target="../ctrlProps/ctrlProp887.xml"/><Relationship Id="rId510" Type="http://schemas.openxmlformats.org/officeDocument/2006/relationships/ctrlProp" Target="../ctrlProps/ctrlProp1010.xml"/><Relationship Id="rId594" Type="http://schemas.openxmlformats.org/officeDocument/2006/relationships/ctrlProp" Target="../ctrlProps/ctrlProp1094.xml"/><Relationship Id="rId608" Type="http://schemas.openxmlformats.org/officeDocument/2006/relationships/ctrlProp" Target="../ctrlProps/ctrlProp1108.xml"/><Relationship Id="rId815" Type="http://schemas.openxmlformats.org/officeDocument/2006/relationships/ctrlProp" Target="../ctrlProps/ctrlProp1315.xml"/><Relationship Id="rId247" Type="http://schemas.openxmlformats.org/officeDocument/2006/relationships/ctrlProp" Target="../ctrlProps/ctrlProp747.xml"/><Relationship Id="rId107" Type="http://schemas.openxmlformats.org/officeDocument/2006/relationships/ctrlProp" Target="../ctrlProps/ctrlProp607.xml"/><Relationship Id="rId454" Type="http://schemas.openxmlformats.org/officeDocument/2006/relationships/ctrlProp" Target="../ctrlProps/ctrlProp954.xml"/><Relationship Id="rId661" Type="http://schemas.openxmlformats.org/officeDocument/2006/relationships/ctrlProp" Target="../ctrlProps/ctrlProp1161.xml"/><Relationship Id="rId759" Type="http://schemas.openxmlformats.org/officeDocument/2006/relationships/ctrlProp" Target="../ctrlProps/ctrlProp1259.xml"/><Relationship Id="rId11" Type="http://schemas.openxmlformats.org/officeDocument/2006/relationships/ctrlProp" Target="../ctrlProps/ctrlProp511.xml"/><Relationship Id="rId314" Type="http://schemas.openxmlformats.org/officeDocument/2006/relationships/ctrlProp" Target="../ctrlProps/ctrlProp814.xml"/><Relationship Id="rId398" Type="http://schemas.openxmlformats.org/officeDocument/2006/relationships/ctrlProp" Target="../ctrlProps/ctrlProp898.xml"/><Relationship Id="rId521" Type="http://schemas.openxmlformats.org/officeDocument/2006/relationships/ctrlProp" Target="../ctrlProps/ctrlProp1021.xml"/><Relationship Id="rId619" Type="http://schemas.openxmlformats.org/officeDocument/2006/relationships/ctrlProp" Target="../ctrlProps/ctrlProp1119.xml"/><Relationship Id="rId95" Type="http://schemas.openxmlformats.org/officeDocument/2006/relationships/ctrlProp" Target="../ctrlProps/ctrlProp595.xml"/><Relationship Id="rId160" Type="http://schemas.openxmlformats.org/officeDocument/2006/relationships/ctrlProp" Target="../ctrlProps/ctrlProp660.xml"/><Relationship Id="rId258" Type="http://schemas.openxmlformats.org/officeDocument/2006/relationships/ctrlProp" Target="../ctrlProps/ctrlProp758.xml"/><Relationship Id="rId465" Type="http://schemas.openxmlformats.org/officeDocument/2006/relationships/ctrlProp" Target="../ctrlProps/ctrlProp965.xml"/><Relationship Id="rId672" Type="http://schemas.openxmlformats.org/officeDocument/2006/relationships/ctrlProp" Target="../ctrlProps/ctrlProp1172.xml"/><Relationship Id="rId22" Type="http://schemas.openxmlformats.org/officeDocument/2006/relationships/ctrlProp" Target="../ctrlProps/ctrlProp522.xml"/><Relationship Id="rId118" Type="http://schemas.openxmlformats.org/officeDocument/2006/relationships/ctrlProp" Target="../ctrlProps/ctrlProp618.xml"/><Relationship Id="rId325" Type="http://schemas.openxmlformats.org/officeDocument/2006/relationships/ctrlProp" Target="../ctrlProps/ctrlProp825.xml"/><Relationship Id="rId532" Type="http://schemas.openxmlformats.org/officeDocument/2006/relationships/ctrlProp" Target="../ctrlProps/ctrlProp1032.xml"/><Relationship Id="rId171" Type="http://schemas.openxmlformats.org/officeDocument/2006/relationships/ctrlProp" Target="../ctrlProps/ctrlProp671.xml"/><Relationship Id="rId269" Type="http://schemas.openxmlformats.org/officeDocument/2006/relationships/ctrlProp" Target="../ctrlProps/ctrlProp769.xml"/><Relationship Id="rId476" Type="http://schemas.openxmlformats.org/officeDocument/2006/relationships/ctrlProp" Target="../ctrlProps/ctrlProp976.xml"/><Relationship Id="rId683" Type="http://schemas.openxmlformats.org/officeDocument/2006/relationships/ctrlProp" Target="../ctrlProps/ctrlProp1183.xml"/><Relationship Id="rId33" Type="http://schemas.openxmlformats.org/officeDocument/2006/relationships/ctrlProp" Target="../ctrlProps/ctrlProp533.xml"/><Relationship Id="rId129" Type="http://schemas.openxmlformats.org/officeDocument/2006/relationships/ctrlProp" Target="../ctrlProps/ctrlProp629.xml"/><Relationship Id="rId336" Type="http://schemas.openxmlformats.org/officeDocument/2006/relationships/ctrlProp" Target="../ctrlProps/ctrlProp836.xml"/><Relationship Id="rId543" Type="http://schemas.openxmlformats.org/officeDocument/2006/relationships/ctrlProp" Target="../ctrlProps/ctrlProp1043.xml"/><Relationship Id="rId182" Type="http://schemas.openxmlformats.org/officeDocument/2006/relationships/ctrlProp" Target="../ctrlProps/ctrlProp682.xml"/><Relationship Id="rId403" Type="http://schemas.openxmlformats.org/officeDocument/2006/relationships/ctrlProp" Target="../ctrlProps/ctrlProp903.xml"/><Relationship Id="rId750" Type="http://schemas.openxmlformats.org/officeDocument/2006/relationships/ctrlProp" Target="../ctrlProps/ctrlProp1250.xml"/><Relationship Id="rId487" Type="http://schemas.openxmlformats.org/officeDocument/2006/relationships/ctrlProp" Target="../ctrlProps/ctrlProp987.xml"/><Relationship Id="rId610" Type="http://schemas.openxmlformats.org/officeDocument/2006/relationships/ctrlProp" Target="../ctrlProps/ctrlProp1110.xml"/><Relationship Id="rId694" Type="http://schemas.openxmlformats.org/officeDocument/2006/relationships/ctrlProp" Target="../ctrlProps/ctrlProp1194.xml"/><Relationship Id="rId708" Type="http://schemas.openxmlformats.org/officeDocument/2006/relationships/ctrlProp" Target="../ctrlProps/ctrlProp120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3.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8.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zoomScaleNormal="100" workbookViewId="0">
      <selection activeCell="A18" sqref="A18"/>
    </sheetView>
  </sheetViews>
  <sheetFormatPr defaultRowHeight="13.5"/>
  <cols>
    <col min="1" max="1" width="20.625" style="1" customWidth="1"/>
    <col min="2" max="2" width="7.25" style="1" customWidth="1"/>
    <col min="3" max="11" width="6.125" style="1" customWidth="1"/>
    <col min="12" max="12" width="5.125" style="1" customWidth="1"/>
    <col min="13" max="16384" width="9" style="1"/>
  </cols>
  <sheetData>
    <row r="1" spans="1:13" ht="36.75" customHeight="1"/>
    <row r="2" spans="1:13" ht="30" customHeight="1">
      <c r="A2" s="488" t="s">
        <v>306</v>
      </c>
      <c r="B2" s="489"/>
      <c r="C2" s="489"/>
      <c r="D2" s="489"/>
      <c r="E2" s="489"/>
      <c r="F2" s="489"/>
      <c r="G2" s="489"/>
      <c r="H2" s="489"/>
      <c r="I2" s="489"/>
      <c r="J2" s="489"/>
      <c r="K2" s="489"/>
      <c r="L2" s="2"/>
      <c r="M2" s="2"/>
    </row>
    <row r="3" spans="1:13" ht="30" customHeight="1">
      <c r="A3" s="488" t="s">
        <v>71</v>
      </c>
      <c r="B3" s="489"/>
      <c r="C3" s="489"/>
      <c r="D3" s="489"/>
      <c r="E3" s="489"/>
      <c r="F3" s="489"/>
      <c r="G3" s="489"/>
      <c r="H3" s="489"/>
      <c r="I3" s="489"/>
      <c r="J3" s="489"/>
      <c r="K3" s="489"/>
      <c r="L3" s="2"/>
      <c r="M3" s="2"/>
    </row>
    <row r="4" spans="1:13" s="4" customFormat="1" ht="30" customHeight="1">
      <c r="A4" s="490" t="s">
        <v>79</v>
      </c>
      <c r="B4" s="490"/>
      <c r="C4" s="490"/>
      <c r="D4" s="490"/>
      <c r="E4" s="490"/>
      <c r="F4" s="490"/>
      <c r="G4" s="490"/>
      <c r="H4" s="490"/>
      <c r="I4" s="490"/>
      <c r="J4" s="490"/>
      <c r="K4" s="490"/>
      <c r="L4" s="3"/>
      <c r="M4" s="3"/>
    </row>
    <row r="5" spans="1:13" ht="37.5" customHeight="1">
      <c r="A5" s="491" t="s">
        <v>386</v>
      </c>
      <c r="B5" s="491"/>
      <c r="C5" s="491"/>
      <c r="D5" s="491"/>
      <c r="E5" s="491"/>
      <c r="F5" s="491"/>
      <c r="G5" s="491"/>
      <c r="H5" s="491"/>
      <c r="I5" s="491"/>
      <c r="J5" s="491"/>
      <c r="K5" s="491"/>
    </row>
    <row r="6" spans="1:13" ht="45" customHeight="1">
      <c r="A6" s="5" t="s">
        <v>973</v>
      </c>
      <c r="B6" s="40"/>
      <c r="C6" s="41"/>
      <c r="D6" s="41"/>
      <c r="E6" s="41"/>
      <c r="F6" s="41"/>
      <c r="G6" s="41"/>
      <c r="H6" s="41"/>
      <c r="I6" s="41"/>
      <c r="J6" s="41"/>
      <c r="K6" s="42"/>
    </row>
    <row r="7" spans="1:13" ht="45" customHeight="1">
      <c r="A7" s="8" t="s">
        <v>72</v>
      </c>
      <c r="B7" s="43" t="s">
        <v>73</v>
      </c>
      <c r="C7" s="41"/>
      <c r="D7" s="41"/>
      <c r="E7" s="42"/>
      <c r="F7" s="43" t="s">
        <v>5</v>
      </c>
      <c r="G7" s="41"/>
      <c r="H7" s="41"/>
      <c r="I7" s="41"/>
      <c r="J7" s="41"/>
      <c r="K7" s="42"/>
    </row>
    <row r="8" spans="1:13" ht="45" customHeight="1">
      <c r="A8" s="8" t="s">
        <v>74</v>
      </c>
      <c r="B8" s="43"/>
      <c r="C8" s="41"/>
      <c r="D8" s="41"/>
      <c r="E8" s="41"/>
      <c r="F8" s="7"/>
      <c r="G8" s="41"/>
      <c r="H8" s="41"/>
      <c r="I8" s="41"/>
      <c r="J8" s="41"/>
      <c r="K8" s="42"/>
    </row>
    <row r="9" spans="1:13" ht="45" customHeight="1">
      <c r="A9" s="8" t="s">
        <v>75</v>
      </c>
      <c r="B9" s="40"/>
      <c r="C9" s="41"/>
      <c r="D9" s="41"/>
      <c r="E9" s="41"/>
      <c r="F9" s="41"/>
      <c r="G9" s="41"/>
      <c r="H9" s="41"/>
      <c r="I9" s="41"/>
      <c r="J9" s="41"/>
      <c r="K9" s="42"/>
    </row>
    <row r="10" spans="1:13" ht="37.5" customHeight="1">
      <c r="A10" s="44"/>
      <c r="B10" s="45"/>
      <c r="C10" s="45"/>
      <c r="D10" s="45"/>
      <c r="E10" s="45"/>
      <c r="F10" s="45"/>
      <c r="G10" s="45"/>
      <c r="H10" s="45"/>
      <c r="I10" s="45"/>
      <c r="J10" s="45"/>
      <c r="K10" s="45"/>
    </row>
    <row r="11" spans="1:13" ht="37.5" customHeight="1">
      <c r="A11" s="6" t="s">
        <v>387</v>
      </c>
      <c r="B11" s="43"/>
      <c r="C11" s="7" t="s">
        <v>388</v>
      </c>
      <c r="D11" s="329"/>
      <c r="E11" s="7" t="s">
        <v>389</v>
      </c>
      <c r="F11" s="329"/>
      <c r="G11" s="7" t="s">
        <v>390</v>
      </c>
      <c r="H11" s="329"/>
      <c r="I11" s="7" t="s">
        <v>391</v>
      </c>
      <c r="J11" s="7"/>
      <c r="K11" s="46"/>
    </row>
    <row r="12" spans="1:13" ht="45" customHeight="1">
      <c r="A12" s="8" t="s">
        <v>1</v>
      </c>
      <c r="B12" s="43" t="s">
        <v>73</v>
      </c>
      <c r="C12" s="47"/>
      <c r="D12" s="48"/>
      <c r="E12" s="48"/>
      <c r="F12" s="43" t="s">
        <v>5</v>
      </c>
      <c r="G12" s="48"/>
      <c r="H12" s="48"/>
      <c r="I12" s="48"/>
      <c r="J12" s="47"/>
      <c r="K12" s="49"/>
    </row>
    <row r="13" spans="1:13" ht="45" customHeight="1">
      <c r="A13" s="8" t="s">
        <v>76</v>
      </c>
      <c r="B13" s="43"/>
      <c r="C13" s="47"/>
      <c r="D13" s="48"/>
      <c r="E13" s="50"/>
      <c r="F13" s="492" t="s">
        <v>4</v>
      </c>
      <c r="G13" s="493"/>
      <c r="H13" s="15"/>
      <c r="I13" s="48"/>
      <c r="J13" s="47"/>
      <c r="K13" s="49"/>
    </row>
    <row r="14" spans="1:13" ht="18.75" customHeight="1">
      <c r="A14" s="9" t="s">
        <v>2</v>
      </c>
      <c r="B14" s="9"/>
      <c r="C14" s="9"/>
      <c r="D14" s="9"/>
      <c r="E14" s="9"/>
      <c r="F14" s="9"/>
      <c r="G14" s="9"/>
      <c r="H14" s="9"/>
      <c r="I14" s="9"/>
      <c r="J14" s="9"/>
      <c r="K14" s="9"/>
      <c r="L14" s="10"/>
    </row>
    <row r="15" spans="1:13" ht="18.75" customHeight="1">
      <c r="A15" s="11" t="s">
        <v>392</v>
      </c>
      <c r="B15" s="487" t="s">
        <v>3</v>
      </c>
      <c r="C15" s="487"/>
      <c r="D15" s="487"/>
      <c r="E15" s="487"/>
      <c r="F15" s="487"/>
      <c r="G15" s="487"/>
      <c r="H15" s="487"/>
      <c r="I15" s="487"/>
      <c r="J15" s="487"/>
      <c r="K15" s="487"/>
      <c r="L15" s="13"/>
    </row>
    <row r="16" spans="1:13" ht="37.5" customHeight="1">
      <c r="A16" s="51" t="s">
        <v>77</v>
      </c>
      <c r="B16" s="14"/>
      <c r="C16" s="14"/>
      <c r="D16" s="14"/>
      <c r="E16" s="14"/>
      <c r="F16" s="14"/>
      <c r="G16" s="14"/>
      <c r="H16" s="14"/>
      <c r="I16" s="14"/>
      <c r="J16" s="14"/>
      <c r="K16" s="14"/>
    </row>
    <row r="17" spans="1:11" ht="37.5" customHeight="1">
      <c r="A17" s="6" t="s">
        <v>1023</v>
      </c>
      <c r="B17" s="15"/>
      <c r="C17" s="7" t="s">
        <v>0</v>
      </c>
      <c r="D17" s="37"/>
      <c r="E17" s="52"/>
      <c r="F17" s="39"/>
      <c r="G17" s="39"/>
      <c r="H17" s="39"/>
      <c r="I17" s="39"/>
      <c r="J17" s="39"/>
      <c r="K17" s="38"/>
    </row>
    <row r="18" spans="1:11" ht="45" customHeight="1">
      <c r="A18" s="8" t="s">
        <v>78</v>
      </c>
      <c r="B18" s="53"/>
      <c r="C18" s="53"/>
      <c r="D18" s="53"/>
      <c r="E18" s="53"/>
      <c r="F18" s="53"/>
      <c r="G18" s="53"/>
      <c r="H18" s="53"/>
      <c r="I18" s="53"/>
      <c r="J18" s="53"/>
      <c r="K18" s="54"/>
    </row>
    <row r="19" spans="1:11">
      <c r="A19" s="16"/>
      <c r="B19" s="16"/>
      <c r="C19" s="16"/>
      <c r="D19" s="16"/>
      <c r="E19" s="16"/>
      <c r="F19" s="16"/>
      <c r="G19" s="16"/>
      <c r="H19" s="16"/>
      <c r="I19" s="16"/>
      <c r="J19" s="16"/>
      <c r="K19" s="16"/>
    </row>
  </sheetData>
  <mergeCells count="6">
    <mergeCell ref="B15:K15"/>
    <mergeCell ref="A2:K2"/>
    <mergeCell ref="A3:K3"/>
    <mergeCell ref="A4:K4"/>
    <mergeCell ref="A5:K5"/>
    <mergeCell ref="F13:G13"/>
  </mergeCells>
  <phoneticPr fontId="2"/>
  <printOptions horizontalCentered="1"/>
  <pageMargins left="0.78740157480314965" right="0.39370078740157483" top="0.33" bottom="0.26" header="0.63" footer="0.118110236220472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50"/>
  <sheetViews>
    <sheetView view="pageBreakPreview" zoomScale="91" zoomScaleNormal="100" zoomScaleSheetLayoutView="91" workbookViewId="0">
      <selection activeCell="F127" sqref="F127:V127"/>
    </sheetView>
  </sheetViews>
  <sheetFormatPr defaultRowHeight="18.75" customHeight="1"/>
  <cols>
    <col min="1" max="6" width="3.625" style="395" customWidth="1"/>
    <col min="7" max="22" width="3.625" style="396" customWidth="1"/>
    <col min="23" max="23" width="8.625" style="396" customWidth="1"/>
    <col min="24" max="24" width="3.625" style="394" customWidth="1"/>
    <col min="25" max="16384" width="9" style="394"/>
  </cols>
  <sheetData>
    <row r="1" spans="1:23" ht="21" customHeight="1">
      <c r="A1" s="981" t="s">
        <v>630</v>
      </c>
      <c r="B1" s="982"/>
      <c r="C1" s="982"/>
      <c r="D1" s="982"/>
      <c r="E1" s="982"/>
      <c r="F1" s="982"/>
      <c r="G1" s="982"/>
      <c r="H1" s="982"/>
      <c r="I1" s="982"/>
      <c r="J1" s="982"/>
      <c r="K1" s="982"/>
      <c r="L1" s="982"/>
      <c r="M1" s="982"/>
      <c r="N1" s="982"/>
      <c r="O1" s="982"/>
      <c r="P1" s="982"/>
      <c r="Q1" s="982"/>
      <c r="R1" s="982"/>
      <c r="S1" s="982"/>
      <c r="T1" s="982"/>
      <c r="U1" s="982"/>
      <c r="V1" s="982"/>
      <c r="W1" s="982"/>
    </row>
    <row r="2" spans="1:23" s="382" customFormat="1" ht="45" customHeight="1">
      <c r="A2" s="983" t="s">
        <v>467</v>
      </c>
      <c r="B2" s="983"/>
      <c r="C2" s="983"/>
      <c r="D2" s="983"/>
      <c r="E2" s="983"/>
      <c r="F2" s="983"/>
      <c r="G2" s="983"/>
      <c r="H2" s="983"/>
      <c r="I2" s="983"/>
      <c r="J2" s="983"/>
      <c r="K2" s="983"/>
      <c r="L2" s="983"/>
      <c r="M2" s="983"/>
      <c r="N2" s="983"/>
      <c r="O2" s="983"/>
      <c r="P2" s="983"/>
      <c r="Q2" s="983"/>
      <c r="R2" s="983"/>
      <c r="S2" s="983"/>
      <c r="T2" s="983"/>
      <c r="U2" s="983"/>
      <c r="V2" s="983"/>
      <c r="W2" s="983"/>
    </row>
    <row r="3" spans="1:23" s="382" customFormat="1" ht="15" customHeight="1">
      <c r="A3" s="984" t="s">
        <v>468</v>
      </c>
      <c r="B3" s="984"/>
      <c r="C3" s="984"/>
      <c r="D3" s="984"/>
      <c r="E3" s="984"/>
      <c r="F3" s="984"/>
      <c r="G3" s="984"/>
      <c r="H3" s="984"/>
      <c r="I3" s="984"/>
      <c r="J3" s="984"/>
      <c r="K3" s="984"/>
      <c r="L3" s="984"/>
      <c r="M3" s="984"/>
      <c r="N3" s="984"/>
      <c r="O3" s="984"/>
      <c r="P3" s="984"/>
      <c r="Q3" s="984"/>
      <c r="R3" s="984"/>
      <c r="S3" s="984"/>
      <c r="T3" s="984"/>
      <c r="U3" s="984"/>
      <c r="V3" s="984"/>
    </row>
    <row r="4" spans="1:23" s="383" customFormat="1" ht="30" customHeight="1">
      <c r="A4" s="985" t="s">
        <v>571</v>
      </c>
      <c r="B4" s="985"/>
      <c r="C4" s="985"/>
      <c r="D4" s="985"/>
      <c r="E4" s="985"/>
      <c r="F4" s="985"/>
      <c r="G4" s="985"/>
      <c r="H4" s="985"/>
      <c r="I4" s="985"/>
      <c r="J4" s="985"/>
      <c r="K4" s="985"/>
      <c r="L4" s="985"/>
      <c r="M4" s="985"/>
      <c r="N4" s="985"/>
      <c r="O4" s="985"/>
      <c r="P4" s="985"/>
      <c r="Q4" s="985"/>
      <c r="R4" s="985"/>
      <c r="S4" s="985"/>
      <c r="T4" s="985"/>
      <c r="U4" s="985"/>
      <c r="V4" s="985"/>
      <c r="W4" s="985"/>
    </row>
    <row r="5" spans="1:23" s="383" customFormat="1" ht="45" customHeight="1">
      <c r="A5" s="985" t="s">
        <v>469</v>
      </c>
      <c r="B5" s="985"/>
      <c r="C5" s="985"/>
      <c r="D5" s="985"/>
      <c r="E5" s="985"/>
      <c r="F5" s="985"/>
      <c r="G5" s="985"/>
      <c r="H5" s="985"/>
      <c r="I5" s="985"/>
      <c r="J5" s="985"/>
      <c r="K5" s="985"/>
      <c r="L5" s="985"/>
      <c r="M5" s="985"/>
      <c r="N5" s="985"/>
      <c r="O5" s="985"/>
      <c r="P5" s="985"/>
      <c r="Q5" s="985"/>
      <c r="R5" s="985"/>
      <c r="S5" s="985"/>
      <c r="T5" s="985"/>
      <c r="U5" s="985"/>
      <c r="V5" s="985"/>
      <c r="W5" s="985"/>
    </row>
    <row r="6" spans="1:23" ht="21" customHeight="1"/>
    <row r="7" spans="1:23" s="387" customFormat="1" ht="14.25" customHeight="1">
      <c r="A7" s="929" t="s">
        <v>60</v>
      </c>
      <c r="B7" s="929"/>
      <c r="C7" s="929"/>
      <c r="D7" s="929"/>
      <c r="E7" s="445"/>
      <c r="F7" s="930" t="s">
        <v>61</v>
      </c>
      <c r="G7" s="930"/>
      <c r="H7" s="930"/>
      <c r="I7" s="930"/>
      <c r="J7" s="930"/>
      <c r="K7" s="930"/>
      <c r="L7" s="930"/>
      <c r="M7" s="930"/>
      <c r="N7" s="930"/>
      <c r="O7" s="930"/>
      <c r="P7" s="930"/>
      <c r="Q7" s="930"/>
      <c r="R7" s="930"/>
      <c r="S7" s="930"/>
      <c r="T7" s="930"/>
      <c r="U7" s="930"/>
      <c r="V7" s="930"/>
      <c r="W7" s="386" t="s">
        <v>62</v>
      </c>
    </row>
    <row r="8" spans="1:23" s="302" customFormat="1" ht="45" customHeight="1">
      <c r="A8" s="968" t="s">
        <v>470</v>
      </c>
      <c r="B8" s="969"/>
      <c r="C8" s="969"/>
      <c r="D8" s="970"/>
      <c r="E8" s="444">
        <v>1</v>
      </c>
      <c r="F8" s="827" t="s">
        <v>476</v>
      </c>
      <c r="G8" s="827"/>
      <c r="H8" s="827"/>
      <c r="I8" s="827"/>
      <c r="J8" s="827"/>
      <c r="K8" s="827"/>
      <c r="L8" s="827"/>
      <c r="M8" s="827"/>
      <c r="N8" s="827"/>
      <c r="O8" s="827"/>
      <c r="P8" s="827"/>
      <c r="Q8" s="827"/>
      <c r="R8" s="827"/>
      <c r="S8" s="827"/>
      <c r="T8" s="827"/>
      <c r="U8" s="827"/>
      <c r="V8" s="827"/>
      <c r="W8" s="381"/>
    </row>
    <row r="9" spans="1:23" s="302" customFormat="1" ht="30" customHeight="1">
      <c r="A9" s="971"/>
      <c r="B9" s="972"/>
      <c r="C9" s="972"/>
      <c r="D9" s="973"/>
      <c r="E9" s="444">
        <v>2</v>
      </c>
      <c r="F9" s="827" t="s">
        <v>473</v>
      </c>
      <c r="G9" s="827"/>
      <c r="H9" s="827"/>
      <c r="I9" s="827"/>
      <c r="J9" s="827"/>
      <c r="K9" s="827"/>
      <c r="L9" s="827"/>
      <c r="M9" s="827"/>
      <c r="N9" s="827"/>
      <c r="O9" s="827"/>
      <c r="P9" s="827"/>
      <c r="Q9" s="827"/>
      <c r="R9" s="827"/>
      <c r="S9" s="827"/>
      <c r="T9" s="827"/>
      <c r="U9" s="827"/>
      <c r="V9" s="827"/>
      <c r="W9" s="381"/>
    </row>
    <row r="10" spans="1:23" s="302" customFormat="1" ht="45" customHeight="1">
      <c r="A10" s="968" t="s">
        <v>472</v>
      </c>
      <c r="B10" s="969"/>
      <c r="C10" s="969"/>
      <c r="D10" s="970"/>
      <c r="E10" s="388">
        <v>1</v>
      </c>
      <c r="F10" s="967" t="s">
        <v>474</v>
      </c>
      <c r="G10" s="967"/>
      <c r="H10" s="967"/>
      <c r="I10" s="967"/>
      <c r="J10" s="967"/>
      <c r="K10" s="967"/>
      <c r="L10" s="967"/>
      <c r="M10" s="967"/>
      <c r="N10" s="967"/>
      <c r="O10" s="967"/>
      <c r="P10" s="967"/>
      <c r="Q10" s="967"/>
      <c r="R10" s="967"/>
      <c r="S10" s="967"/>
      <c r="T10" s="967"/>
      <c r="U10" s="967"/>
      <c r="V10" s="967"/>
      <c r="W10" s="389"/>
    </row>
    <row r="11" spans="1:23" s="302" customFormat="1" ht="30" customHeight="1">
      <c r="A11" s="971"/>
      <c r="B11" s="972"/>
      <c r="C11" s="972"/>
      <c r="D11" s="973"/>
      <c r="E11" s="388" t="s">
        <v>471</v>
      </c>
      <c r="F11" s="967" t="s">
        <v>475</v>
      </c>
      <c r="G11" s="967"/>
      <c r="H11" s="967"/>
      <c r="I11" s="967"/>
      <c r="J11" s="967"/>
      <c r="K11" s="967"/>
      <c r="L11" s="967"/>
      <c r="M11" s="967"/>
      <c r="N11" s="967"/>
      <c r="O11" s="967"/>
      <c r="P11" s="967"/>
      <c r="Q11" s="967"/>
      <c r="R11" s="967"/>
      <c r="S11" s="967"/>
      <c r="T11" s="967"/>
      <c r="U11" s="967"/>
      <c r="V11" s="967"/>
      <c r="W11" s="381"/>
    </row>
    <row r="12" spans="1:23" s="302" customFormat="1" ht="60" customHeight="1">
      <c r="A12" s="974" t="s">
        <v>477</v>
      </c>
      <c r="B12" s="974"/>
      <c r="C12" s="974"/>
      <c r="D12" s="974"/>
      <c r="E12" s="444" t="s">
        <v>644</v>
      </c>
      <c r="F12" s="763" t="s">
        <v>867</v>
      </c>
      <c r="G12" s="763"/>
      <c r="H12" s="763"/>
      <c r="I12" s="763"/>
      <c r="J12" s="763"/>
      <c r="K12" s="763"/>
      <c r="L12" s="763"/>
      <c r="M12" s="763"/>
      <c r="N12" s="763"/>
      <c r="O12" s="763"/>
      <c r="P12" s="763"/>
      <c r="Q12" s="763"/>
      <c r="R12" s="763"/>
      <c r="S12" s="763"/>
      <c r="T12" s="763"/>
      <c r="U12" s="763"/>
      <c r="V12" s="763"/>
      <c r="W12" s="381"/>
    </row>
    <row r="13" spans="1:23" s="399" customFormat="1" ht="15.95" customHeight="1">
      <c r="A13" s="942" t="s">
        <v>478</v>
      </c>
      <c r="B13" s="943"/>
      <c r="C13" s="943"/>
      <c r="D13" s="943"/>
      <c r="E13" s="397">
        <v>1</v>
      </c>
      <c r="F13" s="957" t="s">
        <v>481</v>
      </c>
      <c r="G13" s="958"/>
      <c r="H13" s="958"/>
      <c r="I13" s="958"/>
      <c r="J13" s="958"/>
      <c r="K13" s="958"/>
      <c r="L13" s="958"/>
      <c r="M13" s="958"/>
      <c r="N13" s="958"/>
      <c r="O13" s="958"/>
      <c r="P13" s="958"/>
      <c r="Q13" s="958"/>
      <c r="R13" s="958"/>
      <c r="S13" s="958"/>
      <c r="T13" s="958"/>
      <c r="U13" s="958"/>
      <c r="V13" s="959"/>
      <c r="W13" s="398"/>
    </row>
    <row r="14" spans="1:23" s="399" customFormat="1" ht="15" customHeight="1">
      <c r="A14" s="952"/>
      <c r="B14" s="953"/>
      <c r="C14" s="953"/>
      <c r="D14" s="953"/>
      <c r="E14" s="397">
        <v>2</v>
      </c>
      <c r="F14" s="931" t="s">
        <v>480</v>
      </c>
      <c r="G14" s="931"/>
      <c r="H14" s="931"/>
      <c r="I14" s="931"/>
      <c r="J14" s="931"/>
      <c r="K14" s="931"/>
      <c r="L14" s="931"/>
      <c r="M14" s="931"/>
      <c r="N14" s="931"/>
      <c r="O14" s="931"/>
      <c r="P14" s="931"/>
      <c r="Q14" s="931"/>
      <c r="R14" s="931"/>
      <c r="S14" s="931"/>
      <c r="T14" s="931"/>
      <c r="U14" s="931"/>
      <c r="V14" s="931"/>
      <c r="W14" s="398"/>
    </row>
    <row r="15" spans="1:23" s="399" customFormat="1" ht="30" customHeight="1">
      <c r="A15" s="954"/>
      <c r="B15" s="955"/>
      <c r="C15" s="955"/>
      <c r="D15" s="955"/>
      <c r="E15" s="397">
        <v>3</v>
      </c>
      <c r="F15" s="960" t="s">
        <v>797</v>
      </c>
      <c r="G15" s="961"/>
      <c r="H15" s="961"/>
      <c r="I15" s="961"/>
      <c r="J15" s="961"/>
      <c r="K15" s="961"/>
      <c r="L15" s="961"/>
      <c r="M15" s="961"/>
      <c r="N15" s="961"/>
      <c r="O15" s="961"/>
      <c r="P15" s="961"/>
      <c r="Q15" s="961"/>
      <c r="R15" s="961"/>
      <c r="S15" s="961"/>
      <c r="T15" s="961"/>
      <c r="U15" s="961"/>
      <c r="V15" s="962"/>
      <c r="W15" s="398"/>
    </row>
    <row r="16" spans="1:23" s="399" customFormat="1" ht="15.95" customHeight="1">
      <c r="A16" s="942" t="s">
        <v>479</v>
      </c>
      <c r="B16" s="943"/>
      <c r="C16" s="943"/>
      <c r="D16" s="943"/>
      <c r="E16" s="397">
        <v>1</v>
      </c>
      <c r="F16" s="957" t="s">
        <v>482</v>
      </c>
      <c r="G16" s="958"/>
      <c r="H16" s="958"/>
      <c r="I16" s="958"/>
      <c r="J16" s="958"/>
      <c r="K16" s="958"/>
      <c r="L16" s="958"/>
      <c r="M16" s="958"/>
      <c r="N16" s="958"/>
      <c r="O16" s="958"/>
      <c r="P16" s="958"/>
      <c r="Q16" s="958"/>
      <c r="R16" s="958"/>
      <c r="S16" s="958"/>
      <c r="T16" s="958"/>
      <c r="U16" s="958"/>
      <c r="V16" s="959"/>
      <c r="W16" s="398"/>
    </row>
    <row r="17" spans="1:23" s="399" customFormat="1" ht="15" customHeight="1">
      <c r="A17" s="952"/>
      <c r="B17" s="953"/>
      <c r="C17" s="953"/>
      <c r="D17" s="953"/>
      <c r="E17" s="397">
        <v>2</v>
      </c>
      <c r="F17" s="931" t="s">
        <v>480</v>
      </c>
      <c r="G17" s="931"/>
      <c r="H17" s="931"/>
      <c r="I17" s="931"/>
      <c r="J17" s="931"/>
      <c r="K17" s="931"/>
      <c r="L17" s="931"/>
      <c r="M17" s="931"/>
      <c r="N17" s="931"/>
      <c r="O17" s="931"/>
      <c r="P17" s="931"/>
      <c r="Q17" s="931"/>
      <c r="R17" s="931"/>
      <c r="S17" s="931"/>
      <c r="T17" s="931"/>
      <c r="U17" s="931"/>
      <c r="V17" s="931"/>
      <c r="W17" s="398"/>
    </row>
    <row r="18" spans="1:23" s="399" customFormat="1" ht="30" customHeight="1">
      <c r="A18" s="954"/>
      <c r="B18" s="955"/>
      <c r="C18" s="955"/>
      <c r="D18" s="955"/>
      <c r="E18" s="397">
        <v>3</v>
      </c>
      <c r="F18" s="960" t="s">
        <v>798</v>
      </c>
      <c r="G18" s="961"/>
      <c r="H18" s="961"/>
      <c r="I18" s="961"/>
      <c r="J18" s="961"/>
      <c r="K18" s="961"/>
      <c r="L18" s="961"/>
      <c r="M18" s="961"/>
      <c r="N18" s="961"/>
      <c r="O18" s="961"/>
      <c r="P18" s="961"/>
      <c r="Q18" s="961"/>
      <c r="R18" s="961"/>
      <c r="S18" s="961"/>
      <c r="T18" s="961"/>
      <c r="U18" s="961"/>
      <c r="V18" s="962"/>
      <c r="W18" s="398"/>
    </row>
    <row r="19" spans="1:23" s="399" customFormat="1" ht="45" customHeight="1">
      <c r="A19" s="942" t="s">
        <v>483</v>
      </c>
      <c r="B19" s="943"/>
      <c r="C19" s="943"/>
      <c r="D19" s="943"/>
      <c r="E19" s="404">
        <v>1</v>
      </c>
      <c r="F19" s="931" t="s">
        <v>868</v>
      </c>
      <c r="G19" s="931"/>
      <c r="H19" s="931"/>
      <c r="I19" s="931"/>
      <c r="J19" s="931"/>
      <c r="K19" s="931"/>
      <c r="L19" s="931"/>
      <c r="M19" s="931"/>
      <c r="N19" s="931"/>
      <c r="O19" s="931"/>
      <c r="P19" s="931"/>
      <c r="Q19" s="931"/>
      <c r="R19" s="931"/>
      <c r="S19" s="931"/>
      <c r="T19" s="931"/>
      <c r="U19" s="931"/>
      <c r="V19" s="931"/>
      <c r="W19" s="398"/>
    </row>
    <row r="20" spans="1:23" s="399" customFormat="1" ht="15" customHeight="1">
      <c r="A20" s="952"/>
      <c r="B20" s="953"/>
      <c r="C20" s="953"/>
      <c r="D20" s="953"/>
      <c r="E20" s="404">
        <v>2</v>
      </c>
      <c r="F20" s="931" t="s">
        <v>487</v>
      </c>
      <c r="G20" s="931"/>
      <c r="H20" s="931"/>
      <c r="I20" s="931"/>
      <c r="J20" s="931"/>
      <c r="K20" s="931"/>
      <c r="L20" s="931"/>
      <c r="M20" s="931"/>
      <c r="N20" s="931"/>
      <c r="O20" s="931"/>
      <c r="P20" s="931"/>
      <c r="Q20" s="931"/>
      <c r="R20" s="931"/>
      <c r="S20" s="931"/>
      <c r="T20" s="931"/>
      <c r="U20" s="931"/>
      <c r="V20" s="931"/>
      <c r="W20" s="398"/>
    </row>
    <row r="21" spans="1:23" s="399" customFormat="1" ht="80.099999999999994" customHeight="1">
      <c r="A21" s="952"/>
      <c r="B21" s="953"/>
      <c r="C21" s="953"/>
      <c r="D21" s="953"/>
      <c r="E21" s="404">
        <v>3</v>
      </c>
      <c r="F21" s="931" t="s">
        <v>485</v>
      </c>
      <c r="G21" s="931"/>
      <c r="H21" s="931"/>
      <c r="I21" s="931"/>
      <c r="J21" s="931"/>
      <c r="K21" s="931"/>
      <c r="L21" s="931"/>
      <c r="M21" s="931"/>
      <c r="N21" s="931"/>
      <c r="O21" s="931"/>
      <c r="P21" s="931"/>
      <c r="Q21" s="931"/>
      <c r="R21" s="931"/>
      <c r="S21" s="931"/>
      <c r="T21" s="931"/>
      <c r="U21" s="931"/>
      <c r="V21" s="931"/>
      <c r="W21" s="398"/>
    </row>
    <row r="22" spans="1:23" s="399" customFormat="1" ht="32.1" customHeight="1">
      <c r="A22" s="952"/>
      <c r="B22" s="953"/>
      <c r="C22" s="953"/>
      <c r="D22" s="953"/>
      <c r="E22" s="404">
        <v>4</v>
      </c>
      <c r="F22" s="931" t="s">
        <v>486</v>
      </c>
      <c r="G22" s="931"/>
      <c r="H22" s="931"/>
      <c r="I22" s="931"/>
      <c r="J22" s="931"/>
      <c r="K22" s="931"/>
      <c r="L22" s="931"/>
      <c r="M22" s="931"/>
      <c r="N22" s="931"/>
      <c r="O22" s="931"/>
      <c r="P22" s="931"/>
      <c r="Q22" s="931"/>
      <c r="R22" s="931"/>
      <c r="S22" s="931"/>
      <c r="T22" s="931"/>
      <c r="U22" s="931"/>
      <c r="V22" s="931"/>
      <c r="W22" s="398"/>
    </row>
    <row r="23" spans="1:23" s="401" customFormat="1" ht="15.95" customHeight="1">
      <c r="A23" s="954"/>
      <c r="B23" s="955"/>
      <c r="C23" s="955"/>
      <c r="D23" s="955"/>
      <c r="E23" s="404">
        <v>5</v>
      </c>
      <c r="F23" s="931" t="s">
        <v>494</v>
      </c>
      <c r="G23" s="931"/>
      <c r="H23" s="931"/>
      <c r="I23" s="931"/>
      <c r="J23" s="931"/>
      <c r="K23" s="931"/>
      <c r="L23" s="931"/>
      <c r="M23" s="931"/>
      <c r="N23" s="931"/>
      <c r="O23" s="931"/>
      <c r="P23" s="931"/>
      <c r="Q23" s="931"/>
      <c r="R23" s="931"/>
      <c r="S23" s="931"/>
      <c r="T23" s="931"/>
      <c r="U23" s="931"/>
      <c r="V23" s="931"/>
      <c r="W23" s="400"/>
    </row>
    <row r="24" spans="1:23" s="387" customFormat="1" ht="14.25" customHeight="1">
      <c r="A24" s="929" t="s">
        <v>60</v>
      </c>
      <c r="B24" s="929"/>
      <c r="C24" s="929"/>
      <c r="D24" s="929"/>
      <c r="E24" s="445"/>
      <c r="F24" s="930" t="s">
        <v>61</v>
      </c>
      <c r="G24" s="930"/>
      <c r="H24" s="930"/>
      <c r="I24" s="930"/>
      <c r="J24" s="930"/>
      <c r="K24" s="930"/>
      <c r="L24" s="930"/>
      <c r="M24" s="930"/>
      <c r="N24" s="930"/>
      <c r="O24" s="930"/>
      <c r="P24" s="930"/>
      <c r="Q24" s="930"/>
      <c r="R24" s="930"/>
      <c r="S24" s="930"/>
      <c r="T24" s="930"/>
      <c r="U24" s="930"/>
      <c r="V24" s="930"/>
      <c r="W24" s="454" t="s">
        <v>62</v>
      </c>
    </row>
    <row r="25" spans="1:23" s="399" customFormat="1" ht="15.95" customHeight="1">
      <c r="A25" s="966" t="s">
        <v>488</v>
      </c>
      <c r="B25" s="966"/>
      <c r="C25" s="966"/>
      <c r="D25" s="966"/>
      <c r="E25" s="392">
        <v>1</v>
      </c>
      <c r="F25" s="965" t="s">
        <v>489</v>
      </c>
      <c r="G25" s="965"/>
      <c r="H25" s="965"/>
      <c r="I25" s="965"/>
      <c r="J25" s="965"/>
      <c r="K25" s="965"/>
      <c r="L25" s="965"/>
      <c r="M25" s="965"/>
      <c r="N25" s="965"/>
      <c r="O25" s="965"/>
      <c r="P25" s="965"/>
      <c r="Q25" s="965"/>
      <c r="R25" s="965"/>
      <c r="S25" s="965"/>
      <c r="T25" s="965"/>
      <c r="U25" s="965"/>
      <c r="V25" s="965"/>
      <c r="W25" s="398"/>
    </row>
    <row r="26" spans="1:23" s="399" customFormat="1" ht="15.95" customHeight="1">
      <c r="A26" s="966"/>
      <c r="B26" s="966"/>
      <c r="C26" s="966"/>
      <c r="D26" s="966"/>
      <c r="E26" s="392">
        <v>2</v>
      </c>
      <c r="F26" s="931" t="s">
        <v>490</v>
      </c>
      <c r="G26" s="931"/>
      <c r="H26" s="931"/>
      <c r="I26" s="931"/>
      <c r="J26" s="931"/>
      <c r="K26" s="931"/>
      <c r="L26" s="931"/>
      <c r="M26" s="931"/>
      <c r="N26" s="931"/>
      <c r="O26" s="931"/>
      <c r="P26" s="931"/>
      <c r="Q26" s="931"/>
      <c r="R26" s="931"/>
      <c r="S26" s="931"/>
      <c r="T26" s="931"/>
      <c r="U26" s="931"/>
      <c r="V26" s="931"/>
      <c r="W26" s="398"/>
    </row>
    <row r="27" spans="1:23" s="399" customFormat="1" ht="15.95" customHeight="1">
      <c r="A27" s="911" t="s">
        <v>491</v>
      </c>
      <c r="B27" s="912"/>
      <c r="C27" s="912"/>
      <c r="D27" s="912"/>
      <c r="E27" s="392">
        <v>1</v>
      </c>
      <c r="F27" s="956" t="s">
        <v>495</v>
      </c>
      <c r="G27" s="956"/>
      <c r="H27" s="956"/>
      <c r="I27" s="956"/>
      <c r="J27" s="956"/>
      <c r="K27" s="956"/>
      <c r="L27" s="956"/>
      <c r="M27" s="956"/>
      <c r="N27" s="956"/>
      <c r="O27" s="956"/>
      <c r="P27" s="956"/>
      <c r="Q27" s="956"/>
      <c r="R27" s="956"/>
      <c r="S27" s="956"/>
      <c r="T27" s="956"/>
      <c r="U27" s="956"/>
      <c r="V27" s="956"/>
      <c r="W27" s="398"/>
    </row>
    <row r="28" spans="1:23" s="403" customFormat="1" ht="30" customHeight="1">
      <c r="A28" s="903"/>
      <c r="B28" s="904"/>
      <c r="C28" s="904"/>
      <c r="D28" s="904"/>
      <c r="E28" s="392">
        <v>2</v>
      </c>
      <c r="F28" s="966" t="s">
        <v>493</v>
      </c>
      <c r="G28" s="966"/>
      <c r="H28" s="966"/>
      <c r="I28" s="966"/>
      <c r="J28" s="966"/>
      <c r="K28" s="966"/>
      <c r="L28" s="966"/>
      <c r="M28" s="966"/>
      <c r="N28" s="966"/>
      <c r="O28" s="966"/>
      <c r="P28" s="966"/>
      <c r="Q28" s="966"/>
      <c r="R28" s="966"/>
      <c r="S28" s="966"/>
      <c r="T28" s="966"/>
      <c r="U28" s="966"/>
      <c r="V28" s="966"/>
      <c r="W28" s="402"/>
    </row>
    <row r="29" spans="1:23" s="403" customFormat="1" ht="30" customHeight="1">
      <c r="A29" s="903"/>
      <c r="B29" s="904"/>
      <c r="C29" s="904"/>
      <c r="D29" s="904"/>
      <c r="E29" s="392">
        <v>3</v>
      </c>
      <c r="F29" s="966" t="s">
        <v>496</v>
      </c>
      <c r="G29" s="966"/>
      <c r="H29" s="966"/>
      <c r="I29" s="966"/>
      <c r="J29" s="966"/>
      <c r="K29" s="966"/>
      <c r="L29" s="966"/>
      <c r="M29" s="966"/>
      <c r="N29" s="966"/>
      <c r="O29" s="966"/>
      <c r="P29" s="966"/>
      <c r="Q29" s="966"/>
      <c r="R29" s="966"/>
      <c r="S29" s="966"/>
      <c r="T29" s="966"/>
      <c r="U29" s="966"/>
      <c r="V29" s="966"/>
      <c r="W29" s="402"/>
    </row>
    <row r="30" spans="1:23" s="399" customFormat="1" ht="15.95" customHeight="1">
      <c r="A30" s="919"/>
      <c r="B30" s="920"/>
      <c r="C30" s="920"/>
      <c r="D30" s="920"/>
      <c r="E30" s="392">
        <v>4</v>
      </c>
      <c r="F30" s="924" t="s">
        <v>492</v>
      </c>
      <c r="G30" s="925"/>
      <c r="H30" s="925"/>
      <c r="I30" s="925"/>
      <c r="J30" s="925"/>
      <c r="K30" s="925"/>
      <c r="L30" s="925"/>
      <c r="M30" s="925"/>
      <c r="N30" s="925"/>
      <c r="O30" s="925"/>
      <c r="P30" s="925"/>
      <c r="Q30" s="925"/>
      <c r="R30" s="925"/>
      <c r="S30" s="925"/>
      <c r="T30" s="925"/>
      <c r="U30" s="925"/>
      <c r="V30" s="926"/>
      <c r="W30" s="398"/>
    </row>
    <row r="31" spans="1:23" ht="15.95" customHeight="1">
      <c r="A31" s="942" t="s">
        <v>518</v>
      </c>
      <c r="B31" s="943"/>
      <c r="C31" s="943"/>
      <c r="D31" s="943"/>
      <c r="E31" s="404">
        <v>1</v>
      </c>
      <c r="F31" s="946" t="s">
        <v>640</v>
      </c>
      <c r="G31" s="946"/>
      <c r="H31" s="946"/>
      <c r="I31" s="946"/>
      <c r="J31" s="946"/>
      <c r="K31" s="946"/>
      <c r="L31" s="946"/>
      <c r="M31" s="946"/>
      <c r="N31" s="946"/>
      <c r="O31" s="946"/>
      <c r="P31" s="946"/>
      <c r="Q31" s="946"/>
      <c r="R31" s="946"/>
      <c r="S31" s="946"/>
      <c r="T31" s="946"/>
      <c r="U31" s="946"/>
      <c r="V31" s="946"/>
      <c r="W31" s="405"/>
    </row>
    <row r="32" spans="1:23" s="407" customFormat="1" ht="15.95" customHeight="1">
      <c r="A32" s="952"/>
      <c r="B32" s="953"/>
      <c r="C32" s="953"/>
      <c r="D32" s="953"/>
      <c r="E32" s="404">
        <v>2</v>
      </c>
      <c r="F32" s="946" t="s">
        <v>520</v>
      </c>
      <c r="G32" s="946"/>
      <c r="H32" s="946"/>
      <c r="I32" s="946"/>
      <c r="J32" s="946"/>
      <c r="K32" s="946"/>
      <c r="L32" s="946"/>
      <c r="M32" s="946"/>
      <c r="N32" s="946"/>
      <c r="O32" s="946"/>
      <c r="P32" s="946"/>
      <c r="Q32" s="946"/>
      <c r="R32" s="946"/>
      <c r="S32" s="946"/>
      <c r="T32" s="946"/>
      <c r="U32" s="946"/>
      <c r="V32" s="946"/>
      <c r="W32" s="406"/>
    </row>
    <row r="33" spans="1:23" s="399" customFormat="1" ht="30" customHeight="1">
      <c r="A33" s="952"/>
      <c r="B33" s="953"/>
      <c r="C33" s="953"/>
      <c r="D33" s="953"/>
      <c r="E33" s="404">
        <v>3</v>
      </c>
      <c r="F33" s="946" t="s">
        <v>639</v>
      </c>
      <c r="G33" s="946"/>
      <c r="H33" s="946"/>
      <c r="I33" s="946"/>
      <c r="J33" s="946"/>
      <c r="K33" s="946"/>
      <c r="L33" s="946"/>
      <c r="M33" s="946"/>
      <c r="N33" s="946"/>
      <c r="O33" s="946"/>
      <c r="P33" s="946"/>
      <c r="Q33" s="946"/>
      <c r="R33" s="946"/>
      <c r="S33" s="946"/>
      <c r="T33" s="946"/>
      <c r="U33" s="946"/>
      <c r="V33" s="946"/>
      <c r="W33" s="398"/>
    </row>
    <row r="34" spans="1:23" s="399" customFormat="1" ht="15.95" customHeight="1">
      <c r="A34" s="954"/>
      <c r="B34" s="955"/>
      <c r="C34" s="955"/>
      <c r="D34" s="955"/>
      <c r="E34" s="404">
        <v>4</v>
      </c>
      <c r="F34" s="946" t="s">
        <v>519</v>
      </c>
      <c r="G34" s="946"/>
      <c r="H34" s="946"/>
      <c r="I34" s="946"/>
      <c r="J34" s="946"/>
      <c r="K34" s="946"/>
      <c r="L34" s="946"/>
      <c r="M34" s="946"/>
      <c r="N34" s="946"/>
      <c r="O34" s="946"/>
      <c r="P34" s="946"/>
      <c r="Q34" s="946"/>
      <c r="R34" s="946"/>
      <c r="S34" s="946"/>
      <c r="T34" s="946"/>
      <c r="U34" s="946"/>
      <c r="V34" s="946"/>
      <c r="W34" s="398"/>
    </row>
    <row r="35" spans="1:23" s="399" customFormat="1" ht="15.95" customHeight="1">
      <c r="A35" s="911" t="s">
        <v>531</v>
      </c>
      <c r="B35" s="912"/>
      <c r="C35" s="912"/>
      <c r="D35" s="913"/>
      <c r="E35" s="392">
        <v>1</v>
      </c>
      <c r="F35" s="931" t="s">
        <v>534</v>
      </c>
      <c r="G35" s="931"/>
      <c r="H35" s="931"/>
      <c r="I35" s="931"/>
      <c r="J35" s="931"/>
      <c r="K35" s="931"/>
      <c r="L35" s="931"/>
      <c r="M35" s="931"/>
      <c r="N35" s="931"/>
      <c r="O35" s="931"/>
      <c r="P35" s="931"/>
      <c r="Q35" s="931"/>
      <c r="R35" s="931"/>
      <c r="S35" s="931"/>
      <c r="T35" s="931"/>
      <c r="U35" s="931"/>
      <c r="V35" s="931"/>
      <c r="W35" s="398"/>
    </row>
    <row r="36" spans="1:23" s="399" customFormat="1" ht="32.1" customHeight="1">
      <c r="A36" s="903"/>
      <c r="B36" s="904"/>
      <c r="C36" s="904"/>
      <c r="D36" s="905"/>
      <c r="E36" s="392">
        <v>2</v>
      </c>
      <c r="F36" s="931" t="s">
        <v>965</v>
      </c>
      <c r="G36" s="931"/>
      <c r="H36" s="931"/>
      <c r="I36" s="931"/>
      <c r="J36" s="931"/>
      <c r="K36" s="931"/>
      <c r="L36" s="931"/>
      <c r="M36" s="931"/>
      <c r="N36" s="931"/>
      <c r="O36" s="931"/>
      <c r="P36" s="931"/>
      <c r="Q36" s="931"/>
      <c r="R36" s="931"/>
      <c r="S36" s="931"/>
      <c r="T36" s="931"/>
      <c r="U36" s="931"/>
      <c r="V36" s="931"/>
      <c r="W36" s="398"/>
    </row>
    <row r="37" spans="1:23" s="399" customFormat="1" ht="32.1" customHeight="1">
      <c r="A37" s="1002"/>
      <c r="B37" s="1003"/>
      <c r="C37" s="1003"/>
      <c r="D37" s="1007"/>
      <c r="E37" s="392">
        <v>3</v>
      </c>
      <c r="F37" s="931" t="s">
        <v>871</v>
      </c>
      <c r="G37" s="931"/>
      <c r="H37" s="931"/>
      <c r="I37" s="931"/>
      <c r="J37" s="931"/>
      <c r="K37" s="931"/>
      <c r="L37" s="931"/>
      <c r="M37" s="931"/>
      <c r="N37" s="931"/>
      <c r="O37" s="931"/>
      <c r="P37" s="931"/>
      <c r="Q37" s="931"/>
      <c r="R37" s="931"/>
      <c r="S37" s="931"/>
      <c r="T37" s="931"/>
      <c r="U37" s="931"/>
      <c r="V37" s="931"/>
      <c r="W37" s="398"/>
    </row>
    <row r="38" spans="1:23" s="399" customFormat="1" ht="32.1" customHeight="1">
      <c r="A38" s="1002"/>
      <c r="B38" s="1003"/>
      <c r="C38" s="1003"/>
      <c r="D38" s="1007"/>
      <c r="E38" s="392">
        <v>4</v>
      </c>
      <c r="F38" s="931" t="s">
        <v>532</v>
      </c>
      <c r="G38" s="931"/>
      <c r="H38" s="931"/>
      <c r="I38" s="931"/>
      <c r="J38" s="931"/>
      <c r="K38" s="931"/>
      <c r="L38" s="931"/>
      <c r="M38" s="931"/>
      <c r="N38" s="931"/>
      <c r="O38" s="931"/>
      <c r="P38" s="931"/>
      <c r="Q38" s="931"/>
      <c r="R38" s="931"/>
      <c r="S38" s="931"/>
      <c r="T38" s="931"/>
      <c r="U38" s="931"/>
      <c r="V38" s="931"/>
      <c r="W38" s="398"/>
    </row>
    <row r="39" spans="1:23" s="399" customFormat="1" ht="15.95" customHeight="1">
      <c r="A39" s="1004"/>
      <c r="B39" s="1005"/>
      <c r="C39" s="1005"/>
      <c r="D39" s="1006"/>
      <c r="E39" s="392">
        <v>5</v>
      </c>
      <c r="F39" s="931" t="s">
        <v>533</v>
      </c>
      <c r="G39" s="931"/>
      <c r="H39" s="931"/>
      <c r="I39" s="931"/>
      <c r="J39" s="931"/>
      <c r="K39" s="931"/>
      <c r="L39" s="931"/>
      <c r="M39" s="931"/>
      <c r="N39" s="931"/>
      <c r="O39" s="931"/>
      <c r="P39" s="931"/>
      <c r="Q39" s="931"/>
      <c r="R39" s="931"/>
      <c r="S39" s="931"/>
      <c r="T39" s="931"/>
      <c r="U39" s="931"/>
      <c r="V39" s="931"/>
      <c r="W39" s="398"/>
    </row>
    <row r="40" spans="1:23" s="387" customFormat="1" ht="14.25" customHeight="1">
      <c r="A40" s="929" t="s">
        <v>60</v>
      </c>
      <c r="B40" s="929"/>
      <c r="C40" s="929"/>
      <c r="D40" s="929"/>
      <c r="E40" s="445"/>
      <c r="F40" s="930" t="s">
        <v>61</v>
      </c>
      <c r="G40" s="930"/>
      <c r="H40" s="930"/>
      <c r="I40" s="930"/>
      <c r="J40" s="930"/>
      <c r="K40" s="930"/>
      <c r="L40" s="930"/>
      <c r="M40" s="930"/>
      <c r="N40" s="930"/>
      <c r="O40" s="930"/>
      <c r="P40" s="930"/>
      <c r="Q40" s="930"/>
      <c r="R40" s="930"/>
      <c r="S40" s="930"/>
      <c r="T40" s="930"/>
      <c r="U40" s="930"/>
      <c r="V40" s="930"/>
      <c r="W40" s="386" t="s">
        <v>62</v>
      </c>
    </row>
    <row r="41" spans="1:23" s="399" customFormat="1" ht="15" customHeight="1">
      <c r="A41" s="942" t="s">
        <v>535</v>
      </c>
      <c r="B41" s="943"/>
      <c r="C41" s="943"/>
      <c r="D41" s="963"/>
      <c r="E41" s="397">
        <v>1</v>
      </c>
      <c r="F41" s="931" t="s">
        <v>966</v>
      </c>
      <c r="G41" s="931"/>
      <c r="H41" s="931"/>
      <c r="I41" s="931"/>
      <c r="J41" s="931"/>
      <c r="K41" s="931"/>
      <c r="L41" s="931"/>
      <c r="M41" s="931"/>
      <c r="N41" s="931"/>
      <c r="O41" s="931"/>
      <c r="P41" s="931"/>
      <c r="Q41" s="931"/>
      <c r="R41" s="931"/>
      <c r="S41" s="931"/>
      <c r="T41" s="931"/>
      <c r="U41" s="931"/>
      <c r="V41" s="931"/>
      <c r="W41" s="398"/>
    </row>
    <row r="42" spans="1:23" s="399" customFormat="1" ht="45" customHeight="1">
      <c r="A42" s="952"/>
      <c r="B42" s="953"/>
      <c r="C42" s="953"/>
      <c r="D42" s="964"/>
      <c r="E42" s="397">
        <v>2</v>
      </c>
      <c r="F42" s="931" t="s">
        <v>967</v>
      </c>
      <c r="G42" s="931"/>
      <c r="H42" s="931"/>
      <c r="I42" s="931"/>
      <c r="J42" s="931"/>
      <c r="K42" s="931"/>
      <c r="L42" s="931"/>
      <c r="M42" s="931"/>
      <c r="N42" s="931"/>
      <c r="O42" s="931"/>
      <c r="P42" s="931"/>
      <c r="Q42" s="931"/>
      <c r="R42" s="931"/>
      <c r="S42" s="931"/>
      <c r="T42" s="931"/>
      <c r="U42" s="931"/>
      <c r="V42" s="931"/>
      <c r="W42" s="398"/>
    </row>
    <row r="43" spans="1:23" s="399" customFormat="1" ht="30" customHeight="1">
      <c r="A43" s="1004"/>
      <c r="B43" s="1005"/>
      <c r="C43" s="1005"/>
      <c r="D43" s="1005"/>
      <c r="E43" s="397">
        <v>3</v>
      </c>
      <c r="F43" s="931" t="s">
        <v>874</v>
      </c>
      <c r="G43" s="931"/>
      <c r="H43" s="931"/>
      <c r="I43" s="931"/>
      <c r="J43" s="931"/>
      <c r="K43" s="931"/>
      <c r="L43" s="931"/>
      <c r="M43" s="931"/>
      <c r="N43" s="931"/>
      <c r="O43" s="931"/>
      <c r="P43" s="931"/>
      <c r="Q43" s="931"/>
      <c r="R43" s="931"/>
      <c r="S43" s="931"/>
      <c r="T43" s="931"/>
      <c r="U43" s="931"/>
      <c r="V43" s="931"/>
      <c r="W43" s="398"/>
    </row>
    <row r="44" spans="1:23" s="399" customFormat="1" ht="15" customHeight="1">
      <c r="A44" s="942" t="s">
        <v>536</v>
      </c>
      <c r="B44" s="943"/>
      <c r="C44" s="943"/>
      <c r="D44" s="963"/>
      <c r="E44" s="397">
        <v>1</v>
      </c>
      <c r="F44" s="931" t="s">
        <v>966</v>
      </c>
      <c r="G44" s="931"/>
      <c r="H44" s="931"/>
      <c r="I44" s="931"/>
      <c r="J44" s="931"/>
      <c r="K44" s="931"/>
      <c r="L44" s="931"/>
      <c r="M44" s="931"/>
      <c r="N44" s="931"/>
      <c r="O44" s="931"/>
      <c r="P44" s="931"/>
      <c r="Q44" s="931"/>
      <c r="R44" s="931"/>
      <c r="S44" s="931"/>
      <c r="T44" s="931"/>
      <c r="U44" s="931"/>
      <c r="V44" s="931"/>
      <c r="W44" s="398"/>
    </row>
    <row r="45" spans="1:23" s="399" customFormat="1" ht="45" customHeight="1">
      <c r="A45" s="952"/>
      <c r="B45" s="953"/>
      <c r="C45" s="953"/>
      <c r="D45" s="964"/>
      <c r="E45" s="397">
        <v>2</v>
      </c>
      <c r="F45" s="931" t="s">
        <v>876</v>
      </c>
      <c r="G45" s="931"/>
      <c r="H45" s="931"/>
      <c r="I45" s="931"/>
      <c r="J45" s="931"/>
      <c r="K45" s="931"/>
      <c r="L45" s="931"/>
      <c r="M45" s="931"/>
      <c r="N45" s="931"/>
      <c r="O45" s="931"/>
      <c r="P45" s="931"/>
      <c r="Q45" s="931"/>
      <c r="R45" s="931"/>
      <c r="S45" s="931"/>
      <c r="T45" s="931"/>
      <c r="U45" s="931"/>
      <c r="V45" s="931"/>
      <c r="W45" s="398"/>
    </row>
    <row r="46" spans="1:23" s="399" customFormat="1" ht="30" customHeight="1">
      <c r="A46" s="1002"/>
      <c r="B46" s="1003"/>
      <c r="C46" s="1003"/>
      <c r="D46" s="1003"/>
      <c r="E46" s="397">
        <v>3</v>
      </c>
      <c r="F46" s="931" t="s">
        <v>874</v>
      </c>
      <c r="G46" s="931"/>
      <c r="H46" s="931"/>
      <c r="I46" s="931"/>
      <c r="J46" s="931"/>
      <c r="K46" s="931"/>
      <c r="L46" s="931"/>
      <c r="M46" s="931"/>
      <c r="N46" s="931"/>
      <c r="O46" s="931"/>
      <c r="P46" s="931"/>
      <c r="Q46" s="931"/>
      <c r="R46" s="931"/>
      <c r="S46" s="931"/>
      <c r="T46" s="931"/>
      <c r="U46" s="931"/>
      <c r="V46" s="931"/>
      <c r="W46" s="398"/>
    </row>
    <row r="47" spans="1:23" s="399" customFormat="1" ht="45" customHeight="1">
      <c r="A47" s="1002"/>
      <c r="B47" s="1003"/>
      <c r="C47" s="1003"/>
      <c r="D47" s="1003"/>
      <c r="E47" s="397">
        <v>4</v>
      </c>
      <c r="F47" s="931" t="s">
        <v>968</v>
      </c>
      <c r="G47" s="931"/>
      <c r="H47" s="931"/>
      <c r="I47" s="931"/>
      <c r="J47" s="931"/>
      <c r="K47" s="931"/>
      <c r="L47" s="931"/>
      <c r="M47" s="931"/>
      <c r="N47" s="931"/>
      <c r="O47" s="931"/>
      <c r="P47" s="931"/>
      <c r="Q47" s="931"/>
      <c r="R47" s="931"/>
      <c r="S47" s="931"/>
      <c r="T47" s="931"/>
      <c r="U47" s="931"/>
      <c r="V47" s="931"/>
      <c r="W47" s="398"/>
    </row>
    <row r="48" spans="1:23" s="399" customFormat="1" ht="30" customHeight="1">
      <c r="A48" s="1004"/>
      <c r="B48" s="1005"/>
      <c r="C48" s="1005"/>
      <c r="D48" s="1005"/>
      <c r="E48" s="397">
        <v>5</v>
      </c>
      <c r="F48" s="931" t="s">
        <v>537</v>
      </c>
      <c r="G48" s="931"/>
      <c r="H48" s="931"/>
      <c r="I48" s="931"/>
      <c r="J48" s="931"/>
      <c r="K48" s="931"/>
      <c r="L48" s="931"/>
      <c r="M48" s="931"/>
      <c r="N48" s="931"/>
      <c r="O48" s="931"/>
      <c r="P48" s="931"/>
      <c r="Q48" s="931"/>
      <c r="R48" s="931"/>
      <c r="S48" s="931"/>
      <c r="T48" s="931"/>
      <c r="U48" s="931"/>
      <c r="V48" s="931"/>
      <c r="W48" s="398"/>
    </row>
    <row r="49" spans="1:23" s="387" customFormat="1" ht="14.25" customHeight="1">
      <c r="A49" s="929" t="s">
        <v>60</v>
      </c>
      <c r="B49" s="929"/>
      <c r="C49" s="929"/>
      <c r="D49" s="929"/>
      <c r="E49" s="445"/>
      <c r="F49" s="930" t="s">
        <v>61</v>
      </c>
      <c r="G49" s="930"/>
      <c r="H49" s="930"/>
      <c r="I49" s="930"/>
      <c r="J49" s="930"/>
      <c r="K49" s="930"/>
      <c r="L49" s="930"/>
      <c r="M49" s="930"/>
      <c r="N49" s="930"/>
      <c r="O49" s="930"/>
      <c r="P49" s="930"/>
      <c r="Q49" s="930"/>
      <c r="R49" s="930"/>
      <c r="S49" s="930"/>
      <c r="T49" s="930"/>
      <c r="U49" s="930"/>
      <c r="V49" s="930"/>
      <c r="W49" s="454" t="s">
        <v>62</v>
      </c>
    </row>
    <row r="50" spans="1:23" s="399" customFormat="1" ht="57" customHeight="1">
      <c r="A50" s="911" t="s">
        <v>538</v>
      </c>
      <c r="B50" s="912"/>
      <c r="C50" s="912"/>
      <c r="D50" s="912"/>
      <c r="E50" s="392">
        <v>1</v>
      </c>
      <c r="F50" s="931" t="s">
        <v>969</v>
      </c>
      <c r="G50" s="931"/>
      <c r="H50" s="931"/>
      <c r="I50" s="931"/>
      <c r="J50" s="931"/>
      <c r="K50" s="931"/>
      <c r="L50" s="931"/>
      <c r="M50" s="931"/>
      <c r="N50" s="931"/>
      <c r="O50" s="931"/>
      <c r="P50" s="931"/>
      <c r="Q50" s="931"/>
      <c r="R50" s="931"/>
      <c r="S50" s="931"/>
      <c r="T50" s="931"/>
      <c r="U50" s="931"/>
      <c r="V50" s="931"/>
      <c r="W50" s="398"/>
    </row>
    <row r="51" spans="1:23" s="399" customFormat="1" ht="30" customHeight="1">
      <c r="A51" s="999"/>
      <c r="B51" s="1000"/>
      <c r="C51" s="1000"/>
      <c r="D51" s="1001"/>
      <c r="E51" s="392">
        <v>2</v>
      </c>
      <c r="F51" s="906" t="s">
        <v>970</v>
      </c>
      <c r="G51" s="907"/>
      <c r="H51" s="907"/>
      <c r="I51" s="907"/>
      <c r="J51" s="907"/>
      <c r="K51" s="907"/>
      <c r="L51" s="907"/>
      <c r="M51" s="907"/>
      <c r="N51" s="907"/>
      <c r="O51" s="907"/>
      <c r="P51" s="907"/>
      <c r="Q51" s="907"/>
      <c r="R51" s="907"/>
      <c r="S51" s="907"/>
      <c r="T51" s="907"/>
      <c r="U51" s="907"/>
      <c r="V51" s="922"/>
      <c r="W51" s="398"/>
    </row>
    <row r="52" spans="1:23" s="399" customFormat="1" ht="60" customHeight="1">
      <c r="A52" s="901"/>
      <c r="B52" s="902"/>
      <c r="C52" s="902"/>
      <c r="D52" s="902"/>
      <c r="E52" s="392">
        <v>3</v>
      </c>
      <c r="F52" s="931" t="s">
        <v>810</v>
      </c>
      <c r="G52" s="931"/>
      <c r="H52" s="931"/>
      <c r="I52" s="931"/>
      <c r="J52" s="931"/>
      <c r="K52" s="931"/>
      <c r="L52" s="931"/>
      <c r="M52" s="931"/>
      <c r="N52" s="931"/>
      <c r="O52" s="931"/>
      <c r="P52" s="931"/>
      <c r="Q52" s="931"/>
      <c r="R52" s="931"/>
      <c r="S52" s="931"/>
      <c r="T52" s="931"/>
      <c r="U52" s="931"/>
      <c r="V52" s="931"/>
      <c r="W52" s="398"/>
    </row>
    <row r="53" spans="1:23" s="399" customFormat="1" ht="15" customHeight="1">
      <c r="A53" s="901"/>
      <c r="B53" s="902"/>
      <c r="C53" s="902"/>
      <c r="D53" s="902"/>
      <c r="E53" s="392">
        <v>4</v>
      </c>
      <c r="F53" s="931" t="s">
        <v>539</v>
      </c>
      <c r="G53" s="931"/>
      <c r="H53" s="931"/>
      <c r="I53" s="931"/>
      <c r="J53" s="931"/>
      <c r="K53" s="931"/>
      <c r="L53" s="931"/>
      <c r="M53" s="931"/>
      <c r="N53" s="931"/>
      <c r="O53" s="931"/>
      <c r="P53" s="931"/>
      <c r="Q53" s="931"/>
      <c r="R53" s="931"/>
      <c r="S53" s="931"/>
      <c r="T53" s="931"/>
      <c r="U53" s="931"/>
      <c r="V53" s="931"/>
      <c r="W53" s="398"/>
    </row>
    <row r="54" spans="1:23" s="399" customFormat="1" ht="30" customHeight="1">
      <c r="A54" s="901"/>
      <c r="B54" s="902"/>
      <c r="C54" s="902"/>
      <c r="D54" s="902"/>
      <c r="E54" s="392">
        <v>5</v>
      </c>
      <c r="F54" s="931" t="s">
        <v>881</v>
      </c>
      <c r="G54" s="931"/>
      <c r="H54" s="931"/>
      <c r="I54" s="931"/>
      <c r="J54" s="931"/>
      <c r="K54" s="931"/>
      <c r="L54" s="931"/>
      <c r="M54" s="931"/>
      <c r="N54" s="931"/>
      <c r="O54" s="931"/>
      <c r="P54" s="931"/>
      <c r="Q54" s="931"/>
      <c r="R54" s="931"/>
      <c r="S54" s="931"/>
      <c r="T54" s="931"/>
      <c r="U54" s="931"/>
      <c r="V54" s="931"/>
      <c r="W54" s="398"/>
    </row>
    <row r="55" spans="1:23" s="399" customFormat="1" ht="15" customHeight="1">
      <c r="A55" s="927"/>
      <c r="B55" s="928"/>
      <c r="C55" s="928"/>
      <c r="D55" s="928"/>
      <c r="E55" s="392">
        <v>6</v>
      </c>
      <c r="F55" s="931" t="s">
        <v>540</v>
      </c>
      <c r="G55" s="931"/>
      <c r="H55" s="931"/>
      <c r="I55" s="931"/>
      <c r="J55" s="931"/>
      <c r="K55" s="931"/>
      <c r="L55" s="931"/>
      <c r="M55" s="931"/>
      <c r="N55" s="931"/>
      <c r="O55" s="931"/>
      <c r="P55" s="931"/>
      <c r="Q55" s="931"/>
      <c r="R55" s="931"/>
      <c r="S55" s="931"/>
      <c r="T55" s="931"/>
      <c r="U55" s="931"/>
      <c r="V55" s="931"/>
      <c r="W55" s="413"/>
    </row>
    <row r="56" spans="1:23" s="399" customFormat="1" ht="57" customHeight="1">
      <c r="A56" s="911" t="s">
        <v>542</v>
      </c>
      <c r="B56" s="912"/>
      <c r="C56" s="912"/>
      <c r="D56" s="912"/>
      <c r="E56" s="392">
        <v>1</v>
      </c>
      <c r="F56" s="931" t="s">
        <v>811</v>
      </c>
      <c r="G56" s="931"/>
      <c r="H56" s="931"/>
      <c r="I56" s="931"/>
      <c r="J56" s="931"/>
      <c r="K56" s="931"/>
      <c r="L56" s="931"/>
      <c r="M56" s="931"/>
      <c r="N56" s="931"/>
      <c r="O56" s="931"/>
      <c r="P56" s="931"/>
      <c r="Q56" s="931"/>
      <c r="R56" s="931"/>
      <c r="S56" s="931"/>
      <c r="T56" s="931"/>
      <c r="U56" s="931"/>
      <c r="V56" s="931"/>
      <c r="W56" s="398"/>
    </row>
    <row r="57" spans="1:23" s="399" customFormat="1" ht="30" customHeight="1">
      <c r="A57" s="903"/>
      <c r="B57" s="904"/>
      <c r="C57" s="904"/>
      <c r="D57" s="905"/>
      <c r="E57" s="392">
        <v>2</v>
      </c>
      <c r="F57" s="906" t="s">
        <v>971</v>
      </c>
      <c r="G57" s="907"/>
      <c r="H57" s="907"/>
      <c r="I57" s="907"/>
      <c r="J57" s="907"/>
      <c r="K57" s="907"/>
      <c r="L57" s="907"/>
      <c r="M57" s="907"/>
      <c r="N57" s="907"/>
      <c r="O57" s="907"/>
      <c r="P57" s="907"/>
      <c r="Q57" s="907"/>
      <c r="R57" s="907"/>
      <c r="S57" s="907"/>
      <c r="T57" s="907"/>
      <c r="U57" s="907"/>
      <c r="V57" s="922"/>
      <c r="W57" s="398"/>
    </row>
    <row r="58" spans="1:23" s="399" customFormat="1" ht="60" customHeight="1">
      <c r="A58" s="901"/>
      <c r="B58" s="902"/>
      <c r="C58" s="902"/>
      <c r="D58" s="902"/>
      <c r="E58" s="392">
        <v>3</v>
      </c>
      <c r="F58" s="931" t="s">
        <v>812</v>
      </c>
      <c r="G58" s="931"/>
      <c r="H58" s="931"/>
      <c r="I58" s="931"/>
      <c r="J58" s="931"/>
      <c r="K58" s="931"/>
      <c r="L58" s="931"/>
      <c r="M58" s="931"/>
      <c r="N58" s="931"/>
      <c r="O58" s="931"/>
      <c r="P58" s="931"/>
      <c r="Q58" s="931"/>
      <c r="R58" s="931"/>
      <c r="S58" s="931"/>
      <c r="T58" s="931"/>
      <c r="U58" s="931"/>
      <c r="V58" s="931"/>
      <c r="W58" s="398"/>
    </row>
    <row r="59" spans="1:23" s="399" customFormat="1" ht="15" customHeight="1">
      <c r="A59" s="901"/>
      <c r="B59" s="902"/>
      <c r="C59" s="902"/>
      <c r="D59" s="902"/>
      <c r="E59" s="392">
        <v>4</v>
      </c>
      <c r="F59" s="931" t="s">
        <v>544</v>
      </c>
      <c r="G59" s="931"/>
      <c r="H59" s="931"/>
      <c r="I59" s="931"/>
      <c r="J59" s="931"/>
      <c r="K59" s="931"/>
      <c r="L59" s="931"/>
      <c r="M59" s="931"/>
      <c r="N59" s="931"/>
      <c r="O59" s="931"/>
      <c r="P59" s="931"/>
      <c r="Q59" s="931"/>
      <c r="R59" s="931"/>
      <c r="S59" s="931"/>
      <c r="T59" s="931"/>
      <c r="U59" s="931"/>
      <c r="V59" s="931"/>
      <c r="W59" s="398"/>
    </row>
    <row r="60" spans="1:23" s="399" customFormat="1" ht="30" customHeight="1">
      <c r="A60" s="901"/>
      <c r="B60" s="902"/>
      <c r="C60" s="902"/>
      <c r="D60" s="902"/>
      <c r="E60" s="392">
        <v>5</v>
      </c>
      <c r="F60" s="931" t="s">
        <v>547</v>
      </c>
      <c r="G60" s="931"/>
      <c r="H60" s="931"/>
      <c r="I60" s="931"/>
      <c r="J60" s="931"/>
      <c r="K60" s="931"/>
      <c r="L60" s="931"/>
      <c r="M60" s="931"/>
      <c r="N60" s="931"/>
      <c r="O60" s="931"/>
      <c r="P60" s="931"/>
      <c r="Q60" s="931"/>
      <c r="R60" s="931"/>
      <c r="S60" s="931"/>
      <c r="T60" s="931"/>
      <c r="U60" s="931"/>
      <c r="V60" s="931"/>
      <c r="W60" s="398"/>
    </row>
    <row r="61" spans="1:23" s="399" customFormat="1" ht="15" customHeight="1">
      <c r="A61" s="901"/>
      <c r="B61" s="902"/>
      <c r="C61" s="902"/>
      <c r="D61" s="902"/>
      <c r="E61" s="392">
        <v>6</v>
      </c>
      <c r="F61" s="931" t="s">
        <v>545</v>
      </c>
      <c r="G61" s="931"/>
      <c r="H61" s="931"/>
      <c r="I61" s="931"/>
      <c r="J61" s="931"/>
      <c r="K61" s="931"/>
      <c r="L61" s="931"/>
      <c r="M61" s="931"/>
      <c r="N61" s="931"/>
      <c r="O61" s="931"/>
      <c r="P61" s="931"/>
      <c r="Q61" s="931"/>
      <c r="R61" s="931"/>
      <c r="S61" s="931"/>
      <c r="T61" s="931"/>
      <c r="U61" s="931"/>
      <c r="V61" s="931"/>
      <c r="W61" s="398"/>
    </row>
    <row r="62" spans="1:23" s="399" customFormat="1" ht="15" customHeight="1">
      <c r="A62" s="927"/>
      <c r="B62" s="928"/>
      <c r="C62" s="928"/>
      <c r="D62" s="928"/>
      <c r="E62" s="392">
        <v>7</v>
      </c>
      <c r="F62" s="931" t="s">
        <v>546</v>
      </c>
      <c r="G62" s="931"/>
      <c r="H62" s="931"/>
      <c r="I62" s="931"/>
      <c r="J62" s="931"/>
      <c r="K62" s="931"/>
      <c r="L62" s="931"/>
      <c r="M62" s="931"/>
      <c r="N62" s="931"/>
      <c r="O62" s="931"/>
      <c r="P62" s="931"/>
      <c r="Q62" s="931"/>
      <c r="R62" s="931"/>
      <c r="S62" s="931"/>
      <c r="T62" s="931"/>
      <c r="U62" s="931"/>
      <c r="V62" s="931"/>
      <c r="W62" s="398"/>
    </row>
    <row r="63" spans="1:23" s="399" customFormat="1" ht="30" customHeight="1">
      <c r="A63" s="911" t="s">
        <v>548</v>
      </c>
      <c r="B63" s="912"/>
      <c r="C63" s="912"/>
      <c r="D63" s="912"/>
      <c r="E63" s="392">
        <v>1</v>
      </c>
      <c r="F63" s="931" t="s">
        <v>883</v>
      </c>
      <c r="G63" s="931"/>
      <c r="H63" s="931"/>
      <c r="I63" s="931"/>
      <c r="J63" s="931"/>
      <c r="K63" s="931"/>
      <c r="L63" s="931"/>
      <c r="M63" s="931"/>
      <c r="N63" s="931"/>
      <c r="O63" s="931"/>
      <c r="P63" s="931"/>
      <c r="Q63" s="931"/>
      <c r="R63" s="931"/>
      <c r="S63" s="931"/>
      <c r="T63" s="931"/>
      <c r="U63" s="931"/>
      <c r="V63" s="931"/>
      <c r="W63" s="398"/>
    </row>
    <row r="64" spans="1:23" s="399" customFormat="1" ht="30" customHeight="1">
      <c r="A64" s="901"/>
      <c r="B64" s="902"/>
      <c r="C64" s="902"/>
      <c r="D64" s="902"/>
      <c r="E64" s="392">
        <v>2</v>
      </c>
      <c r="F64" s="931" t="s">
        <v>555</v>
      </c>
      <c r="G64" s="931"/>
      <c r="H64" s="931"/>
      <c r="I64" s="931"/>
      <c r="J64" s="931"/>
      <c r="K64" s="931"/>
      <c r="L64" s="931"/>
      <c r="M64" s="931"/>
      <c r="N64" s="931"/>
      <c r="O64" s="931"/>
      <c r="P64" s="931"/>
      <c r="Q64" s="931"/>
      <c r="R64" s="931"/>
      <c r="S64" s="931"/>
      <c r="T64" s="931"/>
      <c r="U64" s="931"/>
      <c r="V64" s="931"/>
      <c r="W64" s="398"/>
    </row>
    <row r="65" spans="1:23" s="399" customFormat="1" ht="15" customHeight="1">
      <c r="A65" s="927"/>
      <c r="B65" s="928"/>
      <c r="C65" s="928"/>
      <c r="D65" s="928"/>
      <c r="E65" s="392">
        <v>3</v>
      </c>
      <c r="F65" s="931" t="s">
        <v>549</v>
      </c>
      <c r="G65" s="931"/>
      <c r="H65" s="931"/>
      <c r="I65" s="931"/>
      <c r="J65" s="931"/>
      <c r="K65" s="931"/>
      <c r="L65" s="931"/>
      <c r="M65" s="931"/>
      <c r="N65" s="931"/>
      <c r="O65" s="931"/>
      <c r="P65" s="931"/>
      <c r="Q65" s="931"/>
      <c r="R65" s="931"/>
      <c r="S65" s="931"/>
      <c r="T65" s="931"/>
      <c r="U65" s="931"/>
      <c r="V65" s="931"/>
      <c r="W65" s="398"/>
    </row>
    <row r="66" spans="1:23" s="399" customFormat="1" ht="30" customHeight="1">
      <c r="A66" s="942" t="s">
        <v>553</v>
      </c>
      <c r="B66" s="943"/>
      <c r="C66" s="943"/>
      <c r="D66" s="943"/>
      <c r="E66" s="404">
        <v>1</v>
      </c>
      <c r="F66" s="931" t="s">
        <v>554</v>
      </c>
      <c r="G66" s="931"/>
      <c r="H66" s="931"/>
      <c r="I66" s="931"/>
      <c r="J66" s="931"/>
      <c r="K66" s="931"/>
      <c r="L66" s="931"/>
      <c r="M66" s="931"/>
      <c r="N66" s="931"/>
      <c r="O66" s="931"/>
      <c r="P66" s="931"/>
      <c r="Q66" s="931"/>
      <c r="R66" s="931"/>
      <c r="S66" s="931"/>
      <c r="T66" s="931"/>
      <c r="U66" s="931"/>
      <c r="V66" s="931"/>
      <c r="W66" s="398"/>
    </row>
    <row r="67" spans="1:23" s="399" customFormat="1" ht="30" customHeight="1">
      <c r="A67" s="901"/>
      <c r="B67" s="902"/>
      <c r="C67" s="902"/>
      <c r="D67" s="902"/>
      <c r="E67" s="404">
        <v>2</v>
      </c>
      <c r="F67" s="931" t="s">
        <v>550</v>
      </c>
      <c r="G67" s="931"/>
      <c r="H67" s="931"/>
      <c r="I67" s="931"/>
      <c r="J67" s="931"/>
      <c r="K67" s="931"/>
      <c r="L67" s="931"/>
      <c r="M67" s="931"/>
      <c r="N67" s="931"/>
      <c r="O67" s="931"/>
      <c r="P67" s="931"/>
      <c r="Q67" s="931"/>
      <c r="R67" s="931"/>
      <c r="S67" s="931"/>
      <c r="T67" s="931"/>
      <c r="U67" s="931"/>
      <c r="V67" s="931"/>
      <c r="W67" s="398"/>
    </row>
    <row r="68" spans="1:23" s="399" customFormat="1" ht="30" customHeight="1">
      <c r="A68" s="901"/>
      <c r="B68" s="902"/>
      <c r="C68" s="902"/>
      <c r="D68" s="902"/>
      <c r="E68" s="404">
        <v>3</v>
      </c>
      <c r="F68" s="931" t="s">
        <v>551</v>
      </c>
      <c r="G68" s="931"/>
      <c r="H68" s="931"/>
      <c r="I68" s="931"/>
      <c r="J68" s="931"/>
      <c r="K68" s="931"/>
      <c r="L68" s="931"/>
      <c r="M68" s="931"/>
      <c r="N68" s="931"/>
      <c r="O68" s="931"/>
      <c r="P68" s="931"/>
      <c r="Q68" s="931"/>
      <c r="R68" s="931"/>
      <c r="S68" s="931"/>
      <c r="T68" s="931"/>
      <c r="U68" s="931"/>
      <c r="V68" s="931"/>
      <c r="W68" s="398"/>
    </row>
    <row r="69" spans="1:23" s="399" customFormat="1" ht="30" customHeight="1">
      <c r="A69" s="901"/>
      <c r="B69" s="902"/>
      <c r="C69" s="902"/>
      <c r="D69" s="902"/>
      <c r="E69" s="404">
        <v>4</v>
      </c>
      <c r="F69" s="931" t="s">
        <v>552</v>
      </c>
      <c r="G69" s="931"/>
      <c r="H69" s="931"/>
      <c r="I69" s="931"/>
      <c r="J69" s="931"/>
      <c r="K69" s="931"/>
      <c r="L69" s="931"/>
      <c r="M69" s="931"/>
      <c r="N69" s="931"/>
      <c r="O69" s="931"/>
      <c r="P69" s="931"/>
      <c r="Q69" s="931"/>
      <c r="R69" s="931"/>
      <c r="S69" s="931"/>
      <c r="T69" s="931"/>
      <c r="U69" s="931"/>
      <c r="V69" s="931"/>
      <c r="W69" s="398"/>
    </row>
    <row r="70" spans="1:23" s="399" customFormat="1" ht="15" customHeight="1">
      <c r="A70" s="927"/>
      <c r="B70" s="928"/>
      <c r="C70" s="928"/>
      <c r="D70" s="928"/>
      <c r="E70" s="404">
        <v>5</v>
      </c>
      <c r="F70" s="931" t="s">
        <v>484</v>
      </c>
      <c r="G70" s="931"/>
      <c r="H70" s="931"/>
      <c r="I70" s="931"/>
      <c r="J70" s="931"/>
      <c r="K70" s="931"/>
      <c r="L70" s="931"/>
      <c r="M70" s="931"/>
      <c r="N70" s="931"/>
      <c r="O70" s="931"/>
      <c r="P70" s="931"/>
      <c r="Q70" s="931"/>
      <c r="R70" s="931"/>
      <c r="S70" s="931"/>
      <c r="T70" s="931"/>
      <c r="U70" s="931"/>
      <c r="V70" s="931"/>
      <c r="W70" s="398"/>
    </row>
    <row r="71" spans="1:23" s="399" customFormat="1" ht="30" customHeight="1">
      <c r="A71" s="911" t="s">
        <v>556</v>
      </c>
      <c r="B71" s="912"/>
      <c r="C71" s="912"/>
      <c r="D71" s="912"/>
      <c r="E71" s="392">
        <v>1</v>
      </c>
      <c r="F71" s="931" t="s">
        <v>884</v>
      </c>
      <c r="G71" s="931"/>
      <c r="H71" s="931"/>
      <c r="I71" s="931"/>
      <c r="J71" s="931"/>
      <c r="K71" s="931"/>
      <c r="L71" s="931"/>
      <c r="M71" s="931"/>
      <c r="N71" s="931"/>
      <c r="O71" s="931"/>
      <c r="P71" s="931"/>
      <c r="Q71" s="931"/>
      <c r="R71" s="931"/>
      <c r="S71" s="931"/>
      <c r="T71" s="931"/>
      <c r="U71" s="931"/>
      <c r="V71" s="931"/>
      <c r="W71" s="398"/>
    </row>
    <row r="72" spans="1:23" s="399" customFormat="1" ht="30" customHeight="1">
      <c r="A72" s="901"/>
      <c r="B72" s="902"/>
      <c r="C72" s="902"/>
      <c r="D72" s="902"/>
      <c r="E72" s="392">
        <v>2</v>
      </c>
      <c r="F72" s="931" t="s">
        <v>972</v>
      </c>
      <c r="G72" s="931"/>
      <c r="H72" s="931"/>
      <c r="I72" s="931"/>
      <c r="J72" s="931"/>
      <c r="K72" s="931"/>
      <c r="L72" s="931"/>
      <c r="M72" s="931"/>
      <c r="N72" s="931"/>
      <c r="O72" s="931"/>
      <c r="P72" s="931"/>
      <c r="Q72" s="931"/>
      <c r="R72" s="931"/>
      <c r="S72" s="931"/>
      <c r="T72" s="931"/>
      <c r="U72" s="931"/>
      <c r="V72" s="931"/>
      <c r="W72" s="398"/>
    </row>
    <row r="73" spans="1:23" s="399" customFormat="1" ht="15" customHeight="1">
      <c r="A73" s="901"/>
      <c r="B73" s="902"/>
      <c r="C73" s="902"/>
      <c r="D73" s="902"/>
      <c r="E73" s="392">
        <v>3</v>
      </c>
      <c r="F73" s="931" t="s">
        <v>558</v>
      </c>
      <c r="G73" s="931"/>
      <c r="H73" s="931"/>
      <c r="I73" s="931"/>
      <c r="J73" s="931"/>
      <c r="K73" s="931"/>
      <c r="L73" s="931"/>
      <c r="M73" s="931"/>
      <c r="N73" s="931"/>
      <c r="O73" s="931"/>
      <c r="P73" s="931"/>
      <c r="Q73" s="931"/>
      <c r="R73" s="931"/>
      <c r="S73" s="931"/>
      <c r="T73" s="931"/>
      <c r="U73" s="931"/>
      <c r="V73" s="931"/>
      <c r="W73" s="398"/>
    </row>
    <row r="74" spans="1:23" s="399" customFormat="1" ht="15" customHeight="1">
      <c r="A74" s="927"/>
      <c r="B74" s="928"/>
      <c r="C74" s="928"/>
      <c r="D74" s="928"/>
      <c r="E74" s="392">
        <v>4</v>
      </c>
      <c r="F74" s="931" t="s">
        <v>484</v>
      </c>
      <c r="G74" s="931"/>
      <c r="H74" s="931"/>
      <c r="I74" s="931"/>
      <c r="J74" s="931"/>
      <c r="K74" s="931"/>
      <c r="L74" s="931"/>
      <c r="M74" s="931"/>
      <c r="N74" s="931"/>
      <c r="O74" s="931"/>
      <c r="P74" s="931"/>
      <c r="Q74" s="931"/>
      <c r="R74" s="931"/>
      <c r="S74" s="931"/>
      <c r="T74" s="931"/>
      <c r="U74" s="931"/>
      <c r="V74" s="931"/>
      <c r="W74" s="398"/>
    </row>
    <row r="75" spans="1:23" s="387" customFormat="1" ht="14.25" customHeight="1">
      <c r="A75" s="929" t="s">
        <v>60</v>
      </c>
      <c r="B75" s="929"/>
      <c r="C75" s="929"/>
      <c r="D75" s="929"/>
      <c r="E75" s="445"/>
      <c r="F75" s="930" t="s">
        <v>61</v>
      </c>
      <c r="G75" s="930"/>
      <c r="H75" s="930"/>
      <c r="I75" s="930"/>
      <c r="J75" s="930"/>
      <c r="K75" s="930"/>
      <c r="L75" s="930"/>
      <c r="M75" s="930"/>
      <c r="N75" s="930"/>
      <c r="O75" s="930"/>
      <c r="P75" s="930"/>
      <c r="Q75" s="930"/>
      <c r="R75" s="930"/>
      <c r="S75" s="930"/>
      <c r="T75" s="930"/>
      <c r="U75" s="930"/>
      <c r="V75" s="930"/>
      <c r="W75" s="454" t="s">
        <v>62</v>
      </c>
    </row>
    <row r="76" spans="1:23" s="442" customFormat="1" ht="30" customHeight="1">
      <c r="A76" s="911" t="s">
        <v>559</v>
      </c>
      <c r="B76" s="912"/>
      <c r="C76" s="912"/>
      <c r="D76" s="913"/>
      <c r="E76" s="456" t="s">
        <v>632</v>
      </c>
      <c r="F76" s="923" t="s">
        <v>633</v>
      </c>
      <c r="G76" s="923"/>
      <c r="H76" s="923"/>
      <c r="I76" s="923"/>
      <c r="J76" s="923"/>
      <c r="K76" s="923"/>
      <c r="L76" s="923"/>
      <c r="M76" s="923"/>
      <c r="N76" s="923"/>
      <c r="O76" s="923"/>
      <c r="P76" s="923"/>
      <c r="Q76" s="923"/>
      <c r="R76" s="923"/>
      <c r="S76" s="923"/>
      <c r="T76" s="923"/>
      <c r="U76" s="923"/>
      <c r="V76" s="923"/>
      <c r="W76" s="457"/>
    </row>
    <row r="77" spans="1:23" s="442" customFormat="1" ht="45" customHeight="1">
      <c r="A77" s="901"/>
      <c r="B77" s="902"/>
      <c r="C77" s="902"/>
      <c r="D77" s="902"/>
      <c r="E77" s="456" t="s">
        <v>471</v>
      </c>
      <c r="F77" s="923" t="s">
        <v>813</v>
      </c>
      <c r="G77" s="923"/>
      <c r="H77" s="923"/>
      <c r="I77" s="923"/>
      <c r="J77" s="923"/>
      <c r="K77" s="923"/>
      <c r="L77" s="923"/>
      <c r="M77" s="923"/>
      <c r="N77" s="923"/>
      <c r="O77" s="923"/>
      <c r="P77" s="923"/>
      <c r="Q77" s="923"/>
      <c r="R77" s="923"/>
      <c r="S77" s="923"/>
      <c r="T77" s="923"/>
      <c r="U77" s="923"/>
      <c r="V77" s="923"/>
      <c r="W77" s="458"/>
    </row>
    <row r="78" spans="1:23" s="442" customFormat="1" ht="15" customHeight="1">
      <c r="A78" s="901"/>
      <c r="B78" s="902"/>
      <c r="C78" s="902"/>
      <c r="D78" s="902"/>
      <c r="E78" s="456" t="s">
        <v>311</v>
      </c>
      <c r="F78" s="923" t="s">
        <v>634</v>
      </c>
      <c r="G78" s="923"/>
      <c r="H78" s="923"/>
      <c r="I78" s="923"/>
      <c r="J78" s="923"/>
      <c r="K78" s="923"/>
      <c r="L78" s="923"/>
      <c r="M78" s="923"/>
      <c r="N78" s="923"/>
      <c r="O78" s="923"/>
      <c r="P78" s="923"/>
      <c r="Q78" s="923"/>
      <c r="R78" s="923"/>
      <c r="S78" s="923"/>
      <c r="T78" s="923"/>
      <c r="U78" s="923"/>
      <c r="V78" s="923"/>
      <c r="W78" s="458"/>
    </row>
    <row r="79" spans="1:23" s="442" customFormat="1" ht="30" customHeight="1">
      <c r="A79" s="901"/>
      <c r="B79" s="902"/>
      <c r="C79" s="902"/>
      <c r="D79" s="902"/>
      <c r="E79" s="456" t="s">
        <v>312</v>
      </c>
      <c r="F79" s="923" t="s">
        <v>635</v>
      </c>
      <c r="G79" s="923"/>
      <c r="H79" s="923"/>
      <c r="I79" s="923"/>
      <c r="J79" s="923"/>
      <c r="K79" s="923"/>
      <c r="L79" s="923"/>
      <c r="M79" s="923"/>
      <c r="N79" s="923"/>
      <c r="O79" s="923"/>
      <c r="P79" s="923"/>
      <c r="Q79" s="923"/>
      <c r="R79" s="923"/>
      <c r="S79" s="923"/>
      <c r="T79" s="923"/>
      <c r="U79" s="923"/>
      <c r="V79" s="923"/>
      <c r="W79" s="458"/>
    </row>
    <row r="80" spans="1:23" s="442" customFormat="1" ht="30" customHeight="1">
      <c r="A80" s="901"/>
      <c r="B80" s="902"/>
      <c r="C80" s="902"/>
      <c r="D80" s="902"/>
      <c r="E80" s="456" t="s">
        <v>313</v>
      </c>
      <c r="F80" s="923" t="s">
        <v>636</v>
      </c>
      <c r="G80" s="923"/>
      <c r="H80" s="923"/>
      <c r="I80" s="923"/>
      <c r="J80" s="923"/>
      <c r="K80" s="923"/>
      <c r="L80" s="923"/>
      <c r="M80" s="923"/>
      <c r="N80" s="923"/>
      <c r="O80" s="923"/>
      <c r="P80" s="923"/>
      <c r="Q80" s="923"/>
      <c r="R80" s="923"/>
      <c r="S80" s="923"/>
      <c r="T80" s="923"/>
      <c r="U80" s="923"/>
      <c r="V80" s="923"/>
      <c r="W80" s="458"/>
    </row>
    <row r="81" spans="1:24" s="442" customFormat="1" ht="30" customHeight="1">
      <c r="A81" s="927"/>
      <c r="B81" s="928"/>
      <c r="C81" s="928"/>
      <c r="D81" s="928"/>
      <c r="E81" s="456" t="s">
        <v>637</v>
      </c>
      <c r="F81" s="923" t="s">
        <v>638</v>
      </c>
      <c r="G81" s="923"/>
      <c r="H81" s="923"/>
      <c r="I81" s="923"/>
      <c r="J81" s="923"/>
      <c r="K81" s="923"/>
      <c r="L81" s="923"/>
      <c r="M81" s="923"/>
      <c r="N81" s="923"/>
      <c r="O81" s="923"/>
      <c r="P81" s="923"/>
      <c r="Q81" s="923"/>
      <c r="R81" s="923"/>
      <c r="S81" s="923"/>
      <c r="T81" s="923"/>
      <c r="U81" s="923"/>
      <c r="V81" s="923"/>
      <c r="W81" s="458"/>
    </row>
    <row r="82" spans="1:24" s="399" customFormat="1" ht="68.099999999999994" customHeight="1">
      <c r="A82" s="939" t="s">
        <v>572</v>
      </c>
      <c r="B82" s="940"/>
      <c r="C82" s="940"/>
      <c r="D82" s="941"/>
      <c r="E82" s="390"/>
      <c r="F82" s="906" t="s">
        <v>564</v>
      </c>
      <c r="G82" s="907"/>
      <c r="H82" s="907"/>
      <c r="I82" s="907"/>
      <c r="J82" s="907"/>
      <c r="K82" s="907"/>
      <c r="L82" s="907"/>
      <c r="M82" s="907"/>
      <c r="N82" s="907"/>
      <c r="O82" s="907"/>
      <c r="P82" s="907"/>
      <c r="Q82" s="907"/>
      <c r="R82" s="907"/>
      <c r="S82" s="907"/>
      <c r="T82" s="907"/>
      <c r="U82" s="907"/>
      <c r="V82" s="922"/>
      <c r="W82" s="443"/>
    </row>
    <row r="83" spans="1:24" s="399" customFormat="1" ht="15.95" customHeight="1">
      <c r="A83" s="911" t="s">
        <v>560</v>
      </c>
      <c r="B83" s="912"/>
      <c r="C83" s="912"/>
      <c r="D83" s="913"/>
      <c r="E83" s="393" t="s">
        <v>308</v>
      </c>
      <c r="F83" s="931" t="s">
        <v>804</v>
      </c>
      <c r="G83" s="931"/>
      <c r="H83" s="931"/>
      <c r="I83" s="931"/>
      <c r="J83" s="931"/>
      <c r="K83" s="931"/>
      <c r="L83" s="931"/>
      <c r="M83" s="931"/>
      <c r="N83" s="931"/>
      <c r="O83" s="931"/>
      <c r="P83" s="931"/>
      <c r="Q83" s="931"/>
      <c r="R83" s="931"/>
      <c r="S83" s="931"/>
      <c r="T83" s="931"/>
      <c r="U83" s="931"/>
      <c r="V83" s="931"/>
      <c r="W83" s="398"/>
    </row>
    <row r="84" spans="1:24" s="399" customFormat="1" ht="15.95" customHeight="1">
      <c r="A84" s="903"/>
      <c r="B84" s="904"/>
      <c r="C84" s="904"/>
      <c r="D84" s="905"/>
      <c r="E84" s="393" t="s">
        <v>309</v>
      </c>
      <c r="F84" s="931" t="s">
        <v>565</v>
      </c>
      <c r="G84" s="931"/>
      <c r="H84" s="931"/>
      <c r="I84" s="931"/>
      <c r="J84" s="931"/>
      <c r="K84" s="931"/>
      <c r="L84" s="931"/>
      <c r="M84" s="931"/>
      <c r="N84" s="931"/>
      <c r="O84" s="931"/>
      <c r="P84" s="931"/>
      <c r="Q84" s="931"/>
      <c r="R84" s="931"/>
      <c r="S84" s="931"/>
      <c r="T84" s="931"/>
      <c r="U84" s="931"/>
      <c r="V84" s="931"/>
      <c r="W84" s="398"/>
    </row>
    <row r="85" spans="1:24" s="399" customFormat="1" ht="15.95" customHeight="1">
      <c r="A85" s="903"/>
      <c r="B85" s="904"/>
      <c r="C85" s="904"/>
      <c r="D85" s="905"/>
      <c r="E85" s="392">
        <v>2</v>
      </c>
      <c r="F85" s="931" t="s">
        <v>484</v>
      </c>
      <c r="G85" s="931"/>
      <c r="H85" s="931"/>
      <c r="I85" s="931"/>
      <c r="J85" s="931"/>
      <c r="K85" s="931"/>
      <c r="L85" s="931"/>
      <c r="M85" s="931"/>
      <c r="N85" s="931"/>
      <c r="O85" s="931"/>
      <c r="P85" s="931"/>
      <c r="Q85" s="931"/>
      <c r="R85" s="931"/>
      <c r="S85" s="931"/>
      <c r="T85" s="931"/>
      <c r="U85" s="931"/>
      <c r="V85" s="931"/>
      <c r="W85" s="398"/>
    </row>
    <row r="86" spans="1:24" s="399" customFormat="1" ht="15.95" customHeight="1">
      <c r="A86" s="919"/>
      <c r="B86" s="920"/>
      <c r="C86" s="920"/>
      <c r="D86" s="921"/>
      <c r="E86" s="392">
        <v>3</v>
      </c>
      <c r="F86" s="906" t="s">
        <v>805</v>
      </c>
      <c r="G86" s="907"/>
      <c r="H86" s="907"/>
      <c r="I86" s="907"/>
      <c r="J86" s="907"/>
      <c r="K86" s="907"/>
      <c r="L86" s="907"/>
      <c r="M86" s="907"/>
      <c r="N86" s="907"/>
      <c r="O86" s="907"/>
      <c r="P86" s="907"/>
      <c r="Q86" s="907"/>
      <c r="R86" s="907"/>
      <c r="S86" s="907"/>
      <c r="T86" s="907"/>
      <c r="U86" s="907"/>
      <c r="V86" s="922"/>
      <c r="W86" s="398"/>
    </row>
    <row r="87" spans="1:24" s="399" customFormat="1" ht="15.95" customHeight="1">
      <c r="A87" s="911" t="s">
        <v>561</v>
      </c>
      <c r="B87" s="912"/>
      <c r="C87" s="912"/>
      <c r="D87" s="913"/>
      <c r="E87" s="392">
        <v>1</v>
      </c>
      <c r="F87" s="931" t="s">
        <v>566</v>
      </c>
      <c r="G87" s="931"/>
      <c r="H87" s="931"/>
      <c r="I87" s="931"/>
      <c r="J87" s="931"/>
      <c r="K87" s="931"/>
      <c r="L87" s="931"/>
      <c r="M87" s="931"/>
      <c r="N87" s="931"/>
      <c r="O87" s="931"/>
      <c r="P87" s="931"/>
      <c r="Q87" s="931"/>
      <c r="R87" s="931"/>
      <c r="S87" s="931"/>
      <c r="T87" s="931"/>
      <c r="U87" s="931"/>
      <c r="V87" s="931"/>
      <c r="W87" s="398"/>
    </row>
    <row r="88" spans="1:24" s="399" customFormat="1" ht="15.95" customHeight="1">
      <c r="A88" s="903"/>
      <c r="B88" s="904"/>
      <c r="C88" s="904"/>
      <c r="D88" s="905"/>
      <c r="E88" s="392">
        <v>2</v>
      </c>
      <c r="F88" s="931" t="s">
        <v>484</v>
      </c>
      <c r="G88" s="931"/>
      <c r="H88" s="931"/>
      <c r="I88" s="931"/>
      <c r="J88" s="931"/>
      <c r="K88" s="931"/>
      <c r="L88" s="931"/>
      <c r="M88" s="931"/>
      <c r="N88" s="931"/>
      <c r="O88" s="931"/>
      <c r="P88" s="931"/>
      <c r="Q88" s="931"/>
      <c r="R88" s="931"/>
      <c r="S88" s="931"/>
      <c r="T88" s="931"/>
      <c r="U88" s="931"/>
      <c r="V88" s="931"/>
      <c r="W88" s="398"/>
    </row>
    <row r="89" spans="1:24" s="399" customFormat="1" ht="15.95" customHeight="1">
      <c r="A89" s="919"/>
      <c r="B89" s="920"/>
      <c r="C89" s="920"/>
      <c r="D89" s="921"/>
      <c r="E89" s="392">
        <v>3</v>
      </c>
      <c r="F89" s="906" t="s">
        <v>808</v>
      </c>
      <c r="G89" s="907"/>
      <c r="H89" s="907"/>
      <c r="I89" s="907"/>
      <c r="J89" s="907"/>
      <c r="K89" s="907"/>
      <c r="L89" s="907"/>
      <c r="M89" s="907"/>
      <c r="N89" s="907"/>
      <c r="O89" s="907"/>
      <c r="P89" s="907"/>
      <c r="Q89" s="907"/>
      <c r="R89" s="907"/>
      <c r="S89" s="907"/>
      <c r="T89" s="907"/>
      <c r="U89" s="907"/>
      <c r="V89" s="922"/>
      <c r="W89" s="398"/>
    </row>
    <row r="90" spans="1:24" s="399" customFormat="1" ht="15" customHeight="1">
      <c r="A90" s="911" t="s">
        <v>563</v>
      </c>
      <c r="B90" s="912"/>
      <c r="C90" s="912"/>
      <c r="D90" s="913"/>
      <c r="E90" s="393" t="s">
        <v>308</v>
      </c>
      <c r="F90" s="923" t="s">
        <v>806</v>
      </c>
      <c r="G90" s="923"/>
      <c r="H90" s="923"/>
      <c r="I90" s="923"/>
      <c r="J90" s="923"/>
      <c r="K90" s="923"/>
      <c r="L90" s="923"/>
      <c r="M90" s="923"/>
      <c r="N90" s="923"/>
      <c r="O90" s="923"/>
      <c r="P90" s="923"/>
      <c r="Q90" s="923"/>
      <c r="R90" s="923"/>
      <c r="S90" s="923"/>
      <c r="T90" s="923"/>
      <c r="U90" s="923"/>
      <c r="V90" s="923"/>
      <c r="W90" s="398"/>
    </row>
    <row r="91" spans="1:24" s="399" customFormat="1" ht="15" customHeight="1">
      <c r="A91" s="903"/>
      <c r="B91" s="904"/>
      <c r="C91" s="904"/>
      <c r="D91" s="905"/>
      <c r="E91" s="393" t="s">
        <v>309</v>
      </c>
      <c r="F91" s="923" t="s">
        <v>807</v>
      </c>
      <c r="G91" s="923"/>
      <c r="H91" s="923"/>
      <c r="I91" s="923"/>
      <c r="J91" s="923"/>
      <c r="K91" s="923"/>
      <c r="L91" s="923"/>
      <c r="M91" s="923"/>
      <c r="N91" s="923"/>
      <c r="O91" s="923"/>
      <c r="P91" s="923"/>
      <c r="Q91" s="923"/>
      <c r="R91" s="923"/>
      <c r="S91" s="923"/>
      <c r="T91" s="923"/>
      <c r="U91" s="923"/>
      <c r="V91" s="923"/>
      <c r="W91" s="398"/>
    </row>
    <row r="92" spans="1:24" s="399" customFormat="1" ht="15" customHeight="1">
      <c r="A92" s="903"/>
      <c r="B92" s="904"/>
      <c r="C92" s="904"/>
      <c r="D92" s="905"/>
      <c r="E92" s="393" t="s">
        <v>570</v>
      </c>
      <c r="F92" s="923" t="s">
        <v>567</v>
      </c>
      <c r="G92" s="923"/>
      <c r="H92" s="923"/>
      <c r="I92" s="923"/>
      <c r="J92" s="923"/>
      <c r="K92" s="923"/>
      <c r="L92" s="923"/>
      <c r="M92" s="923"/>
      <c r="N92" s="923"/>
      <c r="O92" s="923"/>
      <c r="P92" s="923"/>
      <c r="Q92" s="923"/>
      <c r="R92" s="923"/>
      <c r="S92" s="923"/>
      <c r="T92" s="923"/>
      <c r="U92" s="923"/>
      <c r="V92" s="923"/>
      <c r="W92" s="398"/>
    </row>
    <row r="93" spans="1:24" s="399" customFormat="1" ht="15.95" customHeight="1">
      <c r="A93" s="903"/>
      <c r="B93" s="904"/>
      <c r="C93" s="904"/>
      <c r="D93" s="905"/>
      <c r="E93" s="392">
        <v>2</v>
      </c>
      <c r="F93" s="923" t="s">
        <v>484</v>
      </c>
      <c r="G93" s="923"/>
      <c r="H93" s="923"/>
      <c r="I93" s="923"/>
      <c r="J93" s="923"/>
      <c r="K93" s="923"/>
      <c r="L93" s="923"/>
      <c r="M93" s="923"/>
      <c r="N93" s="923"/>
      <c r="O93" s="923"/>
      <c r="P93" s="923"/>
      <c r="Q93" s="923"/>
      <c r="R93" s="923"/>
      <c r="S93" s="923"/>
      <c r="T93" s="923"/>
      <c r="U93" s="923"/>
      <c r="V93" s="923"/>
      <c r="W93" s="398"/>
    </row>
    <row r="94" spans="1:24" s="399" customFormat="1" ht="15.95" customHeight="1">
      <c r="A94" s="919"/>
      <c r="B94" s="920"/>
      <c r="C94" s="920"/>
      <c r="D94" s="921"/>
      <c r="E94" s="392">
        <v>3</v>
      </c>
      <c r="F94" s="906" t="s">
        <v>809</v>
      </c>
      <c r="G94" s="907"/>
      <c r="H94" s="907"/>
      <c r="I94" s="907"/>
      <c r="J94" s="907"/>
      <c r="K94" s="907"/>
      <c r="L94" s="907"/>
      <c r="M94" s="907"/>
      <c r="N94" s="907"/>
      <c r="O94" s="907"/>
      <c r="P94" s="907"/>
      <c r="Q94" s="907"/>
      <c r="R94" s="907"/>
      <c r="S94" s="907"/>
      <c r="T94" s="907"/>
      <c r="U94" s="907"/>
      <c r="V94" s="922"/>
      <c r="W94" s="398"/>
    </row>
    <row r="95" spans="1:24" s="383" customFormat="1" ht="30" customHeight="1">
      <c r="A95" s="932" t="s">
        <v>886</v>
      </c>
      <c r="B95" s="933"/>
      <c r="C95" s="933"/>
      <c r="D95" s="934"/>
      <c r="E95" s="459" t="s">
        <v>887</v>
      </c>
      <c r="F95" s="914" t="s">
        <v>888</v>
      </c>
      <c r="G95" s="915"/>
      <c r="H95" s="915"/>
      <c r="I95" s="915"/>
      <c r="J95" s="915"/>
      <c r="K95" s="915"/>
      <c r="L95" s="915"/>
      <c r="M95" s="915"/>
      <c r="N95" s="915"/>
      <c r="O95" s="915"/>
      <c r="P95" s="915"/>
      <c r="Q95" s="915"/>
      <c r="R95" s="915"/>
      <c r="S95" s="915"/>
      <c r="T95" s="915"/>
      <c r="U95" s="915"/>
      <c r="V95" s="938"/>
      <c r="W95" s="461"/>
      <c r="X95" s="453"/>
    </row>
    <row r="96" spans="1:24" s="383" customFormat="1" ht="30" customHeight="1">
      <c r="A96" s="935"/>
      <c r="B96" s="936"/>
      <c r="C96" s="936"/>
      <c r="D96" s="937"/>
      <c r="E96" s="459" t="s">
        <v>889</v>
      </c>
      <c r="F96" s="914" t="s">
        <v>890</v>
      </c>
      <c r="G96" s="915"/>
      <c r="H96" s="915"/>
      <c r="I96" s="915"/>
      <c r="J96" s="915"/>
      <c r="K96" s="915"/>
      <c r="L96" s="915"/>
      <c r="M96" s="915"/>
      <c r="N96" s="915"/>
      <c r="O96" s="915"/>
      <c r="P96" s="915"/>
      <c r="Q96" s="915"/>
      <c r="R96" s="915"/>
      <c r="S96" s="915"/>
      <c r="T96" s="915"/>
      <c r="U96" s="915"/>
      <c r="V96" s="915"/>
      <c r="W96" s="461"/>
      <c r="X96" s="453"/>
    </row>
    <row r="97" spans="1:35" s="383" customFormat="1" ht="15" customHeight="1">
      <c r="A97" s="908"/>
      <c r="B97" s="909"/>
      <c r="C97" s="909"/>
      <c r="D97" s="910"/>
      <c r="E97" s="459" t="s">
        <v>891</v>
      </c>
      <c r="F97" s="914" t="s">
        <v>892</v>
      </c>
      <c r="G97" s="915"/>
      <c r="H97" s="915"/>
      <c r="I97" s="915"/>
      <c r="J97" s="915"/>
      <c r="K97" s="915"/>
      <c r="L97" s="915"/>
      <c r="M97" s="915"/>
      <c r="N97" s="915"/>
      <c r="O97" s="915"/>
      <c r="P97" s="915"/>
      <c r="Q97" s="915"/>
      <c r="R97" s="915"/>
      <c r="S97" s="915"/>
      <c r="T97" s="915"/>
      <c r="U97" s="915"/>
      <c r="V97" s="915"/>
      <c r="W97" s="461"/>
      <c r="X97" s="453"/>
    </row>
    <row r="98" spans="1:35" s="383" customFormat="1" ht="15" customHeight="1">
      <c r="A98" s="908"/>
      <c r="B98" s="909"/>
      <c r="C98" s="909"/>
      <c r="D98" s="910"/>
      <c r="E98" s="459" t="s">
        <v>893</v>
      </c>
      <c r="F98" s="914" t="s">
        <v>894</v>
      </c>
      <c r="G98" s="915"/>
      <c r="H98" s="915"/>
      <c r="I98" s="915"/>
      <c r="J98" s="915"/>
      <c r="K98" s="915"/>
      <c r="L98" s="915"/>
      <c r="M98" s="915"/>
      <c r="N98" s="915"/>
      <c r="O98" s="915"/>
      <c r="P98" s="915"/>
      <c r="Q98" s="915"/>
      <c r="R98" s="915"/>
      <c r="S98" s="915"/>
      <c r="T98" s="915"/>
      <c r="U98" s="915"/>
      <c r="V98" s="915"/>
      <c r="W98" s="461"/>
      <c r="X98" s="453"/>
    </row>
    <row r="99" spans="1:35" s="383" customFormat="1" ht="42" customHeight="1">
      <c r="A99" s="908"/>
      <c r="B99" s="909"/>
      <c r="C99" s="909"/>
      <c r="D99" s="910"/>
      <c r="E99" s="459" t="s">
        <v>895</v>
      </c>
      <c r="F99" s="914" t="s">
        <v>896</v>
      </c>
      <c r="G99" s="915"/>
      <c r="H99" s="915"/>
      <c r="I99" s="915"/>
      <c r="J99" s="915"/>
      <c r="K99" s="915"/>
      <c r="L99" s="915"/>
      <c r="M99" s="915"/>
      <c r="N99" s="915"/>
      <c r="O99" s="915"/>
      <c r="P99" s="915"/>
      <c r="Q99" s="915"/>
      <c r="R99" s="915"/>
      <c r="S99" s="915"/>
      <c r="T99" s="915"/>
      <c r="U99" s="915"/>
      <c r="V99" s="915"/>
      <c r="W99" s="461"/>
      <c r="X99" s="453"/>
    </row>
    <row r="100" spans="1:35" s="383" customFormat="1" ht="15.95" customHeight="1">
      <c r="A100" s="908"/>
      <c r="B100" s="909"/>
      <c r="C100" s="909"/>
      <c r="D100" s="910"/>
      <c r="E100" s="459" t="s">
        <v>897</v>
      </c>
      <c r="F100" s="914" t="s">
        <v>898</v>
      </c>
      <c r="G100" s="915"/>
      <c r="H100" s="915"/>
      <c r="I100" s="915"/>
      <c r="J100" s="915"/>
      <c r="K100" s="915"/>
      <c r="L100" s="915"/>
      <c r="M100" s="915"/>
      <c r="N100" s="915"/>
      <c r="O100" s="915"/>
      <c r="P100" s="915"/>
      <c r="Q100" s="915"/>
      <c r="R100" s="915"/>
      <c r="S100" s="915"/>
      <c r="T100" s="915"/>
      <c r="U100" s="915"/>
      <c r="V100" s="915"/>
      <c r="W100" s="461"/>
      <c r="X100" s="453"/>
    </row>
    <row r="101" spans="1:35" s="383" customFormat="1" ht="30" customHeight="1">
      <c r="A101" s="908"/>
      <c r="B101" s="909"/>
      <c r="C101" s="909"/>
      <c r="D101" s="910"/>
      <c r="E101" s="459" t="s">
        <v>899</v>
      </c>
      <c r="F101" s="914" t="s">
        <v>900</v>
      </c>
      <c r="G101" s="915"/>
      <c r="H101" s="915"/>
      <c r="I101" s="915"/>
      <c r="J101" s="915"/>
      <c r="K101" s="915"/>
      <c r="L101" s="915"/>
      <c r="M101" s="915"/>
      <c r="N101" s="915"/>
      <c r="O101" s="915"/>
      <c r="P101" s="915"/>
      <c r="Q101" s="915"/>
      <c r="R101" s="915"/>
      <c r="S101" s="915"/>
      <c r="T101" s="915"/>
      <c r="U101" s="915"/>
      <c r="V101" s="915"/>
      <c r="W101" s="461"/>
      <c r="X101" s="453"/>
      <c r="AA101" s="992"/>
      <c r="AB101" s="992"/>
      <c r="AC101" s="992"/>
      <c r="AD101" s="992"/>
      <c r="AE101" s="992"/>
      <c r="AF101" s="992"/>
      <c r="AG101" s="992"/>
      <c r="AH101" s="992"/>
      <c r="AI101" s="992"/>
    </row>
    <row r="102" spans="1:35" s="383" customFormat="1" ht="30" customHeight="1">
      <c r="A102" s="908"/>
      <c r="B102" s="909"/>
      <c r="C102" s="909"/>
      <c r="D102" s="910"/>
      <c r="E102" s="459" t="s">
        <v>901</v>
      </c>
      <c r="F102" s="914" t="s">
        <v>902</v>
      </c>
      <c r="G102" s="915"/>
      <c r="H102" s="915"/>
      <c r="I102" s="915"/>
      <c r="J102" s="915"/>
      <c r="K102" s="915"/>
      <c r="L102" s="915"/>
      <c r="M102" s="915"/>
      <c r="N102" s="915"/>
      <c r="O102" s="915"/>
      <c r="P102" s="915"/>
      <c r="Q102" s="915"/>
      <c r="R102" s="915"/>
      <c r="S102" s="915"/>
      <c r="T102" s="915"/>
      <c r="U102" s="915"/>
      <c r="V102" s="915"/>
      <c r="W102" s="461"/>
      <c r="X102" s="453"/>
      <c r="AA102" s="993"/>
      <c r="AB102" s="993"/>
      <c r="AC102" s="993"/>
      <c r="AD102" s="993"/>
      <c r="AE102" s="993"/>
      <c r="AF102" s="993"/>
      <c r="AG102" s="993"/>
      <c r="AH102" s="993"/>
      <c r="AI102" s="993"/>
    </row>
    <row r="103" spans="1:35" s="383" customFormat="1" ht="42" customHeight="1">
      <c r="A103" s="908"/>
      <c r="B103" s="909"/>
      <c r="C103" s="909"/>
      <c r="D103" s="910"/>
      <c r="E103" s="459" t="s">
        <v>903</v>
      </c>
      <c r="F103" s="914" t="s">
        <v>904</v>
      </c>
      <c r="G103" s="915"/>
      <c r="H103" s="915"/>
      <c r="I103" s="915"/>
      <c r="J103" s="915"/>
      <c r="K103" s="915"/>
      <c r="L103" s="915"/>
      <c r="M103" s="915"/>
      <c r="N103" s="915"/>
      <c r="O103" s="915"/>
      <c r="P103" s="915"/>
      <c r="Q103" s="915"/>
      <c r="R103" s="915"/>
      <c r="S103" s="915"/>
      <c r="T103" s="915"/>
      <c r="U103" s="915"/>
      <c r="V103" s="915"/>
      <c r="W103" s="461"/>
      <c r="X103" s="453"/>
    </row>
    <row r="104" spans="1:35" s="383" customFormat="1" ht="42" customHeight="1">
      <c r="A104" s="916"/>
      <c r="B104" s="917"/>
      <c r="C104" s="917"/>
      <c r="D104" s="918"/>
      <c r="E104" s="459" t="s">
        <v>905</v>
      </c>
      <c r="F104" s="906" t="s">
        <v>815</v>
      </c>
      <c r="G104" s="907"/>
      <c r="H104" s="907"/>
      <c r="I104" s="907"/>
      <c r="J104" s="907"/>
      <c r="K104" s="907"/>
      <c r="L104" s="907"/>
      <c r="M104" s="907"/>
      <c r="N104" s="907"/>
      <c r="O104" s="907"/>
      <c r="P104" s="907"/>
      <c r="Q104" s="907"/>
      <c r="R104" s="907"/>
      <c r="S104" s="907"/>
      <c r="T104" s="907"/>
      <c r="U104" s="907"/>
      <c r="V104" s="907"/>
      <c r="W104" s="455"/>
      <c r="X104" s="453"/>
    </row>
    <row r="105" spans="1:35" s="387" customFormat="1" ht="14.25" customHeight="1">
      <c r="A105" s="929" t="s">
        <v>60</v>
      </c>
      <c r="B105" s="929"/>
      <c r="C105" s="929"/>
      <c r="D105" s="929"/>
      <c r="E105" s="445"/>
      <c r="F105" s="930" t="s">
        <v>61</v>
      </c>
      <c r="G105" s="930"/>
      <c r="H105" s="930"/>
      <c r="I105" s="930"/>
      <c r="J105" s="930"/>
      <c r="K105" s="930"/>
      <c r="L105" s="930"/>
      <c r="M105" s="930"/>
      <c r="N105" s="930"/>
      <c r="O105" s="930"/>
      <c r="P105" s="930"/>
      <c r="Q105" s="930"/>
      <c r="R105" s="930"/>
      <c r="S105" s="930"/>
      <c r="T105" s="930"/>
      <c r="U105" s="930"/>
      <c r="V105" s="930"/>
      <c r="W105" s="454" t="s">
        <v>62</v>
      </c>
    </row>
    <row r="106" spans="1:35" s="383" customFormat="1" ht="32.1" customHeight="1">
      <c r="A106" s="932" t="s">
        <v>906</v>
      </c>
      <c r="B106" s="933"/>
      <c r="C106" s="933"/>
      <c r="D106" s="934"/>
      <c r="E106" s="459" t="s">
        <v>887</v>
      </c>
      <c r="F106" s="914" t="s">
        <v>888</v>
      </c>
      <c r="G106" s="915"/>
      <c r="H106" s="915"/>
      <c r="I106" s="915"/>
      <c r="J106" s="915"/>
      <c r="K106" s="915"/>
      <c r="L106" s="915"/>
      <c r="M106" s="915"/>
      <c r="N106" s="915"/>
      <c r="O106" s="915"/>
      <c r="P106" s="915"/>
      <c r="Q106" s="915"/>
      <c r="R106" s="915"/>
      <c r="S106" s="915"/>
      <c r="T106" s="915"/>
      <c r="U106" s="915"/>
      <c r="V106" s="915"/>
      <c r="W106" s="461"/>
      <c r="X106" s="453"/>
    </row>
    <row r="107" spans="1:35" s="383" customFormat="1" ht="30" customHeight="1">
      <c r="A107" s="935"/>
      <c r="B107" s="936"/>
      <c r="C107" s="936"/>
      <c r="D107" s="937"/>
      <c r="E107" s="459" t="s">
        <v>889</v>
      </c>
      <c r="F107" s="914" t="s">
        <v>907</v>
      </c>
      <c r="G107" s="915"/>
      <c r="H107" s="915"/>
      <c r="I107" s="915"/>
      <c r="J107" s="915"/>
      <c r="K107" s="915"/>
      <c r="L107" s="915"/>
      <c r="M107" s="915"/>
      <c r="N107" s="915"/>
      <c r="O107" s="915"/>
      <c r="P107" s="915"/>
      <c r="Q107" s="915"/>
      <c r="R107" s="915"/>
      <c r="S107" s="915"/>
      <c r="T107" s="915"/>
      <c r="U107" s="915"/>
      <c r="V107" s="915"/>
      <c r="W107" s="461"/>
      <c r="X107" s="453"/>
    </row>
    <row r="108" spans="1:35" s="383" customFormat="1" ht="15" customHeight="1">
      <c r="A108" s="908"/>
      <c r="B108" s="909"/>
      <c r="C108" s="909"/>
      <c r="D108" s="910"/>
      <c r="E108" s="459" t="s">
        <v>891</v>
      </c>
      <c r="F108" s="914" t="s">
        <v>908</v>
      </c>
      <c r="G108" s="915"/>
      <c r="H108" s="915"/>
      <c r="I108" s="915"/>
      <c r="J108" s="915"/>
      <c r="K108" s="915"/>
      <c r="L108" s="915"/>
      <c r="M108" s="915"/>
      <c r="N108" s="915"/>
      <c r="O108" s="915"/>
      <c r="P108" s="915"/>
      <c r="Q108" s="915"/>
      <c r="R108" s="915"/>
      <c r="S108" s="915"/>
      <c r="T108" s="915"/>
      <c r="U108" s="915"/>
      <c r="V108" s="915"/>
      <c r="W108" s="461"/>
      <c r="X108" s="453"/>
    </row>
    <row r="109" spans="1:35" s="383" customFormat="1" ht="15" customHeight="1">
      <c r="A109" s="908"/>
      <c r="B109" s="909"/>
      <c r="C109" s="909"/>
      <c r="D109" s="910"/>
      <c r="E109" s="459" t="s">
        <v>893</v>
      </c>
      <c r="F109" s="914" t="s">
        <v>894</v>
      </c>
      <c r="G109" s="915"/>
      <c r="H109" s="915"/>
      <c r="I109" s="915"/>
      <c r="J109" s="915"/>
      <c r="K109" s="915"/>
      <c r="L109" s="915"/>
      <c r="M109" s="915"/>
      <c r="N109" s="915"/>
      <c r="O109" s="915"/>
      <c r="P109" s="915"/>
      <c r="Q109" s="915"/>
      <c r="R109" s="915"/>
      <c r="S109" s="915"/>
      <c r="T109" s="915"/>
      <c r="U109" s="915"/>
      <c r="V109" s="915"/>
      <c r="W109" s="461"/>
      <c r="X109" s="453"/>
    </row>
    <row r="110" spans="1:35" s="383" customFormat="1" ht="45" customHeight="1">
      <c r="A110" s="908"/>
      <c r="B110" s="909"/>
      <c r="C110" s="909"/>
      <c r="D110" s="910"/>
      <c r="E110" s="459" t="s">
        <v>909</v>
      </c>
      <c r="F110" s="914" t="s">
        <v>642</v>
      </c>
      <c r="G110" s="915"/>
      <c r="H110" s="915"/>
      <c r="I110" s="915"/>
      <c r="J110" s="915"/>
      <c r="K110" s="915"/>
      <c r="L110" s="915"/>
      <c r="M110" s="915"/>
      <c r="N110" s="915"/>
      <c r="O110" s="915"/>
      <c r="P110" s="915"/>
      <c r="Q110" s="915"/>
      <c r="R110" s="915"/>
      <c r="S110" s="915"/>
      <c r="T110" s="915"/>
      <c r="U110" s="915"/>
      <c r="V110" s="915"/>
      <c r="W110" s="461"/>
      <c r="X110" s="453"/>
    </row>
    <row r="111" spans="1:35" s="383" customFormat="1" ht="15.95" customHeight="1">
      <c r="A111" s="908"/>
      <c r="B111" s="909"/>
      <c r="C111" s="909"/>
      <c r="D111" s="910"/>
      <c r="E111" s="459" t="s">
        <v>897</v>
      </c>
      <c r="F111" s="914" t="s">
        <v>910</v>
      </c>
      <c r="G111" s="915"/>
      <c r="H111" s="915"/>
      <c r="I111" s="915"/>
      <c r="J111" s="915"/>
      <c r="K111" s="915"/>
      <c r="L111" s="915"/>
      <c r="M111" s="915"/>
      <c r="N111" s="915"/>
      <c r="O111" s="915"/>
      <c r="P111" s="915"/>
      <c r="Q111" s="915"/>
      <c r="R111" s="915"/>
      <c r="S111" s="915"/>
      <c r="T111" s="915"/>
      <c r="U111" s="915"/>
      <c r="V111" s="915"/>
      <c r="W111" s="461"/>
      <c r="X111" s="453"/>
    </row>
    <row r="112" spans="1:35" s="383" customFormat="1" ht="32.1" customHeight="1">
      <c r="A112" s="908"/>
      <c r="B112" s="909"/>
      <c r="C112" s="909"/>
      <c r="D112" s="910"/>
      <c r="E112" s="459" t="s">
        <v>911</v>
      </c>
      <c r="F112" s="914" t="s">
        <v>900</v>
      </c>
      <c r="G112" s="915"/>
      <c r="H112" s="915"/>
      <c r="I112" s="915"/>
      <c r="J112" s="915"/>
      <c r="K112" s="915"/>
      <c r="L112" s="915"/>
      <c r="M112" s="915"/>
      <c r="N112" s="915"/>
      <c r="O112" s="915"/>
      <c r="P112" s="915"/>
      <c r="Q112" s="915"/>
      <c r="R112" s="915"/>
      <c r="S112" s="915"/>
      <c r="T112" s="915"/>
      <c r="U112" s="915"/>
      <c r="V112" s="915"/>
      <c r="W112" s="461"/>
      <c r="X112" s="453"/>
    </row>
    <row r="113" spans="1:24" s="383" customFormat="1" ht="32.1" customHeight="1">
      <c r="A113" s="908"/>
      <c r="B113" s="909"/>
      <c r="C113" s="909"/>
      <c r="D113" s="910"/>
      <c r="E113" s="459" t="s">
        <v>901</v>
      </c>
      <c r="F113" s="914" t="s">
        <v>912</v>
      </c>
      <c r="G113" s="915"/>
      <c r="H113" s="915"/>
      <c r="I113" s="915"/>
      <c r="J113" s="915"/>
      <c r="K113" s="915"/>
      <c r="L113" s="915"/>
      <c r="M113" s="915"/>
      <c r="N113" s="915"/>
      <c r="O113" s="915"/>
      <c r="P113" s="915"/>
      <c r="Q113" s="915"/>
      <c r="R113" s="915"/>
      <c r="S113" s="915"/>
      <c r="T113" s="915"/>
      <c r="U113" s="915"/>
      <c r="V113" s="915"/>
      <c r="W113" s="461"/>
      <c r="X113" s="453"/>
    </row>
    <row r="114" spans="1:24" s="383" customFormat="1" ht="45" customHeight="1">
      <c r="A114" s="916"/>
      <c r="B114" s="917"/>
      <c r="C114" s="917"/>
      <c r="D114" s="918"/>
      <c r="E114" s="459" t="s">
        <v>913</v>
      </c>
      <c r="F114" s="906" t="s">
        <v>914</v>
      </c>
      <c r="G114" s="907"/>
      <c r="H114" s="907"/>
      <c r="I114" s="907"/>
      <c r="J114" s="907"/>
      <c r="K114" s="907"/>
      <c r="L114" s="907"/>
      <c r="M114" s="907"/>
      <c r="N114" s="907"/>
      <c r="O114" s="907"/>
      <c r="P114" s="907"/>
      <c r="Q114" s="907"/>
      <c r="R114" s="907"/>
      <c r="S114" s="907"/>
      <c r="T114" s="907"/>
      <c r="U114" s="907"/>
      <c r="V114" s="907"/>
      <c r="W114" s="455"/>
      <c r="X114" s="453"/>
    </row>
    <row r="115" spans="1:24" s="383" customFormat="1" ht="30" customHeight="1">
      <c r="A115" s="932" t="s">
        <v>915</v>
      </c>
      <c r="B115" s="933"/>
      <c r="C115" s="933"/>
      <c r="D115" s="934"/>
      <c r="E115" s="459" t="s">
        <v>916</v>
      </c>
      <c r="F115" s="914" t="s">
        <v>917</v>
      </c>
      <c r="G115" s="915"/>
      <c r="H115" s="915"/>
      <c r="I115" s="915"/>
      <c r="J115" s="915"/>
      <c r="K115" s="915"/>
      <c r="L115" s="915"/>
      <c r="M115" s="915"/>
      <c r="N115" s="915"/>
      <c r="O115" s="915"/>
      <c r="P115" s="915"/>
      <c r="Q115" s="915"/>
      <c r="R115" s="915"/>
      <c r="S115" s="915"/>
      <c r="T115" s="915"/>
      <c r="U115" s="915"/>
      <c r="V115" s="915"/>
      <c r="W115" s="461"/>
      <c r="X115" s="453"/>
    </row>
    <row r="116" spans="1:24" s="383" customFormat="1" ht="30" customHeight="1">
      <c r="A116" s="935"/>
      <c r="B116" s="936"/>
      <c r="C116" s="936"/>
      <c r="D116" s="937"/>
      <c r="E116" s="459" t="s">
        <v>918</v>
      </c>
      <c r="F116" s="914" t="s">
        <v>907</v>
      </c>
      <c r="G116" s="915"/>
      <c r="H116" s="915"/>
      <c r="I116" s="915"/>
      <c r="J116" s="915"/>
      <c r="K116" s="915"/>
      <c r="L116" s="915"/>
      <c r="M116" s="915"/>
      <c r="N116" s="915"/>
      <c r="O116" s="915"/>
      <c r="P116" s="915"/>
      <c r="Q116" s="915"/>
      <c r="R116" s="915"/>
      <c r="S116" s="915"/>
      <c r="T116" s="915"/>
      <c r="U116" s="915"/>
      <c r="V116" s="915"/>
      <c r="W116" s="461"/>
      <c r="X116" s="453"/>
    </row>
    <row r="117" spans="1:24" s="383" customFormat="1" ht="15" customHeight="1">
      <c r="A117" s="908"/>
      <c r="B117" s="909"/>
      <c r="C117" s="909"/>
      <c r="D117" s="910"/>
      <c r="E117" s="459" t="s">
        <v>919</v>
      </c>
      <c r="F117" s="914" t="s">
        <v>892</v>
      </c>
      <c r="G117" s="915"/>
      <c r="H117" s="915"/>
      <c r="I117" s="915"/>
      <c r="J117" s="915"/>
      <c r="K117" s="915"/>
      <c r="L117" s="915"/>
      <c r="M117" s="915"/>
      <c r="N117" s="915"/>
      <c r="O117" s="915"/>
      <c r="P117" s="915"/>
      <c r="Q117" s="915"/>
      <c r="R117" s="915"/>
      <c r="S117" s="915"/>
      <c r="T117" s="915"/>
      <c r="U117" s="915"/>
      <c r="V117" s="915"/>
      <c r="W117" s="461"/>
      <c r="X117" s="453"/>
    </row>
    <row r="118" spans="1:24" s="383" customFormat="1" ht="15" customHeight="1">
      <c r="A118" s="908"/>
      <c r="B118" s="909"/>
      <c r="C118" s="909"/>
      <c r="D118" s="910"/>
      <c r="E118" s="459" t="s">
        <v>920</v>
      </c>
      <c r="F118" s="914" t="s">
        <v>921</v>
      </c>
      <c r="G118" s="915"/>
      <c r="H118" s="915"/>
      <c r="I118" s="915"/>
      <c r="J118" s="915"/>
      <c r="K118" s="915"/>
      <c r="L118" s="915"/>
      <c r="M118" s="915"/>
      <c r="N118" s="915"/>
      <c r="O118" s="915"/>
      <c r="P118" s="915"/>
      <c r="Q118" s="915"/>
      <c r="R118" s="915"/>
      <c r="S118" s="915"/>
      <c r="T118" s="915"/>
      <c r="U118" s="915"/>
      <c r="V118" s="915"/>
      <c r="W118" s="461"/>
      <c r="X118" s="453"/>
    </row>
    <row r="119" spans="1:24" s="383" customFormat="1" ht="45" customHeight="1">
      <c r="A119" s="908"/>
      <c r="B119" s="909"/>
      <c r="C119" s="909"/>
      <c r="D119" s="910"/>
      <c r="E119" s="459" t="s">
        <v>922</v>
      </c>
      <c r="F119" s="914" t="s">
        <v>923</v>
      </c>
      <c r="G119" s="915"/>
      <c r="H119" s="915"/>
      <c r="I119" s="915"/>
      <c r="J119" s="915"/>
      <c r="K119" s="915"/>
      <c r="L119" s="915"/>
      <c r="M119" s="915"/>
      <c r="N119" s="915"/>
      <c r="O119" s="915"/>
      <c r="P119" s="915"/>
      <c r="Q119" s="915"/>
      <c r="R119" s="915"/>
      <c r="S119" s="915"/>
      <c r="T119" s="915"/>
      <c r="U119" s="915"/>
      <c r="V119" s="915"/>
      <c r="W119" s="461"/>
      <c r="X119" s="453"/>
    </row>
    <row r="120" spans="1:24" s="383" customFormat="1" ht="15.95" customHeight="1">
      <c r="A120" s="908"/>
      <c r="B120" s="909"/>
      <c r="C120" s="909"/>
      <c r="D120" s="910"/>
      <c r="E120" s="459" t="s">
        <v>924</v>
      </c>
      <c r="F120" s="914" t="s">
        <v>910</v>
      </c>
      <c r="G120" s="915"/>
      <c r="H120" s="915"/>
      <c r="I120" s="915"/>
      <c r="J120" s="915"/>
      <c r="K120" s="915"/>
      <c r="L120" s="915"/>
      <c r="M120" s="915"/>
      <c r="N120" s="915"/>
      <c r="O120" s="915"/>
      <c r="P120" s="915"/>
      <c r="Q120" s="915"/>
      <c r="R120" s="915"/>
      <c r="S120" s="915"/>
      <c r="T120" s="915"/>
      <c r="U120" s="915"/>
      <c r="V120" s="915"/>
      <c r="W120" s="461"/>
      <c r="X120" s="453"/>
    </row>
    <row r="121" spans="1:24" s="383" customFormat="1" ht="30" customHeight="1">
      <c r="A121" s="908"/>
      <c r="B121" s="909"/>
      <c r="C121" s="909"/>
      <c r="D121" s="910"/>
      <c r="E121" s="459" t="s">
        <v>925</v>
      </c>
      <c r="F121" s="914" t="s">
        <v>926</v>
      </c>
      <c r="G121" s="915"/>
      <c r="H121" s="915"/>
      <c r="I121" s="915"/>
      <c r="J121" s="915"/>
      <c r="K121" s="915"/>
      <c r="L121" s="915"/>
      <c r="M121" s="915"/>
      <c r="N121" s="915"/>
      <c r="O121" s="915"/>
      <c r="P121" s="915"/>
      <c r="Q121" s="915"/>
      <c r="R121" s="915"/>
      <c r="S121" s="915"/>
      <c r="T121" s="915"/>
      <c r="U121" s="915"/>
      <c r="V121" s="915"/>
      <c r="W121" s="461"/>
      <c r="X121" s="453"/>
    </row>
    <row r="122" spans="1:24" s="383" customFormat="1" ht="30" customHeight="1">
      <c r="A122" s="908"/>
      <c r="B122" s="909"/>
      <c r="C122" s="909"/>
      <c r="D122" s="910"/>
      <c r="E122" s="459" t="s">
        <v>927</v>
      </c>
      <c r="F122" s="914" t="s">
        <v>912</v>
      </c>
      <c r="G122" s="915"/>
      <c r="H122" s="915"/>
      <c r="I122" s="915"/>
      <c r="J122" s="915"/>
      <c r="K122" s="915"/>
      <c r="L122" s="915"/>
      <c r="M122" s="915"/>
      <c r="N122" s="915"/>
      <c r="O122" s="915"/>
      <c r="P122" s="915"/>
      <c r="Q122" s="915"/>
      <c r="R122" s="915"/>
      <c r="S122" s="915"/>
      <c r="T122" s="915"/>
      <c r="U122" s="915"/>
      <c r="V122" s="915"/>
      <c r="W122" s="461"/>
      <c r="X122" s="453"/>
    </row>
    <row r="123" spans="1:24" s="383" customFormat="1" ht="45" customHeight="1">
      <c r="A123" s="916"/>
      <c r="B123" s="917"/>
      <c r="C123" s="917"/>
      <c r="D123" s="918"/>
      <c r="E123" s="459" t="s">
        <v>928</v>
      </c>
      <c r="F123" s="906" t="s">
        <v>929</v>
      </c>
      <c r="G123" s="907"/>
      <c r="H123" s="907"/>
      <c r="I123" s="907"/>
      <c r="J123" s="907"/>
      <c r="K123" s="907"/>
      <c r="L123" s="907"/>
      <c r="M123" s="907"/>
      <c r="N123" s="907"/>
      <c r="O123" s="907"/>
      <c r="P123" s="907"/>
      <c r="Q123" s="907"/>
      <c r="R123" s="907"/>
      <c r="S123" s="907"/>
      <c r="T123" s="907"/>
      <c r="U123" s="907"/>
      <c r="V123" s="907"/>
      <c r="W123" s="455"/>
      <c r="X123" s="453"/>
    </row>
    <row r="124" spans="1:24" s="387" customFormat="1" ht="14.25" customHeight="1">
      <c r="A124" s="929" t="s">
        <v>60</v>
      </c>
      <c r="B124" s="929"/>
      <c r="C124" s="929"/>
      <c r="D124" s="929"/>
      <c r="E124" s="445"/>
      <c r="F124" s="930" t="s">
        <v>61</v>
      </c>
      <c r="G124" s="930"/>
      <c r="H124" s="930"/>
      <c r="I124" s="930"/>
      <c r="J124" s="930"/>
      <c r="K124" s="930"/>
      <c r="L124" s="930"/>
      <c r="M124" s="930"/>
      <c r="N124" s="930"/>
      <c r="O124" s="930"/>
      <c r="P124" s="930"/>
      <c r="Q124" s="930"/>
      <c r="R124" s="930"/>
      <c r="S124" s="930"/>
      <c r="T124" s="930"/>
      <c r="U124" s="930"/>
      <c r="V124" s="930"/>
      <c r="W124" s="454" t="s">
        <v>62</v>
      </c>
    </row>
    <row r="125" spans="1:24" s="399" customFormat="1" ht="30" customHeight="1">
      <c r="A125" s="911" t="s">
        <v>930</v>
      </c>
      <c r="B125" s="912"/>
      <c r="C125" s="912"/>
      <c r="D125" s="913"/>
      <c r="E125" s="392">
        <v>1</v>
      </c>
      <c r="F125" s="906" t="s">
        <v>931</v>
      </c>
      <c r="G125" s="907"/>
      <c r="H125" s="907"/>
      <c r="I125" s="907"/>
      <c r="J125" s="907"/>
      <c r="K125" s="907"/>
      <c r="L125" s="907"/>
      <c r="M125" s="907"/>
      <c r="N125" s="907"/>
      <c r="O125" s="907"/>
      <c r="P125" s="907"/>
      <c r="Q125" s="907"/>
      <c r="R125" s="907"/>
      <c r="S125" s="907"/>
      <c r="T125" s="907"/>
      <c r="U125" s="907"/>
      <c r="V125" s="907"/>
      <c r="W125" s="455"/>
      <c r="X125" s="463"/>
    </row>
    <row r="126" spans="1:24" s="399" customFormat="1" ht="30" customHeight="1">
      <c r="A126" s="903"/>
      <c r="B126" s="904"/>
      <c r="C126" s="904"/>
      <c r="D126" s="905"/>
      <c r="E126" s="393" t="s">
        <v>932</v>
      </c>
      <c r="F126" s="906" t="s">
        <v>933</v>
      </c>
      <c r="G126" s="907"/>
      <c r="H126" s="907"/>
      <c r="I126" s="907"/>
      <c r="J126" s="907"/>
      <c r="K126" s="907"/>
      <c r="L126" s="907"/>
      <c r="M126" s="907"/>
      <c r="N126" s="907"/>
      <c r="O126" s="907"/>
      <c r="P126" s="907"/>
      <c r="Q126" s="907"/>
      <c r="R126" s="907"/>
      <c r="S126" s="907"/>
      <c r="T126" s="907"/>
      <c r="U126" s="907"/>
      <c r="V126" s="907"/>
      <c r="W126" s="455"/>
      <c r="X126" s="463"/>
    </row>
    <row r="127" spans="1:24" s="399" customFormat="1" ht="45" customHeight="1">
      <c r="A127" s="903"/>
      <c r="B127" s="904"/>
      <c r="C127" s="904"/>
      <c r="D127" s="905"/>
      <c r="E127" s="393" t="s">
        <v>934</v>
      </c>
      <c r="F127" s="906" t="s">
        <v>935</v>
      </c>
      <c r="G127" s="907"/>
      <c r="H127" s="907"/>
      <c r="I127" s="907"/>
      <c r="J127" s="907"/>
      <c r="K127" s="907"/>
      <c r="L127" s="907"/>
      <c r="M127" s="907"/>
      <c r="N127" s="907"/>
      <c r="O127" s="907"/>
      <c r="P127" s="907"/>
      <c r="Q127" s="907"/>
      <c r="R127" s="907"/>
      <c r="S127" s="907"/>
      <c r="T127" s="907"/>
      <c r="U127" s="907"/>
      <c r="V127" s="907"/>
      <c r="W127" s="455"/>
      <c r="X127" s="463"/>
    </row>
    <row r="128" spans="1:24" s="399" customFormat="1" ht="45" customHeight="1">
      <c r="A128" s="903"/>
      <c r="B128" s="904"/>
      <c r="C128" s="904"/>
      <c r="D128" s="905"/>
      <c r="E128" s="393" t="s">
        <v>936</v>
      </c>
      <c r="F128" s="906" t="s">
        <v>937</v>
      </c>
      <c r="G128" s="907"/>
      <c r="H128" s="907"/>
      <c r="I128" s="907"/>
      <c r="J128" s="907"/>
      <c r="K128" s="907"/>
      <c r="L128" s="907"/>
      <c r="M128" s="907"/>
      <c r="N128" s="907"/>
      <c r="O128" s="907"/>
      <c r="P128" s="907"/>
      <c r="Q128" s="907"/>
      <c r="R128" s="907"/>
      <c r="S128" s="907"/>
      <c r="T128" s="907"/>
      <c r="U128" s="907"/>
      <c r="V128" s="907"/>
      <c r="W128" s="455"/>
      <c r="X128" s="463"/>
    </row>
    <row r="129" spans="1:24" s="399" customFormat="1" ht="15" customHeight="1">
      <c r="A129" s="903"/>
      <c r="B129" s="904"/>
      <c r="C129" s="904"/>
      <c r="D129" s="905"/>
      <c r="E129" s="393" t="s">
        <v>938</v>
      </c>
      <c r="F129" s="906" t="s">
        <v>939</v>
      </c>
      <c r="G129" s="907"/>
      <c r="H129" s="907"/>
      <c r="I129" s="907"/>
      <c r="J129" s="907"/>
      <c r="K129" s="907"/>
      <c r="L129" s="907"/>
      <c r="M129" s="907"/>
      <c r="N129" s="907"/>
      <c r="O129" s="907"/>
      <c r="P129" s="907"/>
      <c r="Q129" s="907"/>
      <c r="R129" s="907"/>
      <c r="S129" s="907"/>
      <c r="T129" s="907"/>
      <c r="U129" s="907"/>
      <c r="V129" s="907"/>
      <c r="W129" s="455"/>
      <c r="X129" s="463"/>
    </row>
    <row r="130" spans="1:24" s="399" customFormat="1" ht="30" customHeight="1">
      <c r="A130" s="903"/>
      <c r="B130" s="904"/>
      <c r="C130" s="904"/>
      <c r="D130" s="905"/>
      <c r="E130" s="392">
        <v>3</v>
      </c>
      <c r="F130" s="906" t="s">
        <v>940</v>
      </c>
      <c r="G130" s="907"/>
      <c r="H130" s="907"/>
      <c r="I130" s="907"/>
      <c r="J130" s="907"/>
      <c r="K130" s="907"/>
      <c r="L130" s="907"/>
      <c r="M130" s="907"/>
      <c r="N130" s="907"/>
      <c r="O130" s="907"/>
      <c r="P130" s="907"/>
      <c r="Q130" s="907"/>
      <c r="R130" s="907"/>
      <c r="S130" s="907"/>
      <c r="T130" s="907"/>
      <c r="U130" s="907"/>
      <c r="V130" s="907"/>
      <c r="W130" s="455"/>
      <c r="X130" s="463"/>
    </row>
    <row r="131" spans="1:24" s="399" customFormat="1" ht="15" customHeight="1">
      <c r="A131" s="996"/>
      <c r="B131" s="997"/>
      <c r="C131" s="997"/>
      <c r="D131" s="997"/>
      <c r="E131" s="392">
        <v>4</v>
      </c>
      <c r="F131" s="906" t="s">
        <v>941</v>
      </c>
      <c r="G131" s="907"/>
      <c r="H131" s="907"/>
      <c r="I131" s="907"/>
      <c r="J131" s="907"/>
      <c r="K131" s="907"/>
      <c r="L131" s="907"/>
      <c r="M131" s="907"/>
      <c r="N131" s="907"/>
      <c r="O131" s="907"/>
      <c r="P131" s="907"/>
      <c r="Q131" s="907"/>
      <c r="R131" s="907"/>
      <c r="S131" s="907"/>
      <c r="T131" s="907"/>
      <c r="U131" s="907"/>
      <c r="V131" s="907"/>
      <c r="W131" s="455"/>
      <c r="X131" s="463"/>
    </row>
    <row r="132" spans="1:24" s="399" customFormat="1" ht="15.95" customHeight="1">
      <c r="A132" s="996"/>
      <c r="B132" s="997"/>
      <c r="C132" s="997"/>
      <c r="D132" s="997"/>
      <c r="E132" s="392">
        <v>5</v>
      </c>
      <c r="F132" s="906" t="s">
        <v>942</v>
      </c>
      <c r="G132" s="907"/>
      <c r="H132" s="907"/>
      <c r="I132" s="907"/>
      <c r="J132" s="907"/>
      <c r="K132" s="907"/>
      <c r="L132" s="907"/>
      <c r="M132" s="907"/>
      <c r="N132" s="907"/>
      <c r="O132" s="907"/>
      <c r="P132" s="907"/>
      <c r="Q132" s="907"/>
      <c r="R132" s="907"/>
      <c r="S132" s="907"/>
      <c r="T132" s="907"/>
      <c r="U132" s="907"/>
      <c r="V132" s="907"/>
      <c r="W132" s="455"/>
      <c r="X132" s="463"/>
    </row>
    <row r="133" spans="1:24" s="399" customFormat="1" ht="15.95" customHeight="1">
      <c r="A133" s="996"/>
      <c r="B133" s="997"/>
      <c r="C133" s="997"/>
      <c r="D133" s="997"/>
      <c r="E133" s="392">
        <v>6</v>
      </c>
      <c r="F133" s="906" t="s">
        <v>943</v>
      </c>
      <c r="G133" s="907"/>
      <c r="H133" s="907"/>
      <c r="I133" s="907"/>
      <c r="J133" s="907"/>
      <c r="K133" s="907"/>
      <c r="L133" s="907"/>
      <c r="M133" s="907"/>
      <c r="N133" s="907"/>
      <c r="O133" s="907"/>
      <c r="P133" s="907"/>
      <c r="Q133" s="907"/>
      <c r="R133" s="907"/>
      <c r="S133" s="907"/>
      <c r="T133" s="907"/>
      <c r="U133" s="907"/>
      <c r="V133" s="907"/>
      <c r="W133" s="455"/>
      <c r="X133" s="463"/>
    </row>
    <row r="134" spans="1:24" s="399" customFormat="1" ht="15.95" customHeight="1">
      <c r="A134" s="996"/>
      <c r="B134" s="997"/>
      <c r="C134" s="997"/>
      <c r="D134" s="997"/>
      <c r="E134" s="392">
        <v>7</v>
      </c>
      <c r="F134" s="906" t="s">
        <v>944</v>
      </c>
      <c r="G134" s="907"/>
      <c r="H134" s="907"/>
      <c r="I134" s="907"/>
      <c r="J134" s="907"/>
      <c r="K134" s="907"/>
      <c r="L134" s="907"/>
      <c r="M134" s="907"/>
      <c r="N134" s="907"/>
      <c r="O134" s="907"/>
      <c r="P134" s="907"/>
      <c r="Q134" s="907"/>
      <c r="R134" s="907"/>
      <c r="S134" s="907"/>
      <c r="T134" s="907"/>
      <c r="U134" s="907"/>
      <c r="V134" s="907"/>
      <c r="W134" s="455"/>
      <c r="X134" s="463"/>
    </row>
    <row r="135" spans="1:24" s="399" customFormat="1" ht="30" customHeight="1">
      <c r="A135" s="994"/>
      <c r="B135" s="995"/>
      <c r="C135" s="995"/>
      <c r="D135" s="995"/>
      <c r="E135" s="393" t="s">
        <v>945</v>
      </c>
      <c r="F135" s="906" t="s">
        <v>946</v>
      </c>
      <c r="G135" s="907"/>
      <c r="H135" s="907"/>
      <c r="I135" s="907"/>
      <c r="J135" s="907"/>
      <c r="K135" s="907"/>
      <c r="L135" s="907"/>
      <c r="M135" s="907"/>
      <c r="N135" s="907"/>
      <c r="O135" s="907"/>
      <c r="P135" s="907"/>
      <c r="Q135" s="907"/>
      <c r="R135" s="907"/>
      <c r="S135" s="907"/>
      <c r="T135" s="907"/>
      <c r="U135" s="907"/>
      <c r="V135" s="907"/>
      <c r="W135" s="455"/>
      <c r="X135" s="463"/>
    </row>
    <row r="136" spans="1:24" s="399" customFormat="1" ht="30" customHeight="1">
      <c r="A136" s="911" t="s">
        <v>947</v>
      </c>
      <c r="B136" s="912"/>
      <c r="C136" s="912"/>
      <c r="D136" s="913"/>
      <c r="E136" s="392">
        <v>1</v>
      </c>
      <c r="F136" s="906" t="s">
        <v>948</v>
      </c>
      <c r="G136" s="907"/>
      <c r="H136" s="907"/>
      <c r="I136" s="907"/>
      <c r="J136" s="907"/>
      <c r="K136" s="907"/>
      <c r="L136" s="907"/>
      <c r="M136" s="907"/>
      <c r="N136" s="907"/>
      <c r="O136" s="907"/>
      <c r="P136" s="907"/>
      <c r="Q136" s="907"/>
      <c r="R136" s="907"/>
      <c r="S136" s="907"/>
      <c r="T136" s="907"/>
      <c r="U136" s="907"/>
      <c r="V136" s="907"/>
      <c r="W136" s="455"/>
      <c r="X136" s="463"/>
    </row>
    <row r="137" spans="1:24" s="399" customFormat="1" ht="30" customHeight="1">
      <c r="A137" s="903"/>
      <c r="B137" s="904"/>
      <c r="C137" s="904"/>
      <c r="D137" s="905"/>
      <c r="E137" s="393" t="s">
        <v>949</v>
      </c>
      <c r="F137" s="906" t="s">
        <v>933</v>
      </c>
      <c r="G137" s="907"/>
      <c r="H137" s="907"/>
      <c r="I137" s="907"/>
      <c r="J137" s="907"/>
      <c r="K137" s="907"/>
      <c r="L137" s="907"/>
      <c r="M137" s="907"/>
      <c r="N137" s="907"/>
      <c r="O137" s="907"/>
      <c r="P137" s="907"/>
      <c r="Q137" s="907"/>
      <c r="R137" s="907"/>
      <c r="S137" s="907"/>
      <c r="T137" s="907"/>
      <c r="U137" s="907"/>
      <c r="V137" s="907"/>
      <c r="W137" s="455"/>
      <c r="X137" s="463"/>
    </row>
    <row r="138" spans="1:24" s="399" customFormat="1" ht="45" customHeight="1">
      <c r="A138" s="903"/>
      <c r="B138" s="904"/>
      <c r="C138" s="904"/>
      <c r="D138" s="905"/>
      <c r="E138" s="393" t="s">
        <v>934</v>
      </c>
      <c r="F138" s="906" t="s">
        <v>935</v>
      </c>
      <c r="G138" s="907"/>
      <c r="H138" s="907"/>
      <c r="I138" s="907"/>
      <c r="J138" s="907"/>
      <c r="K138" s="907"/>
      <c r="L138" s="907"/>
      <c r="M138" s="907"/>
      <c r="N138" s="907"/>
      <c r="O138" s="907"/>
      <c r="P138" s="907"/>
      <c r="Q138" s="907"/>
      <c r="R138" s="907"/>
      <c r="S138" s="907"/>
      <c r="T138" s="907"/>
      <c r="U138" s="907"/>
      <c r="V138" s="907"/>
      <c r="W138" s="455"/>
      <c r="X138" s="463"/>
    </row>
    <row r="139" spans="1:24" s="399" customFormat="1" ht="45" customHeight="1">
      <c r="A139" s="903"/>
      <c r="B139" s="904"/>
      <c r="C139" s="904"/>
      <c r="D139" s="905"/>
      <c r="E139" s="393" t="s">
        <v>950</v>
      </c>
      <c r="F139" s="906" t="s">
        <v>937</v>
      </c>
      <c r="G139" s="907"/>
      <c r="H139" s="907"/>
      <c r="I139" s="907"/>
      <c r="J139" s="907"/>
      <c r="K139" s="907"/>
      <c r="L139" s="907"/>
      <c r="M139" s="907"/>
      <c r="N139" s="907"/>
      <c r="O139" s="907"/>
      <c r="P139" s="907"/>
      <c r="Q139" s="907"/>
      <c r="R139" s="907"/>
      <c r="S139" s="907"/>
      <c r="T139" s="907"/>
      <c r="U139" s="907"/>
      <c r="V139" s="907"/>
      <c r="W139" s="455"/>
      <c r="X139" s="463"/>
    </row>
    <row r="140" spans="1:24" s="399" customFormat="1" ht="15" customHeight="1">
      <c r="A140" s="903"/>
      <c r="B140" s="904"/>
      <c r="C140" s="904"/>
      <c r="D140" s="905"/>
      <c r="E140" s="393" t="s">
        <v>951</v>
      </c>
      <c r="F140" s="906" t="s">
        <v>939</v>
      </c>
      <c r="G140" s="907"/>
      <c r="H140" s="907"/>
      <c r="I140" s="907"/>
      <c r="J140" s="907"/>
      <c r="K140" s="907"/>
      <c r="L140" s="907"/>
      <c r="M140" s="907"/>
      <c r="N140" s="907"/>
      <c r="O140" s="907"/>
      <c r="P140" s="907"/>
      <c r="Q140" s="907"/>
      <c r="R140" s="907"/>
      <c r="S140" s="907"/>
      <c r="T140" s="907"/>
      <c r="U140" s="907"/>
      <c r="V140" s="907"/>
      <c r="W140" s="455"/>
      <c r="X140" s="463"/>
    </row>
    <row r="141" spans="1:24" s="399" customFormat="1" ht="30" customHeight="1">
      <c r="A141" s="903"/>
      <c r="B141" s="904"/>
      <c r="C141" s="904"/>
      <c r="D141" s="905"/>
      <c r="E141" s="392">
        <v>3</v>
      </c>
      <c r="F141" s="906" t="s">
        <v>952</v>
      </c>
      <c r="G141" s="907"/>
      <c r="H141" s="907"/>
      <c r="I141" s="907"/>
      <c r="J141" s="907"/>
      <c r="K141" s="907"/>
      <c r="L141" s="907"/>
      <c r="M141" s="907"/>
      <c r="N141" s="907"/>
      <c r="O141" s="907"/>
      <c r="P141" s="907"/>
      <c r="Q141" s="907"/>
      <c r="R141" s="907"/>
      <c r="S141" s="907"/>
      <c r="T141" s="907"/>
      <c r="U141" s="907"/>
      <c r="V141" s="907"/>
      <c r="W141" s="455"/>
      <c r="X141" s="463"/>
    </row>
    <row r="142" spans="1:24" s="399" customFormat="1" ht="15" customHeight="1">
      <c r="A142" s="996"/>
      <c r="B142" s="997"/>
      <c r="C142" s="997"/>
      <c r="D142" s="997"/>
      <c r="E142" s="392">
        <v>4</v>
      </c>
      <c r="F142" s="906" t="s">
        <v>941</v>
      </c>
      <c r="G142" s="907"/>
      <c r="H142" s="907"/>
      <c r="I142" s="907"/>
      <c r="J142" s="907"/>
      <c r="K142" s="907"/>
      <c r="L142" s="907"/>
      <c r="M142" s="907"/>
      <c r="N142" s="907"/>
      <c r="O142" s="907"/>
      <c r="P142" s="907"/>
      <c r="Q142" s="907"/>
      <c r="R142" s="907"/>
      <c r="S142" s="907"/>
      <c r="T142" s="907"/>
      <c r="U142" s="907"/>
      <c r="V142" s="907"/>
      <c r="W142" s="455"/>
      <c r="X142" s="463"/>
    </row>
    <row r="143" spans="1:24" s="399" customFormat="1" ht="15.95" customHeight="1">
      <c r="A143" s="996"/>
      <c r="B143" s="997"/>
      <c r="C143" s="997"/>
      <c r="D143" s="997"/>
      <c r="E143" s="392">
        <v>5</v>
      </c>
      <c r="F143" s="906" t="s">
        <v>953</v>
      </c>
      <c r="G143" s="907"/>
      <c r="H143" s="907"/>
      <c r="I143" s="907"/>
      <c r="J143" s="907"/>
      <c r="K143" s="907"/>
      <c r="L143" s="907"/>
      <c r="M143" s="907"/>
      <c r="N143" s="907"/>
      <c r="O143" s="907"/>
      <c r="P143" s="907"/>
      <c r="Q143" s="907"/>
      <c r="R143" s="907"/>
      <c r="S143" s="907"/>
      <c r="T143" s="907"/>
      <c r="U143" s="907"/>
      <c r="V143" s="907"/>
      <c r="W143" s="455"/>
      <c r="X143" s="463"/>
    </row>
    <row r="144" spans="1:24" s="399" customFormat="1" ht="15.95" customHeight="1">
      <c r="A144" s="996"/>
      <c r="B144" s="997"/>
      <c r="C144" s="997"/>
      <c r="D144" s="997"/>
      <c r="E144" s="392">
        <v>6</v>
      </c>
      <c r="F144" s="906" t="s">
        <v>954</v>
      </c>
      <c r="G144" s="907"/>
      <c r="H144" s="907"/>
      <c r="I144" s="907"/>
      <c r="J144" s="907"/>
      <c r="K144" s="907"/>
      <c r="L144" s="907"/>
      <c r="M144" s="907"/>
      <c r="N144" s="907"/>
      <c r="O144" s="907"/>
      <c r="P144" s="907"/>
      <c r="Q144" s="907"/>
      <c r="R144" s="907"/>
      <c r="S144" s="907"/>
      <c r="T144" s="907"/>
      <c r="U144" s="907"/>
      <c r="V144" s="907"/>
      <c r="W144" s="455"/>
      <c r="X144" s="463"/>
    </row>
    <row r="145" spans="1:24" s="399" customFormat="1" ht="30" customHeight="1">
      <c r="A145" s="994"/>
      <c r="B145" s="995"/>
      <c r="C145" s="995"/>
      <c r="D145" s="995"/>
      <c r="E145" s="393" t="s">
        <v>928</v>
      </c>
      <c r="F145" s="906" t="s">
        <v>955</v>
      </c>
      <c r="G145" s="907"/>
      <c r="H145" s="907"/>
      <c r="I145" s="907"/>
      <c r="J145" s="907"/>
      <c r="K145" s="907"/>
      <c r="L145" s="907"/>
      <c r="M145" s="907"/>
      <c r="N145" s="907"/>
      <c r="O145" s="907"/>
      <c r="P145" s="907"/>
      <c r="Q145" s="907"/>
      <c r="R145" s="907"/>
      <c r="S145" s="907"/>
      <c r="T145" s="907"/>
      <c r="U145" s="907"/>
      <c r="V145" s="907"/>
      <c r="W145" s="455"/>
      <c r="X145" s="463"/>
    </row>
    <row r="146" spans="1:24" s="383" customFormat="1" ht="30" customHeight="1">
      <c r="A146" s="998" t="s">
        <v>956</v>
      </c>
      <c r="B146" s="998"/>
      <c r="C146" s="998"/>
      <c r="D146" s="998"/>
      <c r="E146" s="460" t="s">
        <v>887</v>
      </c>
      <c r="F146" s="906" t="s">
        <v>957</v>
      </c>
      <c r="G146" s="907"/>
      <c r="H146" s="907"/>
      <c r="I146" s="907"/>
      <c r="J146" s="907"/>
      <c r="K146" s="907"/>
      <c r="L146" s="907"/>
      <c r="M146" s="907"/>
      <c r="N146" s="907"/>
      <c r="O146" s="907"/>
      <c r="P146" s="907"/>
      <c r="Q146" s="907"/>
      <c r="R146" s="907"/>
      <c r="S146" s="907"/>
      <c r="T146" s="907"/>
      <c r="U146" s="907"/>
      <c r="V146" s="907"/>
      <c r="W146" s="455"/>
      <c r="X146" s="464"/>
    </row>
    <row r="147" spans="1:24" s="383" customFormat="1" ht="30" customHeight="1">
      <c r="A147" s="998"/>
      <c r="B147" s="998"/>
      <c r="C147" s="998"/>
      <c r="D147" s="998"/>
      <c r="E147" s="460" t="s">
        <v>958</v>
      </c>
      <c r="F147" s="906" t="s">
        <v>959</v>
      </c>
      <c r="G147" s="907"/>
      <c r="H147" s="907"/>
      <c r="I147" s="907"/>
      <c r="J147" s="907"/>
      <c r="K147" s="907"/>
      <c r="L147" s="907"/>
      <c r="M147" s="907"/>
      <c r="N147" s="907"/>
      <c r="O147" s="907"/>
      <c r="P147" s="907"/>
      <c r="Q147" s="907"/>
      <c r="R147" s="907"/>
      <c r="S147" s="907"/>
      <c r="T147" s="907"/>
      <c r="U147" s="907"/>
      <c r="V147" s="907"/>
      <c r="W147" s="455"/>
      <c r="X147" s="464"/>
    </row>
    <row r="148" spans="1:24" s="383" customFormat="1" ht="30" customHeight="1">
      <c r="A148" s="998"/>
      <c r="B148" s="998"/>
      <c r="C148" s="998"/>
      <c r="D148" s="998"/>
      <c r="E148" s="460" t="s">
        <v>919</v>
      </c>
      <c r="F148" s="906" t="s">
        <v>960</v>
      </c>
      <c r="G148" s="907"/>
      <c r="H148" s="907"/>
      <c r="I148" s="907"/>
      <c r="J148" s="907"/>
      <c r="K148" s="907"/>
      <c r="L148" s="907"/>
      <c r="M148" s="907"/>
      <c r="N148" s="907"/>
      <c r="O148" s="907"/>
      <c r="P148" s="907"/>
      <c r="Q148" s="907"/>
      <c r="R148" s="907"/>
      <c r="S148" s="907"/>
      <c r="T148" s="907"/>
      <c r="U148" s="907"/>
      <c r="V148" s="907"/>
      <c r="W148" s="455"/>
      <c r="X148" s="464"/>
    </row>
    <row r="149" spans="1:24" s="383" customFormat="1" ht="15" customHeight="1">
      <c r="A149" s="998"/>
      <c r="B149" s="998"/>
      <c r="C149" s="998"/>
      <c r="D149" s="998"/>
      <c r="E149" s="460" t="s">
        <v>920</v>
      </c>
      <c r="F149" s="906" t="s">
        <v>961</v>
      </c>
      <c r="G149" s="907"/>
      <c r="H149" s="907"/>
      <c r="I149" s="907"/>
      <c r="J149" s="907"/>
      <c r="K149" s="907"/>
      <c r="L149" s="907"/>
      <c r="M149" s="907"/>
      <c r="N149" s="907"/>
      <c r="O149" s="907"/>
      <c r="P149" s="907"/>
      <c r="Q149" s="907"/>
      <c r="R149" s="907"/>
      <c r="S149" s="907"/>
      <c r="T149" s="907"/>
      <c r="U149" s="907"/>
      <c r="V149" s="907"/>
      <c r="W149" s="455"/>
      <c r="X149" s="464"/>
    </row>
    <row r="150" spans="1:24" s="383" customFormat="1" ht="15" customHeight="1">
      <c r="A150" s="998"/>
      <c r="B150" s="998"/>
      <c r="C150" s="998"/>
      <c r="D150" s="998"/>
      <c r="E150" s="460" t="s">
        <v>909</v>
      </c>
      <c r="F150" s="906" t="s">
        <v>962</v>
      </c>
      <c r="G150" s="907"/>
      <c r="H150" s="907"/>
      <c r="I150" s="907"/>
      <c r="J150" s="907"/>
      <c r="K150" s="907"/>
      <c r="L150" s="907"/>
      <c r="M150" s="907"/>
      <c r="N150" s="907"/>
      <c r="O150" s="907"/>
      <c r="P150" s="907"/>
      <c r="Q150" s="907"/>
      <c r="R150" s="907"/>
      <c r="S150" s="907"/>
      <c r="T150" s="907"/>
      <c r="U150" s="907"/>
      <c r="V150" s="907"/>
      <c r="W150" s="455"/>
      <c r="X150" s="464"/>
    </row>
  </sheetData>
  <dataConsolidate/>
  <mergeCells count="249">
    <mergeCell ref="A142:D142"/>
    <mergeCell ref="A143:D143"/>
    <mergeCell ref="A144:D144"/>
    <mergeCell ref="A145:D145"/>
    <mergeCell ref="A146:D150"/>
    <mergeCell ref="A24:D24"/>
    <mergeCell ref="F24:V24"/>
    <mergeCell ref="A41:D42"/>
    <mergeCell ref="A44:D45"/>
    <mergeCell ref="A49:D49"/>
    <mergeCell ref="F49:V49"/>
    <mergeCell ref="A75:D75"/>
    <mergeCell ref="F75:V75"/>
    <mergeCell ref="A105:D105"/>
    <mergeCell ref="F105:V105"/>
    <mergeCell ref="A124:D124"/>
    <mergeCell ref="F124:V124"/>
    <mergeCell ref="A95:D96"/>
    <mergeCell ref="F42:V42"/>
    <mergeCell ref="A43:D43"/>
    <mergeCell ref="F43:V43"/>
    <mergeCell ref="A40:D40"/>
    <mergeCell ref="F40:V40"/>
    <mergeCell ref="A38:D38"/>
    <mergeCell ref="AA101:AI101"/>
    <mergeCell ref="AA102:AI102"/>
    <mergeCell ref="A106:D107"/>
    <mergeCell ref="A115:D116"/>
    <mergeCell ref="A125:D130"/>
    <mergeCell ref="A131:D131"/>
    <mergeCell ref="A132:D132"/>
    <mergeCell ref="A136:D141"/>
    <mergeCell ref="A8:D9"/>
    <mergeCell ref="F8:V8"/>
    <mergeCell ref="F9:V9"/>
    <mergeCell ref="A10:D11"/>
    <mergeCell ref="F10:V10"/>
    <mergeCell ref="F11:V11"/>
    <mergeCell ref="A25:D26"/>
    <mergeCell ref="F25:V25"/>
    <mergeCell ref="F26:V26"/>
    <mergeCell ref="A27:D30"/>
    <mergeCell ref="F27:V27"/>
    <mergeCell ref="F28:V28"/>
    <mergeCell ref="F29:V29"/>
    <mergeCell ref="F30:V30"/>
    <mergeCell ref="A19:D23"/>
    <mergeCell ref="F19:V19"/>
    <mergeCell ref="A1:W1"/>
    <mergeCell ref="A2:W2"/>
    <mergeCell ref="A3:V3"/>
    <mergeCell ref="A4:W4"/>
    <mergeCell ref="A5:W5"/>
    <mergeCell ref="A7:D7"/>
    <mergeCell ref="F7:V7"/>
    <mergeCell ref="A16:D18"/>
    <mergeCell ref="F16:V16"/>
    <mergeCell ref="F17:V17"/>
    <mergeCell ref="F18:V18"/>
    <mergeCell ref="A12:D12"/>
    <mergeCell ref="F12:V12"/>
    <mergeCell ref="A13:D15"/>
    <mergeCell ref="F13:V13"/>
    <mergeCell ref="F14:V14"/>
    <mergeCell ref="F15:V15"/>
    <mergeCell ref="F20:V20"/>
    <mergeCell ref="F21:V21"/>
    <mergeCell ref="F22:V22"/>
    <mergeCell ref="F23:V23"/>
    <mergeCell ref="A35:D36"/>
    <mergeCell ref="F35:V35"/>
    <mergeCell ref="F36:V36"/>
    <mergeCell ref="A37:D37"/>
    <mergeCell ref="F37:V37"/>
    <mergeCell ref="A31:D34"/>
    <mergeCell ref="F31:V31"/>
    <mergeCell ref="F32:V32"/>
    <mergeCell ref="F33:V33"/>
    <mergeCell ref="F34:V34"/>
    <mergeCell ref="F38:V38"/>
    <mergeCell ref="A39:D39"/>
    <mergeCell ref="F39:V39"/>
    <mergeCell ref="F41:V41"/>
    <mergeCell ref="F44:V44"/>
    <mergeCell ref="F45:V45"/>
    <mergeCell ref="A46:D46"/>
    <mergeCell ref="F46:V46"/>
    <mergeCell ref="A50:D50"/>
    <mergeCell ref="F50:V50"/>
    <mergeCell ref="A51:D51"/>
    <mergeCell ref="F51:V51"/>
    <mergeCell ref="A63:D63"/>
    <mergeCell ref="F63:V63"/>
    <mergeCell ref="A64:D64"/>
    <mergeCell ref="F64:V64"/>
    <mergeCell ref="A47:D47"/>
    <mergeCell ref="F47:V47"/>
    <mergeCell ref="A48:D48"/>
    <mergeCell ref="F48:V48"/>
    <mergeCell ref="A52:D52"/>
    <mergeCell ref="F52:V52"/>
    <mergeCell ref="A53:D53"/>
    <mergeCell ref="F53:V53"/>
    <mergeCell ref="A54:D54"/>
    <mergeCell ref="F54:V54"/>
    <mergeCell ref="A55:D55"/>
    <mergeCell ref="F55:V55"/>
    <mergeCell ref="A56:D56"/>
    <mergeCell ref="F56:V56"/>
    <mergeCell ref="A57:D57"/>
    <mergeCell ref="F57:V57"/>
    <mergeCell ref="A58:D58"/>
    <mergeCell ref="F58:V58"/>
    <mergeCell ref="A59:D59"/>
    <mergeCell ref="F59:V59"/>
    <mergeCell ref="A97:D97"/>
    <mergeCell ref="F97:V97"/>
    <mergeCell ref="A98:D98"/>
    <mergeCell ref="F98:V98"/>
    <mergeCell ref="A99:D99"/>
    <mergeCell ref="F99:V99"/>
    <mergeCell ref="F95:V95"/>
    <mergeCell ref="F96:V96"/>
    <mergeCell ref="F86:V86"/>
    <mergeCell ref="F87:V87"/>
    <mergeCell ref="F88:V88"/>
    <mergeCell ref="F89:V89"/>
    <mergeCell ref="F90:V90"/>
    <mergeCell ref="F91:V91"/>
    <mergeCell ref="A83:D86"/>
    <mergeCell ref="F83:V83"/>
    <mergeCell ref="F84:V84"/>
    <mergeCell ref="F85:V85"/>
    <mergeCell ref="A82:D82"/>
    <mergeCell ref="F82:V82"/>
    <mergeCell ref="A69:D69"/>
    <mergeCell ref="F69:V69"/>
    <mergeCell ref="A103:D103"/>
    <mergeCell ref="F103:V103"/>
    <mergeCell ref="A104:D104"/>
    <mergeCell ref="F104:V104"/>
    <mergeCell ref="F107:V107"/>
    <mergeCell ref="A100:D100"/>
    <mergeCell ref="F100:V100"/>
    <mergeCell ref="A101:D101"/>
    <mergeCell ref="F101:V101"/>
    <mergeCell ref="A102:D102"/>
    <mergeCell ref="F102:V102"/>
    <mergeCell ref="A114:D114"/>
    <mergeCell ref="F114:V114"/>
    <mergeCell ref="F115:V115"/>
    <mergeCell ref="F106:V106"/>
    <mergeCell ref="A111:D111"/>
    <mergeCell ref="F111:V111"/>
    <mergeCell ref="A112:D112"/>
    <mergeCell ref="F112:V112"/>
    <mergeCell ref="A113:D113"/>
    <mergeCell ref="F113:V113"/>
    <mergeCell ref="A108:D108"/>
    <mergeCell ref="F108:V108"/>
    <mergeCell ref="A109:D109"/>
    <mergeCell ref="F109:V109"/>
    <mergeCell ref="A110:D110"/>
    <mergeCell ref="F110:V110"/>
    <mergeCell ref="F129:V129"/>
    <mergeCell ref="F130:V130"/>
    <mergeCell ref="A119:D119"/>
    <mergeCell ref="F119:V119"/>
    <mergeCell ref="A120:D120"/>
    <mergeCell ref="F120:V120"/>
    <mergeCell ref="A121:D121"/>
    <mergeCell ref="F121:V121"/>
    <mergeCell ref="F116:V116"/>
    <mergeCell ref="A117:D117"/>
    <mergeCell ref="F117:V117"/>
    <mergeCell ref="A118:D118"/>
    <mergeCell ref="F118:V118"/>
    <mergeCell ref="A60:D60"/>
    <mergeCell ref="F60:V60"/>
    <mergeCell ref="A61:D61"/>
    <mergeCell ref="F61:V61"/>
    <mergeCell ref="A62:D62"/>
    <mergeCell ref="F62:V62"/>
    <mergeCell ref="A77:D77"/>
    <mergeCell ref="F77:V77"/>
    <mergeCell ref="A78:D78"/>
    <mergeCell ref="F78:V78"/>
    <mergeCell ref="A76:D76"/>
    <mergeCell ref="F76:V76"/>
    <mergeCell ref="A73:D73"/>
    <mergeCell ref="F73:V73"/>
    <mergeCell ref="A74:D74"/>
    <mergeCell ref="F74:V74"/>
    <mergeCell ref="A67:D67"/>
    <mergeCell ref="F67:V67"/>
    <mergeCell ref="A68:D68"/>
    <mergeCell ref="F68:V68"/>
    <mergeCell ref="A65:D65"/>
    <mergeCell ref="F65:V65"/>
    <mergeCell ref="A66:D66"/>
    <mergeCell ref="F66:V66"/>
    <mergeCell ref="F150:V150"/>
    <mergeCell ref="A122:D122"/>
    <mergeCell ref="F122:V122"/>
    <mergeCell ref="A123:D123"/>
    <mergeCell ref="F123:V123"/>
    <mergeCell ref="F125:V125"/>
    <mergeCell ref="F146:V146"/>
    <mergeCell ref="F147:V147"/>
    <mergeCell ref="F148:V148"/>
    <mergeCell ref="F149:V149"/>
    <mergeCell ref="F142:V142"/>
    <mergeCell ref="F143:V143"/>
    <mergeCell ref="F144:V144"/>
    <mergeCell ref="F145:V145"/>
    <mergeCell ref="F141:V141"/>
    <mergeCell ref="F126:V126"/>
    <mergeCell ref="F138:V138"/>
    <mergeCell ref="F139:V139"/>
    <mergeCell ref="F131:V131"/>
    <mergeCell ref="F132:V132"/>
    <mergeCell ref="A133:D133"/>
    <mergeCell ref="A135:D135"/>
    <mergeCell ref="F133:V133"/>
    <mergeCell ref="F127:V127"/>
    <mergeCell ref="F140:V140"/>
    <mergeCell ref="A134:D134"/>
    <mergeCell ref="F134:V134"/>
    <mergeCell ref="F135:V135"/>
    <mergeCell ref="F136:V136"/>
    <mergeCell ref="F137:V137"/>
    <mergeCell ref="A70:D70"/>
    <mergeCell ref="F70:V70"/>
    <mergeCell ref="A71:D71"/>
    <mergeCell ref="F71:V71"/>
    <mergeCell ref="A72:D72"/>
    <mergeCell ref="F72:V72"/>
    <mergeCell ref="A87:D89"/>
    <mergeCell ref="A90:D94"/>
    <mergeCell ref="F92:V92"/>
    <mergeCell ref="F93:V93"/>
    <mergeCell ref="F94:V94"/>
    <mergeCell ref="A79:D79"/>
    <mergeCell ref="F79:V79"/>
    <mergeCell ref="A80:D80"/>
    <mergeCell ref="F80:V80"/>
    <mergeCell ref="A81:D81"/>
    <mergeCell ref="F81:V81"/>
    <mergeCell ref="F128:V128"/>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oddFooter>&amp;R&amp;10&amp;A（&amp;P/&amp;N）</oddFooter>
  </headerFooter>
  <rowBreaks count="5" manualBreakCount="5">
    <brk id="23" max="22" man="1"/>
    <brk id="48" max="22" man="1"/>
    <brk id="74" max="22" man="1"/>
    <brk id="104" max="22" man="1"/>
    <brk id="123"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21</xdr:col>
                    <xdr:colOff>0</xdr:colOff>
                    <xdr:row>30</xdr:row>
                    <xdr:rowOff>19050</xdr:rowOff>
                  </from>
                  <to>
                    <xdr:col>21</xdr:col>
                    <xdr:colOff>171450</xdr:colOff>
                    <xdr:row>30</xdr:row>
                    <xdr:rowOff>180975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21</xdr:col>
                    <xdr:colOff>0</xdr:colOff>
                    <xdr:row>12</xdr:row>
                    <xdr:rowOff>0</xdr:rowOff>
                  </from>
                  <to>
                    <xdr:col>22</xdr:col>
                    <xdr:colOff>28575</xdr:colOff>
                    <xdr:row>13</xdr:row>
                    <xdr:rowOff>47625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21</xdr:col>
                    <xdr:colOff>0</xdr:colOff>
                    <xdr:row>81</xdr:row>
                    <xdr:rowOff>0</xdr:rowOff>
                  </from>
                  <to>
                    <xdr:col>21</xdr:col>
                    <xdr:colOff>161925</xdr:colOff>
                    <xdr:row>81</xdr:row>
                    <xdr:rowOff>342900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21</xdr:col>
                    <xdr:colOff>0</xdr:colOff>
                    <xdr:row>41</xdr:row>
                    <xdr:rowOff>190500</xdr:rowOff>
                  </from>
                  <to>
                    <xdr:col>21</xdr:col>
                    <xdr:colOff>247650</xdr:colOff>
                    <xdr:row>41</xdr:row>
                    <xdr:rowOff>419100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21</xdr:col>
                    <xdr:colOff>0</xdr:colOff>
                    <xdr:row>43</xdr:row>
                    <xdr:rowOff>190500</xdr:rowOff>
                  </from>
                  <to>
                    <xdr:col>21</xdr:col>
                    <xdr:colOff>247650</xdr:colOff>
                    <xdr:row>44</xdr:row>
                    <xdr:rowOff>228600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21</xdr:col>
                    <xdr:colOff>0</xdr:colOff>
                    <xdr:row>30</xdr:row>
                    <xdr:rowOff>0</xdr:rowOff>
                  </from>
                  <to>
                    <xdr:col>21</xdr:col>
                    <xdr:colOff>190500</xdr:colOff>
                    <xdr:row>31</xdr:row>
                    <xdr:rowOff>47625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21</xdr:col>
                    <xdr:colOff>0</xdr:colOff>
                    <xdr:row>31</xdr:row>
                    <xdr:rowOff>19050</xdr:rowOff>
                  </from>
                  <to>
                    <xdr:col>21</xdr:col>
                    <xdr:colOff>171450</xdr:colOff>
                    <xdr:row>31</xdr:row>
                    <xdr:rowOff>180975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21</xdr:col>
                    <xdr:colOff>0</xdr:colOff>
                    <xdr:row>33</xdr:row>
                    <xdr:rowOff>19050</xdr:rowOff>
                  </from>
                  <to>
                    <xdr:col>21</xdr:col>
                    <xdr:colOff>171450</xdr:colOff>
                    <xdr:row>33</xdr:row>
                    <xdr:rowOff>180975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21</xdr:col>
                    <xdr:colOff>0</xdr:colOff>
                    <xdr:row>12</xdr:row>
                    <xdr:rowOff>19050</xdr:rowOff>
                  </from>
                  <to>
                    <xdr:col>21</xdr:col>
                    <xdr:colOff>171450</xdr:colOff>
                    <xdr:row>12</xdr:row>
                    <xdr:rowOff>180975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21</xdr:col>
                    <xdr:colOff>0</xdr:colOff>
                    <xdr:row>15</xdr:row>
                    <xdr:rowOff>19050</xdr:rowOff>
                  </from>
                  <to>
                    <xdr:col>21</xdr:col>
                    <xdr:colOff>171450</xdr:colOff>
                    <xdr:row>15</xdr:row>
                    <xdr:rowOff>180975</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21</xdr:col>
                    <xdr:colOff>0</xdr:colOff>
                    <xdr:row>19</xdr:row>
                    <xdr:rowOff>0</xdr:rowOff>
                  </from>
                  <to>
                    <xdr:col>21</xdr:col>
                    <xdr:colOff>171450</xdr:colOff>
                    <xdr:row>19</xdr:row>
                    <xdr:rowOff>161925</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21</xdr:col>
                    <xdr:colOff>0</xdr:colOff>
                    <xdr:row>22</xdr:row>
                    <xdr:rowOff>19050</xdr:rowOff>
                  </from>
                  <to>
                    <xdr:col>21</xdr:col>
                    <xdr:colOff>171450</xdr:colOff>
                    <xdr:row>22</xdr:row>
                    <xdr:rowOff>180975</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21</xdr:col>
                    <xdr:colOff>0</xdr:colOff>
                    <xdr:row>24</xdr:row>
                    <xdr:rowOff>19050</xdr:rowOff>
                  </from>
                  <to>
                    <xdr:col>21</xdr:col>
                    <xdr:colOff>171450</xdr:colOff>
                    <xdr:row>24</xdr:row>
                    <xdr:rowOff>180975</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21</xdr:col>
                    <xdr:colOff>0</xdr:colOff>
                    <xdr:row>25</xdr:row>
                    <xdr:rowOff>19050</xdr:rowOff>
                  </from>
                  <to>
                    <xdr:col>21</xdr:col>
                    <xdr:colOff>171450</xdr:colOff>
                    <xdr:row>25</xdr:row>
                    <xdr:rowOff>180975</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21</xdr:col>
                    <xdr:colOff>0</xdr:colOff>
                    <xdr:row>26</xdr:row>
                    <xdr:rowOff>19050</xdr:rowOff>
                  </from>
                  <to>
                    <xdr:col>21</xdr:col>
                    <xdr:colOff>171450</xdr:colOff>
                    <xdr:row>26</xdr:row>
                    <xdr:rowOff>180975</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21</xdr:col>
                    <xdr:colOff>0</xdr:colOff>
                    <xdr:row>29</xdr:row>
                    <xdr:rowOff>19050</xdr:rowOff>
                  </from>
                  <to>
                    <xdr:col>21</xdr:col>
                    <xdr:colOff>171450</xdr:colOff>
                    <xdr:row>29</xdr:row>
                    <xdr:rowOff>180975</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21</xdr:col>
                    <xdr:colOff>0</xdr:colOff>
                    <xdr:row>34</xdr:row>
                    <xdr:rowOff>19050</xdr:rowOff>
                  </from>
                  <to>
                    <xdr:col>21</xdr:col>
                    <xdr:colOff>171450</xdr:colOff>
                    <xdr:row>34</xdr:row>
                    <xdr:rowOff>180975</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21</xdr:col>
                    <xdr:colOff>0</xdr:colOff>
                    <xdr:row>38</xdr:row>
                    <xdr:rowOff>19050</xdr:rowOff>
                  </from>
                  <to>
                    <xdr:col>21</xdr:col>
                    <xdr:colOff>171450</xdr:colOff>
                    <xdr:row>38</xdr:row>
                    <xdr:rowOff>180975</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21</xdr:col>
                    <xdr:colOff>0</xdr:colOff>
                    <xdr:row>30</xdr:row>
                    <xdr:rowOff>0</xdr:rowOff>
                  </from>
                  <to>
                    <xdr:col>21</xdr:col>
                    <xdr:colOff>171450</xdr:colOff>
                    <xdr:row>30</xdr:row>
                    <xdr:rowOff>161925</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21</xdr:col>
                    <xdr:colOff>0</xdr:colOff>
                    <xdr:row>30</xdr:row>
                    <xdr:rowOff>0</xdr:rowOff>
                  </from>
                  <to>
                    <xdr:col>21</xdr:col>
                    <xdr:colOff>171450</xdr:colOff>
                    <xdr:row>30</xdr:row>
                    <xdr:rowOff>161925</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21</xdr:col>
                    <xdr:colOff>0</xdr:colOff>
                    <xdr:row>30</xdr:row>
                    <xdr:rowOff>0</xdr:rowOff>
                  </from>
                  <to>
                    <xdr:col>21</xdr:col>
                    <xdr:colOff>171450</xdr:colOff>
                    <xdr:row>30</xdr:row>
                    <xdr:rowOff>161925</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21</xdr:col>
                    <xdr:colOff>0</xdr:colOff>
                    <xdr:row>30</xdr:row>
                    <xdr:rowOff>0</xdr:rowOff>
                  </from>
                  <to>
                    <xdr:col>21</xdr:col>
                    <xdr:colOff>171450</xdr:colOff>
                    <xdr:row>30</xdr:row>
                    <xdr:rowOff>161925</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21</xdr:col>
                    <xdr:colOff>0</xdr:colOff>
                    <xdr:row>30</xdr:row>
                    <xdr:rowOff>0</xdr:rowOff>
                  </from>
                  <to>
                    <xdr:col>21</xdr:col>
                    <xdr:colOff>171450</xdr:colOff>
                    <xdr:row>30</xdr:row>
                    <xdr:rowOff>161925</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21</xdr:col>
                    <xdr:colOff>0</xdr:colOff>
                    <xdr:row>30</xdr:row>
                    <xdr:rowOff>0</xdr:rowOff>
                  </from>
                  <to>
                    <xdr:col>21</xdr:col>
                    <xdr:colOff>171450</xdr:colOff>
                    <xdr:row>30</xdr:row>
                    <xdr:rowOff>161925</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21</xdr:col>
                    <xdr:colOff>0</xdr:colOff>
                    <xdr:row>30</xdr:row>
                    <xdr:rowOff>0</xdr:rowOff>
                  </from>
                  <to>
                    <xdr:col>21</xdr:col>
                    <xdr:colOff>171450</xdr:colOff>
                    <xdr:row>30</xdr:row>
                    <xdr:rowOff>161925</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21</xdr:col>
                    <xdr:colOff>0</xdr:colOff>
                    <xdr:row>30</xdr:row>
                    <xdr:rowOff>0</xdr:rowOff>
                  </from>
                  <to>
                    <xdr:col>21</xdr:col>
                    <xdr:colOff>171450</xdr:colOff>
                    <xdr:row>30</xdr:row>
                    <xdr:rowOff>161925</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21</xdr:col>
                    <xdr:colOff>0</xdr:colOff>
                    <xdr:row>45</xdr:row>
                    <xdr:rowOff>19050</xdr:rowOff>
                  </from>
                  <to>
                    <xdr:col>21</xdr:col>
                    <xdr:colOff>171450</xdr:colOff>
                    <xdr:row>45</xdr:row>
                    <xdr:rowOff>180975</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21</xdr:col>
                    <xdr:colOff>0</xdr:colOff>
                    <xdr:row>42</xdr:row>
                    <xdr:rowOff>19050</xdr:rowOff>
                  </from>
                  <to>
                    <xdr:col>21</xdr:col>
                    <xdr:colOff>171450</xdr:colOff>
                    <xdr:row>42</xdr:row>
                    <xdr:rowOff>180975</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21</xdr:col>
                    <xdr:colOff>0</xdr:colOff>
                    <xdr:row>81</xdr:row>
                    <xdr:rowOff>0</xdr:rowOff>
                  </from>
                  <to>
                    <xdr:col>21</xdr:col>
                    <xdr:colOff>171450</xdr:colOff>
                    <xdr:row>81</xdr:row>
                    <xdr:rowOff>161925</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21</xdr:col>
                    <xdr:colOff>0</xdr:colOff>
                    <xdr:row>32</xdr:row>
                    <xdr:rowOff>38100</xdr:rowOff>
                  </from>
                  <to>
                    <xdr:col>21</xdr:col>
                    <xdr:colOff>180975</xdr:colOff>
                    <xdr:row>32</xdr:row>
                    <xdr:rowOff>352425</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21</xdr:col>
                    <xdr:colOff>0</xdr:colOff>
                    <xdr:row>12</xdr:row>
                    <xdr:rowOff>0</xdr:rowOff>
                  </from>
                  <to>
                    <xdr:col>21</xdr:col>
                    <xdr:colOff>180975</xdr:colOff>
                    <xdr:row>13</xdr:row>
                    <xdr:rowOff>114300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21</xdr:col>
                    <xdr:colOff>0</xdr:colOff>
                    <xdr:row>18</xdr:row>
                    <xdr:rowOff>38100</xdr:rowOff>
                  </from>
                  <to>
                    <xdr:col>21</xdr:col>
                    <xdr:colOff>180975</xdr:colOff>
                    <xdr:row>18</xdr:row>
                    <xdr:rowOff>352425</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from>
                    <xdr:col>21</xdr:col>
                    <xdr:colOff>0</xdr:colOff>
                    <xdr:row>19</xdr:row>
                    <xdr:rowOff>38100</xdr:rowOff>
                  </from>
                  <to>
                    <xdr:col>21</xdr:col>
                    <xdr:colOff>180975</xdr:colOff>
                    <xdr:row>20</xdr:row>
                    <xdr:rowOff>161925</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from>
                    <xdr:col>21</xdr:col>
                    <xdr:colOff>0</xdr:colOff>
                    <xdr:row>27</xdr:row>
                    <xdr:rowOff>38100</xdr:rowOff>
                  </from>
                  <to>
                    <xdr:col>21</xdr:col>
                    <xdr:colOff>180975</xdr:colOff>
                    <xdr:row>27</xdr:row>
                    <xdr:rowOff>352425</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from>
                    <xdr:col>21</xdr:col>
                    <xdr:colOff>0</xdr:colOff>
                    <xdr:row>28</xdr:row>
                    <xdr:rowOff>38100</xdr:rowOff>
                  </from>
                  <to>
                    <xdr:col>21</xdr:col>
                    <xdr:colOff>180975</xdr:colOff>
                    <xdr:row>28</xdr:row>
                    <xdr:rowOff>352425</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from>
                    <xdr:col>21</xdr:col>
                    <xdr:colOff>0</xdr:colOff>
                    <xdr:row>35</xdr:row>
                    <xdr:rowOff>38100</xdr:rowOff>
                  </from>
                  <to>
                    <xdr:col>21</xdr:col>
                    <xdr:colOff>180975</xdr:colOff>
                    <xdr:row>35</xdr:row>
                    <xdr:rowOff>352425</xdr:rowOff>
                  </to>
                </anchor>
              </controlPr>
            </control>
          </mc:Choice>
        </mc:AlternateContent>
        <mc:AlternateContent xmlns:mc="http://schemas.openxmlformats.org/markup-compatibility/2006">
          <mc:Choice Requires="x14">
            <control shapeId="25670" r:id="rId73" name="Check Box 70">
              <controlPr defaultSize="0" autoFill="0" autoLine="0" autoPict="0">
                <anchor moveWithCells="1">
                  <from>
                    <xdr:col>21</xdr:col>
                    <xdr:colOff>0</xdr:colOff>
                    <xdr:row>34</xdr:row>
                    <xdr:rowOff>0</xdr:rowOff>
                  </from>
                  <to>
                    <xdr:col>21</xdr:col>
                    <xdr:colOff>180975</xdr:colOff>
                    <xdr:row>35</xdr:row>
                    <xdr:rowOff>114300</xdr:rowOff>
                  </to>
                </anchor>
              </controlPr>
            </control>
          </mc:Choice>
        </mc:AlternateContent>
        <mc:AlternateContent xmlns:mc="http://schemas.openxmlformats.org/markup-compatibility/2006">
          <mc:Choice Requires="x14">
            <control shapeId="25671" r:id="rId74" name="Check Box 71">
              <controlPr defaultSize="0" autoFill="0" autoLine="0" autoPict="0">
                <anchor moveWithCells="1">
                  <from>
                    <xdr:col>21</xdr:col>
                    <xdr:colOff>0</xdr:colOff>
                    <xdr:row>30</xdr:row>
                    <xdr:rowOff>0</xdr:rowOff>
                  </from>
                  <to>
                    <xdr:col>21</xdr:col>
                    <xdr:colOff>180975</xdr:colOff>
                    <xdr:row>31</xdr:row>
                    <xdr:rowOff>114300</xdr:rowOff>
                  </to>
                </anchor>
              </controlPr>
            </control>
          </mc:Choice>
        </mc:AlternateContent>
        <mc:AlternateContent xmlns:mc="http://schemas.openxmlformats.org/markup-compatibility/2006">
          <mc:Choice Requires="x14">
            <control shapeId="25672" r:id="rId75" name="Check Box 72">
              <controlPr defaultSize="0" autoFill="0" autoLine="0" autoPict="0">
                <anchor moveWithCells="1">
                  <from>
                    <xdr:col>21</xdr:col>
                    <xdr:colOff>0</xdr:colOff>
                    <xdr:row>30</xdr:row>
                    <xdr:rowOff>0</xdr:rowOff>
                  </from>
                  <to>
                    <xdr:col>21</xdr:col>
                    <xdr:colOff>180975</xdr:colOff>
                    <xdr:row>31</xdr:row>
                    <xdr:rowOff>114300</xdr:rowOff>
                  </to>
                </anchor>
              </controlPr>
            </control>
          </mc:Choice>
        </mc:AlternateContent>
        <mc:AlternateContent xmlns:mc="http://schemas.openxmlformats.org/markup-compatibility/2006">
          <mc:Choice Requires="x14">
            <control shapeId="25673" r:id="rId76" name="Check Box 73">
              <controlPr defaultSize="0" autoFill="0" autoLine="0" autoPict="0">
                <anchor moveWithCells="1">
                  <from>
                    <xdr:col>21</xdr:col>
                    <xdr:colOff>0</xdr:colOff>
                    <xdr:row>30</xdr:row>
                    <xdr:rowOff>0</xdr:rowOff>
                  </from>
                  <to>
                    <xdr:col>21</xdr:col>
                    <xdr:colOff>180975</xdr:colOff>
                    <xdr:row>31</xdr:row>
                    <xdr:rowOff>114300</xdr:rowOff>
                  </to>
                </anchor>
              </controlPr>
            </control>
          </mc:Choice>
        </mc:AlternateContent>
        <mc:AlternateContent xmlns:mc="http://schemas.openxmlformats.org/markup-compatibility/2006">
          <mc:Choice Requires="x14">
            <control shapeId="25674" r:id="rId77" name="Check Box 74">
              <controlPr defaultSize="0" autoFill="0" autoLine="0" autoPict="0">
                <anchor moveWithCells="1">
                  <from>
                    <xdr:col>21</xdr:col>
                    <xdr:colOff>0</xdr:colOff>
                    <xdr:row>46</xdr:row>
                    <xdr:rowOff>38100</xdr:rowOff>
                  </from>
                  <to>
                    <xdr:col>21</xdr:col>
                    <xdr:colOff>180975</xdr:colOff>
                    <xdr:row>46</xdr:row>
                    <xdr:rowOff>352425</xdr:rowOff>
                  </to>
                </anchor>
              </controlPr>
            </control>
          </mc:Choice>
        </mc:AlternateContent>
        <mc:AlternateContent xmlns:mc="http://schemas.openxmlformats.org/markup-compatibility/2006">
          <mc:Choice Requires="x14">
            <control shapeId="25675" r:id="rId78" name="Check Box 75">
              <controlPr defaultSize="0" autoFill="0" autoLine="0" autoPict="0">
                <anchor moveWithCells="1">
                  <from>
                    <xdr:col>21</xdr:col>
                    <xdr:colOff>0</xdr:colOff>
                    <xdr:row>47</xdr:row>
                    <xdr:rowOff>38100</xdr:rowOff>
                  </from>
                  <to>
                    <xdr:col>21</xdr:col>
                    <xdr:colOff>180975</xdr:colOff>
                    <xdr:row>47</xdr:row>
                    <xdr:rowOff>352425</xdr:rowOff>
                  </to>
                </anchor>
              </controlPr>
            </control>
          </mc:Choice>
        </mc:AlternateContent>
        <mc:AlternateContent xmlns:mc="http://schemas.openxmlformats.org/markup-compatibility/2006">
          <mc:Choice Requires="x14">
            <control shapeId="25676" r:id="rId79" name="Check Box 76">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77" r:id="rId80" name="Check Box 77">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78" r:id="rId81" name="Check Box 78">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79" r:id="rId82" name="Check Box 79">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80" r:id="rId83" name="Check Box 80">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81" r:id="rId84" name="Check Box 81">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82" r:id="rId85" name="Check Box 82">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83" r:id="rId86" name="Check Box 83">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84" r:id="rId87" name="Check Box 84">
              <controlPr defaultSize="0" autoFill="0" autoLine="0" autoPict="0">
                <anchor moveWithCells="1">
                  <from>
                    <xdr:col>21</xdr:col>
                    <xdr:colOff>0</xdr:colOff>
                    <xdr:row>81</xdr:row>
                    <xdr:rowOff>0</xdr:rowOff>
                  </from>
                  <to>
                    <xdr:col>21</xdr:col>
                    <xdr:colOff>180975</xdr:colOff>
                    <xdr:row>81</xdr:row>
                    <xdr:rowOff>314325</xdr:rowOff>
                  </to>
                </anchor>
              </controlPr>
            </control>
          </mc:Choice>
        </mc:AlternateContent>
        <mc:AlternateContent xmlns:mc="http://schemas.openxmlformats.org/markup-compatibility/2006">
          <mc:Choice Requires="x14">
            <control shapeId="25685" r:id="rId88" name="Check Box 8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86" r:id="rId89" name="Check Box 8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87" r:id="rId90" name="Check Box 8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88" r:id="rId91" name="Check Box 8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89" r:id="rId92" name="Check Box 8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0" r:id="rId93" name="Check Box 9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1" r:id="rId94" name="Check Box 9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2" r:id="rId95" name="Check Box 9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3" r:id="rId96" name="Check Box 9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4" r:id="rId97" name="Check Box 9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5" r:id="rId98" name="Check Box 9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6" r:id="rId99" name="Check Box 9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7" r:id="rId100" name="Check Box 9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8" r:id="rId101" name="Check Box 9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699" r:id="rId102" name="Check Box 9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00" r:id="rId103" name="Check Box 10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01" r:id="rId104" name="Check Box 10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02" r:id="rId105" name="Check Box 10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03" r:id="rId106" name="Check Box 10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04" r:id="rId107" name="Check Box 10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05" r:id="rId108" name="Check Box 10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06" r:id="rId109" name="Check Box 10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07" r:id="rId110" name="Check Box 107">
              <controlPr defaultSize="0" autoFill="0" autoLine="0" autoPict="0">
                <anchor moveWithCells="1">
                  <from>
                    <xdr:col>21</xdr:col>
                    <xdr:colOff>0</xdr:colOff>
                    <xdr:row>14</xdr:row>
                    <xdr:rowOff>19050</xdr:rowOff>
                  </from>
                  <to>
                    <xdr:col>21</xdr:col>
                    <xdr:colOff>200025</xdr:colOff>
                    <xdr:row>15</xdr:row>
                    <xdr:rowOff>190500</xdr:rowOff>
                  </to>
                </anchor>
              </controlPr>
            </control>
          </mc:Choice>
        </mc:AlternateContent>
        <mc:AlternateContent xmlns:mc="http://schemas.openxmlformats.org/markup-compatibility/2006">
          <mc:Choice Requires="x14">
            <control shapeId="25708" r:id="rId111" name="Check Box 108">
              <controlPr defaultSize="0" autoFill="0" autoLine="0" autoPict="0">
                <anchor moveWithCells="1">
                  <from>
                    <xdr:col>21</xdr:col>
                    <xdr:colOff>0</xdr:colOff>
                    <xdr:row>17</xdr:row>
                    <xdr:rowOff>19050</xdr:rowOff>
                  </from>
                  <to>
                    <xdr:col>21</xdr:col>
                    <xdr:colOff>200025</xdr:colOff>
                    <xdr:row>18</xdr:row>
                    <xdr:rowOff>190500</xdr:rowOff>
                  </to>
                </anchor>
              </controlPr>
            </control>
          </mc:Choice>
        </mc:AlternateContent>
        <mc:AlternateContent xmlns:mc="http://schemas.openxmlformats.org/markup-compatibility/2006">
          <mc:Choice Requires="x14">
            <control shapeId="25709" r:id="rId112" name="Check Box 109">
              <controlPr defaultSize="0" autoFill="0" autoLine="0" autoPict="0">
                <anchor moveWithCells="1">
                  <from>
                    <xdr:col>21</xdr:col>
                    <xdr:colOff>0</xdr:colOff>
                    <xdr:row>21</xdr:row>
                    <xdr:rowOff>19050</xdr:rowOff>
                  </from>
                  <to>
                    <xdr:col>21</xdr:col>
                    <xdr:colOff>200025</xdr:colOff>
                    <xdr:row>22</xdr:row>
                    <xdr:rowOff>171450</xdr:rowOff>
                  </to>
                </anchor>
              </controlPr>
            </control>
          </mc:Choice>
        </mc:AlternateContent>
        <mc:AlternateContent xmlns:mc="http://schemas.openxmlformats.org/markup-compatibility/2006">
          <mc:Choice Requires="x14">
            <control shapeId="25710" r:id="rId113" name="Check Box 110">
              <controlPr defaultSize="0" autoFill="0" autoLine="0" autoPict="0">
                <anchor moveWithCells="1">
                  <from>
                    <xdr:col>21</xdr:col>
                    <xdr:colOff>0</xdr:colOff>
                    <xdr:row>36</xdr:row>
                    <xdr:rowOff>19050</xdr:rowOff>
                  </from>
                  <to>
                    <xdr:col>21</xdr:col>
                    <xdr:colOff>200025</xdr:colOff>
                    <xdr:row>37</xdr:row>
                    <xdr:rowOff>171450</xdr:rowOff>
                  </to>
                </anchor>
              </controlPr>
            </control>
          </mc:Choice>
        </mc:AlternateContent>
        <mc:AlternateContent xmlns:mc="http://schemas.openxmlformats.org/markup-compatibility/2006">
          <mc:Choice Requires="x14">
            <control shapeId="25711" r:id="rId114" name="Check Box 111">
              <controlPr defaultSize="0" autoFill="0" autoLine="0" autoPict="0">
                <anchor moveWithCells="1">
                  <from>
                    <xdr:col>21</xdr:col>
                    <xdr:colOff>0</xdr:colOff>
                    <xdr:row>34</xdr:row>
                    <xdr:rowOff>0</xdr:rowOff>
                  </from>
                  <to>
                    <xdr:col>21</xdr:col>
                    <xdr:colOff>200025</xdr:colOff>
                    <xdr:row>35</xdr:row>
                    <xdr:rowOff>352425</xdr:rowOff>
                  </to>
                </anchor>
              </controlPr>
            </control>
          </mc:Choice>
        </mc:AlternateContent>
        <mc:AlternateContent xmlns:mc="http://schemas.openxmlformats.org/markup-compatibility/2006">
          <mc:Choice Requires="x14">
            <control shapeId="25712" r:id="rId115" name="Check Box 112">
              <controlPr defaultSize="0" autoFill="0" autoLine="0" autoPict="0">
                <anchor moveWithCells="1">
                  <from>
                    <xdr:col>21</xdr:col>
                    <xdr:colOff>0</xdr:colOff>
                    <xdr:row>34</xdr:row>
                    <xdr:rowOff>0</xdr:rowOff>
                  </from>
                  <to>
                    <xdr:col>21</xdr:col>
                    <xdr:colOff>200025</xdr:colOff>
                    <xdr:row>35</xdr:row>
                    <xdr:rowOff>352425</xdr:rowOff>
                  </to>
                </anchor>
              </controlPr>
            </control>
          </mc:Choice>
        </mc:AlternateContent>
        <mc:AlternateContent xmlns:mc="http://schemas.openxmlformats.org/markup-compatibility/2006">
          <mc:Choice Requires="x14">
            <control shapeId="25713" r:id="rId116" name="Check Box 113">
              <controlPr defaultSize="0" autoFill="0" autoLine="0" autoPict="0">
                <anchor moveWithCells="1">
                  <from>
                    <xdr:col>21</xdr:col>
                    <xdr:colOff>0</xdr:colOff>
                    <xdr:row>34</xdr:row>
                    <xdr:rowOff>0</xdr:rowOff>
                  </from>
                  <to>
                    <xdr:col>21</xdr:col>
                    <xdr:colOff>200025</xdr:colOff>
                    <xdr:row>35</xdr:row>
                    <xdr:rowOff>352425</xdr:rowOff>
                  </to>
                </anchor>
              </controlPr>
            </control>
          </mc:Choice>
        </mc:AlternateContent>
        <mc:AlternateContent xmlns:mc="http://schemas.openxmlformats.org/markup-compatibility/2006">
          <mc:Choice Requires="x14">
            <control shapeId="25714" r:id="rId117" name="Check Box 114">
              <controlPr defaultSize="0" autoFill="0" autoLine="0" autoPict="0">
                <anchor moveWithCells="1">
                  <from>
                    <xdr:col>21</xdr:col>
                    <xdr:colOff>0</xdr:colOff>
                    <xdr:row>30</xdr:row>
                    <xdr:rowOff>0</xdr:rowOff>
                  </from>
                  <to>
                    <xdr:col>21</xdr:col>
                    <xdr:colOff>200025</xdr:colOff>
                    <xdr:row>32</xdr:row>
                    <xdr:rowOff>152400</xdr:rowOff>
                  </to>
                </anchor>
              </controlPr>
            </control>
          </mc:Choice>
        </mc:AlternateContent>
        <mc:AlternateContent xmlns:mc="http://schemas.openxmlformats.org/markup-compatibility/2006">
          <mc:Choice Requires="x14">
            <control shapeId="25715" r:id="rId118" name="Check Box 115">
              <controlPr defaultSize="0" autoFill="0" autoLine="0" autoPict="0">
                <anchor moveWithCells="1">
                  <from>
                    <xdr:col>21</xdr:col>
                    <xdr:colOff>0</xdr:colOff>
                    <xdr:row>30</xdr:row>
                    <xdr:rowOff>0</xdr:rowOff>
                  </from>
                  <to>
                    <xdr:col>21</xdr:col>
                    <xdr:colOff>200025</xdr:colOff>
                    <xdr:row>32</xdr:row>
                    <xdr:rowOff>142875</xdr:rowOff>
                  </to>
                </anchor>
              </controlPr>
            </control>
          </mc:Choice>
        </mc:AlternateContent>
        <mc:AlternateContent xmlns:mc="http://schemas.openxmlformats.org/markup-compatibility/2006">
          <mc:Choice Requires="x14">
            <control shapeId="25716" r:id="rId119" name="Check Box 116">
              <controlPr defaultSize="0" autoFill="0" autoLine="0" autoPict="0">
                <anchor moveWithCells="1">
                  <from>
                    <xdr:col>21</xdr:col>
                    <xdr:colOff>0</xdr:colOff>
                    <xdr:row>30</xdr:row>
                    <xdr:rowOff>0</xdr:rowOff>
                  </from>
                  <to>
                    <xdr:col>21</xdr:col>
                    <xdr:colOff>200025</xdr:colOff>
                    <xdr:row>32</xdr:row>
                    <xdr:rowOff>152400</xdr:rowOff>
                  </to>
                </anchor>
              </controlPr>
            </control>
          </mc:Choice>
        </mc:AlternateContent>
        <mc:AlternateContent xmlns:mc="http://schemas.openxmlformats.org/markup-compatibility/2006">
          <mc:Choice Requires="x14">
            <control shapeId="25717" r:id="rId120" name="Check Box 117">
              <controlPr defaultSize="0" autoFill="0" autoLine="0" autoPict="0">
                <anchor moveWithCells="1">
                  <from>
                    <xdr:col>21</xdr:col>
                    <xdr:colOff>0</xdr:colOff>
                    <xdr:row>30</xdr:row>
                    <xdr:rowOff>0</xdr:rowOff>
                  </from>
                  <to>
                    <xdr:col>21</xdr:col>
                    <xdr:colOff>200025</xdr:colOff>
                    <xdr:row>32</xdr:row>
                    <xdr:rowOff>152400</xdr:rowOff>
                  </to>
                </anchor>
              </controlPr>
            </control>
          </mc:Choice>
        </mc:AlternateContent>
        <mc:AlternateContent xmlns:mc="http://schemas.openxmlformats.org/markup-compatibility/2006">
          <mc:Choice Requires="x14">
            <control shapeId="25718" r:id="rId121" name="Check Box 118">
              <controlPr defaultSize="0" autoFill="0" autoLine="0" autoPict="0">
                <anchor moveWithCells="1">
                  <from>
                    <xdr:col>21</xdr:col>
                    <xdr:colOff>0</xdr:colOff>
                    <xdr:row>30</xdr:row>
                    <xdr:rowOff>0</xdr:rowOff>
                  </from>
                  <to>
                    <xdr:col>21</xdr:col>
                    <xdr:colOff>200025</xdr:colOff>
                    <xdr:row>32</xdr:row>
                    <xdr:rowOff>152400</xdr:rowOff>
                  </to>
                </anchor>
              </controlPr>
            </control>
          </mc:Choice>
        </mc:AlternateContent>
        <mc:AlternateContent xmlns:mc="http://schemas.openxmlformats.org/markup-compatibility/2006">
          <mc:Choice Requires="x14">
            <control shapeId="25719" r:id="rId122" name="Check Box 119">
              <controlPr defaultSize="0" autoFill="0" autoLine="0" autoPict="0">
                <anchor moveWithCells="1">
                  <from>
                    <xdr:col>21</xdr:col>
                    <xdr:colOff>0</xdr:colOff>
                    <xdr:row>30</xdr:row>
                    <xdr:rowOff>0</xdr:rowOff>
                  </from>
                  <to>
                    <xdr:col>21</xdr:col>
                    <xdr:colOff>200025</xdr:colOff>
                    <xdr:row>32</xdr:row>
                    <xdr:rowOff>152400</xdr:rowOff>
                  </to>
                </anchor>
              </controlPr>
            </control>
          </mc:Choice>
        </mc:AlternateContent>
        <mc:AlternateContent xmlns:mc="http://schemas.openxmlformats.org/markup-compatibility/2006">
          <mc:Choice Requires="x14">
            <control shapeId="25720" r:id="rId123" name="Check Box 120">
              <controlPr defaultSize="0" autoFill="0" autoLine="0" autoPict="0">
                <anchor moveWithCells="1">
                  <from>
                    <xdr:col>21</xdr:col>
                    <xdr:colOff>0</xdr:colOff>
                    <xdr:row>30</xdr:row>
                    <xdr:rowOff>0</xdr:rowOff>
                  </from>
                  <to>
                    <xdr:col>21</xdr:col>
                    <xdr:colOff>200025</xdr:colOff>
                    <xdr:row>32</xdr:row>
                    <xdr:rowOff>152400</xdr:rowOff>
                  </to>
                </anchor>
              </controlPr>
            </control>
          </mc:Choice>
        </mc:AlternateContent>
        <mc:AlternateContent xmlns:mc="http://schemas.openxmlformats.org/markup-compatibility/2006">
          <mc:Choice Requires="x14">
            <control shapeId="25721" r:id="rId124" name="Check Box 121">
              <controlPr defaultSize="0" autoFill="0" autoLine="0" autoPict="0">
                <anchor moveWithCells="1">
                  <from>
                    <xdr:col>21</xdr:col>
                    <xdr:colOff>0</xdr:colOff>
                    <xdr:row>40</xdr:row>
                    <xdr:rowOff>19050</xdr:rowOff>
                  </from>
                  <to>
                    <xdr:col>21</xdr:col>
                    <xdr:colOff>200025</xdr:colOff>
                    <xdr:row>41</xdr:row>
                    <xdr:rowOff>381000</xdr:rowOff>
                  </to>
                </anchor>
              </controlPr>
            </control>
          </mc:Choice>
        </mc:AlternateContent>
        <mc:AlternateContent xmlns:mc="http://schemas.openxmlformats.org/markup-compatibility/2006">
          <mc:Choice Requires="x14">
            <control shapeId="25722" r:id="rId125" name="Check Box 122">
              <controlPr defaultSize="0" autoFill="0" autoLine="0" autoPict="0">
                <anchor moveWithCells="1">
                  <from>
                    <xdr:col>21</xdr:col>
                    <xdr:colOff>0</xdr:colOff>
                    <xdr:row>44</xdr:row>
                    <xdr:rowOff>19050</xdr:rowOff>
                  </from>
                  <to>
                    <xdr:col>21</xdr:col>
                    <xdr:colOff>200025</xdr:colOff>
                    <xdr:row>45</xdr:row>
                    <xdr:rowOff>0</xdr:rowOff>
                  </to>
                </anchor>
              </controlPr>
            </control>
          </mc:Choice>
        </mc:AlternateContent>
        <mc:AlternateContent xmlns:mc="http://schemas.openxmlformats.org/markup-compatibility/2006">
          <mc:Choice Requires="x14">
            <control shapeId="25723" r:id="rId126" name="Check Box 12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24" r:id="rId127" name="Check Box 12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25" r:id="rId128" name="Check Box 12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26" r:id="rId129" name="Check Box 126">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27" r:id="rId130" name="Check Box 127">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28" r:id="rId131" name="Check Box 12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29" r:id="rId132" name="Check Box 12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30" r:id="rId133" name="Check Box 130">
              <controlPr defaultSize="0" autoFill="0" autoLine="0" autoPict="0">
                <anchor moveWithCells="1">
                  <from>
                    <xdr:col>21</xdr:col>
                    <xdr:colOff>0</xdr:colOff>
                    <xdr:row>81</xdr:row>
                    <xdr:rowOff>0</xdr:rowOff>
                  </from>
                  <to>
                    <xdr:col>21</xdr:col>
                    <xdr:colOff>200025</xdr:colOff>
                    <xdr:row>82</xdr:row>
                    <xdr:rowOff>133350</xdr:rowOff>
                  </to>
                </anchor>
              </controlPr>
            </control>
          </mc:Choice>
        </mc:AlternateContent>
        <mc:AlternateContent xmlns:mc="http://schemas.openxmlformats.org/markup-compatibility/2006">
          <mc:Choice Requires="x14">
            <control shapeId="25731" r:id="rId134" name="Check Box 131">
              <controlPr defaultSize="0" autoFill="0" autoLine="0" autoPict="0">
                <anchor moveWithCells="1">
                  <from>
                    <xdr:col>21</xdr:col>
                    <xdr:colOff>0</xdr:colOff>
                    <xdr:row>81</xdr:row>
                    <xdr:rowOff>0</xdr:rowOff>
                  </from>
                  <to>
                    <xdr:col>21</xdr:col>
                    <xdr:colOff>228600</xdr:colOff>
                    <xdr:row>81</xdr:row>
                    <xdr:rowOff>771525</xdr:rowOff>
                  </to>
                </anchor>
              </controlPr>
            </control>
          </mc:Choice>
        </mc:AlternateContent>
        <mc:AlternateContent xmlns:mc="http://schemas.openxmlformats.org/markup-compatibility/2006">
          <mc:Choice Requires="x14">
            <control shapeId="25732" r:id="rId135" name="Check Box 132">
              <controlPr defaultSize="0" autoFill="0" autoLine="0" autoPict="0">
                <anchor moveWithCells="1">
                  <from>
                    <xdr:col>21</xdr:col>
                    <xdr:colOff>0</xdr:colOff>
                    <xdr:row>81</xdr:row>
                    <xdr:rowOff>0</xdr:rowOff>
                  </from>
                  <to>
                    <xdr:col>21</xdr:col>
                    <xdr:colOff>228600</xdr:colOff>
                    <xdr:row>81</xdr:row>
                    <xdr:rowOff>771525</xdr:rowOff>
                  </to>
                </anchor>
              </controlPr>
            </control>
          </mc:Choice>
        </mc:AlternateContent>
        <mc:AlternateContent xmlns:mc="http://schemas.openxmlformats.org/markup-compatibility/2006">
          <mc:Choice Requires="x14">
            <control shapeId="25733" r:id="rId136" name="Check Box 133">
              <controlPr defaultSize="0" autoFill="0" autoLine="0" autoPict="0">
                <anchor moveWithCells="1">
                  <from>
                    <xdr:col>21</xdr:col>
                    <xdr:colOff>0</xdr:colOff>
                    <xdr:row>30</xdr:row>
                    <xdr:rowOff>0</xdr:rowOff>
                  </from>
                  <to>
                    <xdr:col>21</xdr:col>
                    <xdr:colOff>228600</xdr:colOff>
                    <xdr:row>32</xdr:row>
                    <xdr:rowOff>371475</xdr:rowOff>
                  </to>
                </anchor>
              </controlPr>
            </control>
          </mc:Choice>
        </mc:AlternateContent>
        <mc:AlternateContent xmlns:mc="http://schemas.openxmlformats.org/markup-compatibility/2006">
          <mc:Choice Requires="x14">
            <control shapeId="25734" r:id="rId137" name="Check Box 134">
              <controlPr defaultSize="0" autoFill="0" autoLine="0" autoPict="0">
                <anchor moveWithCells="1">
                  <from>
                    <xdr:col>21</xdr:col>
                    <xdr:colOff>0</xdr:colOff>
                    <xdr:row>30</xdr:row>
                    <xdr:rowOff>0</xdr:rowOff>
                  </from>
                  <to>
                    <xdr:col>21</xdr:col>
                    <xdr:colOff>228600</xdr:colOff>
                    <xdr:row>32</xdr:row>
                    <xdr:rowOff>371475</xdr:rowOff>
                  </to>
                </anchor>
              </controlPr>
            </control>
          </mc:Choice>
        </mc:AlternateContent>
        <mc:AlternateContent xmlns:mc="http://schemas.openxmlformats.org/markup-compatibility/2006">
          <mc:Choice Requires="x14">
            <control shapeId="25735" r:id="rId138" name="Check Box 135">
              <controlPr defaultSize="0" autoFill="0" autoLine="0" autoPict="0">
                <anchor moveWithCells="1">
                  <from>
                    <xdr:col>21</xdr:col>
                    <xdr:colOff>0</xdr:colOff>
                    <xdr:row>30</xdr:row>
                    <xdr:rowOff>0</xdr:rowOff>
                  </from>
                  <to>
                    <xdr:col>21</xdr:col>
                    <xdr:colOff>219075</xdr:colOff>
                    <xdr:row>34</xdr:row>
                    <xdr:rowOff>0</xdr:rowOff>
                  </to>
                </anchor>
              </controlPr>
            </control>
          </mc:Choice>
        </mc:AlternateContent>
        <mc:AlternateContent xmlns:mc="http://schemas.openxmlformats.org/markup-compatibility/2006">
          <mc:Choice Requires="x14">
            <control shapeId="25736" r:id="rId139" name="Check Box 136">
              <controlPr defaultSize="0" autoFill="0" autoLine="0" autoPict="0">
                <anchor moveWithCells="1">
                  <from>
                    <xdr:col>21</xdr:col>
                    <xdr:colOff>0</xdr:colOff>
                    <xdr:row>30</xdr:row>
                    <xdr:rowOff>0</xdr:rowOff>
                  </from>
                  <to>
                    <xdr:col>21</xdr:col>
                    <xdr:colOff>228600</xdr:colOff>
                    <xdr:row>32</xdr:row>
                    <xdr:rowOff>371475</xdr:rowOff>
                  </to>
                </anchor>
              </controlPr>
            </control>
          </mc:Choice>
        </mc:AlternateContent>
        <mc:AlternateContent xmlns:mc="http://schemas.openxmlformats.org/markup-compatibility/2006">
          <mc:Choice Requires="x14">
            <control shapeId="25737" r:id="rId140" name="Check Box 137">
              <controlPr defaultSize="0" autoFill="0" autoLine="0" autoPict="0">
                <anchor moveWithCells="1">
                  <from>
                    <xdr:col>21</xdr:col>
                    <xdr:colOff>0</xdr:colOff>
                    <xdr:row>40</xdr:row>
                    <xdr:rowOff>0</xdr:rowOff>
                  </from>
                  <to>
                    <xdr:col>21</xdr:col>
                    <xdr:colOff>247650</xdr:colOff>
                    <xdr:row>45</xdr:row>
                    <xdr:rowOff>104775</xdr:rowOff>
                  </to>
                </anchor>
              </controlPr>
            </control>
          </mc:Choice>
        </mc:AlternateContent>
        <mc:AlternateContent xmlns:mc="http://schemas.openxmlformats.org/markup-compatibility/2006">
          <mc:Choice Requires="x14">
            <control shapeId="25738" r:id="rId141" name="Check Box 138">
              <controlPr defaultSize="0" autoFill="0" autoLine="0" autoPict="0">
                <anchor moveWithCells="1">
                  <from>
                    <xdr:col>21</xdr:col>
                    <xdr:colOff>0</xdr:colOff>
                    <xdr:row>34</xdr:row>
                    <xdr:rowOff>0</xdr:rowOff>
                  </from>
                  <to>
                    <xdr:col>21</xdr:col>
                    <xdr:colOff>247650</xdr:colOff>
                    <xdr:row>41</xdr:row>
                    <xdr:rowOff>9525</xdr:rowOff>
                  </to>
                </anchor>
              </controlPr>
            </control>
          </mc:Choice>
        </mc:AlternateContent>
        <mc:AlternateContent xmlns:mc="http://schemas.openxmlformats.org/markup-compatibility/2006">
          <mc:Choice Requires="x14">
            <control shapeId="25739" r:id="rId142" name="Check Box 139">
              <controlPr defaultSize="0" autoFill="0" autoLine="0" autoPict="0">
                <anchor moveWithCells="1">
                  <from>
                    <xdr:col>21</xdr:col>
                    <xdr:colOff>0</xdr:colOff>
                    <xdr:row>34</xdr:row>
                    <xdr:rowOff>0</xdr:rowOff>
                  </from>
                  <to>
                    <xdr:col>21</xdr:col>
                    <xdr:colOff>228600</xdr:colOff>
                    <xdr:row>36</xdr:row>
                    <xdr:rowOff>171450</xdr:rowOff>
                  </to>
                </anchor>
              </controlPr>
            </control>
          </mc:Choice>
        </mc:AlternateContent>
        <mc:AlternateContent xmlns:mc="http://schemas.openxmlformats.org/markup-compatibility/2006">
          <mc:Choice Requires="x14">
            <control shapeId="25740" r:id="rId143" name="Check Box 140">
              <controlPr defaultSize="0" autoFill="0" autoLine="0" autoPict="0">
                <anchor moveWithCells="1">
                  <from>
                    <xdr:col>21</xdr:col>
                    <xdr:colOff>0</xdr:colOff>
                    <xdr:row>20</xdr:row>
                    <xdr:rowOff>19050</xdr:rowOff>
                  </from>
                  <to>
                    <xdr:col>21</xdr:col>
                    <xdr:colOff>228600</xdr:colOff>
                    <xdr:row>20</xdr:row>
                    <xdr:rowOff>790575</xdr:rowOff>
                  </to>
                </anchor>
              </controlPr>
            </control>
          </mc:Choice>
        </mc:AlternateContent>
        <mc:AlternateContent xmlns:mc="http://schemas.openxmlformats.org/markup-compatibility/2006">
          <mc:Choice Requires="x14">
            <control shapeId="25741" r:id="rId144" name="Check Box 141">
              <controlPr defaultSize="0" autoFill="0" autoLine="0" autoPict="0">
                <anchor moveWithCells="1">
                  <from>
                    <xdr:col>21</xdr:col>
                    <xdr:colOff>0</xdr:colOff>
                    <xdr:row>47</xdr:row>
                    <xdr:rowOff>209550</xdr:rowOff>
                  </from>
                  <to>
                    <xdr:col>21</xdr:col>
                    <xdr:colOff>228600</xdr:colOff>
                    <xdr:row>49</xdr:row>
                    <xdr:rowOff>419100</xdr:rowOff>
                  </to>
                </anchor>
              </controlPr>
            </control>
          </mc:Choice>
        </mc:AlternateContent>
        <mc:AlternateContent xmlns:mc="http://schemas.openxmlformats.org/markup-compatibility/2006">
          <mc:Choice Requires="x14">
            <control shapeId="25742" r:id="rId145" name="Check Box 142">
              <controlPr defaultSize="0" autoFill="0" autoLine="0" autoPict="0">
                <anchor moveWithCells="1">
                  <from>
                    <xdr:col>21</xdr:col>
                    <xdr:colOff>0</xdr:colOff>
                    <xdr:row>37</xdr:row>
                    <xdr:rowOff>19050</xdr:rowOff>
                  </from>
                  <to>
                    <xdr:col>21</xdr:col>
                    <xdr:colOff>200025</xdr:colOff>
                    <xdr:row>38</xdr:row>
                    <xdr:rowOff>171450</xdr:rowOff>
                  </to>
                </anchor>
              </controlPr>
            </control>
          </mc:Choice>
        </mc:AlternateContent>
        <mc:AlternateContent xmlns:mc="http://schemas.openxmlformats.org/markup-compatibility/2006">
          <mc:Choice Requires="x14">
            <control shapeId="25743" r:id="rId146" name="Check Box 14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44" r:id="rId147" name="Check Box 14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45" r:id="rId148" name="Check Box 14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46" r:id="rId149" name="Check Box 14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47" r:id="rId150" name="Check Box 14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48" r:id="rId151" name="Check Box 14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49" r:id="rId152" name="Check Box 14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50" r:id="rId153" name="Check Box 15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51" r:id="rId154" name="Check Box 15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52" r:id="rId155" name="Check Box 15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53" r:id="rId156" name="Check Box 15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54" r:id="rId157" name="Check Box 15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55" r:id="rId158" name="Check Box 15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56" r:id="rId159" name="Check Box 156">
              <controlPr defaultSize="0" autoFill="0" autoLine="0" autoPict="0">
                <anchor moveWithCells="1">
                  <from>
                    <xdr:col>21</xdr:col>
                    <xdr:colOff>0</xdr:colOff>
                    <xdr:row>81</xdr:row>
                    <xdr:rowOff>0</xdr:rowOff>
                  </from>
                  <to>
                    <xdr:col>21</xdr:col>
                    <xdr:colOff>247650</xdr:colOff>
                    <xdr:row>81</xdr:row>
                    <xdr:rowOff>742950</xdr:rowOff>
                  </to>
                </anchor>
              </controlPr>
            </control>
          </mc:Choice>
        </mc:AlternateContent>
        <mc:AlternateContent xmlns:mc="http://schemas.openxmlformats.org/markup-compatibility/2006">
          <mc:Choice Requires="x14">
            <control shapeId="25757" r:id="rId160" name="Check Box 157">
              <controlPr defaultSize="0" autoFill="0" autoLine="0" autoPict="0">
                <anchor moveWithCells="1">
                  <from>
                    <xdr:col>21</xdr:col>
                    <xdr:colOff>0</xdr:colOff>
                    <xdr:row>81</xdr:row>
                    <xdr:rowOff>0</xdr:rowOff>
                  </from>
                  <to>
                    <xdr:col>21</xdr:col>
                    <xdr:colOff>200025</xdr:colOff>
                    <xdr:row>81</xdr:row>
                    <xdr:rowOff>762000</xdr:rowOff>
                  </to>
                </anchor>
              </controlPr>
            </control>
          </mc:Choice>
        </mc:AlternateContent>
        <mc:AlternateContent xmlns:mc="http://schemas.openxmlformats.org/markup-compatibility/2006">
          <mc:Choice Requires="x14">
            <control shapeId="25758" r:id="rId161" name="Check Box 158">
              <controlPr defaultSize="0" autoFill="0" autoLine="0" autoPict="0">
                <anchor moveWithCells="1">
                  <from>
                    <xdr:col>23</xdr:col>
                    <xdr:colOff>0</xdr:colOff>
                    <xdr:row>7</xdr:row>
                    <xdr:rowOff>19050</xdr:rowOff>
                  </from>
                  <to>
                    <xdr:col>23</xdr:col>
                    <xdr:colOff>209550</xdr:colOff>
                    <xdr:row>9</xdr:row>
                    <xdr:rowOff>276225</xdr:rowOff>
                  </to>
                </anchor>
              </controlPr>
            </control>
          </mc:Choice>
        </mc:AlternateContent>
        <mc:AlternateContent xmlns:mc="http://schemas.openxmlformats.org/markup-compatibility/2006">
          <mc:Choice Requires="x14">
            <control shapeId="25759" r:id="rId162" name="Check Box 159">
              <controlPr defaultSize="0" autoFill="0" autoLine="0" autoPict="0">
                <anchor moveWithCells="1">
                  <from>
                    <xdr:col>23</xdr:col>
                    <xdr:colOff>0</xdr:colOff>
                    <xdr:row>8</xdr:row>
                    <xdr:rowOff>19050</xdr:rowOff>
                  </from>
                  <to>
                    <xdr:col>23</xdr:col>
                    <xdr:colOff>209550</xdr:colOff>
                    <xdr:row>9</xdr:row>
                    <xdr:rowOff>466725</xdr:rowOff>
                  </to>
                </anchor>
              </controlPr>
            </control>
          </mc:Choice>
        </mc:AlternateContent>
        <mc:AlternateContent xmlns:mc="http://schemas.openxmlformats.org/markup-compatibility/2006">
          <mc:Choice Requires="x14">
            <control shapeId="25760" r:id="rId163" name="Check Box 160">
              <controlPr defaultSize="0" autoFill="0" autoLine="0" autoPict="0">
                <anchor moveWithCells="1">
                  <from>
                    <xdr:col>23</xdr:col>
                    <xdr:colOff>0</xdr:colOff>
                    <xdr:row>9</xdr:row>
                    <xdr:rowOff>19050</xdr:rowOff>
                  </from>
                  <to>
                    <xdr:col>23</xdr:col>
                    <xdr:colOff>209550</xdr:colOff>
                    <xdr:row>10</xdr:row>
                    <xdr:rowOff>276225</xdr:rowOff>
                  </to>
                </anchor>
              </controlPr>
            </control>
          </mc:Choice>
        </mc:AlternateContent>
        <mc:AlternateContent xmlns:mc="http://schemas.openxmlformats.org/markup-compatibility/2006">
          <mc:Choice Requires="x14">
            <control shapeId="25761" r:id="rId164" name="Check Box 161">
              <controlPr defaultSize="0" autoFill="0" autoLine="0" autoPict="0">
                <anchor moveWithCells="1">
                  <from>
                    <xdr:col>21</xdr:col>
                    <xdr:colOff>0</xdr:colOff>
                    <xdr:row>15</xdr:row>
                    <xdr:rowOff>0</xdr:rowOff>
                  </from>
                  <to>
                    <xdr:col>22</xdr:col>
                    <xdr:colOff>28575</xdr:colOff>
                    <xdr:row>16</xdr:row>
                    <xdr:rowOff>47625</xdr:rowOff>
                  </to>
                </anchor>
              </controlPr>
            </control>
          </mc:Choice>
        </mc:AlternateContent>
        <mc:AlternateContent xmlns:mc="http://schemas.openxmlformats.org/markup-compatibility/2006">
          <mc:Choice Requires="x14">
            <control shapeId="25762" r:id="rId165" name="Check Box 162">
              <controlPr defaultSize="0" autoFill="0" autoLine="0" autoPict="0">
                <anchor moveWithCells="1">
                  <from>
                    <xdr:col>21</xdr:col>
                    <xdr:colOff>0</xdr:colOff>
                    <xdr:row>15</xdr:row>
                    <xdr:rowOff>0</xdr:rowOff>
                  </from>
                  <to>
                    <xdr:col>21</xdr:col>
                    <xdr:colOff>180975</xdr:colOff>
                    <xdr:row>16</xdr:row>
                    <xdr:rowOff>114300</xdr:rowOff>
                  </to>
                </anchor>
              </controlPr>
            </control>
          </mc:Choice>
        </mc:AlternateContent>
        <mc:AlternateContent xmlns:mc="http://schemas.openxmlformats.org/markup-compatibility/2006">
          <mc:Choice Requires="x14">
            <control shapeId="25763" r:id="rId166" name="Check Box 163">
              <controlPr defaultSize="0" autoFill="0" autoLine="0" autoPict="0">
                <anchor moveWithCells="1">
                  <from>
                    <xdr:col>21</xdr:col>
                    <xdr:colOff>0</xdr:colOff>
                    <xdr:row>15</xdr:row>
                    <xdr:rowOff>0</xdr:rowOff>
                  </from>
                  <to>
                    <xdr:col>22</xdr:col>
                    <xdr:colOff>28575</xdr:colOff>
                    <xdr:row>16</xdr:row>
                    <xdr:rowOff>47625</xdr:rowOff>
                  </to>
                </anchor>
              </controlPr>
            </control>
          </mc:Choice>
        </mc:AlternateContent>
        <mc:AlternateContent xmlns:mc="http://schemas.openxmlformats.org/markup-compatibility/2006">
          <mc:Choice Requires="x14">
            <control shapeId="25764" r:id="rId167" name="Check Box 164">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25765" r:id="rId168" name="Check Box 165">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25766" r:id="rId169" name="Check Box 166">
              <controlPr defaultSize="0" autoFill="0" autoLine="0" autoPict="0">
                <anchor moveWithCells="1">
                  <from>
                    <xdr:col>21</xdr:col>
                    <xdr:colOff>0</xdr:colOff>
                    <xdr:row>15</xdr:row>
                    <xdr:rowOff>19050</xdr:rowOff>
                  </from>
                  <to>
                    <xdr:col>21</xdr:col>
                    <xdr:colOff>171450</xdr:colOff>
                    <xdr:row>15</xdr:row>
                    <xdr:rowOff>180975</xdr:rowOff>
                  </to>
                </anchor>
              </controlPr>
            </control>
          </mc:Choice>
        </mc:AlternateContent>
        <mc:AlternateContent xmlns:mc="http://schemas.openxmlformats.org/markup-compatibility/2006">
          <mc:Choice Requires="x14">
            <control shapeId="25767" r:id="rId170" name="Check Box 167">
              <controlPr defaultSize="0" autoFill="0" autoLine="0" autoPict="0">
                <anchor moveWithCells="1">
                  <from>
                    <xdr:col>21</xdr:col>
                    <xdr:colOff>0</xdr:colOff>
                    <xdr:row>15</xdr:row>
                    <xdr:rowOff>0</xdr:rowOff>
                  </from>
                  <to>
                    <xdr:col>21</xdr:col>
                    <xdr:colOff>180975</xdr:colOff>
                    <xdr:row>16</xdr:row>
                    <xdr:rowOff>114300</xdr:rowOff>
                  </to>
                </anchor>
              </controlPr>
            </control>
          </mc:Choice>
        </mc:AlternateContent>
        <mc:AlternateContent xmlns:mc="http://schemas.openxmlformats.org/markup-compatibility/2006">
          <mc:Choice Requires="x14">
            <control shapeId="25768" r:id="rId171" name="Check Box 168">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25769" r:id="rId172" name="Check Box 169">
              <controlPr defaultSize="0" autoFill="0" autoLine="0" autoPict="0">
                <anchor moveWithCells="1">
                  <from>
                    <xdr:col>21</xdr:col>
                    <xdr:colOff>0</xdr:colOff>
                    <xdr:row>17</xdr:row>
                    <xdr:rowOff>19050</xdr:rowOff>
                  </from>
                  <to>
                    <xdr:col>21</xdr:col>
                    <xdr:colOff>200025</xdr:colOff>
                    <xdr:row>18</xdr:row>
                    <xdr:rowOff>190500</xdr:rowOff>
                  </to>
                </anchor>
              </controlPr>
            </control>
          </mc:Choice>
        </mc:AlternateContent>
        <mc:AlternateContent xmlns:mc="http://schemas.openxmlformats.org/markup-compatibility/2006">
          <mc:Choice Requires="x14">
            <control shapeId="25770" r:id="rId173" name="Check Box 170">
              <controlPr defaultSize="0" autoFill="0" autoLine="0" autoPict="0">
                <anchor moveWithCells="1">
                  <from>
                    <xdr:col>21</xdr:col>
                    <xdr:colOff>0</xdr:colOff>
                    <xdr:row>15</xdr:row>
                    <xdr:rowOff>0</xdr:rowOff>
                  </from>
                  <to>
                    <xdr:col>22</xdr:col>
                    <xdr:colOff>28575</xdr:colOff>
                    <xdr:row>16</xdr:row>
                    <xdr:rowOff>47625</xdr:rowOff>
                  </to>
                </anchor>
              </controlPr>
            </control>
          </mc:Choice>
        </mc:AlternateContent>
        <mc:AlternateContent xmlns:mc="http://schemas.openxmlformats.org/markup-compatibility/2006">
          <mc:Choice Requires="x14">
            <control shapeId="25771" r:id="rId174" name="Check Box 171">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25772" r:id="rId175" name="Check Box 172">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25773" r:id="rId176" name="Check Box 173">
              <controlPr defaultSize="0" autoFill="0" autoLine="0" autoPict="0">
                <anchor moveWithCells="1">
                  <from>
                    <xdr:col>21</xdr:col>
                    <xdr:colOff>0</xdr:colOff>
                    <xdr:row>15</xdr:row>
                    <xdr:rowOff>19050</xdr:rowOff>
                  </from>
                  <to>
                    <xdr:col>21</xdr:col>
                    <xdr:colOff>171450</xdr:colOff>
                    <xdr:row>15</xdr:row>
                    <xdr:rowOff>180975</xdr:rowOff>
                  </to>
                </anchor>
              </controlPr>
            </control>
          </mc:Choice>
        </mc:AlternateContent>
        <mc:AlternateContent xmlns:mc="http://schemas.openxmlformats.org/markup-compatibility/2006">
          <mc:Choice Requires="x14">
            <control shapeId="25774" r:id="rId177" name="Check Box 174">
              <controlPr defaultSize="0" autoFill="0" autoLine="0" autoPict="0">
                <anchor moveWithCells="1">
                  <from>
                    <xdr:col>21</xdr:col>
                    <xdr:colOff>0</xdr:colOff>
                    <xdr:row>15</xdr:row>
                    <xdr:rowOff>0</xdr:rowOff>
                  </from>
                  <to>
                    <xdr:col>21</xdr:col>
                    <xdr:colOff>180975</xdr:colOff>
                    <xdr:row>16</xdr:row>
                    <xdr:rowOff>114300</xdr:rowOff>
                  </to>
                </anchor>
              </controlPr>
            </control>
          </mc:Choice>
        </mc:AlternateContent>
        <mc:AlternateContent xmlns:mc="http://schemas.openxmlformats.org/markup-compatibility/2006">
          <mc:Choice Requires="x14">
            <control shapeId="25775" r:id="rId178" name="Check Box 175">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25776" r:id="rId179" name="Check Box 176">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777" r:id="rId180" name="Check Box 177">
              <controlPr defaultSize="0" autoFill="0" autoLine="0" autoPict="0">
                <anchor moveWithCells="1">
                  <from>
                    <xdr:col>21</xdr:col>
                    <xdr:colOff>0</xdr:colOff>
                    <xdr:row>34</xdr:row>
                    <xdr:rowOff>0</xdr:rowOff>
                  </from>
                  <to>
                    <xdr:col>21</xdr:col>
                    <xdr:colOff>200025</xdr:colOff>
                    <xdr:row>35</xdr:row>
                    <xdr:rowOff>352425</xdr:rowOff>
                  </to>
                </anchor>
              </controlPr>
            </control>
          </mc:Choice>
        </mc:AlternateContent>
        <mc:AlternateContent xmlns:mc="http://schemas.openxmlformats.org/markup-compatibility/2006">
          <mc:Choice Requires="x14">
            <control shapeId="25778" r:id="rId181" name="Check Box 178">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779" r:id="rId182" name="Check Box 179">
              <controlPr defaultSize="0" autoFill="0" autoLine="0" autoPict="0">
                <anchor moveWithCells="1">
                  <from>
                    <xdr:col>21</xdr:col>
                    <xdr:colOff>0</xdr:colOff>
                    <xdr:row>34</xdr:row>
                    <xdr:rowOff>0</xdr:rowOff>
                  </from>
                  <to>
                    <xdr:col>21</xdr:col>
                    <xdr:colOff>200025</xdr:colOff>
                    <xdr:row>35</xdr:row>
                    <xdr:rowOff>352425</xdr:rowOff>
                  </to>
                </anchor>
              </controlPr>
            </control>
          </mc:Choice>
        </mc:AlternateContent>
        <mc:AlternateContent xmlns:mc="http://schemas.openxmlformats.org/markup-compatibility/2006">
          <mc:Choice Requires="x14">
            <control shapeId="25780" r:id="rId183" name="Check Box 180">
              <controlPr defaultSize="0" autoFill="0" autoLine="0" autoPict="0">
                <anchor moveWithCells="1">
                  <from>
                    <xdr:col>21</xdr:col>
                    <xdr:colOff>0</xdr:colOff>
                    <xdr:row>34</xdr:row>
                    <xdr:rowOff>0</xdr:rowOff>
                  </from>
                  <to>
                    <xdr:col>21</xdr:col>
                    <xdr:colOff>171450</xdr:colOff>
                    <xdr:row>34</xdr:row>
                    <xdr:rowOff>161925</xdr:rowOff>
                  </to>
                </anchor>
              </controlPr>
            </control>
          </mc:Choice>
        </mc:AlternateContent>
        <mc:AlternateContent xmlns:mc="http://schemas.openxmlformats.org/markup-compatibility/2006">
          <mc:Choice Requires="x14">
            <control shapeId="25781" r:id="rId184" name="Check Box 181">
              <controlPr defaultSize="0" autoFill="0" autoLine="0" autoPict="0">
                <anchor moveWithCells="1">
                  <from>
                    <xdr:col>21</xdr:col>
                    <xdr:colOff>0</xdr:colOff>
                    <xdr:row>34</xdr:row>
                    <xdr:rowOff>0</xdr:rowOff>
                  </from>
                  <to>
                    <xdr:col>21</xdr:col>
                    <xdr:colOff>200025</xdr:colOff>
                    <xdr:row>35</xdr:row>
                    <xdr:rowOff>352425</xdr:rowOff>
                  </to>
                </anchor>
              </controlPr>
            </control>
          </mc:Choice>
        </mc:AlternateContent>
        <mc:AlternateContent xmlns:mc="http://schemas.openxmlformats.org/markup-compatibility/2006">
          <mc:Choice Requires="x14">
            <control shapeId="25782" r:id="rId185" name="Check Box 182">
              <controlPr defaultSize="0" autoFill="0" autoLine="0" autoPict="0">
                <anchor moveWithCells="1">
                  <from>
                    <xdr:col>21</xdr:col>
                    <xdr:colOff>0</xdr:colOff>
                    <xdr:row>44</xdr:row>
                    <xdr:rowOff>190500</xdr:rowOff>
                  </from>
                  <to>
                    <xdr:col>21</xdr:col>
                    <xdr:colOff>247650</xdr:colOff>
                    <xdr:row>44</xdr:row>
                    <xdr:rowOff>419100</xdr:rowOff>
                  </to>
                </anchor>
              </controlPr>
            </control>
          </mc:Choice>
        </mc:AlternateContent>
        <mc:AlternateContent xmlns:mc="http://schemas.openxmlformats.org/markup-compatibility/2006">
          <mc:Choice Requires="x14">
            <control shapeId="25783" r:id="rId186" name="Check Box 183">
              <controlPr defaultSize="0" autoFill="0" autoLine="0" autoPict="0">
                <anchor moveWithCells="1">
                  <from>
                    <xdr:col>21</xdr:col>
                    <xdr:colOff>0</xdr:colOff>
                    <xdr:row>45</xdr:row>
                    <xdr:rowOff>19050</xdr:rowOff>
                  </from>
                  <to>
                    <xdr:col>21</xdr:col>
                    <xdr:colOff>171450</xdr:colOff>
                    <xdr:row>45</xdr:row>
                    <xdr:rowOff>180975</xdr:rowOff>
                  </to>
                </anchor>
              </controlPr>
            </control>
          </mc:Choice>
        </mc:AlternateContent>
        <mc:AlternateContent xmlns:mc="http://schemas.openxmlformats.org/markup-compatibility/2006">
          <mc:Choice Requires="x14">
            <control shapeId="25784" r:id="rId187" name="Check Box 184">
              <controlPr defaultSize="0" autoFill="0" autoLine="0" autoPict="0">
                <anchor moveWithCells="1">
                  <from>
                    <xdr:col>21</xdr:col>
                    <xdr:colOff>0</xdr:colOff>
                    <xdr:row>43</xdr:row>
                    <xdr:rowOff>19050</xdr:rowOff>
                  </from>
                  <to>
                    <xdr:col>21</xdr:col>
                    <xdr:colOff>200025</xdr:colOff>
                    <xdr:row>44</xdr:row>
                    <xdr:rowOff>381000</xdr:rowOff>
                  </to>
                </anchor>
              </controlPr>
            </control>
          </mc:Choice>
        </mc:AlternateContent>
        <mc:AlternateContent xmlns:mc="http://schemas.openxmlformats.org/markup-compatibility/2006">
          <mc:Choice Requires="x14">
            <control shapeId="25785" r:id="rId188" name="Check Box 185">
              <controlPr defaultSize="0" autoFill="0" autoLine="0" autoPict="0">
                <anchor moveWithCells="1">
                  <from>
                    <xdr:col>21</xdr:col>
                    <xdr:colOff>0</xdr:colOff>
                    <xdr:row>43</xdr:row>
                    <xdr:rowOff>0</xdr:rowOff>
                  </from>
                  <to>
                    <xdr:col>21</xdr:col>
                    <xdr:colOff>247650</xdr:colOff>
                    <xdr:row>47</xdr:row>
                    <xdr:rowOff>295275</xdr:rowOff>
                  </to>
                </anchor>
              </controlPr>
            </control>
          </mc:Choice>
        </mc:AlternateContent>
        <mc:AlternateContent xmlns:mc="http://schemas.openxmlformats.org/markup-compatibility/2006">
          <mc:Choice Requires="x14">
            <control shapeId="25786" r:id="rId189" name="Check Box 18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87" r:id="rId190" name="Check Box 18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88" r:id="rId191" name="Check Box 18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89" r:id="rId192" name="Check Box 18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90" r:id="rId193" name="Check Box 19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91" r:id="rId194" name="Check Box 19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92" r:id="rId195" name="Check Box 19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793" r:id="rId196" name="Check Box 19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94" r:id="rId197" name="Check Box 19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95" r:id="rId198" name="Check Box 19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796" r:id="rId199" name="Check Box 19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97" r:id="rId200" name="Check Box 19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98" r:id="rId201" name="Check Box 19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799" r:id="rId202" name="Check Box 19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00" r:id="rId203" name="Check Box 20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01" r:id="rId204" name="Check Box 20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02" r:id="rId205" name="Check Box 20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03" r:id="rId206" name="Check Box 20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04" r:id="rId207" name="Check Box 20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05" r:id="rId208" name="Check Box 20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06" r:id="rId209" name="Check Box 20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07" r:id="rId210" name="Check Box 20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08" r:id="rId211" name="Check Box 20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09" r:id="rId212" name="Check Box 20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10" r:id="rId213" name="Check Box 21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11" r:id="rId214" name="Check Box 21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12" r:id="rId215" name="Check Box 21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13" r:id="rId216" name="Check Box 21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14" r:id="rId217" name="Check Box 21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15" r:id="rId218" name="Check Box 21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16" r:id="rId219" name="Check Box 21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17" r:id="rId220" name="Check Box 21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18" r:id="rId221" name="Check Box 21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19" r:id="rId222" name="Check Box 21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0" r:id="rId223" name="Check Box 22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1" r:id="rId224" name="Check Box 22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2" r:id="rId225" name="Check Box 22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3" r:id="rId226" name="Check Box 22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4" r:id="rId227" name="Check Box 22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5" r:id="rId228" name="Check Box 22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6" r:id="rId229" name="Check Box 22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7" r:id="rId230" name="Check Box 22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828" r:id="rId231" name="Check Box 22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29" r:id="rId232" name="Check Box 22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30" r:id="rId233" name="Check Box 230">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31" r:id="rId234" name="Check Box 23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32" r:id="rId235" name="Check Box 232">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33" r:id="rId236" name="Check Box 23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834" r:id="rId237" name="Check Box 234">
              <controlPr defaultSize="0" autoFill="0" autoLine="0" autoPict="0">
                <anchor moveWithCells="1">
                  <from>
                    <xdr:col>21</xdr:col>
                    <xdr:colOff>0</xdr:colOff>
                    <xdr:row>29</xdr:row>
                    <xdr:rowOff>19050</xdr:rowOff>
                  </from>
                  <to>
                    <xdr:col>21</xdr:col>
                    <xdr:colOff>200025</xdr:colOff>
                    <xdr:row>31</xdr:row>
                    <xdr:rowOff>171450</xdr:rowOff>
                  </to>
                </anchor>
              </controlPr>
            </control>
          </mc:Choice>
        </mc:AlternateContent>
        <mc:AlternateContent xmlns:mc="http://schemas.openxmlformats.org/markup-compatibility/2006">
          <mc:Choice Requires="x14">
            <control shapeId="25835" r:id="rId238" name="Check Box 235">
              <controlPr defaultSize="0" autoFill="0" autoLine="0" autoPict="0">
                <anchor moveWithCells="1">
                  <from>
                    <xdr:col>21</xdr:col>
                    <xdr:colOff>0</xdr:colOff>
                    <xdr:row>29</xdr:row>
                    <xdr:rowOff>19050</xdr:rowOff>
                  </from>
                  <to>
                    <xdr:col>21</xdr:col>
                    <xdr:colOff>200025</xdr:colOff>
                    <xdr:row>31</xdr:row>
                    <xdr:rowOff>171450</xdr:rowOff>
                  </to>
                </anchor>
              </controlPr>
            </control>
          </mc:Choice>
        </mc:AlternateContent>
        <mc:AlternateContent xmlns:mc="http://schemas.openxmlformats.org/markup-compatibility/2006">
          <mc:Choice Requires="x14">
            <control shapeId="25836" r:id="rId239" name="Check Box 236">
              <controlPr defaultSize="0" autoFill="0" autoLine="0" autoPict="0">
                <anchor moveWithCells="1">
                  <from>
                    <xdr:col>21</xdr:col>
                    <xdr:colOff>0</xdr:colOff>
                    <xdr:row>30</xdr:row>
                    <xdr:rowOff>0</xdr:rowOff>
                  </from>
                  <to>
                    <xdr:col>21</xdr:col>
                    <xdr:colOff>200025</xdr:colOff>
                    <xdr:row>32</xdr:row>
                    <xdr:rowOff>152400</xdr:rowOff>
                  </to>
                </anchor>
              </controlPr>
            </control>
          </mc:Choice>
        </mc:AlternateContent>
        <mc:AlternateContent xmlns:mc="http://schemas.openxmlformats.org/markup-compatibility/2006">
          <mc:Choice Requires="x14">
            <control shapeId="25837" r:id="rId240" name="Check Box 237">
              <controlPr defaultSize="0" autoFill="0" autoLine="0" autoPict="0">
                <anchor moveWithCells="1">
                  <from>
                    <xdr:col>21</xdr:col>
                    <xdr:colOff>0</xdr:colOff>
                    <xdr:row>30</xdr:row>
                    <xdr:rowOff>0</xdr:rowOff>
                  </from>
                  <to>
                    <xdr:col>21</xdr:col>
                    <xdr:colOff>200025</xdr:colOff>
                    <xdr:row>32</xdr:row>
                    <xdr:rowOff>152400</xdr:rowOff>
                  </to>
                </anchor>
              </controlPr>
            </control>
          </mc:Choice>
        </mc:AlternateContent>
        <mc:AlternateContent xmlns:mc="http://schemas.openxmlformats.org/markup-compatibility/2006">
          <mc:Choice Requires="x14">
            <control shapeId="25851" r:id="rId241" name="Check Box 251">
              <controlPr defaultSize="0" autoFill="0" autoLine="0" autoPict="0">
                <anchor moveWithCells="1">
                  <from>
                    <xdr:col>21</xdr:col>
                    <xdr:colOff>0</xdr:colOff>
                    <xdr:row>57</xdr:row>
                    <xdr:rowOff>114300</xdr:rowOff>
                  </from>
                  <to>
                    <xdr:col>21</xdr:col>
                    <xdr:colOff>161925</xdr:colOff>
                    <xdr:row>57</xdr:row>
                    <xdr:rowOff>457200</xdr:rowOff>
                  </to>
                </anchor>
              </controlPr>
            </control>
          </mc:Choice>
        </mc:AlternateContent>
        <mc:AlternateContent xmlns:mc="http://schemas.openxmlformats.org/markup-compatibility/2006">
          <mc:Choice Requires="x14">
            <control shapeId="25852" r:id="rId242" name="Check Box 252">
              <controlPr defaultSize="0" autoFill="0" autoLine="0" autoPict="0">
                <anchor moveWithCells="1">
                  <from>
                    <xdr:col>21</xdr:col>
                    <xdr:colOff>0</xdr:colOff>
                    <xdr:row>52</xdr:row>
                    <xdr:rowOff>19050</xdr:rowOff>
                  </from>
                  <to>
                    <xdr:col>21</xdr:col>
                    <xdr:colOff>171450</xdr:colOff>
                    <xdr:row>52</xdr:row>
                    <xdr:rowOff>180975</xdr:rowOff>
                  </to>
                </anchor>
              </controlPr>
            </control>
          </mc:Choice>
        </mc:AlternateContent>
        <mc:AlternateContent xmlns:mc="http://schemas.openxmlformats.org/markup-compatibility/2006">
          <mc:Choice Requires="x14">
            <control shapeId="25853" r:id="rId243" name="Check Box 253">
              <controlPr defaultSize="0" autoFill="0" autoLine="0" autoPict="0">
                <anchor moveWithCells="1">
                  <from>
                    <xdr:col>21</xdr:col>
                    <xdr:colOff>0</xdr:colOff>
                    <xdr:row>53</xdr:row>
                    <xdr:rowOff>19050</xdr:rowOff>
                  </from>
                  <to>
                    <xdr:col>21</xdr:col>
                    <xdr:colOff>171450</xdr:colOff>
                    <xdr:row>53</xdr:row>
                    <xdr:rowOff>180975</xdr:rowOff>
                  </to>
                </anchor>
              </controlPr>
            </control>
          </mc:Choice>
        </mc:AlternateContent>
        <mc:AlternateContent xmlns:mc="http://schemas.openxmlformats.org/markup-compatibility/2006">
          <mc:Choice Requires="x14">
            <control shapeId="25854" r:id="rId244" name="Check Box 254">
              <controlPr defaultSize="0" autoFill="0" autoLine="0" autoPict="0">
                <anchor moveWithCells="1">
                  <from>
                    <xdr:col>21</xdr:col>
                    <xdr:colOff>0</xdr:colOff>
                    <xdr:row>54</xdr:row>
                    <xdr:rowOff>19050</xdr:rowOff>
                  </from>
                  <to>
                    <xdr:col>21</xdr:col>
                    <xdr:colOff>171450</xdr:colOff>
                    <xdr:row>54</xdr:row>
                    <xdr:rowOff>180975</xdr:rowOff>
                  </to>
                </anchor>
              </controlPr>
            </control>
          </mc:Choice>
        </mc:AlternateContent>
        <mc:AlternateContent xmlns:mc="http://schemas.openxmlformats.org/markup-compatibility/2006">
          <mc:Choice Requires="x14">
            <control shapeId="25855" r:id="rId245" name="Check Box 255">
              <controlPr defaultSize="0" autoFill="0" autoLine="0" autoPict="0">
                <anchor moveWithCells="1">
                  <from>
                    <xdr:col>21</xdr:col>
                    <xdr:colOff>0</xdr:colOff>
                    <xdr:row>58</xdr:row>
                    <xdr:rowOff>19050</xdr:rowOff>
                  </from>
                  <to>
                    <xdr:col>21</xdr:col>
                    <xdr:colOff>171450</xdr:colOff>
                    <xdr:row>58</xdr:row>
                    <xdr:rowOff>180975</xdr:rowOff>
                  </to>
                </anchor>
              </controlPr>
            </control>
          </mc:Choice>
        </mc:AlternateContent>
        <mc:AlternateContent xmlns:mc="http://schemas.openxmlformats.org/markup-compatibility/2006">
          <mc:Choice Requires="x14">
            <control shapeId="25856" r:id="rId246" name="Check Box 256">
              <controlPr defaultSize="0" autoFill="0" autoLine="0" autoPict="0">
                <anchor moveWithCells="1">
                  <from>
                    <xdr:col>21</xdr:col>
                    <xdr:colOff>0</xdr:colOff>
                    <xdr:row>60</xdr:row>
                    <xdr:rowOff>19050</xdr:rowOff>
                  </from>
                  <to>
                    <xdr:col>21</xdr:col>
                    <xdr:colOff>171450</xdr:colOff>
                    <xdr:row>60</xdr:row>
                    <xdr:rowOff>180975</xdr:rowOff>
                  </to>
                </anchor>
              </controlPr>
            </control>
          </mc:Choice>
        </mc:AlternateContent>
        <mc:AlternateContent xmlns:mc="http://schemas.openxmlformats.org/markup-compatibility/2006">
          <mc:Choice Requires="x14">
            <control shapeId="25857" r:id="rId247" name="Check Box 257">
              <controlPr defaultSize="0" autoFill="0" autoLine="0" autoPict="0">
                <anchor moveWithCells="1">
                  <from>
                    <xdr:col>21</xdr:col>
                    <xdr:colOff>0</xdr:colOff>
                    <xdr:row>61</xdr:row>
                    <xdr:rowOff>19050</xdr:rowOff>
                  </from>
                  <to>
                    <xdr:col>21</xdr:col>
                    <xdr:colOff>171450</xdr:colOff>
                    <xdr:row>61</xdr:row>
                    <xdr:rowOff>180975</xdr:rowOff>
                  </to>
                </anchor>
              </controlPr>
            </control>
          </mc:Choice>
        </mc:AlternateContent>
        <mc:AlternateContent xmlns:mc="http://schemas.openxmlformats.org/markup-compatibility/2006">
          <mc:Choice Requires="x14">
            <control shapeId="25858" r:id="rId248" name="Check Box 258">
              <controlPr defaultSize="0" autoFill="0" autoLine="0" autoPict="0">
                <anchor moveWithCells="1">
                  <from>
                    <xdr:col>21</xdr:col>
                    <xdr:colOff>0</xdr:colOff>
                    <xdr:row>59</xdr:row>
                    <xdr:rowOff>38100</xdr:rowOff>
                  </from>
                  <to>
                    <xdr:col>21</xdr:col>
                    <xdr:colOff>180975</xdr:colOff>
                    <xdr:row>59</xdr:row>
                    <xdr:rowOff>352425</xdr:rowOff>
                  </to>
                </anchor>
              </controlPr>
            </control>
          </mc:Choice>
        </mc:AlternateContent>
        <mc:AlternateContent xmlns:mc="http://schemas.openxmlformats.org/markup-compatibility/2006">
          <mc:Choice Requires="x14">
            <control shapeId="25859" r:id="rId249" name="Check Box 259">
              <controlPr defaultSize="0" autoFill="0" autoLine="0" autoPict="0">
                <anchor moveWithCells="1">
                  <from>
                    <xdr:col>21</xdr:col>
                    <xdr:colOff>0</xdr:colOff>
                    <xdr:row>55</xdr:row>
                    <xdr:rowOff>19050</xdr:rowOff>
                  </from>
                  <to>
                    <xdr:col>21</xdr:col>
                    <xdr:colOff>200025</xdr:colOff>
                    <xdr:row>56</xdr:row>
                    <xdr:rowOff>285750</xdr:rowOff>
                  </to>
                </anchor>
              </controlPr>
            </control>
          </mc:Choice>
        </mc:AlternateContent>
        <mc:AlternateContent xmlns:mc="http://schemas.openxmlformats.org/markup-compatibility/2006">
          <mc:Choice Requires="x14">
            <control shapeId="25860" r:id="rId250" name="Check Box 260">
              <controlPr defaultSize="0" autoFill="0" autoLine="0" autoPict="0">
                <anchor moveWithCells="1">
                  <from>
                    <xdr:col>21</xdr:col>
                    <xdr:colOff>0</xdr:colOff>
                    <xdr:row>49</xdr:row>
                    <xdr:rowOff>19050</xdr:rowOff>
                  </from>
                  <to>
                    <xdr:col>21</xdr:col>
                    <xdr:colOff>228600</xdr:colOff>
                    <xdr:row>50</xdr:row>
                    <xdr:rowOff>66675</xdr:rowOff>
                  </to>
                </anchor>
              </controlPr>
            </control>
          </mc:Choice>
        </mc:AlternateContent>
        <mc:AlternateContent xmlns:mc="http://schemas.openxmlformats.org/markup-compatibility/2006">
          <mc:Choice Requires="x14">
            <control shapeId="25861" r:id="rId251" name="Check Box 261">
              <controlPr defaultSize="0" autoFill="0" autoLine="0" autoPict="0">
                <anchor moveWithCells="1">
                  <from>
                    <xdr:col>21</xdr:col>
                    <xdr:colOff>0</xdr:colOff>
                    <xdr:row>51</xdr:row>
                    <xdr:rowOff>19050</xdr:rowOff>
                  </from>
                  <to>
                    <xdr:col>21</xdr:col>
                    <xdr:colOff>228600</xdr:colOff>
                    <xdr:row>52</xdr:row>
                    <xdr:rowOff>28575</xdr:rowOff>
                  </to>
                </anchor>
              </controlPr>
            </control>
          </mc:Choice>
        </mc:AlternateContent>
        <mc:AlternateContent xmlns:mc="http://schemas.openxmlformats.org/markup-compatibility/2006">
          <mc:Choice Requires="x14">
            <control shapeId="25862" r:id="rId252" name="Check Box 262">
              <controlPr defaultSize="0" autoFill="0" autoLine="0" autoPict="0">
                <anchor moveWithCells="1">
                  <from>
                    <xdr:col>21</xdr:col>
                    <xdr:colOff>0</xdr:colOff>
                    <xdr:row>47</xdr:row>
                    <xdr:rowOff>209550</xdr:rowOff>
                  </from>
                  <to>
                    <xdr:col>21</xdr:col>
                    <xdr:colOff>228600</xdr:colOff>
                    <xdr:row>49</xdr:row>
                    <xdr:rowOff>419100</xdr:rowOff>
                  </to>
                </anchor>
              </controlPr>
            </control>
          </mc:Choice>
        </mc:AlternateContent>
        <mc:AlternateContent xmlns:mc="http://schemas.openxmlformats.org/markup-compatibility/2006">
          <mc:Choice Requires="x14">
            <control shapeId="25864" r:id="rId253" name="Check Box 264">
              <controlPr defaultSize="0" autoFill="0" autoLine="0" autoPict="0">
                <anchor moveWithCells="1">
                  <from>
                    <xdr:col>21</xdr:col>
                    <xdr:colOff>0</xdr:colOff>
                    <xdr:row>64</xdr:row>
                    <xdr:rowOff>19050</xdr:rowOff>
                  </from>
                  <to>
                    <xdr:col>21</xdr:col>
                    <xdr:colOff>171450</xdr:colOff>
                    <xdr:row>64</xdr:row>
                    <xdr:rowOff>180975</xdr:rowOff>
                  </to>
                </anchor>
              </controlPr>
            </control>
          </mc:Choice>
        </mc:AlternateContent>
        <mc:AlternateContent xmlns:mc="http://schemas.openxmlformats.org/markup-compatibility/2006">
          <mc:Choice Requires="x14">
            <control shapeId="25865" r:id="rId254" name="Check Box 265">
              <controlPr defaultSize="0" autoFill="0" autoLine="0" autoPict="0">
                <anchor moveWithCells="1">
                  <from>
                    <xdr:col>21</xdr:col>
                    <xdr:colOff>0</xdr:colOff>
                    <xdr:row>69</xdr:row>
                    <xdr:rowOff>19050</xdr:rowOff>
                  </from>
                  <to>
                    <xdr:col>21</xdr:col>
                    <xdr:colOff>171450</xdr:colOff>
                    <xdr:row>69</xdr:row>
                    <xdr:rowOff>180975</xdr:rowOff>
                  </to>
                </anchor>
              </controlPr>
            </control>
          </mc:Choice>
        </mc:AlternateContent>
        <mc:AlternateContent xmlns:mc="http://schemas.openxmlformats.org/markup-compatibility/2006">
          <mc:Choice Requires="x14">
            <control shapeId="25866" r:id="rId255" name="Check Box 266">
              <controlPr defaultSize="0" autoFill="0" autoLine="0" autoPict="0">
                <anchor moveWithCells="1">
                  <from>
                    <xdr:col>21</xdr:col>
                    <xdr:colOff>0</xdr:colOff>
                    <xdr:row>72</xdr:row>
                    <xdr:rowOff>19050</xdr:rowOff>
                  </from>
                  <to>
                    <xdr:col>21</xdr:col>
                    <xdr:colOff>171450</xdr:colOff>
                    <xdr:row>72</xdr:row>
                    <xdr:rowOff>180975</xdr:rowOff>
                  </to>
                </anchor>
              </controlPr>
            </control>
          </mc:Choice>
        </mc:AlternateContent>
        <mc:AlternateContent xmlns:mc="http://schemas.openxmlformats.org/markup-compatibility/2006">
          <mc:Choice Requires="x14">
            <control shapeId="25867" r:id="rId256" name="Check Box 267">
              <controlPr defaultSize="0" autoFill="0" autoLine="0" autoPict="0">
                <anchor moveWithCells="1">
                  <from>
                    <xdr:col>21</xdr:col>
                    <xdr:colOff>0</xdr:colOff>
                    <xdr:row>73</xdr:row>
                    <xdr:rowOff>19050</xdr:rowOff>
                  </from>
                  <to>
                    <xdr:col>21</xdr:col>
                    <xdr:colOff>171450</xdr:colOff>
                    <xdr:row>73</xdr:row>
                    <xdr:rowOff>180975</xdr:rowOff>
                  </to>
                </anchor>
              </controlPr>
            </control>
          </mc:Choice>
        </mc:AlternateContent>
        <mc:AlternateContent xmlns:mc="http://schemas.openxmlformats.org/markup-compatibility/2006">
          <mc:Choice Requires="x14">
            <control shapeId="25868" r:id="rId257" name="Check Box 268">
              <controlPr defaultSize="0" autoFill="0" autoLine="0" autoPict="0">
                <anchor moveWithCells="1">
                  <from>
                    <xdr:col>21</xdr:col>
                    <xdr:colOff>0</xdr:colOff>
                    <xdr:row>62</xdr:row>
                    <xdr:rowOff>38100</xdr:rowOff>
                  </from>
                  <to>
                    <xdr:col>21</xdr:col>
                    <xdr:colOff>180975</xdr:colOff>
                    <xdr:row>62</xdr:row>
                    <xdr:rowOff>352425</xdr:rowOff>
                  </to>
                </anchor>
              </controlPr>
            </control>
          </mc:Choice>
        </mc:AlternateContent>
        <mc:AlternateContent xmlns:mc="http://schemas.openxmlformats.org/markup-compatibility/2006">
          <mc:Choice Requires="x14">
            <control shapeId="25869" r:id="rId258" name="Check Box 269">
              <controlPr defaultSize="0" autoFill="0" autoLine="0" autoPict="0">
                <anchor moveWithCells="1">
                  <from>
                    <xdr:col>21</xdr:col>
                    <xdr:colOff>0</xdr:colOff>
                    <xdr:row>63</xdr:row>
                    <xdr:rowOff>38100</xdr:rowOff>
                  </from>
                  <to>
                    <xdr:col>21</xdr:col>
                    <xdr:colOff>180975</xdr:colOff>
                    <xdr:row>63</xdr:row>
                    <xdr:rowOff>352425</xdr:rowOff>
                  </to>
                </anchor>
              </controlPr>
            </control>
          </mc:Choice>
        </mc:AlternateContent>
        <mc:AlternateContent xmlns:mc="http://schemas.openxmlformats.org/markup-compatibility/2006">
          <mc:Choice Requires="x14">
            <control shapeId="25870" r:id="rId259" name="Check Box 270">
              <controlPr defaultSize="0" autoFill="0" autoLine="0" autoPict="0">
                <anchor moveWithCells="1">
                  <from>
                    <xdr:col>21</xdr:col>
                    <xdr:colOff>0</xdr:colOff>
                    <xdr:row>65</xdr:row>
                    <xdr:rowOff>38100</xdr:rowOff>
                  </from>
                  <to>
                    <xdr:col>21</xdr:col>
                    <xdr:colOff>180975</xdr:colOff>
                    <xdr:row>65</xdr:row>
                    <xdr:rowOff>352425</xdr:rowOff>
                  </to>
                </anchor>
              </controlPr>
            </control>
          </mc:Choice>
        </mc:AlternateContent>
        <mc:AlternateContent xmlns:mc="http://schemas.openxmlformats.org/markup-compatibility/2006">
          <mc:Choice Requires="x14">
            <control shapeId="25871" r:id="rId260" name="Check Box 271">
              <controlPr defaultSize="0" autoFill="0" autoLine="0" autoPict="0">
                <anchor moveWithCells="1">
                  <from>
                    <xdr:col>21</xdr:col>
                    <xdr:colOff>0</xdr:colOff>
                    <xdr:row>66</xdr:row>
                    <xdr:rowOff>38100</xdr:rowOff>
                  </from>
                  <to>
                    <xdr:col>21</xdr:col>
                    <xdr:colOff>180975</xdr:colOff>
                    <xdr:row>66</xdr:row>
                    <xdr:rowOff>352425</xdr:rowOff>
                  </to>
                </anchor>
              </controlPr>
            </control>
          </mc:Choice>
        </mc:AlternateContent>
        <mc:AlternateContent xmlns:mc="http://schemas.openxmlformats.org/markup-compatibility/2006">
          <mc:Choice Requires="x14">
            <control shapeId="25872" r:id="rId261" name="Check Box 272">
              <controlPr defaultSize="0" autoFill="0" autoLine="0" autoPict="0">
                <anchor moveWithCells="1">
                  <from>
                    <xdr:col>21</xdr:col>
                    <xdr:colOff>0</xdr:colOff>
                    <xdr:row>67</xdr:row>
                    <xdr:rowOff>38100</xdr:rowOff>
                  </from>
                  <to>
                    <xdr:col>21</xdr:col>
                    <xdr:colOff>180975</xdr:colOff>
                    <xdr:row>67</xdr:row>
                    <xdr:rowOff>352425</xdr:rowOff>
                  </to>
                </anchor>
              </controlPr>
            </control>
          </mc:Choice>
        </mc:AlternateContent>
        <mc:AlternateContent xmlns:mc="http://schemas.openxmlformats.org/markup-compatibility/2006">
          <mc:Choice Requires="x14">
            <control shapeId="25873" r:id="rId262" name="Check Box 273">
              <controlPr defaultSize="0" autoFill="0" autoLine="0" autoPict="0">
                <anchor moveWithCells="1">
                  <from>
                    <xdr:col>21</xdr:col>
                    <xdr:colOff>0</xdr:colOff>
                    <xdr:row>68</xdr:row>
                    <xdr:rowOff>38100</xdr:rowOff>
                  </from>
                  <to>
                    <xdr:col>21</xdr:col>
                    <xdr:colOff>180975</xdr:colOff>
                    <xdr:row>68</xdr:row>
                    <xdr:rowOff>352425</xdr:rowOff>
                  </to>
                </anchor>
              </controlPr>
            </control>
          </mc:Choice>
        </mc:AlternateContent>
        <mc:AlternateContent xmlns:mc="http://schemas.openxmlformats.org/markup-compatibility/2006">
          <mc:Choice Requires="x14">
            <control shapeId="25874" r:id="rId263" name="Check Box 274">
              <controlPr defaultSize="0" autoFill="0" autoLine="0" autoPict="0">
                <anchor moveWithCells="1">
                  <from>
                    <xdr:col>21</xdr:col>
                    <xdr:colOff>0</xdr:colOff>
                    <xdr:row>70</xdr:row>
                    <xdr:rowOff>38100</xdr:rowOff>
                  </from>
                  <to>
                    <xdr:col>21</xdr:col>
                    <xdr:colOff>180975</xdr:colOff>
                    <xdr:row>70</xdr:row>
                    <xdr:rowOff>352425</xdr:rowOff>
                  </to>
                </anchor>
              </controlPr>
            </control>
          </mc:Choice>
        </mc:AlternateContent>
        <mc:AlternateContent xmlns:mc="http://schemas.openxmlformats.org/markup-compatibility/2006">
          <mc:Choice Requires="x14">
            <control shapeId="25875" r:id="rId264" name="Check Box 275">
              <controlPr defaultSize="0" autoFill="0" autoLine="0" autoPict="0">
                <anchor moveWithCells="1">
                  <from>
                    <xdr:col>21</xdr:col>
                    <xdr:colOff>0</xdr:colOff>
                    <xdr:row>71</xdr:row>
                    <xdr:rowOff>38100</xdr:rowOff>
                  </from>
                  <to>
                    <xdr:col>21</xdr:col>
                    <xdr:colOff>180975</xdr:colOff>
                    <xdr:row>71</xdr:row>
                    <xdr:rowOff>352425</xdr:rowOff>
                  </to>
                </anchor>
              </controlPr>
            </control>
          </mc:Choice>
        </mc:AlternateContent>
        <mc:AlternateContent xmlns:mc="http://schemas.openxmlformats.org/markup-compatibility/2006">
          <mc:Choice Requires="x14">
            <control shapeId="25876" r:id="rId265" name="Check Box 276">
              <controlPr defaultSize="0" autoFill="0" autoLine="0" autoPict="0">
                <anchor moveWithCells="1">
                  <from>
                    <xdr:col>21</xdr:col>
                    <xdr:colOff>0</xdr:colOff>
                    <xdr:row>75</xdr:row>
                    <xdr:rowOff>0</xdr:rowOff>
                  </from>
                  <to>
                    <xdr:col>21</xdr:col>
                    <xdr:colOff>238125</xdr:colOff>
                    <xdr:row>76</xdr:row>
                    <xdr:rowOff>361950</xdr:rowOff>
                  </to>
                </anchor>
              </controlPr>
            </control>
          </mc:Choice>
        </mc:AlternateContent>
        <mc:AlternateContent xmlns:mc="http://schemas.openxmlformats.org/markup-compatibility/2006">
          <mc:Choice Requires="x14">
            <control shapeId="25877" r:id="rId266" name="Check Box 277">
              <controlPr defaultSize="0" autoFill="0" autoLine="0" autoPict="0">
                <anchor moveWithCells="1">
                  <from>
                    <xdr:col>21</xdr:col>
                    <xdr:colOff>0</xdr:colOff>
                    <xdr:row>75</xdr:row>
                    <xdr:rowOff>0</xdr:rowOff>
                  </from>
                  <to>
                    <xdr:col>21</xdr:col>
                    <xdr:colOff>200025</xdr:colOff>
                    <xdr:row>76</xdr:row>
                    <xdr:rowOff>381000</xdr:rowOff>
                  </to>
                </anchor>
              </controlPr>
            </control>
          </mc:Choice>
        </mc:AlternateContent>
        <mc:AlternateContent xmlns:mc="http://schemas.openxmlformats.org/markup-compatibility/2006">
          <mc:Choice Requires="x14">
            <control shapeId="25878" r:id="rId267" name="Check Box 278">
              <controlPr defaultSize="0" autoFill="0" autoLine="0" autoPict="0">
                <anchor moveWithCells="1">
                  <from>
                    <xdr:col>23</xdr:col>
                    <xdr:colOff>0</xdr:colOff>
                    <xdr:row>75</xdr:row>
                    <xdr:rowOff>266700</xdr:rowOff>
                  </from>
                  <to>
                    <xdr:col>23</xdr:col>
                    <xdr:colOff>257175</xdr:colOff>
                    <xdr:row>76</xdr:row>
                    <xdr:rowOff>161925</xdr:rowOff>
                  </to>
                </anchor>
              </controlPr>
            </control>
          </mc:Choice>
        </mc:AlternateContent>
        <mc:AlternateContent xmlns:mc="http://schemas.openxmlformats.org/markup-compatibility/2006">
          <mc:Choice Requires="x14">
            <control shapeId="25879" r:id="rId268" name="Check Box 279">
              <controlPr defaultSize="0" autoFill="0" autoLine="0" autoPict="0">
                <anchor moveWithCells="1">
                  <from>
                    <xdr:col>23</xdr:col>
                    <xdr:colOff>0</xdr:colOff>
                    <xdr:row>76</xdr:row>
                    <xdr:rowOff>266700</xdr:rowOff>
                  </from>
                  <to>
                    <xdr:col>23</xdr:col>
                    <xdr:colOff>257175</xdr:colOff>
                    <xdr:row>76</xdr:row>
                    <xdr:rowOff>542925</xdr:rowOff>
                  </to>
                </anchor>
              </controlPr>
            </control>
          </mc:Choice>
        </mc:AlternateContent>
        <mc:AlternateContent xmlns:mc="http://schemas.openxmlformats.org/markup-compatibility/2006">
          <mc:Choice Requires="x14">
            <control shapeId="25880" r:id="rId269" name="Check Box 280">
              <controlPr defaultSize="0" autoFill="0" autoLine="0" autoPict="0">
                <anchor moveWithCells="1">
                  <from>
                    <xdr:col>23</xdr:col>
                    <xdr:colOff>0</xdr:colOff>
                    <xdr:row>77</xdr:row>
                    <xdr:rowOff>114300</xdr:rowOff>
                  </from>
                  <to>
                    <xdr:col>23</xdr:col>
                    <xdr:colOff>219075</xdr:colOff>
                    <xdr:row>78</xdr:row>
                    <xdr:rowOff>104775</xdr:rowOff>
                  </to>
                </anchor>
              </controlPr>
            </control>
          </mc:Choice>
        </mc:AlternateContent>
        <mc:AlternateContent xmlns:mc="http://schemas.openxmlformats.org/markup-compatibility/2006">
          <mc:Choice Requires="x14">
            <control shapeId="25881" r:id="rId270" name="Check Box 281">
              <controlPr defaultSize="0" autoFill="0" autoLine="0" autoPict="0">
                <anchor moveWithCells="1">
                  <from>
                    <xdr:col>23</xdr:col>
                    <xdr:colOff>0</xdr:colOff>
                    <xdr:row>78</xdr:row>
                    <xdr:rowOff>114300</xdr:rowOff>
                  </from>
                  <to>
                    <xdr:col>23</xdr:col>
                    <xdr:colOff>219075</xdr:colOff>
                    <xdr:row>78</xdr:row>
                    <xdr:rowOff>295275</xdr:rowOff>
                  </to>
                </anchor>
              </controlPr>
            </control>
          </mc:Choice>
        </mc:AlternateContent>
        <mc:AlternateContent xmlns:mc="http://schemas.openxmlformats.org/markup-compatibility/2006">
          <mc:Choice Requires="x14">
            <control shapeId="25882" r:id="rId271" name="Check Box 282">
              <controlPr defaultSize="0" autoFill="0" autoLine="0" autoPict="0">
                <anchor moveWithCells="1">
                  <from>
                    <xdr:col>23</xdr:col>
                    <xdr:colOff>0</xdr:colOff>
                    <xdr:row>79</xdr:row>
                    <xdr:rowOff>114300</xdr:rowOff>
                  </from>
                  <to>
                    <xdr:col>23</xdr:col>
                    <xdr:colOff>219075</xdr:colOff>
                    <xdr:row>79</xdr:row>
                    <xdr:rowOff>295275</xdr:rowOff>
                  </to>
                </anchor>
              </controlPr>
            </control>
          </mc:Choice>
        </mc:AlternateContent>
        <mc:AlternateContent xmlns:mc="http://schemas.openxmlformats.org/markup-compatibility/2006">
          <mc:Choice Requires="x14">
            <control shapeId="25883" r:id="rId272" name="Check Box 283">
              <controlPr defaultSize="0" autoFill="0" autoLine="0" autoPict="0">
                <anchor moveWithCells="1">
                  <from>
                    <xdr:col>23</xdr:col>
                    <xdr:colOff>0</xdr:colOff>
                    <xdr:row>80</xdr:row>
                    <xdr:rowOff>114300</xdr:rowOff>
                  </from>
                  <to>
                    <xdr:col>23</xdr:col>
                    <xdr:colOff>219075</xdr:colOff>
                    <xdr:row>80</xdr:row>
                    <xdr:rowOff>295275</xdr:rowOff>
                  </to>
                </anchor>
              </controlPr>
            </control>
          </mc:Choice>
        </mc:AlternateContent>
        <mc:AlternateContent xmlns:mc="http://schemas.openxmlformats.org/markup-compatibility/2006">
          <mc:Choice Requires="x14">
            <control shapeId="25884" r:id="rId273" name="Check Box 284">
              <controlPr defaultSize="0" autoFill="0" autoLine="0" autoPict="0">
                <anchor moveWithCells="1">
                  <from>
                    <xdr:col>21</xdr:col>
                    <xdr:colOff>0</xdr:colOff>
                    <xdr:row>90</xdr:row>
                    <xdr:rowOff>38100</xdr:rowOff>
                  </from>
                  <to>
                    <xdr:col>21</xdr:col>
                    <xdr:colOff>180975</xdr:colOff>
                    <xdr:row>91</xdr:row>
                    <xdr:rowOff>152400</xdr:rowOff>
                  </to>
                </anchor>
              </controlPr>
            </control>
          </mc:Choice>
        </mc:AlternateContent>
        <mc:AlternateContent xmlns:mc="http://schemas.openxmlformats.org/markup-compatibility/2006">
          <mc:Choice Requires="x14">
            <control shapeId="25885" r:id="rId274" name="Check Box 285">
              <controlPr defaultSize="0" autoFill="0" autoLine="0" autoPict="0">
                <anchor moveWithCells="1">
                  <from>
                    <xdr:col>21</xdr:col>
                    <xdr:colOff>0</xdr:colOff>
                    <xdr:row>82</xdr:row>
                    <xdr:rowOff>19050</xdr:rowOff>
                  </from>
                  <to>
                    <xdr:col>21</xdr:col>
                    <xdr:colOff>171450</xdr:colOff>
                    <xdr:row>82</xdr:row>
                    <xdr:rowOff>180975</xdr:rowOff>
                  </to>
                </anchor>
              </controlPr>
            </control>
          </mc:Choice>
        </mc:AlternateContent>
        <mc:AlternateContent xmlns:mc="http://schemas.openxmlformats.org/markup-compatibility/2006">
          <mc:Choice Requires="x14">
            <control shapeId="25886" r:id="rId275" name="Check Box 286">
              <controlPr defaultSize="0" autoFill="0" autoLine="0" autoPict="0">
                <anchor moveWithCells="1">
                  <from>
                    <xdr:col>21</xdr:col>
                    <xdr:colOff>0</xdr:colOff>
                    <xdr:row>83</xdr:row>
                    <xdr:rowOff>19050</xdr:rowOff>
                  </from>
                  <to>
                    <xdr:col>21</xdr:col>
                    <xdr:colOff>171450</xdr:colOff>
                    <xdr:row>83</xdr:row>
                    <xdr:rowOff>180975</xdr:rowOff>
                  </to>
                </anchor>
              </controlPr>
            </control>
          </mc:Choice>
        </mc:AlternateContent>
        <mc:AlternateContent xmlns:mc="http://schemas.openxmlformats.org/markup-compatibility/2006">
          <mc:Choice Requires="x14">
            <control shapeId="25887" r:id="rId276" name="Check Box 287">
              <controlPr defaultSize="0" autoFill="0" autoLine="0" autoPict="0">
                <anchor moveWithCells="1">
                  <from>
                    <xdr:col>21</xdr:col>
                    <xdr:colOff>0</xdr:colOff>
                    <xdr:row>84</xdr:row>
                    <xdr:rowOff>19050</xdr:rowOff>
                  </from>
                  <to>
                    <xdr:col>21</xdr:col>
                    <xdr:colOff>171450</xdr:colOff>
                    <xdr:row>84</xdr:row>
                    <xdr:rowOff>180975</xdr:rowOff>
                  </to>
                </anchor>
              </controlPr>
            </control>
          </mc:Choice>
        </mc:AlternateContent>
        <mc:AlternateContent xmlns:mc="http://schemas.openxmlformats.org/markup-compatibility/2006">
          <mc:Choice Requires="x14">
            <control shapeId="25888" r:id="rId277" name="Check Box 288">
              <controlPr defaultSize="0" autoFill="0" autoLine="0" autoPict="0">
                <anchor moveWithCells="1">
                  <from>
                    <xdr:col>21</xdr:col>
                    <xdr:colOff>0</xdr:colOff>
                    <xdr:row>86</xdr:row>
                    <xdr:rowOff>19050</xdr:rowOff>
                  </from>
                  <to>
                    <xdr:col>21</xdr:col>
                    <xdr:colOff>171450</xdr:colOff>
                    <xdr:row>86</xdr:row>
                    <xdr:rowOff>180975</xdr:rowOff>
                  </to>
                </anchor>
              </controlPr>
            </control>
          </mc:Choice>
        </mc:AlternateContent>
        <mc:AlternateContent xmlns:mc="http://schemas.openxmlformats.org/markup-compatibility/2006">
          <mc:Choice Requires="x14">
            <control shapeId="25889" r:id="rId278" name="Check Box 289">
              <controlPr defaultSize="0" autoFill="0" autoLine="0" autoPict="0">
                <anchor moveWithCells="1">
                  <from>
                    <xdr:col>21</xdr:col>
                    <xdr:colOff>0</xdr:colOff>
                    <xdr:row>89</xdr:row>
                    <xdr:rowOff>19050</xdr:rowOff>
                  </from>
                  <to>
                    <xdr:col>21</xdr:col>
                    <xdr:colOff>171450</xdr:colOff>
                    <xdr:row>89</xdr:row>
                    <xdr:rowOff>180975</xdr:rowOff>
                  </to>
                </anchor>
              </controlPr>
            </control>
          </mc:Choice>
        </mc:AlternateContent>
        <mc:AlternateContent xmlns:mc="http://schemas.openxmlformats.org/markup-compatibility/2006">
          <mc:Choice Requires="x14">
            <control shapeId="25890" r:id="rId279" name="Check Box 290">
              <controlPr defaultSize="0" autoFill="0" autoLine="0" autoPict="0">
                <anchor moveWithCells="1">
                  <from>
                    <xdr:col>21</xdr:col>
                    <xdr:colOff>0</xdr:colOff>
                    <xdr:row>89</xdr:row>
                    <xdr:rowOff>0</xdr:rowOff>
                  </from>
                  <to>
                    <xdr:col>21</xdr:col>
                    <xdr:colOff>171450</xdr:colOff>
                    <xdr:row>89</xdr:row>
                    <xdr:rowOff>161925</xdr:rowOff>
                  </to>
                </anchor>
              </controlPr>
            </control>
          </mc:Choice>
        </mc:AlternateContent>
        <mc:AlternateContent xmlns:mc="http://schemas.openxmlformats.org/markup-compatibility/2006">
          <mc:Choice Requires="x14">
            <control shapeId="25891" r:id="rId280" name="Check Box 291">
              <controlPr defaultSize="0" autoFill="0" autoLine="0" autoPict="0">
                <anchor moveWithCells="1">
                  <from>
                    <xdr:col>21</xdr:col>
                    <xdr:colOff>0</xdr:colOff>
                    <xdr:row>91</xdr:row>
                    <xdr:rowOff>19050</xdr:rowOff>
                  </from>
                  <to>
                    <xdr:col>21</xdr:col>
                    <xdr:colOff>171450</xdr:colOff>
                    <xdr:row>91</xdr:row>
                    <xdr:rowOff>180975</xdr:rowOff>
                  </to>
                </anchor>
              </controlPr>
            </control>
          </mc:Choice>
        </mc:AlternateContent>
        <mc:AlternateContent xmlns:mc="http://schemas.openxmlformats.org/markup-compatibility/2006">
          <mc:Choice Requires="x14">
            <control shapeId="25892" r:id="rId281" name="Check Box 292">
              <controlPr defaultSize="0" autoFill="0" autoLine="0" autoPict="0">
                <anchor moveWithCells="1">
                  <from>
                    <xdr:col>21</xdr:col>
                    <xdr:colOff>0</xdr:colOff>
                    <xdr:row>92</xdr:row>
                    <xdr:rowOff>19050</xdr:rowOff>
                  </from>
                  <to>
                    <xdr:col>21</xdr:col>
                    <xdr:colOff>171450</xdr:colOff>
                    <xdr:row>92</xdr:row>
                    <xdr:rowOff>180975</xdr:rowOff>
                  </to>
                </anchor>
              </controlPr>
            </control>
          </mc:Choice>
        </mc:AlternateContent>
        <mc:AlternateContent xmlns:mc="http://schemas.openxmlformats.org/markup-compatibility/2006">
          <mc:Choice Requires="x14">
            <control shapeId="25893" r:id="rId282" name="Check Box 293">
              <controlPr defaultSize="0" autoFill="0" autoLine="0" autoPict="0">
                <anchor moveWithCells="1">
                  <from>
                    <xdr:col>21</xdr:col>
                    <xdr:colOff>0</xdr:colOff>
                    <xdr:row>82</xdr:row>
                    <xdr:rowOff>0</xdr:rowOff>
                  </from>
                  <to>
                    <xdr:col>21</xdr:col>
                    <xdr:colOff>180975</xdr:colOff>
                    <xdr:row>83</xdr:row>
                    <xdr:rowOff>114300</xdr:rowOff>
                  </to>
                </anchor>
              </controlPr>
            </control>
          </mc:Choice>
        </mc:AlternateContent>
        <mc:AlternateContent xmlns:mc="http://schemas.openxmlformats.org/markup-compatibility/2006">
          <mc:Choice Requires="x14">
            <control shapeId="25894" r:id="rId283" name="Check Box 294">
              <controlPr defaultSize="0" autoFill="0" autoLine="0" autoPict="0">
                <anchor moveWithCells="1">
                  <from>
                    <xdr:col>21</xdr:col>
                    <xdr:colOff>0</xdr:colOff>
                    <xdr:row>82</xdr:row>
                    <xdr:rowOff>0</xdr:rowOff>
                  </from>
                  <to>
                    <xdr:col>21</xdr:col>
                    <xdr:colOff>180975</xdr:colOff>
                    <xdr:row>83</xdr:row>
                    <xdr:rowOff>114300</xdr:rowOff>
                  </to>
                </anchor>
              </controlPr>
            </control>
          </mc:Choice>
        </mc:AlternateContent>
        <mc:AlternateContent xmlns:mc="http://schemas.openxmlformats.org/markup-compatibility/2006">
          <mc:Choice Requires="x14">
            <control shapeId="25895" r:id="rId284" name="Check Box 295">
              <controlPr defaultSize="0" autoFill="0" autoLine="0" autoPict="0">
                <anchor moveWithCells="1">
                  <from>
                    <xdr:col>21</xdr:col>
                    <xdr:colOff>0</xdr:colOff>
                    <xdr:row>82</xdr:row>
                    <xdr:rowOff>0</xdr:rowOff>
                  </from>
                  <to>
                    <xdr:col>21</xdr:col>
                    <xdr:colOff>180975</xdr:colOff>
                    <xdr:row>83</xdr:row>
                    <xdr:rowOff>114300</xdr:rowOff>
                  </to>
                </anchor>
              </controlPr>
            </control>
          </mc:Choice>
        </mc:AlternateContent>
        <mc:AlternateContent xmlns:mc="http://schemas.openxmlformats.org/markup-compatibility/2006">
          <mc:Choice Requires="x14">
            <control shapeId="25896" r:id="rId285" name="Check Box 296">
              <controlPr defaultSize="0" autoFill="0" autoLine="0" autoPict="0">
                <anchor moveWithCells="1">
                  <from>
                    <xdr:col>21</xdr:col>
                    <xdr:colOff>0</xdr:colOff>
                    <xdr:row>82</xdr:row>
                    <xdr:rowOff>0</xdr:rowOff>
                  </from>
                  <to>
                    <xdr:col>21</xdr:col>
                    <xdr:colOff>180975</xdr:colOff>
                    <xdr:row>83</xdr:row>
                    <xdr:rowOff>114300</xdr:rowOff>
                  </to>
                </anchor>
              </controlPr>
            </control>
          </mc:Choice>
        </mc:AlternateContent>
        <mc:AlternateContent xmlns:mc="http://schemas.openxmlformats.org/markup-compatibility/2006">
          <mc:Choice Requires="x14">
            <control shapeId="25897" r:id="rId286" name="Check Box 29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98" r:id="rId287" name="Check Box 29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899" r:id="rId288" name="Check Box 29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0" r:id="rId289" name="Check Box 30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1" r:id="rId290" name="Check Box 30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2" r:id="rId291" name="Check Box 30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3" r:id="rId292" name="Check Box 30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4" r:id="rId293" name="Check Box 30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5" r:id="rId294" name="Check Box 30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6" r:id="rId295" name="Check Box 30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7" r:id="rId296" name="Check Box 30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8" r:id="rId297" name="Check Box 30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09" r:id="rId298" name="Check Box 30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10" r:id="rId299" name="Check Box 31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11" r:id="rId300" name="Check Box 31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12" r:id="rId301" name="Check Box 31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13" r:id="rId302" name="Check Box 31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14" r:id="rId303" name="Check Box 31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15" r:id="rId304" name="Check Box 31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16" r:id="rId305" name="Check Box 31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17" r:id="rId306" name="Check Box 31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18" r:id="rId307" name="Check Box 31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19" r:id="rId308" name="Check Box 31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0" r:id="rId309" name="Check Box 32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1" r:id="rId310" name="Check Box 32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2" r:id="rId311" name="Check Box 32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3" r:id="rId312" name="Check Box 32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4" r:id="rId313" name="Check Box 32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5" r:id="rId314" name="Check Box 32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6" r:id="rId315" name="Check Box 32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7" r:id="rId316" name="Check Box 32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28" r:id="rId317" name="Check Box 328">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29" r:id="rId318" name="Check Box 329">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30" r:id="rId319" name="Check Box 330">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31" r:id="rId320" name="Check Box 331">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32" r:id="rId321" name="Check Box 332">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33" r:id="rId322" name="Check Box 33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34" r:id="rId323" name="Check Box 33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35" r:id="rId324" name="Check Box 33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36" r:id="rId325" name="Check Box 336">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37" r:id="rId326" name="Check Box 337">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38" r:id="rId327" name="Check Box 33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39" r:id="rId328" name="Check Box 33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40" r:id="rId329" name="Check Box 34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41" r:id="rId330" name="Check Box 34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42" r:id="rId331" name="Check Box 34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43" r:id="rId332" name="Check Box 343">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5944" r:id="rId333" name="Check Box 344">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5945" r:id="rId334" name="Check Box 345">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5946" r:id="rId335" name="Check Box 346">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5947" r:id="rId336" name="Check Box 347">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48" r:id="rId337" name="Check Box 348">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49" r:id="rId338" name="Check Box 349">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50" r:id="rId339" name="Check Box 35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51" r:id="rId340" name="Check Box 35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52" r:id="rId341" name="Check Box 35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53" r:id="rId342" name="Check Box 353">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5954" r:id="rId343" name="Check Box 354">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5955" r:id="rId344" name="Check Box 355">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5956" r:id="rId345" name="Check Box 356">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5957" r:id="rId346" name="Check Box 357">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58" r:id="rId347" name="Check Box 35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59" r:id="rId348" name="Check Box 35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60" r:id="rId349" name="Check Box 36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1" r:id="rId350" name="Check Box 36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2" r:id="rId351" name="Check Box 36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3" r:id="rId352" name="Check Box 36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4" r:id="rId353" name="Check Box 36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5" r:id="rId354" name="Check Box 36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6" r:id="rId355" name="Check Box 36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7" r:id="rId356" name="Check Box 36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8" r:id="rId357" name="Check Box 36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69" r:id="rId358" name="Check Box 369">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0" r:id="rId359" name="Check Box 370">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1" r:id="rId360" name="Check Box 371">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2" r:id="rId361" name="Check Box 372">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3" r:id="rId362" name="Check Box 373">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4" r:id="rId363" name="Check Box 374">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5" r:id="rId364" name="Check Box 375">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6" r:id="rId365" name="Check Box 376">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7" r:id="rId366" name="Check Box 377">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8" r:id="rId367" name="Check Box 378">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79" r:id="rId368" name="Check Box 379">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80" r:id="rId369" name="Check Box 380">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81" r:id="rId370" name="Check Box 381">
              <controlPr defaultSize="0" autoFill="0" autoLine="0" autoPict="0">
                <anchor moveWithCells="1">
                  <from>
                    <xdr:col>21</xdr:col>
                    <xdr:colOff>0</xdr:colOff>
                    <xdr:row>94</xdr:row>
                    <xdr:rowOff>0</xdr:rowOff>
                  </from>
                  <to>
                    <xdr:col>21</xdr:col>
                    <xdr:colOff>180975</xdr:colOff>
                    <xdr:row>94</xdr:row>
                    <xdr:rowOff>238125</xdr:rowOff>
                  </to>
                </anchor>
              </controlPr>
            </control>
          </mc:Choice>
        </mc:AlternateContent>
        <mc:AlternateContent xmlns:mc="http://schemas.openxmlformats.org/markup-compatibility/2006">
          <mc:Choice Requires="x14">
            <control shapeId="25982" r:id="rId371" name="Check Box 382">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83" r:id="rId372" name="Check Box 383">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84" r:id="rId373" name="Check Box 384">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85" r:id="rId374" name="Check Box 385">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86" r:id="rId375" name="Check Box 386">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87" r:id="rId376" name="Check Box 387">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5988" r:id="rId377" name="Check Box 38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89" r:id="rId378" name="Check Box 38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90" r:id="rId379" name="Check Box 39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91" r:id="rId380" name="Check Box 39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92" r:id="rId381" name="Check Box 39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93" r:id="rId382" name="Check Box 39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94" r:id="rId383" name="Check Box 39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5995" r:id="rId384" name="Check Box 39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96" r:id="rId385" name="Check Box 396">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5997" r:id="rId386" name="Check Box 39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98" r:id="rId387" name="Check Box 39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5999" r:id="rId388" name="Check Box 39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0" r:id="rId389" name="Check Box 40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1" r:id="rId390" name="Check Box 40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2" r:id="rId391" name="Check Box 40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3" r:id="rId392" name="Check Box 40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4" r:id="rId393" name="Check Box 40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5" r:id="rId394" name="Check Box 40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6" r:id="rId395" name="Check Box 40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7" r:id="rId396" name="Check Box 40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8" r:id="rId397" name="Check Box 40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09" r:id="rId398" name="Check Box 40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10" r:id="rId399" name="Check Box 41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1" r:id="rId400" name="Check Box 41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2" r:id="rId401" name="Check Box 41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3" r:id="rId402" name="Check Box 41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4" r:id="rId403" name="Check Box 41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5" r:id="rId404" name="Check Box 41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6" r:id="rId405" name="Check Box 41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7" r:id="rId406" name="Check Box 41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8" r:id="rId407" name="Check Box 41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19" r:id="rId408" name="Check Box 41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20" r:id="rId409" name="Check Box 42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21" r:id="rId410" name="Check Box 42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22" r:id="rId411" name="Check Box 42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23" r:id="rId412" name="Check Box 42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24" r:id="rId413" name="Check Box 42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25" r:id="rId414" name="Check Box 42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26" r:id="rId415" name="Check Box 42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27" r:id="rId416" name="Check Box 427">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28" r:id="rId417" name="Check Box 42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29" r:id="rId418" name="Check Box 42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30" r:id="rId419" name="Check Box 430">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31" r:id="rId420" name="Check Box 43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32" r:id="rId421" name="Check Box 432">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33" r:id="rId422" name="Check Box 43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34" r:id="rId423" name="Check Box 43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35" r:id="rId424" name="Check Box 43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36" r:id="rId425" name="Check Box 43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37" r:id="rId426" name="Check Box 437">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038" r:id="rId427" name="Check Box 438">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039" r:id="rId428" name="Check Box 439">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040" r:id="rId429" name="Check Box 440">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041" r:id="rId430" name="Check Box 441">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42" r:id="rId431" name="Check Box 442">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43" r:id="rId432" name="Check Box 443">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44" r:id="rId433" name="Check Box 44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45" r:id="rId434" name="Check Box 44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46" r:id="rId435" name="Check Box 44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47" r:id="rId436" name="Check Box 447">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048" r:id="rId437" name="Check Box 448">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049" r:id="rId438" name="Check Box 449">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050" r:id="rId439" name="Check Box 450">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051" r:id="rId440" name="Check Box 451">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52" r:id="rId441" name="Check Box 452">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53" r:id="rId442" name="Check Box 45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54" r:id="rId443" name="Check Box 454">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55" r:id="rId444" name="Check Box 455">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56" r:id="rId445" name="Check Box 45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57" r:id="rId446" name="Check Box 45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58" r:id="rId447" name="Check Box 45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59" r:id="rId448" name="Check Box 45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60" r:id="rId449" name="Check Box 46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61" r:id="rId450" name="Check Box 46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62" r:id="rId451" name="Check Box 46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63" r:id="rId452" name="Check Box 46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64" r:id="rId453" name="Check Box 46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65" r:id="rId454" name="Check Box 46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66" r:id="rId455" name="Check Box 466">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67" r:id="rId456" name="Check Box 467">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68" r:id="rId457" name="Check Box 46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69" r:id="rId458" name="Check Box 46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70" r:id="rId459" name="Check Box 470">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71" r:id="rId460" name="Check Box 47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72" r:id="rId461" name="Check Box 472">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73" r:id="rId462" name="Check Box 473">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74" r:id="rId463" name="Check Box 474">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75" r:id="rId464" name="Check Box 475">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76" r:id="rId465" name="Check Box 476">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77" r:id="rId466" name="Check Box 477">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78" r:id="rId467" name="Check Box 478">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79" r:id="rId468" name="Check Box 479">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080" r:id="rId469" name="Check Box 480">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81" r:id="rId470" name="Check Box 48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082" r:id="rId471" name="Check Box 48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83" r:id="rId472" name="Check Box 48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84" r:id="rId473" name="Check Box 48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85" r:id="rId474" name="Check Box 48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86" r:id="rId475" name="Check Box 48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87" r:id="rId476" name="Check Box 48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88" r:id="rId477" name="Check Box 48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89" r:id="rId478" name="Check Box 48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90" r:id="rId479" name="Check Box 49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91" r:id="rId480" name="Check Box 49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92" r:id="rId481" name="Check Box 49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93" r:id="rId482" name="Check Box 49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94" r:id="rId483" name="Check Box 49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95" r:id="rId484" name="Check Box 49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096" r:id="rId485" name="Check Box 49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97" r:id="rId486" name="Check Box 49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98" r:id="rId487" name="Check Box 49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099" r:id="rId488" name="Check Box 49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0" r:id="rId489" name="Check Box 50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1" r:id="rId490" name="Check Box 50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2" r:id="rId491" name="Check Box 50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3" r:id="rId492" name="Check Box 50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4" r:id="rId493" name="Check Box 50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5" r:id="rId494" name="Check Box 50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6" r:id="rId495" name="Check Box 50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7" r:id="rId496" name="Check Box 50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8" r:id="rId497" name="Check Box 50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09" r:id="rId498" name="Check Box 50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10" r:id="rId499" name="Check Box 51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11" r:id="rId500" name="Check Box 51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12" r:id="rId501" name="Check Box 51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13" r:id="rId502" name="Check Box 51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14" r:id="rId503" name="Check Box 51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15" r:id="rId504" name="Check Box 515">
              <controlPr defaultSize="0" autoFill="0" autoLine="0" autoPict="0">
                <anchor moveWithCells="1">
                  <from>
                    <xdr:col>21</xdr:col>
                    <xdr:colOff>0</xdr:colOff>
                    <xdr:row>94</xdr:row>
                    <xdr:rowOff>0</xdr:rowOff>
                  </from>
                  <to>
                    <xdr:col>21</xdr:col>
                    <xdr:colOff>180975</xdr:colOff>
                    <xdr:row>94</xdr:row>
                    <xdr:rowOff>323850</xdr:rowOff>
                  </to>
                </anchor>
              </controlPr>
            </control>
          </mc:Choice>
        </mc:AlternateContent>
        <mc:AlternateContent xmlns:mc="http://schemas.openxmlformats.org/markup-compatibility/2006">
          <mc:Choice Requires="x14">
            <control shapeId="26116" r:id="rId505" name="Check Box 516">
              <controlPr defaultSize="0" autoFill="0" autoLine="0" autoPict="0">
                <anchor moveWithCells="1">
                  <from>
                    <xdr:col>21</xdr:col>
                    <xdr:colOff>0</xdr:colOff>
                    <xdr:row>94</xdr:row>
                    <xdr:rowOff>0</xdr:rowOff>
                  </from>
                  <to>
                    <xdr:col>21</xdr:col>
                    <xdr:colOff>180975</xdr:colOff>
                    <xdr:row>94</xdr:row>
                    <xdr:rowOff>323850</xdr:rowOff>
                  </to>
                </anchor>
              </controlPr>
            </control>
          </mc:Choice>
        </mc:AlternateContent>
        <mc:AlternateContent xmlns:mc="http://schemas.openxmlformats.org/markup-compatibility/2006">
          <mc:Choice Requires="x14">
            <control shapeId="26117" r:id="rId506" name="Check Box 517">
              <controlPr defaultSize="0" autoFill="0" autoLine="0" autoPict="0">
                <anchor moveWithCells="1">
                  <from>
                    <xdr:col>21</xdr:col>
                    <xdr:colOff>0</xdr:colOff>
                    <xdr:row>94</xdr:row>
                    <xdr:rowOff>0</xdr:rowOff>
                  </from>
                  <to>
                    <xdr:col>21</xdr:col>
                    <xdr:colOff>180975</xdr:colOff>
                    <xdr:row>94</xdr:row>
                    <xdr:rowOff>323850</xdr:rowOff>
                  </to>
                </anchor>
              </controlPr>
            </control>
          </mc:Choice>
        </mc:AlternateContent>
        <mc:AlternateContent xmlns:mc="http://schemas.openxmlformats.org/markup-compatibility/2006">
          <mc:Choice Requires="x14">
            <control shapeId="26118" r:id="rId507" name="Check Box 51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19" r:id="rId508" name="Check Box 51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20" r:id="rId509" name="Check Box 520">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21" r:id="rId510" name="Check Box 52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22" r:id="rId511" name="Check Box 522">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23" r:id="rId512" name="Check Box 52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24" r:id="rId513" name="Check Box 52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25" r:id="rId514" name="Check Box 52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26" r:id="rId515" name="Check Box 52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27" r:id="rId516" name="Check Box 52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28" r:id="rId517" name="Check Box 528">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129" r:id="rId518" name="Check Box 529">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130" r:id="rId519" name="Check Box 530">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131" r:id="rId520" name="Check Box 531">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132" r:id="rId521" name="Check Box 532">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33" r:id="rId522" name="Check Box 533">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34" r:id="rId523" name="Check Box 534">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35" r:id="rId524" name="Check Box 53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36" r:id="rId525" name="Check Box 53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37" r:id="rId526" name="Check Box 53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38" r:id="rId527" name="Check Box 538">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139" r:id="rId528" name="Check Box 539">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140" r:id="rId529" name="Check Box 540">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141" r:id="rId530" name="Check Box 541">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142" r:id="rId531" name="Check Box 542">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43" r:id="rId532" name="Check Box 54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44" r:id="rId533" name="Check Box 54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45" r:id="rId534" name="Check Box 54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46" r:id="rId535" name="Check Box 54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47" r:id="rId536" name="Check Box 54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48" r:id="rId537" name="Check Box 54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49" r:id="rId538" name="Check Box 54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50" r:id="rId539" name="Check Box 55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51" r:id="rId540" name="Check Box 55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52" r:id="rId541" name="Check Box 55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53" r:id="rId542" name="Check Box 55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54" r:id="rId543" name="Check Box 55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55" r:id="rId544" name="Check Box 55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56" r:id="rId545" name="Check Box 55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57" r:id="rId546" name="Check Box 55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58" r:id="rId547" name="Check Box 55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59" r:id="rId548" name="Check Box 55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60" r:id="rId549" name="Check Box 56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61" r:id="rId550" name="Check Box 56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62" r:id="rId551" name="Check Box 56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63" r:id="rId552" name="Check Box 56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64" r:id="rId553" name="Check Box 564">
              <controlPr defaultSize="0" autoFill="0" autoLine="0" autoPict="0">
                <anchor moveWithCells="1">
                  <from>
                    <xdr:col>21</xdr:col>
                    <xdr:colOff>0</xdr:colOff>
                    <xdr:row>94</xdr:row>
                    <xdr:rowOff>0</xdr:rowOff>
                  </from>
                  <to>
                    <xdr:col>21</xdr:col>
                    <xdr:colOff>180975</xdr:colOff>
                    <xdr:row>94</xdr:row>
                    <xdr:rowOff>323850</xdr:rowOff>
                  </to>
                </anchor>
              </controlPr>
            </control>
          </mc:Choice>
        </mc:AlternateContent>
        <mc:AlternateContent xmlns:mc="http://schemas.openxmlformats.org/markup-compatibility/2006">
          <mc:Choice Requires="x14">
            <control shapeId="26165" r:id="rId554" name="Check Box 565">
              <controlPr defaultSize="0" autoFill="0" autoLine="0" autoPict="0">
                <anchor moveWithCells="1">
                  <from>
                    <xdr:col>21</xdr:col>
                    <xdr:colOff>0</xdr:colOff>
                    <xdr:row>94</xdr:row>
                    <xdr:rowOff>0</xdr:rowOff>
                  </from>
                  <to>
                    <xdr:col>21</xdr:col>
                    <xdr:colOff>180975</xdr:colOff>
                    <xdr:row>94</xdr:row>
                    <xdr:rowOff>323850</xdr:rowOff>
                  </to>
                </anchor>
              </controlPr>
            </control>
          </mc:Choice>
        </mc:AlternateContent>
        <mc:AlternateContent xmlns:mc="http://schemas.openxmlformats.org/markup-compatibility/2006">
          <mc:Choice Requires="x14">
            <control shapeId="26166" r:id="rId555" name="Check Box 566">
              <controlPr defaultSize="0" autoFill="0" autoLine="0" autoPict="0">
                <anchor moveWithCells="1">
                  <from>
                    <xdr:col>21</xdr:col>
                    <xdr:colOff>0</xdr:colOff>
                    <xdr:row>94</xdr:row>
                    <xdr:rowOff>0</xdr:rowOff>
                  </from>
                  <to>
                    <xdr:col>21</xdr:col>
                    <xdr:colOff>180975</xdr:colOff>
                    <xdr:row>94</xdr:row>
                    <xdr:rowOff>323850</xdr:rowOff>
                  </to>
                </anchor>
              </controlPr>
            </control>
          </mc:Choice>
        </mc:AlternateContent>
        <mc:AlternateContent xmlns:mc="http://schemas.openxmlformats.org/markup-compatibility/2006">
          <mc:Choice Requires="x14">
            <control shapeId="26167" r:id="rId556" name="Check Box 567">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68" r:id="rId557" name="Check Box 568">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69" r:id="rId558" name="Check Box 569">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70" r:id="rId559" name="Check Box 570">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71" r:id="rId560" name="Check Box 571">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72" r:id="rId561" name="Check Box 572">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173" r:id="rId562" name="Check Box 57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74" r:id="rId563" name="Check Box 57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75" r:id="rId564" name="Check Box 57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76" r:id="rId565" name="Check Box 57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77" r:id="rId566" name="Check Box 57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78" r:id="rId567" name="Check Box 57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79" r:id="rId568" name="Check Box 57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180" r:id="rId569" name="Check Box 580">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81" r:id="rId570" name="Check Box 58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182" r:id="rId571" name="Check Box 58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183" r:id="rId572" name="Check Box 583">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84" r:id="rId573" name="Check Box 584">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85" r:id="rId574" name="Check Box 585">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86" r:id="rId575" name="Check Box 586">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87" r:id="rId576" name="Check Box 587">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88" r:id="rId577" name="Check Box 588">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89" r:id="rId578" name="Check Box 589">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0" r:id="rId579" name="Check Box 590">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1" r:id="rId580" name="Check Box 591">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2" r:id="rId581" name="Check Box 592">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3" r:id="rId582" name="Check Box 593">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4" r:id="rId583" name="Check Box 594">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5" r:id="rId584" name="Check Box 595">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6" r:id="rId585" name="Check Box 596">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7" r:id="rId586" name="Check Box 597">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198" r:id="rId587" name="Check Box 598">
              <controlPr defaultSize="0" autoFill="0" autoLine="0" autoPict="0">
                <anchor moveWithCells="1">
                  <from>
                    <xdr:col>23</xdr:col>
                    <xdr:colOff>0</xdr:colOff>
                    <xdr:row>94</xdr:row>
                    <xdr:rowOff>0</xdr:rowOff>
                  </from>
                  <to>
                    <xdr:col>23</xdr:col>
                    <xdr:colOff>219075</xdr:colOff>
                    <xdr:row>94</xdr:row>
                    <xdr:rowOff>247650</xdr:rowOff>
                  </to>
                </anchor>
              </controlPr>
            </control>
          </mc:Choice>
        </mc:AlternateContent>
        <mc:AlternateContent xmlns:mc="http://schemas.openxmlformats.org/markup-compatibility/2006">
          <mc:Choice Requires="x14">
            <control shapeId="26199" r:id="rId588" name="Check Box 599">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0" r:id="rId589" name="Check Box 600">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1" r:id="rId590" name="Check Box 601">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2" r:id="rId591" name="Check Box 602">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3" r:id="rId592" name="Check Box 603">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4" r:id="rId593" name="Check Box 604">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5" r:id="rId594" name="Check Box 605">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6" r:id="rId595" name="Check Box 606">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7" r:id="rId596" name="Check Box 607">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8" r:id="rId597" name="Check Box 608">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09" r:id="rId598" name="Check Box 609">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10" r:id="rId599" name="Check Box 610">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11" r:id="rId600" name="Check Box 611">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12" r:id="rId601" name="Check Box 612">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13" r:id="rId602" name="Check Box 613">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14" r:id="rId603" name="Check Box 614">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15" r:id="rId604" name="Check Box 615">
              <controlPr defaultSize="0" autoFill="0" autoLine="0" autoPict="0">
                <anchor moveWithCells="1">
                  <from>
                    <xdr:col>23</xdr:col>
                    <xdr:colOff>0</xdr:colOff>
                    <xdr:row>94</xdr:row>
                    <xdr:rowOff>0</xdr:rowOff>
                  </from>
                  <to>
                    <xdr:col>23</xdr:col>
                    <xdr:colOff>219075</xdr:colOff>
                    <xdr:row>94</xdr:row>
                    <xdr:rowOff>180975</xdr:rowOff>
                  </to>
                </anchor>
              </controlPr>
            </control>
          </mc:Choice>
        </mc:AlternateContent>
        <mc:AlternateContent xmlns:mc="http://schemas.openxmlformats.org/markup-compatibility/2006">
          <mc:Choice Requires="x14">
            <control shapeId="26216" r:id="rId605" name="Check Box 61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17" r:id="rId606" name="Check Box 61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18" r:id="rId607" name="Check Box 618">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19" r:id="rId608" name="Check Box 619">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0" r:id="rId609" name="Check Box 620">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1" r:id="rId610" name="Check Box 621">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2" r:id="rId611" name="Check Box 62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3" r:id="rId612" name="Check Box 62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4" r:id="rId613" name="Check Box 62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5" r:id="rId614" name="Check Box 62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6" r:id="rId615" name="Check Box 62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7" r:id="rId616" name="Check Box 627">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28" r:id="rId617" name="Check Box 62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29" r:id="rId618" name="Check Box 62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0" r:id="rId619" name="Check Box 63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1" r:id="rId620" name="Check Box 63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2" r:id="rId621" name="Check Box 63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3" r:id="rId622" name="Check Box 63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4" r:id="rId623" name="Check Box 63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5" r:id="rId624" name="Check Box 635">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6" r:id="rId625" name="Check Box 636">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7" r:id="rId626" name="Check Box 63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8" r:id="rId627" name="Check Box 63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39" r:id="rId628" name="Check Box 63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40" r:id="rId629" name="Check Box 64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41" r:id="rId630" name="Check Box 641">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42" r:id="rId631" name="Check Box 642">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43" r:id="rId632" name="Check Box 643">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44" r:id="rId633" name="Check Box 644">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45" r:id="rId634" name="Check Box 64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46" r:id="rId635" name="Check Box 646">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47" r:id="rId636" name="Check Box 647">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48" r:id="rId637" name="Check Box 64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49" r:id="rId638" name="Check Box 64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50" r:id="rId639" name="Check Box 650">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51" r:id="rId640" name="Check Box 65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52" r:id="rId641" name="Check Box 65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53" r:id="rId642" name="Check Box 65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54" r:id="rId643" name="Check Box 65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55" r:id="rId644" name="Check Box 655">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256" r:id="rId645" name="Check Box 656">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257" r:id="rId646" name="Check Box 657">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258" r:id="rId647" name="Check Box 658">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259" r:id="rId648" name="Check Box 659">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60" r:id="rId649" name="Check Box 660">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61" r:id="rId650" name="Check Box 661">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62" r:id="rId651" name="Check Box 662">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63" r:id="rId652" name="Check Box 663">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64" r:id="rId653" name="Check Box 66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65" r:id="rId654" name="Check Box 665">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266" r:id="rId655" name="Check Box 666">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267" r:id="rId656" name="Check Box 667">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268" r:id="rId657" name="Check Box 668">
              <controlPr defaultSize="0" autoFill="0" autoLine="0" autoPict="0">
                <anchor moveWithCells="1">
                  <from>
                    <xdr:col>21</xdr:col>
                    <xdr:colOff>0</xdr:colOff>
                    <xdr:row>94</xdr:row>
                    <xdr:rowOff>0</xdr:rowOff>
                  </from>
                  <to>
                    <xdr:col>21</xdr:col>
                    <xdr:colOff>180975</xdr:colOff>
                    <xdr:row>94</xdr:row>
                    <xdr:rowOff>304800</xdr:rowOff>
                  </to>
                </anchor>
              </controlPr>
            </control>
          </mc:Choice>
        </mc:AlternateContent>
        <mc:AlternateContent xmlns:mc="http://schemas.openxmlformats.org/markup-compatibility/2006">
          <mc:Choice Requires="x14">
            <control shapeId="26269" r:id="rId658" name="Check Box 669">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70" r:id="rId659" name="Check Box 670">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71" r:id="rId660" name="Check Box 67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72" r:id="rId661" name="Check Box 672">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73" r:id="rId662" name="Check Box 673">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74" r:id="rId663" name="Check Box 674">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75" r:id="rId664" name="Check Box 675">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76" r:id="rId665" name="Check Box 676">
              <controlPr defaultSize="0" autoFill="0" autoLine="0" autoPict="0">
                <anchor moveWithCells="1">
                  <from>
                    <xdr:col>21</xdr:col>
                    <xdr:colOff>0</xdr:colOff>
                    <xdr:row>94</xdr:row>
                    <xdr:rowOff>0</xdr:rowOff>
                  </from>
                  <to>
                    <xdr:col>21</xdr:col>
                    <xdr:colOff>171450</xdr:colOff>
                    <xdr:row>94</xdr:row>
                    <xdr:rowOff>152400</xdr:rowOff>
                  </to>
                </anchor>
              </controlPr>
            </control>
          </mc:Choice>
        </mc:AlternateContent>
        <mc:AlternateContent xmlns:mc="http://schemas.openxmlformats.org/markup-compatibility/2006">
          <mc:Choice Requires="x14">
            <control shapeId="26277" r:id="rId666" name="Check Box 677">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78" r:id="rId667" name="Check Box 678">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79" r:id="rId668" name="Check Box 679">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80" r:id="rId669" name="Check Box 680">
              <controlPr defaultSize="0" autoFill="0" autoLine="0" autoPict="0">
                <anchor moveWithCells="1">
                  <from>
                    <xdr:col>21</xdr:col>
                    <xdr:colOff>0</xdr:colOff>
                    <xdr:row>94</xdr:row>
                    <xdr:rowOff>0</xdr:rowOff>
                  </from>
                  <to>
                    <xdr:col>21</xdr:col>
                    <xdr:colOff>180975</xdr:colOff>
                    <xdr:row>94</xdr:row>
                    <xdr:rowOff>314325</xdr:rowOff>
                  </to>
                </anchor>
              </controlPr>
            </control>
          </mc:Choice>
        </mc:AlternateContent>
        <mc:AlternateContent xmlns:mc="http://schemas.openxmlformats.org/markup-compatibility/2006">
          <mc:Choice Requires="x14">
            <control shapeId="26281" r:id="rId670" name="Check Box 681">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82" r:id="rId671" name="Check Box 682">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83" r:id="rId672" name="Check Box 683">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84" r:id="rId673" name="Check Box 68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85" r:id="rId674" name="Check Box 68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86" r:id="rId675" name="Check Box 686">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87" r:id="rId676" name="Check Box 687">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88" r:id="rId677" name="Check Box 68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89" r:id="rId678" name="Check Box 68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90" r:id="rId679" name="Check Box 690">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91" r:id="rId680" name="Check Box 691">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92" r:id="rId681" name="Check Box 692">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93" r:id="rId682" name="Check Box 693">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94" r:id="rId683" name="Check Box 694">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95" r:id="rId684" name="Check Box 695">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96" r:id="rId685" name="Check Box 696">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97" r:id="rId686" name="Check Box 697">
              <controlPr defaultSize="0" autoFill="0" autoLine="0" autoPict="0">
                <anchor moveWithCells="1">
                  <from>
                    <xdr:col>21</xdr:col>
                    <xdr:colOff>0</xdr:colOff>
                    <xdr:row>94</xdr:row>
                    <xdr:rowOff>0</xdr:rowOff>
                  </from>
                  <to>
                    <xdr:col>21</xdr:col>
                    <xdr:colOff>200025</xdr:colOff>
                    <xdr:row>95</xdr:row>
                    <xdr:rowOff>171450</xdr:rowOff>
                  </to>
                </anchor>
              </controlPr>
            </control>
          </mc:Choice>
        </mc:AlternateContent>
        <mc:AlternateContent xmlns:mc="http://schemas.openxmlformats.org/markup-compatibility/2006">
          <mc:Choice Requires="x14">
            <control shapeId="26298" r:id="rId687" name="Check Box 698">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299" r:id="rId688" name="Check Box 699">
              <controlPr defaultSize="0" autoFill="0" autoLine="0" autoPict="0">
                <anchor moveWithCells="1">
                  <from>
                    <xdr:col>21</xdr:col>
                    <xdr:colOff>0</xdr:colOff>
                    <xdr:row>94</xdr:row>
                    <xdr:rowOff>0</xdr:rowOff>
                  </from>
                  <to>
                    <xdr:col>21</xdr:col>
                    <xdr:colOff>200025</xdr:colOff>
                    <xdr:row>95</xdr:row>
                    <xdr:rowOff>180975</xdr:rowOff>
                  </to>
                </anchor>
              </controlPr>
            </control>
          </mc:Choice>
        </mc:AlternateContent>
        <mc:AlternateContent xmlns:mc="http://schemas.openxmlformats.org/markup-compatibility/2006">
          <mc:Choice Requires="x14">
            <control shapeId="26300" r:id="rId689" name="Check Box 700">
              <controlPr defaultSize="0" autoFill="0" autoLine="0" autoPict="0">
                <anchor moveWithCells="1">
                  <from>
                    <xdr:col>24</xdr:col>
                    <xdr:colOff>0</xdr:colOff>
                    <xdr:row>113</xdr:row>
                    <xdr:rowOff>161925</xdr:rowOff>
                  </from>
                  <to>
                    <xdr:col>24</xdr:col>
                    <xdr:colOff>219075</xdr:colOff>
                    <xdr:row>114</xdr:row>
                    <xdr:rowOff>180975</xdr:rowOff>
                  </to>
                </anchor>
              </controlPr>
            </control>
          </mc:Choice>
        </mc:AlternateContent>
        <mc:AlternateContent xmlns:mc="http://schemas.openxmlformats.org/markup-compatibility/2006">
          <mc:Choice Requires="x14">
            <control shapeId="26301" r:id="rId690" name="Check Box 701">
              <controlPr defaultSize="0" autoFill="0" autoLine="0" autoPict="0">
                <anchor moveWithCells="1">
                  <from>
                    <xdr:col>24</xdr:col>
                    <xdr:colOff>0</xdr:colOff>
                    <xdr:row>94</xdr:row>
                    <xdr:rowOff>0</xdr:rowOff>
                  </from>
                  <to>
                    <xdr:col>24</xdr:col>
                    <xdr:colOff>219075</xdr:colOff>
                    <xdr:row>94</xdr:row>
                    <xdr:rowOff>180975</xdr:rowOff>
                  </to>
                </anchor>
              </controlPr>
            </control>
          </mc:Choice>
        </mc:AlternateContent>
        <mc:AlternateContent xmlns:mc="http://schemas.openxmlformats.org/markup-compatibility/2006">
          <mc:Choice Requires="x14">
            <control shapeId="26302" r:id="rId691" name="Check Box 702">
              <controlPr defaultSize="0" autoFill="0" autoLine="0" autoPict="0">
                <anchor moveWithCells="1">
                  <from>
                    <xdr:col>24</xdr:col>
                    <xdr:colOff>0</xdr:colOff>
                    <xdr:row>94</xdr:row>
                    <xdr:rowOff>0</xdr:rowOff>
                  </from>
                  <to>
                    <xdr:col>24</xdr:col>
                    <xdr:colOff>219075</xdr:colOff>
                    <xdr:row>94</xdr:row>
                    <xdr:rowOff>180975</xdr:rowOff>
                  </to>
                </anchor>
              </controlPr>
            </control>
          </mc:Choice>
        </mc:AlternateContent>
        <mc:AlternateContent xmlns:mc="http://schemas.openxmlformats.org/markup-compatibility/2006">
          <mc:Choice Requires="x14">
            <control shapeId="26303" r:id="rId692" name="Check Box 703">
              <controlPr defaultSize="0" autoFill="0" autoLine="0" autoPict="0">
                <anchor moveWithCells="1">
                  <from>
                    <xdr:col>24</xdr:col>
                    <xdr:colOff>0</xdr:colOff>
                    <xdr:row>96</xdr:row>
                    <xdr:rowOff>19050</xdr:rowOff>
                  </from>
                  <to>
                    <xdr:col>24</xdr:col>
                    <xdr:colOff>219075</xdr:colOff>
                    <xdr:row>97</xdr:row>
                    <xdr:rowOff>0</xdr:rowOff>
                  </to>
                </anchor>
              </controlPr>
            </control>
          </mc:Choice>
        </mc:AlternateContent>
        <mc:AlternateContent xmlns:mc="http://schemas.openxmlformats.org/markup-compatibility/2006">
          <mc:Choice Requires="x14">
            <control shapeId="26304" r:id="rId693" name="Check Box 704">
              <controlPr defaultSize="0" autoFill="0" autoLine="0" autoPict="0">
                <anchor moveWithCells="1">
                  <from>
                    <xdr:col>24</xdr:col>
                    <xdr:colOff>0</xdr:colOff>
                    <xdr:row>97</xdr:row>
                    <xdr:rowOff>19050</xdr:rowOff>
                  </from>
                  <to>
                    <xdr:col>24</xdr:col>
                    <xdr:colOff>219075</xdr:colOff>
                    <xdr:row>98</xdr:row>
                    <xdr:rowOff>0</xdr:rowOff>
                  </to>
                </anchor>
              </controlPr>
            </control>
          </mc:Choice>
        </mc:AlternateContent>
        <mc:AlternateContent xmlns:mc="http://schemas.openxmlformats.org/markup-compatibility/2006">
          <mc:Choice Requires="x14">
            <control shapeId="26305" r:id="rId694" name="Check Box 705">
              <controlPr defaultSize="0" autoFill="0" autoLine="0" autoPict="0">
                <anchor moveWithCells="1">
                  <from>
                    <xdr:col>24</xdr:col>
                    <xdr:colOff>0</xdr:colOff>
                    <xdr:row>99</xdr:row>
                    <xdr:rowOff>19050</xdr:rowOff>
                  </from>
                  <to>
                    <xdr:col>24</xdr:col>
                    <xdr:colOff>219075</xdr:colOff>
                    <xdr:row>100</xdr:row>
                    <xdr:rowOff>0</xdr:rowOff>
                  </to>
                </anchor>
              </controlPr>
            </control>
          </mc:Choice>
        </mc:AlternateContent>
        <mc:AlternateContent xmlns:mc="http://schemas.openxmlformats.org/markup-compatibility/2006">
          <mc:Choice Requires="x14">
            <control shapeId="26306" r:id="rId695" name="Check Box 706">
              <controlPr defaultSize="0" autoFill="0" autoLine="0" autoPict="0">
                <anchor moveWithCells="1">
                  <from>
                    <xdr:col>24</xdr:col>
                    <xdr:colOff>0</xdr:colOff>
                    <xdr:row>107</xdr:row>
                    <xdr:rowOff>19050</xdr:rowOff>
                  </from>
                  <to>
                    <xdr:col>24</xdr:col>
                    <xdr:colOff>219075</xdr:colOff>
                    <xdr:row>108</xdr:row>
                    <xdr:rowOff>0</xdr:rowOff>
                  </to>
                </anchor>
              </controlPr>
            </control>
          </mc:Choice>
        </mc:AlternateContent>
        <mc:AlternateContent xmlns:mc="http://schemas.openxmlformats.org/markup-compatibility/2006">
          <mc:Choice Requires="x14">
            <control shapeId="26307" r:id="rId696" name="Check Box 707">
              <controlPr defaultSize="0" autoFill="0" autoLine="0" autoPict="0">
                <anchor moveWithCells="1">
                  <from>
                    <xdr:col>24</xdr:col>
                    <xdr:colOff>0</xdr:colOff>
                    <xdr:row>108</xdr:row>
                    <xdr:rowOff>19050</xdr:rowOff>
                  </from>
                  <to>
                    <xdr:col>24</xdr:col>
                    <xdr:colOff>219075</xdr:colOff>
                    <xdr:row>109</xdr:row>
                    <xdr:rowOff>0</xdr:rowOff>
                  </to>
                </anchor>
              </controlPr>
            </control>
          </mc:Choice>
        </mc:AlternateContent>
        <mc:AlternateContent xmlns:mc="http://schemas.openxmlformats.org/markup-compatibility/2006">
          <mc:Choice Requires="x14">
            <control shapeId="26308" r:id="rId697" name="Check Box 708">
              <controlPr defaultSize="0" autoFill="0" autoLine="0" autoPict="0">
                <anchor moveWithCells="1">
                  <from>
                    <xdr:col>24</xdr:col>
                    <xdr:colOff>0</xdr:colOff>
                    <xdr:row>110</xdr:row>
                    <xdr:rowOff>19050</xdr:rowOff>
                  </from>
                  <to>
                    <xdr:col>24</xdr:col>
                    <xdr:colOff>219075</xdr:colOff>
                    <xdr:row>111</xdr:row>
                    <xdr:rowOff>0</xdr:rowOff>
                  </to>
                </anchor>
              </controlPr>
            </control>
          </mc:Choice>
        </mc:AlternateContent>
        <mc:AlternateContent xmlns:mc="http://schemas.openxmlformats.org/markup-compatibility/2006">
          <mc:Choice Requires="x14">
            <control shapeId="26309" r:id="rId698" name="Check Box 709">
              <controlPr defaultSize="0" autoFill="0" autoLine="0" autoPict="0">
                <anchor moveWithCells="1">
                  <from>
                    <xdr:col>24</xdr:col>
                    <xdr:colOff>0</xdr:colOff>
                    <xdr:row>116</xdr:row>
                    <xdr:rowOff>19050</xdr:rowOff>
                  </from>
                  <to>
                    <xdr:col>24</xdr:col>
                    <xdr:colOff>219075</xdr:colOff>
                    <xdr:row>117</xdr:row>
                    <xdr:rowOff>0</xdr:rowOff>
                  </to>
                </anchor>
              </controlPr>
            </control>
          </mc:Choice>
        </mc:AlternateContent>
        <mc:AlternateContent xmlns:mc="http://schemas.openxmlformats.org/markup-compatibility/2006">
          <mc:Choice Requires="x14">
            <control shapeId="26310" r:id="rId699" name="Check Box 710">
              <controlPr defaultSize="0" autoFill="0" autoLine="0" autoPict="0">
                <anchor moveWithCells="1">
                  <from>
                    <xdr:col>24</xdr:col>
                    <xdr:colOff>0</xdr:colOff>
                    <xdr:row>117</xdr:row>
                    <xdr:rowOff>19050</xdr:rowOff>
                  </from>
                  <to>
                    <xdr:col>24</xdr:col>
                    <xdr:colOff>219075</xdr:colOff>
                    <xdr:row>118</xdr:row>
                    <xdr:rowOff>0</xdr:rowOff>
                  </to>
                </anchor>
              </controlPr>
            </control>
          </mc:Choice>
        </mc:AlternateContent>
        <mc:AlternateContent xmlns:mc="http://schemas.openxmlformats.org/markup-compatibility/2006">
          <mc:Choice Requires="x14">
            <control shapeId="26311" r:id="rId700" name="Check Box 711">
              <controlPr defaultSize="0" autoFill="0" autoLine="0" autoPict="0">
                <anchor moveWithCells="1">
                  <from>
                    <xdr:col>24</xdr:col>
                    <xdr:colOff>0</xdr:colOff>
                    <xdr:row>119</xdr:row>
                    <xdr:rowOff>19050</xdr:rowOff>
                  </from>
                  <to>
                    <xdr:col>24</xdr:col>
                    <xdr:colOff>219075</xdr:colOff>
                    <xdr:row>120</xdr:row>
                    <xdr:rowOff>0</xdr:rowOff>
                  </to>
                </anchor>
              </controlPr>
            </control>
          </mc:Choice>
        </mc:AlternateContent>
        <mc:AlternateContent xmlns:mc="http://schemas.openxmlformats.org/markup-compatibility/2006">
          <mc:Choice Requires="x14">
            <control shapeId="26312" r:id="rId701" name="Check Box 712">
              <controlPr defaultSize="0" autoFill="0" autoLine="0" autoPict="0">
                <anchor moveWithCells="1">
                  <from>
                    <xdr:col>24</xdr:col>
                    <xdr:colOff>0</xdr:colOff>
                    <xdr:row>94</xdr:row>
                    <xdr:rowOff>0</xdr:rowOff>
                  </from>
                  <to>
                    <xdr:col>24</xdr:col>
                    <xdr:colOff>219075</xdr:colOff>
                    <xdr:row>94</xdr:row>
                    <xdr:rowOff>180975</xdr:rowOff>
                  </to>
                </anchor>
              </controlPr>
            </control>
          </mc:Choice>
        </mc:AlternateContent>
        <mc:AlternateContent xmlns:mc="http://schemas.openxmlformats.org/markup-compatibility/2006">
          <mc:Choice Requires="x14">
            <control shapeId="26313" r:id="rId702" name="Check Box 713">
              <controlPr defaultSize="0" autoFill="0" autoLine="0" autoPict="0">
                <anchor moveWithCells="1">
                  <from>
                    <xdr:col>24</xdr:col>
                    <xdr:colOff>0</xdr:colOff>
                    <xdr:row>94</xdr:row>
                    <xdr:rowOff>0</xdr:rowOff>
                  </from>
                  <to>
                    <xdr:col>24</xdr:col>
                    <xdr:colOff>219075</xdr:colOff>
                    <xdr:row>94</xdr:row>
                    <xdr:rowOff>180975</xdr:rowOff>
                  </to>
                </anchor>
              </controlPr>
            </control>
          </mc:Choice>
        </mc:AlternateContent>
        <mc:AlternateContent xmlns:mc="http://schemas.openxmlformats.org/markup-compatibility/2006">
          <mc:Choice Requires="x14">
            <control shapeId="26314" r:id="rId703" name="Check Box 714">
              <controlPr defaultSize="0" autoFill="0" autoLine="0" autoPict="0">
                <anchor moveWithCells="1">
                  <from>
                    <xdr:col>24</xdr:col>
                    <xdr:colOff>0</xdr:colOff>
                    <xdr:row>94</xdr:row>
                    <xdr:rowOff>114300</xdr:rowOff>
                  </from>
                  <to>
                    <xdr:col>24</xdr:col>
                    <xdr:colOff>219075</xdr:colOff>
                    <xdr:row>95</xdr:row>
                    <xdr:rowOff>66675</xdr:rowOff>
                  </to>
                </anchor>
              </controlPr>
            </control>
          </mc:Choice>
        </mc:AlternateContent>
        <mc:AlternateContent xmlns:mc="http://schemas.openxmlformats.org/markup-compatibility/2006">
          <mc:Choice Requires="x14">
            <control shapeId="26315" r:id="rId704" name="Check Box 715">
              <controlPr defaultSize="0" autoFill="0" autoLine="0" autoPict="0">
                <anchor moveWithCells="1">
                  <from>
                    <xdr:col>24</xdr:col>
                    <xdr:colOff>0</xdr:colOff>
                    <xdr:row>95</xdr:row>
                    <xdr:rowOff>114300</xdr:rowOff>
                  </from>
                  <to>
                    <xdr:col>24</xdr:col>
                    <xdr:colOff>219075</xdr:colOff>
                    <xdr:row>96</xdr:row>
                    <xdr:rowOff>66675</xdr:rowOff>
                  </to>
                </anchor>
              </controlPr>
            </control>
          </mc:Choice>
        </mc:AlternateContent>
        <mc:AlternateContent xmlns:mc="http://schemas.openxmlformats.org/markup-compatibility/2006">
          <mc:Choice Requires="x14">
            <control shapeId="26316" r:id="rId705" name="Check Box 716">
              <controlPr defaultSize="0" autoFill="0" autoLine="0" autoPict="0">
                <anchor moveWithCells="1">
                  <from>
                    <xdr:col>24</xdr:col>
                    <xdr:colOff>0</xdr:colOff>
                    <xdr:row>100</xdr:row>
                    <xdr:rowOff>114300</xdr:rowOff>
                  </from>
                  <to>
                    <xdr:col>24</xdr:col>
                    <xdr:colOff>219075</xdr:colOff>
                    <xdr:row>101</xdr:row>
                    <xdr:rowOff>66675</xdr:rowOff>
                  </to>
                </anchor>
              </controlPr>
            </control>
          </mc:Choice>
        </mc:AlternateContent>
        <mc:AlternateContent xmlns:mc="http://schemas.openxmlformats.org/markup-compatibility/2006">
          <mc:Choice Requires="x14">
            <control shapeId="26317" r:id="rId706" name="Check Box 717">
              <controlPr defaultSize="0" autoFill="0" autoLine="0" autoPict="0">
                <anchor moveWithCells="1">
                  <from>
                    <xdr:col>24</xdr:col>
                    <xdr:colOff>0</xdr:colOff>
                    <xdr:row>101</xdr:row>
                    <xdr:rowOff>114300</xdr:rowOff>
                  </from>
                  <to>
                    <xdr:col>24</xdr:col>
                    <xdr:colOff>219075</xdr:colOff>
                    <xdr:row>102</xdr:row>
                    <xdr:rowOff>66675</xdr:rowOff>
                  </to>
                </anchor>
              </controlPr>
            </control>
          </mc:Choice>
        </mc:AlternateContent>
        <mc:AlternateContent xmlns:mc="http://schemas.openxmlformats.org/markup-compatibility/2006">
          <mc:Choice Requires="x14">
            <control shapeId="26318" r:id="rId707" name="Check Box 718">
              <controlPr defaultSize="0" autoFill="0" autoLine="0" autoPict="0">
                <anchor moveWithCells="1">
                  <from>
                    <xdr:col>24</xdr:col>
                    <xdr:colOff>0</xdr:colOff>
                    <xdr:row>105</xdr:row>
                    <xdr:rowOff>114300</xdr:rowOff>
                  </from>
                  <to>
                    <xdr:col>24</xdr:col>
                    <xdr:colOff>219075</xdr:colOff>
                    <xdr:row>106</xdr:row>
                    <xdr:rowOff>66675</xdr:rowOff>
                  </to>
                </anchor>
              </controlPr>
            </control>
          </mc:Choice>
        </mc:AlternateContent>
        <mc:AlternateContent xmlns:mc="http://schemas.openxmlformats.org/markup-compatibility/2006">
          <mc:Choice Requires="x14">
            <control shapeId="26319" r:id="rId708" name="Check Box 719">
              <controlPr defaultSize="0" autoFill="0" autoLine="0" autoPict="0">
                <anchor moveWithCells="1">
                  <from>
                    <xdr:col>24</xdr:col>
                    <xdr:colOff>0</xdr:colOff>
                    <xdr:row>106</xdr:row>
                    <xdr:rowOff>114300</xdr:rowOff>
                  </from>
                  <to>
                    <xdr:col>24</xdr:col>
                    <xdr:colOff>219075</xdr:colOff>
                    <xdr:row>107</xdr:row>
                    <xdr:rowOff>66675</xdr:rowOff>
                  </to>
                </anchor>
              </controlPr>
            </control>
          </mc:Choice>
        </mc:AlternateContent>
        <mc:AlternateContent xmlns:mc="http://schemas.openxmlformats.org/markup-compatibility/2006">
          <mc:Choice Requires="x14">
            <control shapeId="26320" r:id="rId709" name="Check Box 720">
              <controlPr defaultSize="0" autoFill="0" autoLine="0" autoPict="0">
                <anchor moveWithCells="1">
                  <from>
                    <xdr:col>24</xdr:col>
                    <xdr:colOff>0</xdr:colOff>
                    <xdr:row>111</xdr:row>
                    <xdr:rowOff>114300</xdr:rowOff>
                  </from>
                  <to>
                    <xdr:col>24</xdr:col>
                    <xdr:colOff>219075</xdr:colOff>
                    <xdr:row>112</xdr:row>
                    <xdr:rowOff>66675</xdr:rowOff>
                  </to>
                </anchor>
              </controlPr>
            </control>
          </mc:Choice>
        </mc:AlternateContent>
        <mc:AlternateContent xmlns:mc="http://schemas.openxmlformats.org/markup-compatibility/2006">
          <mc:Choice Requires="x14">
            <control shapeId="26321" r:id="rId710" name="Check Box 721">
              <controlPr defaultSize="0" autoFill="0" autoLine="0" autoPict="0">
                <anchor moveWithCells="1">
                  <from>
                    <xdr:col>24</xdr:col>
                    <xdr:colOff>0</xdr:colOff>
                    <xdr:row>112</xdr:row>
                    <xdr:rowOff>114300</xdr:rowOff>
                  </from>
                  <to>
                    <xdr:col>24</xdr:col>
                    <xdr:colOff>219075</xdr:colOff>
                    <xdr:row>113</xdr:row>
                    <xdr:rowOff>66675</xdr:rowOff>
                  </to>
                </anchor>
              </controlPr>
            </control>
          </mc:Choice>
        </mc:AlternateContent>
        <mc:AlternateContent xmlns:mc="http://schemas.openxmlformats.org/markup-compatibility/2006">
          <mc:Choice Requires="x14">
            <control shapeId="26322" r:id="rId711" name="Check Box 722">
              <controlPr defaultSize="0" autoFill="0" autoLine="0" autoPict="0">
                <anchor moveWithCells="1">
                  <from>
                    <xdr:col>24</xdr:col>
                    <xdr:colOff>0</xdr:colOff>
                    <xdr:row>114</xdr:row>
                    <xdr:rowOff>114300</xdr:rowOff>
                  </from>
                  <to>
                    <xdr:col>24</xdr:col>
                    <xdr:colOff>219075</xdr:colOff>
                    <xdr:row>115</xdr:row>
                    <xdr:rowOff>66675</xdr:rowOff>
                  </to>
                </anchor>
              </controlPr>
            </control>
          </mc:Choice>
        </mc:AlternateContent>
        <mc:AlternateContent xmlns:mc="http://schemas.openxmlformats.org/markup-compatibility/2006">
          <mc:Choice Requires="x14">
            <control shapeId="26323" r:id="rId712" name="Check Box 723">
              <controlPr defaultSize="0" autoFill="0" autoLine="0" autoPict="0">
                <anchor moveWithCells="1">
                  <from>
                    <xdr:col>24</xdr:col>
                    <xdr:colOff>0</xdr:colOff>
                    <xdr:row>115</xdr:row>
                    <xdr:rowOff>114300</xdr:rowOff>
                  </from>
                  <to>
                    <xdr:col>24</xdr:col>
                    <xdr:colOff>219075</xdr:colOff>
                    <xdr:row>116</xdr:row>
                    <xdr:rowOff>66675</xdr:rowOff>
                  </to>
                </anchor>
              </controlPr>
            </control>
          </mc:Choice>
        </mc:AlternateContent>
        <mc:AlternateContent xmlns:mc="http://schemas.openxmlformats.org/markup-compatibility/2006">
          <mc:Choice Requires="x14">
            <control shapeId="26324" r:id="rId713" name="Check Box 724">
              <controlPr defaultSize="0" autoFill="0" autoLine="0" autoPict="0">
                <anchor moveWithCells="1">
                  <from>
                    <xdr:col>24</xdr:col>
                    <xdr:colOff>0</xdr:colOff>
                    <xdr:row>120</xdr:row>
                    <xdr:rowOff>114300</xdr:rowOff>
                  </from>
                  <to>
                    <xdr:col>24</xdr:col>
                    <xdr:colOff>219075</xdr:colOff>
                    <xdr:row>121</xdr:row>
                    <xdr:rowOff>66675</xdr:rowOff>
                  </to>
                </anchor>
              </controlPr>
            </control>
          </mc:Choice>
        </mc:AlternateContent>
        <mc:AlternateContent xmlns:mc="http://schemas.openxmlformats.org/markup-compatibility/2006">
          <mc:Choice Requires="x14">
            <control shapeId="26325" r:id="rId714" name="Check Box 725">
              <controlPr defaultSize="0" autoFill="0" autoLine="0" autoPict="0">
                <anchor moveWithCells="1">
                  <from>
                    <xdr:col>24</xdr:col>
                    <xdr:colOff>0</xdr:colOff>
                    <xdr:row>121</xdr:row>
                    <xdr:rowOff>114300</xdr:rowOff>
                  </from>
                  <to>
                    <xdr:col>24</xdr:col>
                    <xdr:colOff>219075</xdr:colOff>
                    <xdr:row>122</xdr:row>
                    <xdr:rowOff>66675</xdr:rowOff>
                  </to>
                </anchor>
              </controlPr>
            </control>
          </mc:Choice>
        </mc:AlternateContent>
        <mc:AlternateContent xmlns:mc="http://schemas.openxmlformats.org/markup-compatibility/2006">
          <mc:Choice Requires="x14">
            <control shapeId="26326" r:id="rId715" name="Check Box 726">
              <controlPr defaultSize="0" autoFill="0" autoLine="0" autoPict="0">
                <anchor moveWithCells="1">
                  <from>
                    <xdr:col>24</xdr:col>
                    <xdr:colOff>0</xdr:colOff>
                    <xdr:row>98</xdr:row>
                    <xdr:rowOff>219075</xdr:rowOff>
                  </from>
                  <to>
                    <xdr:col>24</xdr:col>
                    <xdr:colOff>219075</xdr:colOff>
                    <xdr:row>100</xdr:row>
                    <xdr:rowOff>9525</xdr:rowOff>
                  </to>
                </anchor>
              </controlPr>
            </control>
          </mc:Choice>
        </mc:AlternateContent>
        <mc:AlternateContent xmlns:mc="http://schemas.openxmlformats.org/markup-compatibility/2006">
          <mc:Choice Requires="x14">
            <control shapeId="26327" r:id="rId716" name="Check Box 727">
              <controlPr defaultSize="0" autoFill="0" autoLine="0" autoPict="0">
                <anchor moveWithCells="1">
                  <from>
                    <xdr:col>24</xdr:col>
                    <xdr:colOff>0</xdr:colOff>
                    <xdr:row>102</xdr:row>
                    <xdr:rowOff>219075</xdr:rowOff>
                  </from>
                  <to>
                    <xdr:col>24</xdr:col>
                    <xdr:colOff>219075</xdr:colOff>
                    <xdr:row>103</xdr:row>
                    <xdr:rowOff>209550</xdr:rowOff>
                  </to>
                </anchor>
              </controlPr>
            </control>
          </mc:Choice>
        </mc:AlternateContent>
        <mc:AlternateContent xmlns:mc="http://schemas.openxmlformats.org/markup-compatibility/2006">
          <mc:Choice Requires="x14">
            <control shapeId="26328" r:id="rId717" name="Check Box 728">
              <controlPr defaultSize="0" autoFill="0" autoLine="0" autoPict="0">
                <anchor moveWithCells="1">
                  <from>
                    <xdr:col>24</xdr:col>
                    <xdr:colOff>0</xdr:colOff>
                    <xdr:row>103</xdr:row>
                    <xdr:rowOff>219075</xdr:rowOff>
                  </from>
                  <to>
                    <xdr:col>24</xdr:col>
                    <xdr:colOff>219075</xdr:colOff>
                    <xdr:row>105</xdr:row>
                    <xdr:rowOff>28575</xdr:rowOff>
                  </to>
                </anchor>
              </controlPr>
            </control>
          </mc:Choice>
        </mc:AlternateContent>
        <mc:AlternateContent xmlns:mc="http://schemas.openxmlformats.org/markup-compatibility/2006">
          <mc:Choice Requires="x14">
            <control shapeId="26329" r:id="rId718" name="Check Box 729">
              <controlPr defaultSize="0" autoFill="0" autoLine="0" autoPict="0">
                <anchor moveWithCells="1">
                  <from>
                    <xdr:col>24</xdr:col>
                    <xdr:colOff>0</xdr:colOff>
                    <xdr:row>109</xdr:row>
                    <xdr:rowOff>219075</xdr:rowOff>
                  </from>
                  <to>
                    <xdr:col>24</xdr:col>
                    <xdr:colOff>219075</xdr:colOff>
                    <xdr:row>110</xdr:row>
                    <xdr:rowOff>171450</xdr:rowOff>
                  </to>
                </anchor>
              </controlPr>
            </control>
          </mc:Choice>
        </mc:AlternateContent>
        <mc:AlternateContent xmlns:mc="http://schemas.openxmlformats.org/markup-compatibility/2006">
          <mc:Choice Requires="x14">
            <control shapeId="26330" r:id="rId719" name="Check Box 730">
              <controlPr defaultSize="0" autoFill="0" autoLine="0" autoPict="0">
                <anchor moveWithCells="1">
                  <from>
                    <xdr:col>24</xdr:col>
                    <xdr:colOff>0</xdr:colOff>
                    <xdr:row>118</xdr:row>
                    <xdr:rowOff>219075</xdr:rowOff>
                  </from>
                  <to>
                    <xdr:col>24</xdr:col>
                    <xdr:colOff>219075</xdr:colOff>
                    <xdr:row>119</xdr:row>
                    <xdr:rowOff>171450</xdr:rowOff>
                  </to>
                </anchor>
              </controlPr>
            </control>
          </mc:Choice>
        </mc:AlternateContent>
        <mc:AlternateContent xmlns:mc="http://schemas.openxmlformats.org/markup-compatibility/2006">
          <mc:Choice Requires="x14">
            <control shapeId="26331" r:id="rId720" name="Check Box 731">
              <controlPr defaultSize="0" autoFill="0" autoLine="0" autoPict="0">
                <anchor moveWithCells="1">
                  <from>
                    <xdr:col>24</xdr:col>
                    <xdr:colOff>0</xdr:colOff>
                    <xdr:row>122</xdr:row>
                    <xdr:rowOff>219075</xdr:rowOff>
                  </from>
                  <to>
                    <xdr:col>24</xdr:col>
                    <xdr:colOff>219075</xdr:colOff>
                    <xdr:row>123</xdr:row>
                    <xdr:rowOff>171450</xdr:rowOff>
                  </to>
                </anchor>
              </controlPr>
            </control>
          </mc:Choice>
        </mc:AlternateContent>
        <mc:AlternateContent xmlns:mc="http://schemas.openxmlformats.org/markup-compatibility/2006">
          <mc:Choice Requires="x14">
            <control shapeId="26332" r:id="rId721" name="Check Box 732">
              <controlPr defaultSize="0" autoFill="0" autoLine="0" autoPict="0">
                <anchor moveWithCells="1">
                  <from>
                    <xdr:col>22</xdr:col>
                    <xdr:colOff>0</xdr:colOff>
                    <xdr:row>124</xdr:row>
                    <xdr:rowOff>0</xdr:rowOff>
                  </from>
                  <to>
                    <xdr:col>22</xdr:col>
                    <xdr:colOff>171450</xdr:colOff>
                    <xdr:row>124</xdr:row>
                    <xdr:rowOff>152400</xdr:rowOff>
                  </to>
                </anchor>
              </controlPr>
            </control>
          </mc:Choice>
        </mc:AlternateContent>
        <mc:AlternateContent xmlns:mc="http://schemas.openxmlformats.org/markup-compatibility/2006">
          <mc:Choice Requires="x14">
            <control shapeId="26333" r:id="rId722" name="Check Box 733">
              <controlPr defaultSize="0" autoFill="0" autoLine="0" autoPict="0">
                <anchor moveWithCells="1">
                  <from>
                    <xdr:col>22</xdr:col>
                    <xdr:colOff>0</xdr:colOff>
                    <xdr:row>124</xdr:row>
                    <xdr:rowOff>0</xdr:rowOff>
                  </from>
                  <to>
                    <xdr:col>22</xdr:col>
                    <xdr:colOff>171450</xdr:colOff>
                    <xdr:row>124</xdr:row>
                    <xdr:rowOff>152400</xdr:rowOff>
                  </to>
                </anchor>
              </controlPr>
            </control>
          </mc:Choice>
        </mc:AlternateContent>
        <mc:AlternateContent xmlns:mc="http://schemas.openxmlformats.org/markup-compatibility/2006">
          <mc:Choice Requires="x14">
            <control shapeId="26334" r:id="rId723" name="Check Box 734">
              <controlPr defaultSize="0" autoFill="0" autoLine="0" autoPict="0">
                <anchor moveWithCells="1">
                  <from>
                    <xdr:col>22</xdr:col>
                    <xdr:colOff>0</xdr:colOff>
                    <xdr:row>124</xdr:row>
                    <xdr:rowOff>0</xdr:rowOff>
                  </from>
                  <to>
                    <xdr:col>22</xdr:col>
                    <xdr:colOff>171450</xdr:colOff>
                    <xdr:row>124</xdr:row>
                    <xdr:rowOff>152400</xdr:rowOff>
                  </to>
                </anchor>
              </controlPr>
            </control>
          </mc:Choice>
        </mc:AlternateContent>
        <mc:AlternateContent xmlns:mc="http://schemas.openxmlformats.org/markup-compatibility/2006">
          <mc:Choice Requires="x14">
            <control shapeId="26335" r:id="rId724" name="Check Box 735">
              <controlPr defaultSize="0" autoFill="0" autoLine="0" autoPict="0">
                <anchor moveWithCells="1">
                  <from>
                    <xdr:col>22</xdr:col>
                    <xdr:colOff>0</xdr:colOff>
                    <xdr:row>124</xdr:row>
                    <xdr:rowOff>0</xdr:rowOff>
                  </from>
                  <to>
                    <xdr:col>22</xdr:col>
                    <xdr:colOff>171450</xdr:colOff>
                    <xdr:row>124</xdr:row>
                    <xdr:rowOff>152400</xdr:rowOff>
                  </to>
                </anchor>
              </controlPr>
            </control>
          </mc:Choice>
        </mc:AlternateContent>
        <mc:AlternateContent xmlns:mc="http://schemas.openxmlformats.org/markup-compatibility/2006">
          <mc:Choice Requires="x14">
            <control shapeId="26336" r:id="rId725" name="Check Box 736">
              <controlPr defaultSize="0" autoFill="0" autoLine="0" autoPict="0">
                <anchor moveWithCells="1">
                  <from>
                    <xdr:col>22</xdr:col>
                    <xdr:colOff>0</xdr:colOff>
                    <xdr:row>124</xdr:row>
                    <xdr:rowOff>0</xdr:rowOff>
                  </from>
                  <to>
                    <xdr:col>22</xdr:col>
                    <xdr:colOff>171450</xdr:colOff>
                    <xdr:row>124</xdr:row>
                    <xdr:rowOff>152400</xdr:rowOff>
                  </to>
                </anchor>
              </controlPr>
            </control>
          </mc:Choice>
        </mc:AlternateContent>
        <mc:AlternateContent xmlns:mc="http://schemas.openxmlformats.org/markup-compatibility/2006">
          <mc:Choice Requires="x14">
            <control shapeId="26337" r:id="rId726" name="Check Box 737">
              <controlPr defaultSize="0" autoFill="0" autoLine="0" autoPict="0">
                <anchor moveWithCells="1">
                  <from>
                    <xdr:col>22</xdr:col>
                    <xdr:colOff>0</xdr:colOff>
                    <xdr:row>124</xdr:row>
                    <xdr:rowOff>0</xdr:rowOff>
                  </from>
                  <to>
                    <xdr:col>22</xdr:col>
                    <xdr:colOff>171450</xdr:colOff>
                    <xdr:row>124</xdr:row>
                    <xdr:rowOff>152400</xdr:rowOff>
                  </to>
                </anchor>
              </controlPr>
            </control>
          </mc:Choice>
        </mc:AlternateContent>
        <mc:AlternateContent xmlns:mc="http://schemas.openxmlformats.org/markup-compatibility/2006">
          <mc:Choice Requires="x14">
            <control shapeId="26338" r:id="rId727" name="Check Box 738">
              <controlPr defaultSize="0" autoFill="0" autoLine="0" autoPict="0">
                <anchor moveWithCells="1">
                  <from>
                    <xdr:col>22</xdr:col>
                    <xdr:colOff>0</xdr:colOff>
                    <xdr:row>131</xdr:row>
                    <xdr:rowOff>19050</xdr:rowOff>
                  </from>
                  <to>
                    <xdr:col>22</xdr:col>
                    <xdr:colOff>171450</xdr:colOff>
                    <xdr:row>131</xdr:row>
                    <xdr:rowOff>180975</xdr:rowOff>
                  </to>
                </anchor>
              </controlPr>
            </control>
          </mc:Choice>
        </mc:AlternateContent>
        <mc:AlternateContent xmlns:mc="http://schemas.openxmlformats.org/markup-compatibility/2006">
          <mc:Choice Requires="x14">
            <control shapeId="26339" r:id="rId728" name="Check Box 739">
              <controlPr defaultSize="0" autoFill="0" autoLine="0" autoPict="0">
                <anchor moveWithCells="1">
                  <from>
                    <xdr:col>22</xdr:col>
                    <xdr:colOff>0</xdr:colOff>
                    <xdr:row>132</xdr:row>
                    <xdr:rowOff>19050</xdr:rowOff>
                  </from>
                  <to>
                    <xdr:col>22</xdr:col>
                    <xdr:colOff>171450</xdr:colOff>
                    <xdr:row>132</xdr:row>
                    <xdr:rowOff>180975</xdr:rowOff>
                  </to>
                </anchor>
              </controlPr>
            </control>
          </mc:Choice>
        </mc:AlternateContent>
        <mc:AlternateContent xmlns:mc="http://schemas.openxmlformats.org/markup-compatibility/2006">
          <mc:Choice Requires="x14">
            <control shapeId="26340" r:id="rId729" name="Check Box 740">
              <controlPr defaultSize="0" autoFill="0" autoLine="0" autoPict="0">
                <anchor moveWithCells="1">
                  <from>
                    <xdr:col>22</xdr:col>
                    <xdr:colOff>0</xdr:colOff>
                    <xdr:row>133</xdr:row>
                    <xdr:rowOff>19050</xdr:rowOff>
                  </from>
                  <to>
                    <xdr:col>22</xdr:col>
                    <xdr:colOff>171450</xdr:colOff>
                    <xdr:row>133</xdr:row>
                    <xdr:rowOff>180975</xdr:rowOff>
                  </to>
                </anchor>
              </controlPr>
            </control>
          </mc:Choice>
        </mc:AlternateContent>
        <mc:AlternateContent xmlns:mc="http://schemas.openxmlformats.org/markup-compatibility/2006">
          <mc:Choice Requires="x14">
            <control shapeId="26341" r:id="rId730" name="Check Box 741">
              <controlPr defaultSize="0" autoFill="0" autoLine="0" autoPict="0">
                <anchor moveWithCells="1">
                  <from>
                    <xdr:col>22</xdr:col>
                    <xdr:colOff>0</xdr:colOff>
                    <xdr:row>142</xdr:row>
                    <xdr:rowOff>19050</xdr:rowOff>
                  </from>
                  <to>
                    <xdr:col>22</xdr:col>
                    <xdr:colOff>171450</xdr:colOff>
                    <xdr:row>142</xdr:row>
                    <xdr:rowOff>180975</xdr:rowOff>
                  </to>
                </anchor>
              </controlPr>
            </control>
          </mc:Choice>
        </mc:AlternateContent>
        <mc:AlternateContent xmlns:mc="http://schemas.openxmlformats.org/markup-compatibility/2006">
          <mc:Choice Requires="x14">
            <control shapeId="26342" r:id="rId731" name="Check Box 742">
              <controlPr defaultSize="0" autoFill="0" autoLine="0" autoPict="0">
                <anchor moveWithCells="1">
                  <from>
                    <xdr:col>22</xdr:col>
                    <xdr:colOff>0</xdr:colOff>
                    <xdr:row>143</xdr:row>
                    <xdr:rowOff>0</xdr:rowOff>
                  </from>
                  <to>
                    <xdr:col>22</xdr:col>
                    <xdr:colOff>171450</xdr:colOff>
                    <xdr:row>143</xdr:row>
                    <xdr:rowOff>152400</xdr:rowOff>
                  </to>
                </anchor>
              </controlPr>
            </control>
          </mc:Choice>
        </mc:AlternateContent>
        <mc:AlternateContent xmlns:mc="http://schemas.openxmlformats.org/markup-compatibility/2006">
          <mc:Choice Requires="x14">
            <control shapeId="26343" r:id="rId732" name="Check Box 743">
              <controlPr defaultSize="0" autoFill="0" autoLine="0" autoPict="0">
                <anchor moveWithCells="1">
                  <from>
                    <xdr:col>22</xdr:col>
                    <xdr:colOff>0</xdr:colOff>
                    <xdr:row>124</xdr:row>
                    <xdr:rowOff>0</xdr:rowOff>
                  </from>
                  <to>
                    <xdr:col>22</xdr:col>
                    <xdr:colOff>180975</xdr:colOff>
                    <xdr:row>125</xdr:row>
                    <xdr:rowOff>85725</xdr:rowOff>
                  </to>
                </anchor>
              </controlPr>
            </control>
          </mc:Choice>
        </mc:AlternateContent>
        <mc:AlternateContent xmlns:mc="http://schemas.openxmlformats.org/markup-compatibility/2006">
          <mc:Choice Requires="x14">
            <control shapeId="26344" r:id="rId733" name="Check Box 744">
              <controlPr defaultSize="0" autoFill="0" autoLine="0" autoPict="0">
                <anchor moveWithCells="1">
                  <from>
                    <xdr:col>22</xdr:col>
                    <xdr:colOff>0</xdr:colOff>
                    <xdr:row>124</xdr:row>
                    <xdr:rowOff>0</xdr:rowOff>
                  </from>
                  <to>
                    <xdr:col>22</xdr:col>
                    <xdr:colOff>180975</xdr:colOff>
                    <xdr:row>125</xdr:row>
                    <xdr:rowOff>85725</xdr:rowOff>
                  </to>
                </anchor>
              </controlPr>
            </control>
          </mc:Choice>
        </mc:AlternateContent>
        <mc:AlternateContent xmlns:mc="http://schemas.openxmlformats.org/markup-compatibility/2006">
          <mc:Choice Requires="x14">
            <control shapeId="26345" r:id="rId734" name="Check Box 745">
              <controlPr defaultSize="0" autoFill="0" autoLine="0" autoPict="0">
                <anchor moveWithCells="1">
                  <from>
                    <xdr:col>22</xdr:col>
                    <xdr:colOff>0</xdr:colOff>
                    <xdr:row>124</xdr:row>
                    <xdr:rowOff>0</xdr:rowOff>
                  </from>
                  <to>
                    <xdr:col>22</xdr:col>
                    <xdr:colOff>180975</xdr:colOff>
                    <xdr:row>125</xdr:row>
                    <xdr:rowOff>85725</xdr:rowOff>
                  </to>
                </anchor>
              </controlPr>
            </control>
          </mc:Choice>
        </mc:AlternateContent>
        <mc:AlternateContent xmlns:mc="http://schemas.openxmlformats.org/markup-compatibility/2006">
          <mc:Choice Requires="x14">
            <control shapeId="26346" r:id="rId735" name="Check Box 746">
              <controlPr defaultSize="0" autoFill="0" autoLine="0" autoPict="0">
                <anchor moveWithCells="1">
                  <from>
                    <xdr:col>22</xdr:col>
                    <xdr:colOff>0</xdr:colOff>
                    <xdr:row>124</xdr:row>
                    <xdr:rowOff>0</xdr:rowOff>
                  </from>
                  <to>
                    <xdr:col>22</xdr:col>
                    <xdr:colOff>180975</xdr:colOff>
                    <xdr:row>125</xdr:row>
                    <xdr:rowOff>85725</xdr:rowOff>
                  </to>
                </anchor>
              </controlPr>
            </control>
          </mc:Choice>
        </mc:AlternateContent>
        <mc:AlternateContent xmlns:mc="http://schemas.openxmlformats.org/markup-compatibility/2006">
          <mc:Choice Requires="x14">
            <control shapeId="26347" r:id="rId736" name="Check Box 747">
              <controlPr defaultSize="0" autoFill="0" autoLine="0" autoPict="0">
                <anchor moveWithCells="1">
                  <from>
                    <xdr:col>22</xdr:col>
                    <xdr:colOff>0</xdr:colOff>
                    <xdr:row>124</xdr:row>
                    <xdr:rowOff>0</xdr:rowOff>
                  </from>
                  <to>
                    <xdr:col>22</xdr:col>
                    <xdr:colOff>180975</xdr:colOff>
                    <xdr:row>125</xdr:row>
                    <xdr:rowOff>85725</xdr:rowOff>
                  </to>
                </anchor>
              </controlPr>
            </control>
          </mc:Choice>
        </mc:AlternateContent>
        <mc:AlternateContent xmlns:mc="http://schemas.openxmlformats.org/markup-compatibility/2006">
          <mc:Choice Requires="x14">
            <control shapeId="26348" r:id="rId737" name="Check Box 748">
              <controlPr defaultSize="0" autoFill="0" autoLine="0" autoPict="0">
                <anchor moveWithCells="1">
                  <from>
                    <xdr:col>22</xdr:col>
                    <xdr:colOff>0</xdr:colOff>
                    <xdr:row>124</xdr:row>
                    <xdr:rowOff>0</xdr:rowOff>
                  </from>
                  <to>
                    <xdr:col>22</xdr:col>
                    <xdr:colOff>180975</xdr:colOff>
                    <xdr:row>125</xdr:row>
                    <xdr:rowOff>85725</xdr:rowOff>
                  </to>
                </anchor>
              </controlPr>
            </control>
          </mc:Choice>
        </mc:AlternateContent>
        <mc:AlternateContent xmlns:mc="http://schemas.openxmlformats.org/markup-compatibility/2006">
          <mc:Choice Requires="x14">
            <control shapeId="26349" r:id="rId738" name="Check Box 749">
              <controlPr defaultSize="0" autoFill="0" autoLine="0" autoPict="0">
                <anchor moveWithCells="1">
                  <from>
                    <xdr:col>22</xdr:col>
                    <xdr:colOff>0</xdr:colOff>
                    <xdr:row>124</xdr:row>
                    <xdr:rowOff>0</xdr:rowOff>
                  </from>
                  <to>
                    <xdr:col>22</xdr:col>
                    <xdr:colOff>180975</xdr:colOff>
                    <xdr:row>125</xdr:row>
                    <xdr:rowOff>85725</xdr:rowOff>
                  </to>
                </anchor>
              </controlPr>
            </control>
          </mc:Choice>
        </mc:AlternateContent>
        <mc:AlternateContent xmlns:mc="http://schemas.openxmlformats.org/markup-compatibility/2006">
          <mc:Choice Requires="x14">
            <control shapeId="26350" r:id="rId739" name="Check Box 750">
              <controlPr defaultSize="0" autoFill="0" autoLine="0" autoPict="0">
                <anchor moveWithCells="1">
                  <from>
                    <xdr:col>22</xdr:col>
                    <xdr:colOff>0</xdr:colOff>
                    <xdr:row>124</xdr:row>
                    <xdr:rowOff>0</xdr:rowOff>
                  </from>
                  <to>
                    <xdr:col>22</xdr:col>
                    <xdr:colOff>180975</xdr:colOff>
                    <xdr:row>125</xdr:row>
                    <xdr:rowOff>85725</xdr:rowOff>
                  </to>
                </anchor>
              </controlPr>
            </control>
          </mc:Choice>
        </mc:AlternateContent>
        <mc:AlternateContent xmlns:mc="http://schemas.openxmlformats.org/markup-compatibility/2006">
          <mc:Choice Requires="x14">
            <control shapeId="26351" r:id="rId740" name="Check Box 751">
              <controlPr defaultSize="0" autoFill="0" autoLine="0" autoPict="0">
                <anchor moveWithCells="1">
                  <from>
                    <xdr:col>22</xdr:col>
                    <xdr:colOff>0</xdr:colOff>
                    <xdr:row>124</xdr:row>
                    <xdr:rowOff>38100</xdr:rowOff>
                  </from>
                  <to>
                    <xdr:col>22</xdr:col>
                    <xdr:colOff>180975</xdr:colOff>
                    <xdr:row>125</xdr:row>
                    <xdr:rowOff>123825</xdr:rowOff>
                  </to>
                </anchor>
              </controlPr>
            </control>
          </mc:Choice>
        </mc:AlternateContent>
        <mc:AlternateContent xmlns:mc="http://schemas.openxmlformats.org/markup-compatibility/2006">
          <mc:Choice Requires="x14">
            <control shapeId="26352" r:id="rId741" name="Check Box 752">
              <controlPr defaultSize="0" autoFill="0" autoLine="0" autoPict="0">
                <anchor moveWithCells="1">
                  <from>
                    <xdr:col>22</xdr:col>
                    <xdr:colOff>0</xdr:colOff>
                    <xdr:row>129</xdr:row>
                    <xdr:rowOff>38100</xdr:rowOff>
                  </from>
                  <to>
                    <xdr:col>22</xdr:col>
                    <xdr:colOff>180975</xdr:colOff>
                    <xdr:row>130</xdr:row>
                    <xdr:rowOff>123825</xdr:rowOff>
                  </to>
                </anchor>
              </controlPr>
            </control>
          </mc:Choice>
        </mc:AlternateContent>
        <mc:AlternateContent xmlns:mc="http://schemas.openxmlformats.org/markup-compatibility/2006">
          <mc:Choice Requires="x14">
            <control shapeId="26353" r:id="rId742" name="Check Box 753">
              <controlPr defaultSize="0" autoFill="0" autoLine="0" autoPict="0">
                <anchor moveWithCells="1">
                  <from>
                    <xdr:col>22</xdr:col>
                    <xdr:colOff>0</xdr:colOff>
                    <xdr:row>130</xdr:row>
                    <xdr:rowOff>38100</xdr:rowOff>
                  </from>
                  <to>
                    <xdr:col>22</xdr:col>
                    <xdr:colOff>180975</xdr:colOff>
                    <xdr:row>131</xdr:row>
                    <xdr:rowOff>114300</xdr:rowOff>
                  </to>
                </anchor>
              </controlPr>
            </control>
          </mc:Choice>
        </mc:AlternateContent>
        <mc:AlternateContent xmlns:mc="http://schemas.openxmlformats.org/markup-compatibility/2006">
          <mc:Choice Requires="x14">
            <control shapeId="26354" r:id="rId743" name="Check Box 754">
              <controlPr defaultSize="0" autoFill="0" autoLine="0" autoPict="0">
                <anchor moveWithCells="1">
                  <from>
                    <xdr:col>22</xdr:col>
                    <xdr:colOff>0</xdr:colOff>
                    <xdr:row>134</xdr:row>
                    <xdr:rowOff>0</xdr:rowOff>
                  </from>
                  <to>
                    <xdr:col>22</xdr:col>
                    <xdr:colOff>180975</xdr:colOff>
                    <xdr:row>135</xdr:row>
                    <xdr:rowOff>85725</xdr:rowOff>
                  </to>
                </anchor>
              </controlPr>
            </control>
          </mc:Choice>
        </mc:AlternateContent>
        <mc:AlternateContent xmlns:mc="http://schemas.openxmlformats.org/markup-compatibility/2006">
          <mc:Choice Requires="x14">
            <control shapeId="26355" r:id="rId744" name="Check Box 755">
              <controlPr defaultSize="0" autoFill="0" autoLine="0" autoPict="0">
                <anchor moveWithCells="1">
                  <from>
                    <xdr:col>22</xdr:col>
                    <xdr:colOff>0</xdr:colOff>
                    <xdr:row>134</xdr:row>
                    <xdr:rowOff>38100</xdr:rowOff>
                  </from>
                  <to>
                    <xdr:col>22</xdr:col>
                    <xdr:colOff>180975</xdr:colOff>
                    <xdr:row>135</xdr:row>
                    <xdr:rowOff>123825</xdr:rowOff>
                  </to>
                </anchor>
              </controlPr>
            </control>
          </mc:Choice>
        </mc:AlternateContent>
        <mc:AlternateContent xmlns:mc="http://schemas.openxmlformats.org/markup-compatibility/2006">
          <mc:Choice Requires="x14">
            <control shapeId="26356" r:id="rId745" name="Check Box 756">
              <controlPr defaultSize="0" autoFill="0" autoLine="0" autoPict="0">
                <anchor moveWithCells="1">
                  <from>
                    <xdr:col>22</xdr:col>
                    <xdr:colOff>0</xdr:colOff>
                    <xdr:row>135</xdr:row>
                    <xdr:rowOff>38100</xdr:rowOff>
                  </from>
                  <to>
                    <xdr:col>22</xdr:col>
                    <xdr:colOff>180975</xdr:colOff>
                    <xdr:row>136</xdr:row>
                    <xdr:rowOff>123825</xdr:rowOff>
                  </to>
                </anchor>
              </controlPr>
            </control>
          </mc:Choice>
        </mc:AlternateContent>
        <mc:AlternateContent xmlns:mc="http://schemas.openxmlformats.org/markup-compatibility/2006">
          <mc:Choice Requires="x14">
            <control shapeId="26357" r:id="rId746" name="Check Box 757">
              <controlPr defaultSize="0" autoFill="0" autoLine="0" autoPict="0">
                <anchor moveWithCells="1">
                  <from>
                    <xdr:col>22</xdr:col>
                    <xdr:colOff>0</xdr:colOff>
                    <xdr:row>140</xdr:row>
                    <xdr:rowOff>38100</xdr:rowOff>
                  </from>
                  <to>
                    <xdr:col>22</xdr:col>
                    <xdr:colOff>180975</xdr:colOff>
                    <xdr:row>141</xdr:row>
                    <xdr:rowOff>123825</xdr:rowOff>
                  </to>
                </anchor>
              </controlPr>
            </control>
          </mc:Choice>
        </mc:AlternateContent>
        <mc:AlternateContent xmlns:mc="http://schemas.openxmlformats.org/markup-compatibility/2006">
          <mc:Choice Requires="x14">
            <control shapeId="26358" r:id="rId747" name="Check Box 758">
              <controlPr defaultSize="0" autoFill="0" autoLine="0" autoPict="0">
                <anchor moveWithCells="1">
                  <from>
                    <xdr:col>22</xdr:col>
                    <xdr:colOff>0</xdr:colOff>
                    <xdr:row>141</xdr:row>
                    <xdr:rowOff>38100</xdr:rowOff>
                  </from>
                  <to>
                    <xdr:col>22</xdr:col>
                    <xdr:colOff>180975</xdr:colOff>
                    <xdr:row>142</xdr:row>
                    <xdr:rowOff>114300</xdr:rowOff>
                  </to>
                </anchor>
              </controlPr>
            </control>
          </mc:Choice>
        </mc:AlternateContent>
        <mc:AlternateContent xmlns:mc="http://schemas.openxmlformats.org/markup-compatibility/2006">
          <mc:Choice Requires="x14">
            <control shapeId="26359" r:id="rId748" name="Check Box 759">
              <controlPr defaultSize="0" autoFill="0" autoLine="0" autoPict="0">
                <anchor moveWithCells="1">
                  <from>
                    <xdr:col>22</xdr:col>
                    <xdr:colOff>0</xdr:colOff>
                    <xdr:row>143</xdr:row>
                    <xdr:rowOff>38100</xdr:rowOff>
                  </from>
                  <to>
                    <xdr:col>22</xdr:col>
                    <xdr:colOff>180975</xdr:colOff>
                    <xdr:row>144</xdr:row>
                    <xdr:rowOff>104775</xdr:rowOff>
                  </to>
                </anchor>
              </controlPr>
            </control>
          </mc:Choice>
        </mc:AlternateContent>
        <mc:AlternateContent xmlns:mc="http://schemas.openxmlformats.org/markup-compatibility/2006">
          <mc:Choice Requires="x14">
            <control shapeId="26360" r:id="rId749" name="Check Box 760">
              <controlPr defaultSize="0" autoFill="0" autoLine="0" autoPict="0">
                <anchor moveWithCells="1">
                  <from>
                    <xdr:col>22</xdr:col>
                    <xdr:colOff>0</xdr:colOff>
                    <xdr:row>144</xdr:row>
                    <xdr:rowOff>0</xdr:rowOff>
                  </from>
                  <to>
                    <xdr:col>22</xdr:col>
                    <xdr:colOff>180975</xdr:colOff>
                    <xdr:row>145</xdr:row>
                    <xdr:rowOff>85725</xdr:rowOff>
                  </to>
                </anchor>
              </controlPr>
            </control>
          </mc:Choice>
        </mc:AlternateContent>
        <mc:AlternateContent xmlns:mc="http://schemas.openxmlformats.org/markup-compatibility/2006">
          <mc:Choice Requires="x14">
            <control shapeId="26361" r:id="rId750" name="Check Box 761">
              <controlPr defaultSize="0" autoFill="0" autoLine="0" autoPict="0">
                <anchor moveWithCells="1">
                  <from>
                    <xdr:col>22</xdr:col>
                    <xdr:colOff>0</xdr:colOff>
                    <xdr:row>124</xdr:row>
                    <xdr:rowOff>0</xdr:rowOff>
                  </from>
                  <to>
                    <xdr:col>22</xdr:col>
                    <xdr:colOff>200025</xdr:colOff>
                    <xdr:row>126</xdr:row>
                    <xdr:rowOff>95250</xdr:rowOff>
                  </to>
                </anchor>
              </controlPr>
            </control>
          </mc:Choice>
        </mc:AlternateContent>
        <mc:AlternateContent xmlns:mc="http://schemas.openxmlformats.org/markup-compatibility/2006">
          <mc:Choice Requires="x14">
            <control shapeId="26362" r:id="rId751" name="Check Box 762">
              <controlPr defaultSize="0" autoFill="0" autoLine="0" autoPict="0">
                <anchor moveWithCells="1">
                  <from>
                    <xdr:col>22</xdr:col>
                    <xdr:colOff>0</xdr:colOff>
                    <xdr:row>124</xdr:row>
                    <xdr:rowOff>0</xdr:rowOff>
                  </from>
                  <to>
                    <xdr:col>22</xdr:col>
                    <xdr:colOff>200025</xdr:colOff>
                    <xdr:row>126</xdr:row>
                    <xdr:rowOff>95250</xdr:rowOff>
                  </to>
                </anchor>
              </controlPr>
            </control>
          </mc:Choice>
        </mc:AlternateContent>
        <mc:AlternateContent xmlns:mc="http://schemas.openxmlformats.org/markup-compatibility/2006">
          <mc:Choice Requires="x14">
            <control shapeId="26363" r:id="rId752" name="Check Box 763">
              <controlPr defaultSize="0" autoFill="0" autoLine="0" autoPict="0">
                <anchor moveWithCells="1">
                  <from>
                    <xdr:col>22</xdr:col>
                    <xdr:colOff>0</xdr:colOff>
                    <xdr:row>124</xdr:row>
                    <xdr:rowOff>0</xdr:rowOff>
                  </from>
                  <to>
                    <xdr:col>22</xdr:col>
                    <xdr:colOff>200025</xdr:colOff>
                    <xdr:row>126</xdr:row>
                    <xdr:rowOff>95250</xdr:rowOff>
                  </to>
                </anchor>
              </controlPr>
            </control>
          </mc:Choice>
        </mc:AlternateContent>
        <mc:AlternateContent xmlns:mc="http://schemas.openxmlformats.org/markup-compatibility/2006">
          <mc:Choice Requires="x14">
            <control shapeId="26364" r:id="rId753" name="Check Box 764">
              <controlPr defaultSize="0" autoFill="0" autoLine="0" autoPict="0">
                <anchor moveWithCells="1">
                  <from>
                    <xdr:col>22</xdr:col>
                    <xdr:colOff>0</xdr:colOff>
                    <xdr:row>124</xdr:row>
                    <xdr:rowOff>0</xdr:rowOff>
                  </from>
                  <to>
                    <xdr:col>22</xdr:col>
                    <xdr:colOff>200025</xdr:colOff>
                    <xdr:row>126</xdr:row>
                    <xdr:rowOff>95250</xdr:rowOff>
                  </to>
                </anchor>
              </controlPr>
            </control>
          </mc:Choice>
        </mc:AlternateContent>
        <mc:AlternateContent xmlns:mc="http://schemas.openxmlformats.org/markup-compatibility/2006">
          <mc:Choice Requires="x14">
            <control shapeId="26365" r:id="rId754" name="Check Box 765">
              <controlPr defaultSize="0" autoFill="0" autoLine="0" autoPict="0">
                <anchor moveWithCells="1">
                  <from>
                    <xdr:col>22</xdr:col>
                    <xdr:colOff>0</xdr:colOff>
                    <xdr:row>135</xdr:row>
                    <xdr:rowOff>0</xdr:rowOff>
                  </from>
                  <to>
                    <xdr:col>22</xdr:col>
                    <xdr:colOff>171450</xdr:colOff>
                    <xdr:row>135</xdr:row>
                    <xdr:rowOff>152400</xdr:rowOff>
                  </to>
                </anchor>
              </controlPr>
            </control>
          </mc:Choice>
        </mc:AlternateContent>
        <mc:AlternateContent xmlns:mc="http://schemas.openxmlformats.org/markup-compatibility/2006">
          <mc:Choice Requires="x14">
            <control shapeId="26366" r:id="rId755" name="Check Box 766">
              <controlPr defaultSize="0" autoFill="0" autoLine="0" autoPict="0">
                <anchor moveWithCells="1">
                  <from>
                    <xdr:col>22</xdr:col>
                    <xdr:colOff>0</xdr:colOff>
                    <xdr:row>135</xdr:row>
                    <xdr:rowOff>0</xdr:rowOff>
                  </from>
                  <to>
                    <xdr:col>22</xdr:col>
                    <xdr:colOff>171450</xdr:colOff>
                    <xdr:row>135</xdr:row>
                    <xdr:rowOff>152400</xdr:rowOff>
                  </to>
                </anchor>
              </controlPr>
            </control>
          </mc:Choice>
        </mc:AlternateContent>
        <mc:AlternateContent xmlns:mc="http://schemas.openxmlformats.org/markup-compatibility/2006">
          <mc:Choice Requires="x14">
            <control shapeId="26367" r:id="rId756" name="Check Box 767">
              <controlPr defaultSize="0" autoFill="0" autoLine="0" autoPict="0">
                <anchor moveWithCells="1">
                  <from>
                    <xdr:col>22</xdr:col>
                    <xdr:colOff>0</xdr:colOff>
                    <xdr:row>135</xdr:row>
                    <xdr:rowOff>0</xdr:rowOff>
                  </from>
                  <to>
                    <xdr:col>22</xdr:col>
                    <xdr:colOff>171450</xdr:colOff>
                    <xdr:row>135</xdr:row>
                    <xdr:rowOff>152400</xdr:rowOff>
                  </to>
                </anchor>
              </controlPr>
            </control>
          </mc:Choice>
        </mc:AlternateContent>
        <mc:AlternateContent xmlns:mc="http://schemas.openxmlformats.org/markup-compatibility/2006">
          <mc:Choice Requires="x14">
            <control shapeId="26368" r:id="rId757" name="Check Box 768">
              <controlPr defaultSize="0" autoFill="0" autoLine="0" autoPict="0">
                <anchor moveWithCells="1">
                  <from>
                    <xdr:col>22</xdr:col>
                    <xdr:colOff>0</xdr:colOff>
                    <xdr:row>135</xdr:row>
                    <xdr:rowOff>0</xdr:rowOff>
                  </from>
                  <to>
                    <xdr:col>22</xdr:col>
                    <xdr:colOff>171450</xdr:colOff>
                    <xdr:row>135</xdr:row>
                    <xdr:rowOff>152400</xdr:rowOff>
                  </to>
                </anchor>
              </controlPr>
            </control>
          </mc:Choice>
        </mc:AlternateContent>
        <mc:AlternateContent xmlns:mc="http://schemas.openxmlformats.org/markup-compatibility/2006">
          <mc:Choice Requires="x14">
            <control shapeId="26369" r:id="rId758" name="Check Box 769">
              <controlPr defaultSize="0" autoFill="0" autoLine="0" autoPict="0">
                <anchor moveWithCells="1">
                  <from>
                    <xdr:col>22</xdr:col>
                    <xdr:colOff>0</xdr:colOff>
                    <xdr:row>135</xdr:row>
                    <xdr:rowOff>0</xdr:rowOff>
                  </from>
                  <to>
                    <xdr:col>22</xdr:col>
                    <xdr:colOff>171450</xdr:colOff>
                    <xdr:row>135</xdr:row>
                    <xdr:rowOff>152400</xdr:rowOff>
                  </to>
                </anchor>
              </controlPr>
            </control>
          </mc:Choice>
        </mc:AlternateContent>
        <mc:AlternateContent xmlns:mc="http://schemas.openxmlformats.org/markup-compatibility/2006">
          <mc:Choice Requires="x14">
            <control shapeId="26370" r:id="rId759" name="Check Box 770">
              <controlPr defaultSize="0" autoFill="0" autoLine="0" autoPict="0">
                <anchor moveWithCells="1">
                  <from>
                    <xdr:col>22</xdr:col>
                    <xdr:colOff>0</xdr:colOff>
                    <xdr:row>135</xdr:row>
                    <xdr:rowOff>0</xdr:rowOff>
                  </from>
                  <to>
                    <xdr:col>22</xdr:col>
                    <xdr:colOff>171450</xdr:colOff>
                    <xdr:row>135</xdr:row>
                    <xdr:rowOff>152400</xdr:rowOff>
                  </to>
                </anchor>
              </controlPr>
            </control>
          </mc:Choice>
        </mc:AlternateContent>
        <mc:AlternateContent xmlns:mc="http://schemas.openxmlformats.org/markup-compatibility/2006">
          <mc:Choice Requires="x14">
            <control shapeId="26371" r:id="rId760" name="Check Box 771">
              <controlPr defaultSize="0" autoFill="0" autoLine="0" autoPict="0">
                <anchor moveWithCells="1">
                  <from>
                    <xdr:col>22</xdr:col>
                    <xdr:colOff>0</xdr:colOff>
                    <xdr:row>142</xdr:row>
                    <xdr:rowOff>19050</xdr:rowOff>
                  </from>
                  <to>
                    <xdr:col>22</xdr:col>
                    <xdr:colOff>171450</xdr:colOff>
                    <xdr:row>142</xdr:row>
                    <xdr:rowOff>180975</xdr:rowOff>
                  </to>
                </anchor>
              </controlPr>
            </control>
          </mc:Choice>
        </mc:AlternateContent>
        <mc:AlternateContent xmlns:mc="http://schemas.openxmlformats.org/markup-compatibility/2006">
          <mc:Choice Requires="x14">
            <control shapeId="26372" r:id="rId761" name="Check Box 772">
              <controlPr defaultSize="0" autoFill="0" autoLine="0" autoPict="0">
                <anchor moveWithCells="1">
                  <from>
                    <xdr:col>22</xdr:col>
                    <xdr:colOff>0</xdr:colOff>
                    <xdr:row>143</xdr:row>
                    <xdr:rowOff>0</xdr:rowOff>
                  </from>
                  <to>
                    <xdr:col>22</xdr:col>
                    <xdr:colOff>171450</xdr:colOff>
                    <xdr:row>143</xdr:row>
                    <xdr:rowOff>152400</xdr:rowOff>
                  </to>
                </anchor>
              </controlPr>
            </control>
          </mc:Choice>
        </mc:AlternateContent>
        <mc:AlternateContent xmlns:mc="http://schemas.openxmlformats.org/markup-compatibility/2006">
          <mc:Choice Requires="x14">
            <control shapeId="26373" r:id="rId762" name="Check Box 773">
              <controlPr defaultSize="0" autoFill="0" autoLine="0" autoPict="0">
                <anchor moveWithCells="1">
                  <from>
                    <xdr:col>22</xdr:col>
                    <xdr:colOff>0</xdr:colOff>
                    <xdr:row>143</xdr:row>
                    <xdr:rowOff>19050</xdr:rowOff>
                  </from>
                  <to>
                    <xdr:col>22</xdr:col>
                    <xdr:colOff>171450</xdr:colOff>
                    <xdr:row>143</xdr:row>
                    <xdr:rowOff>180975</xdr:rowOff>
                  </to>
                </anchor>
              </controlPr>
            </control>
          </mc:Choice>
        </mc:AlternateContent>
        <mc:AlternateContent xmlns:mc="http://schemas.openxmlformats.org/markup-compatibility/2006">
          <mc:Choice Requires="x14">
            <control shapeId="26374" r:id="rId763" name="Check Box 774">
              <controlPr defaultSize="0" autoFill="0" autoLine="0" autoPict="0">
                <anchor moveWithCells="1">
                  <from>
                    <xdr:col>22</xdr:col>
                    <xdr:colOff>0</xdr:colOff>
                    <xdr:row>135</xdr:row>
                    <xdr:rowOff>0</xdr:rowOff>
                  </from>
                  <to>
                    <xdr:col>22</xdr:col>
                    <xdr:colOff>180975</xdr:colOff>
                    <xdr:row>136</xdr:row>
                    <xdr:rowOff>85725</xdr:rowOff>
                  </to>
                </anchor>
              </controlPr>
            </control>
          </mc:Choice>
        </mc:AlternateContent>
        <mc:AlternateContent xmlns:mc="http://schemas.openxmlformats.org/markup-compatibility/2006">
          <mc:Choice Requires="x14">
            <control shapeId="26375" r:id="rId764" name="Check Box 775">
              <controlPr defaultSize="0" autoFill="0" autoLine="0" autoPict="0">
                <anchor moveWithCells="1">
                  <from>
                    <xdr:col>22</xdr:col>
                    <xdr:colOff>0</xdr:colOff>
                    <xdr:row>135</xdr:row>
                    <xdr:rowOff>0</xdr:rowOff>
                  </from>
                  <to>
                    <xdr:col>22</xdr:col>
                    <xdr:colOff>180975</xdr:colOff>
                    <xdr:row>136</xdr:row>
                    <xdr:rowOff>85725</xdr:rowOff>
                  </to>
                </anchor>
              </controlPr>
            </control>
          </mc:Choice>
        </mc:AlternateContent>
        <mc:AlternateContent xmlns:mc="http://schemas.openxmlformats.org/markup-compatibility/2006">
          <mc:Choice Requires="x14">
            <control shapeId="26376" r:id="rId765" name="Check Box 776">
              <controlPr defaultSize="0" autoFill="0" autoLine="0" autoPict="0">
                <anchor moveWithCells="1">
                  <from>
                    <xdr:col>22</xdr:col>
                    <xdr:colOff>0</xdr:colOff>
                    <xdr:row>135</xdr:row>
                    <xdr:rowOff>0</xdr:rowOff>
                  </from>
                  <to>
                    <xdr:col>22</xdr:col>
                    <xdr:colOff>180975</xdr:colOff>
                    <xdr:row>136</xdr:row>
                    <xdr:rowOff>85725</xdr:rowOff>
                  </to>
                </anchor>
              </controlPr>
            </control>
          </mc:Choice>
        </mc:AlternateContent>
        <mc:AlternateContent xmlns:mc="http://schemas.openxmlformats.org/markup-compatibility/2006">
          <mc:Choice Requires="x14">
            <control shapeId="26377" r:id="rId766" name="Check Box 777">
              <controlPr defaultSize="0" autoFill="0" autoLine="0" autoPict="0">
                <anchor moveWithCells="1">
                  <from>
                    <xdr:col>22</xdr:col>
                    <xdr:colOff>0</xdr:colOff>
                    <xdr:row>135</xdr:row>
                    <xdr:rowOff>0</xdr:rowOff>
                  </from>
                  <to>
                    <xdr:col>22</xdr:col>
                    <xdr:colOff>180975</xdr:colOff>
                    <xdr:row>136</xdr:row>
                    <xdr:rowOff>85725</xdr:rowOff>
                  </to>
                </anchor>
              </controlPr>
            </control>
          </mc:Choice>
        </mc:AlternateContent>
        <mc:AlternateContent xmlns:mc="http://schemas.openxmlformats.org/markup-compatibility/2006">
          <mc:Choice Requires="x14">
            <control shapeId="26378" r:id="rId767" name="Check Box 778">
              <controlPr defaultSize="0" autoFill="0" autoLine="0" autoPict="0">
                <anchor moveWithCells="1">
                  <from>
                    <xdr:col>22</xdr:col>
                    <xdr:colOff>0</xdr:colOff>
                    <xdr:row>135</xdr:row>
                    <xdr:rowOff>0</xdr:rowOff>
                  </from>
                  <to>
                    <xdr:col>22</xdr:col>
                    <xdr:colOff>180975</xdr:colOff>
                    <xdr:row>136</xdr:row>
                    <xdr:rowOff>85725</xdr:rowOff>
                  </to>
                </anchor>
              </controlPr>
            </control>
          </mc:Choice>
        </mc:AlternateContent>
        <mc:AlternateContent xmlns:mc="http://schemas.openxmlformats.org/markup-compatibility/2006">
          <mc:Choice Requires="x14">
            <control shapeId="26379" r:id="rId768" name="Check Box 779">
              <controlPr defaultSize="0" autoFill="0" autoLine="0" autoPict="0">
                <anchor moveWithCells="1">
                  <from>
                    <xdr:col>22</xdr:col>
                    <xdr:colOff>0</xdr:colOff>
                    <xdr:row>135</xdr:row>
                    <xdr:rowOff>0</xdr:rowOff>
                  </from>
                  <to>
                    <xdr:col>22</xdr:col>
                    <xdr:colOff>180975</xdr:colOff>
                    <xdr:row>136</xdr:row>
                    <xdr:rowOff>85725</xdr:rowOff>
                  </to>
                </anchor>
              </controlPr>
            </control>
          </mc:Choice>
        </mc:AlternateContent>
        <mc:AlternateContent xmlns:mc="http://schemas.openxmlformats.org/markup-compatibility/2006">
          <mc:Choice Requires="x14">
            <control shapeId="26380" r:id="rId769" name="Check Box 780">
              <controlPr defaultSize="0" autoFill="0" autoLine="0" autoPict="0">
                <anchor moveWithCells="1">
                  <from>
                    <xdr:col>22</xdr:col>
                    <xdr:colOff>0</xdr:colOff>
                    <xdr:row>135</xdr:row>
                    <xdr:rowOff>0</xdr:rowOff>
                  </from>
                  <to>
                    <xdr:col>22</xdr:col>
                    <xdr:colOff>180975</xdr:colOff>
                    <xdr:row>136</xdr:row>
                    <xdr:rowOff>85725</xdr:rowOff>
                  </to>
                </anchor>
              </controlPr>
            </control>
          </mc:Choice>
        </mc:AlternateContent>
        <mc:AlternateContent xmlns:mc="http://schemas.openxmlformats.org/markup-compatibility/2006">
          <mc:Choice Requires="x14">
            <control shapeId="26381" r:id="rId770" name="Check Box 781">
              <controlPr defaultSize="0" autoFill="0" autoLine="0" autoPict="0">
                <anchor moveWithCells="1">
                  <from>
                    <xdr:col>22</xdr:col>
                    <xdr:colOff>0</xdr:colOff>
                    <xdr:row>135</xdr:row>
                    <xdr:rowOff>0</xdr:rowOff>
                  </from>
                  <to>
                    <xdr:col>22</xdr:col>
                    <xdr:colOff>180975</xdr:colOff>
                    <xdr:row>136</xdr:row>
                    <xdr:rowOff>85725</xdr:rowOff>
                  </to>
                </anchor>
              </controlPr>
            </control>
          </mc:Choice>
        </mc:AlternateContent>
        <mc:AlternateContent xmlns:mc="http://schemas.openxmlformats.org/markup-compatibility/2006">
          <mc:Choice Requires="x14">
            <control shapeId="26382" r:id="rId771" name="Check Box 782">
              <controlPr defaultSize="0" autoFill="0" autoLine="0" autoPict="0">
                <anchor moveWithCells="1">
                  <from>
                    <xdr:col>22</xdr:col>
                    <xdr:colOff>0</xdr:colOff>
                    <xdr:row>135</xdr:row>
                    <xdr:rowOff>38100</xdr:rowOff>
                  </from>
                  <to>
                    <xdr:col>22</xdr:col>
                    <xdr:colOff>180975</xdr:colOff>
                    <xdr:row>136</xdr:row>
                    <xdr:rowOff>123825</xdr:rowOff>
                  </to>
                </anchor>
              </controlPr>
            </control>
          </mc:Choice>
        </mc:AlternateContent>
        <mc:AlternateContent xmlns:mc="http://schemas.openxmlformats.org/markup-compatibility/2006">
          <mc:Choice Requires="x14">
            <control shapeId="26383" r:id="rId772" name="Check Box 783">
              <controlPr defaultSize="0" autoFill="0" autoLine="0" autoPict="0">
                <anchor moveWithCells="1">
                  <from>
                    <xdr:col>22</xdr:col>
                    <xdr:colOff>0</xdr:colOff>
                    <xdr:row>140</xdr:row>
                    <xdr:rowOff>38100</xdr:rowOff>
                  </from>
                  <to>
                    <xdr:col>22</xdr:col>
                    <xdr:colOff>180975</xdr:colOff>
                    <xdr:row>141</xdr:row>
                    <xdr:rowOff>123825</xdr:rowOff>
                  </to>
                </anchor>
              </controlPr>
            </control>
          </mc:Choice>
        </mc:AlternateContent>
        <mc:AlternateContent xmlns:mc="http://schemas.openxmlformats.org/markup-compatibility/2006">
          <mc:Choice Requires="x14">
            <control shapeId="26384" r:id="rId773" name="Check Box 784">
              <controlPr defaultSize="0" autoFill="0" autoLine="0" autoPict="0">
                <anchor moveWithCells="1">
                  <from>
                    <xdr:col>22</xdr:col>
                    <xdr:colOff>0</xdr:colOff>
                    <xdr:row>141</xdr:row>
                    <xdr:rowOff>38100</xdr:rowOff>
                  </from>
                  <to>
                    <xdr:col>22</xdr:col>
                    <xdr:colOff>180975</xdr:colOff>
                    <xdr:row>142</xdr:row>
                    <xdr:rowOff>114300</xdr:rowOff>
                  </to>
                </anchor>
              </controlPr>
            </control>
          </mc:Choice>
        </mc:AlternateContent>
        <mc:AlternateContent xmlns:mc="http://schemas.openxmlformats.org/markup-compatibility/2006">
          <mc:Choice Requires="x14">
            <control shapeId="26385" r:id="rId774" name="Check Box 785">
              <controlPr defaultSize="0" autoFill="0" autoLine="0" autoPict="0">
                <anchor moveWithCells="1">
                  <from>
                    <xdr:col>22</xdr:col>
                    <xdr:colOff>0</xdr:colOff>
                    <xdr:row>144</xdr:row>
                    <xdr:rowOff>0</xdr:rowOff>
                  </from>
                  <to>
                    <xdr:col>22</xdr:col>
                    <xdr:colOff>180975</xdr:colOff>
                    <xdr:row>145</xdr:row>
                    <xdr:rowOff>85725</xdr:rowOff>
                  </to>
                </anchor>
              </controlPr>
            </control>
          </mc:Choice>
        </mc:AlternateContent>
        <mc:AlternateContent xmlns:mc="http://schemas.openxmlformats.org/markup-compatibility/2006">
          <mc:Choice Requires="x14">
            <control shapeId="26386" r:id="rId775" name="Check Box 786">
              <controlPr defaultSize="0" autoFill="0" autoLine="0" autoPict="0">
                <anchor moveWithCells="1">
                  <from>
                    <xdr:col>22</xdr:col>
                    <xdr:colOff>0</xdr:colOff>
                    <xdr:row>144</xdr:row>
                    <xdr:rowOff>38100</xdr:rowOff>
                  </from>
                  <to>
                    <xdr:col>22</xdr:col>
                    <xdr:colOff>180975</xdr:colOff>
                    <xdr:row>145</xdr:row>
                    <xdr:rowOff>123825</xdr:rowOff>
                  </to>
                </anchor>
              </controlPr>
            </control>
          </mc:Choice>
        </mc:AlternateContent>
        <mc:AlternateContent xmlns:mc="http://schemas.openxmlformats.org/markup-compatibility/2006">
          <mc:Choice Requires="x14">
            <control shapeId="26387" r:id="rId776" name="Check Box 787">
              <controlPr defaultSize="0" autoFill="0" autoLine="0" autoPict="0">
                <anchor moveWithCells="1">
                  <from>
                    <xdr:col>22</xdr:col>
                    <xdr:colOff>0</xdr:colOff>
                    <xdr:row>135</xdr:row>
                    <xdr:rowOff>0</xdr:rowOff>
                  </from>
                  <to>
                    <xdr:col>22</xdr:col>
                    <xdr:colOff>200025</xdr:colOff>
                    <xdr:row>137</xdr:row>
                    <xdr:rowOff>95250</xdr:rowOff>
                  </to>
                </anchor>
              </controlPr>
            </control>
          </mc:Choice>
        </mc:AlternateContent>
        <mc:AlternateContent xmlns:mc="http://schemas.openxmlformats.org/markup-compatibility/2006">
          <mc:Choice Requires="x14">
            <control shapeId="26388" r:id="rId777" name="Check Box 788">
              <controlPr defaultSize="0" autoFill="0" autoLine="0" autoPict="0">
                <anchor moveWithCells="1">
                  <from>
                    <xdr:col>22</xdr:col>
                    <xdr:colOff>0</xdr:colOff>
                    <xdr:row>135</xdr:row>
                    <xdr:rowOff>0</xdr:rowOff>
                  </from>
                  <to>
                    <xdr:col>22</xdr:col>
                    <xdr:colOff>200025</xdr:colOff>
                    <xdr:row>137</xdr:row>
                    <xdr:rowOff>95250</xdr:rowOff>
                  </to>
                </anchor>
              </controlPr>
            </control>
          </mc:Choice>
        </mc:AlternateContent>
        <mc:AlternateContent xmlns:mc="http://schemas.openxmlformats.org/markup-compatibility/2006">
          <mc:Choice Requires="x14">
            <control shapeId="26389" r:id="rId778" name="Check Box 789">
              <controlPr defaultSize="0" autoFill="0" autoLine="0" autoPict="0">
                <anchor moveWithCells="1">
                  <from>
                    <xdr:col>22</xdr:col>
                    <xdr:colOff>0</xdr:colOff>
                    <xdr:row>135</xdr:row>
                    <xdr:rowOff>0</xdr:rowOff>
                  </from>
                  <to>
                    <xdr:col>22</xdr:col>
                    <xdr:colOff>200025</xdr:colOff>
                    <xdr:row>137</xdr:row>
                    <xdr:rowOff>95250</xdr:rowOff>
                  </to>
                </anchor>
              </controlPr>
            </control>
          </mc:Choice>
        </mc:AlternateContent>
        <mc:AlternateContent xmlns:mc="http://schemas.openxmlformats.org/markup-compatibility/2006">
          <mc:Choice Requires="x14">
            <control shapeId="26390" r:id="rId779" name="Check Box 790">
              <controlPr defaultSize="0" autoFill="0" autoLine="0" autoPict="0">
                <anchor moveWithCells="1">
                  <from>
                    <xdr:col>22</xdr:col>
                    <xdr:colOff>0</xdr:colOff>
                    <xdr:row>135</xdr:row>
                    <xdr:rowOff>0</xdr:rowOff>
                  </from>
                  <to>
                    <xdr:col>22</xdr:col>
                    <xdr:colOff>200025</xdr:colOff>
                    <xdr:row>137</xdr:row>
                    <xdr:rowOff>95250</xdr:rowOff>
                  </to>
                </anchor>
              </controlPr>
            </control>
          </mc:Choice>
        </mc:AlternateContent>
        <mc:AlternateContent xmlns:mc="http://schemas.openxmlformats.org/markup-compatibility/2006">
          <mc:Choice Requires="x14">
            <control shapeId="26391" r:id="rId780" name="Check Box 791">
              <controlPr defaultSize="0" autoFill="0" autoLine="0" autoPict="0">
                <anchor moveWithCells="1">
                  <from>
                    <xdr:col>22</xdr:col>
                    <xdr:colOff>0</xdr:colOff>
                    <xdr:row>135</xdr:row>
                    <xdr:rowOff>0</xdr:rowOff>
                  </from>
                  <to>
                    <xdr:col>22</xdr:col>
                    <xdr:colOff>200025</xdr:colOff>
                    <xdr:row>137</xdr:row>
                    <xdr:rowOff>95250</xdr:rowOff>
                  </to>
                </anchor>
              </controlPr>
            </control>
          </mc:Choice>
        </mc:AlternateContent>
        <mc:AlternateContent xmlns:mc="http://schemas.openxmlformats.org/markup-compatibility/2006">
          <mc:Choice Requires="x14">
            <control shapeId="26392" r:id="rId781" name="Check Box 792">
              <controlPr defaultSize="0" autoFill="0" autoLine="0" autoPict="0">
                <anchor moveWithCells="1">
                  <from>
                    <xdr:col>22</xdr:col>
                    <xdr:colOff>0</xdr:colOff>
                    <xdr:row>135</xdr:row>
                    <xdr:rowOff>0</xdr:rowOff>
                  </from>
                  <to>
                    <xdr:col>22</xdr:col>
                    <xdr:colOff>200025</xdr:colOff>
                    <xdr:row>137</xdr:row>
                    <xdr:rowOff>95250</xdr:rowOff>
                  </to>
                </anchor>
              </controlPr>
            </control>
          </mc:Choice>
        </mc:AlternateContent>
        <mc:AlternateContent xmlns:mc="http://schemas.openxmlformats.org/markup-compatibility/2006">
          <mc:Choice Requires="x14">
            <control shapeId="26393" r:id="rId782" name="Check Box 793">
              <controlPr defaultSize="0" autoFill="0" autoLine="0" autoPict="0">
                <anchor moveWithCells="1">
                  <from>
                    <xdr:col>22</xdr:col>
                    <xdr:colOff>0</xdr:colOff>
                    <xdr:row>135</xdr:row>
                    <xdr:rowOff>0</xdr:rowOff>
                  </from>
                  <to>
                    <xdr:col>22</xdr:col>
                    <xdr:colOff>200025</xdr:colOff>
                    <xdr:row>137</xdr:row>
                    <xdr:rowOff>95250</xdr:rowOff>
                  </to>
                </anchor>
              </controlPr>
            </control>
          </mc:Choice>
        </mc:AlternateContent>
        <mc:AlternateContent xmlns:mc="http://schemas.openxmlformats.org/markup-compatibility/2006">
          <mc:Choice Requires="x14">
            <control shapeId="26394" r:id="rId783" name="Check Box 794">
              <controlPr defaultSize="0" autoFill="0" autoLine="0" autoPict="0">
                <anchor moveWithCells="1">
                  <from>
                    <xdr:col>22</xdr:col>
                    <xdr:colOff>0</xdr:colOff>
                    <xdr:row>135</xdr:row>
                    <xdr:rowOff>0</xdr:rowOff>
                  </from>
                  <to>
                    <xdr:col>22</xdr:col>
                    <xdr:colOff>200025</xdr:colOff>
                    <xdr:row>137</xdr:row>
                    <xdr:rowOff>95250</xdr:rowOff>
                  </to>
                </anchor>
              </controlPr>
            </control>
          </mc:Choice>
        </mc:AlternateContent>
        <mc:AlternateContent xmlns:mc="http://schemas.openxmlformats.org/markup-compatibility/2006">
          <mc:Choice Requires="x14">
            <control shapeId="26395" r:id="rId784" name="Check Box 795">
              <controlPr defaultSize="0" autoFill="0" autoLine="0" autoPict="0">
                <anchor moveWithCells="1">
                  <from>
                    <xdr:col>22</xdr:col>
                    <xdr:colOff>0</xdr:colOff>
                    <xdr:row>145</xdr:row>
                    <xdr:rowOff>38100</xdr:rowOff>
                  </from>
                  <to>
                    <xdr:col>22</xdr:col>
                    <xdr:colOff>180975</xdr:colOff>
                    <xdr:row>146</xdr:row>
                    <xdr:rowOff>123825</xdr:rowOff>
                  </to>
                </anchor>
              </controlPr>
            </control>
          </mc:Choice>
        </mc:AlternateContent>
        <mc:AlternateContent xmlns:mc="http://schemas.openxmlformats.org/markup-compatibility/2006">
          <mc:Choice Requires="x14">
            <control shapeId="26396" r:id="rId785" name="Check Box 796">
              <controlPr defaultSize="0" autoFill="0" autoLine="0" autoPict="0">
                <anchor moveWithCells="1">
                  <from>
                    <xdr:col>22</xdr:col>
                    <xdr:colOff>0</xdr:colOff>
                    <xdr:row>145</xdr:row>
                    <xdr:rowOff>0</xdr:rowOff>
                  </from>
                  <to>
                    <xdr:col>22</xdr:col>
                    <xdr:colOff>171450</xdr:colOff>
                    <xdr:row>145</xdr:row>
                    <xdr:rowOff>152400</xdr:rowOff>
                  </to>
                </anchor>
              </controlPr>
            </control>
          </mc:Choice>
        </mc:AlternateContent>
        <mc:AlternateContent xmlns:mc="http://schemas.openxmlformats.org/markup-compatibility/2006">
          <mc:Choice Requires="x14">
            <control shapeId="26397" r:id="rId786" name="Check Box 797">
              <controlPr defaultSize="0" autoFill="0" autoLine="0" autoPict="0">
                <anchor moveWithCells="1">
                  <from>
                    <xdr:col>22</xdr:col>
                    <xdr:colOff>0</xdr:colOff>
                    <xdr:row>145</xdr:row>
                    <xdr:rowOff>0</xdr:rowOff>
                  </from>
                  <to>
                    <xdr:col>22</xdr:col>
                    <xdr:colOff>171450</xdr:colOff>
                    <xdr:row>145</xdr:row>
                    <xdr:rowOff>152400</xdr:rowOff>
                  </to>
                </anchor>
              </controlPr>
            </control>
          </mc:Choice>
        </mc:AlternateContent>
        <mc:AlternateContent xmlns:mc="http://schemas.openxmlformats.org/markup-compatibility/2006">
          <mc:Choice Requires="x14">
            <control shapeId="26398" r:id="rId787" name="Check Box 798">
              <controlPr defaultSize="0" autoFill="0" autoLine="0" autoPict="0">
                <anchor moveWithCells="1">
                  <from>
                    <xdr:col>22</xdr:col>
                    <xdr:colOff>0</xdr:colOff>
                    <xdr:row>145</xdr:row>
                    <xdr:rowOff>0</xdr:rowOff>
                  </from>
                  <to>
                    <xdr:col>22</xdr:col>
                    <xdr:colOff>171450</xdr:colOff>
                    <xdr:row>145</xdr:row>
                    <xdr:rowOff>152400</xdr:rowOff>
                  </to>
                </anchor>
              </controlPr>
            </control>
          </mc:Choice>
        </mc:AlternateContent>
        <mc:AlternateContent xmlns:mc="http://schemas.openxmlformats.org/markup-compatibility/2006">
          <mc:Choice Requires="x14">
            <control shapeId="26399" r:id="rId788" name="Check Box 799">
              <controlPr defaultSize="0" autoFill="0" autoLine="0" autoPict="0">
                <anchor moveWithCells="1">
                  <from>
                    <xdr:col>22</xdr:col>
                    <xdr:colOff>0</xdr:colOff>
                    <xdr:row>145</xdr:row>
                    <xdr:rowOff>0</xdr:rowOff>
                  </from>
                  <to>
                    <xdr:col>22</xdr:col>
                    <xdr:colOff>171450</xdr:colOff>
                    <xdr:row>145</xdr:row>
                    <xdr:rowOff>152400</xdr:rowOff>
                  </to>
                </anchor>
              </controlPr>
            </control>
          </mc:Choice>
        </mc:AlternateContent>
        <mc:AlternateContent xmlns:mc="http://schemas.openxmlformats.org/markup-compatibility/2006">
          <mc:Choice Requires="x14">
            <control shapeId="26400" r:id="rId789" name="Check Box 800">
              <controlPr defaultSize="0" autoFill="0" autoLine="0" autoPict="0">
                <anchor moveWithCells="1">
                  <from>
                    <xdr:col>22</xdr:col>
                    <xdr:colOff>0</xdr:colOff>
                    <xdr:row>145</xdr:row>
                    <xdr:rowOff>0</xdr:rowOff>
                  </from>
                  <to>
                    <xdr:col>22</xdr:col>
                    <xdr:colOff>171450</xdr:colOff>
                    <xdr:row>145</xdr:row>
                    <xdr:rowOff>152400</xdr:rowOff>
                  </to>
                </anchor>
              </controlPr>
            </control>
          </mc:Choice>
        </mc:AlternateContent>
        <mc:AlternateContent xmlns:mc="http://schemas.openxmlformats.org/markup-compatibility/2006">
          <mc:Choice Requires="x14">
            <control shapeId="26401" r:id="rId790" name="Check Box 801">
              <controlPr defaultSize="0" autoFill="0" autoLine="0" autoPict="0">
                <anchor moveWithCells="1">
                  <from>
                    <xdr:col>22</xdr:col>
                    <xdr:colOff>0</xdr:colOff>
                    <xdr:row>145</xdr:row>
                    <xdr:rowOff>0</xdr:rowOff>
                  </from>
                  <to>
                    <xdr:col>22</xdr:col>
                    <xdr:colOff>171450</xdr:colOff>
                    <xdr:row>145</xdr:row>
                    <xdr:rowOff>152400</xdr:rowOff>
                  </to>
                </anchor>
              </controlPr>
            </control>
          </mc:Choice>
        </mc:AlternateContent>
        <mc:AlternateContent xmlns:mc="http://schemas.openxmlformats.org/markup-compatibility/2006">
          <mc:Choice Requires="x14">
            <control shapeId="26402" r:id="rId791" name="Check Box 802">
              <controlPr defaultSize="0" autoFill="0" autoLine="0" autoPict="0">
                <anchor moveWithCells="1">
                  <from>
                    <xdr:col>22</xdr:col>
                    <xdr:colOff>0</xdr:colOff>
                    <xdr:row>145</xdr:row>
                    <xdr:rowOff>0</xdr:rowOff>
                  </from>
                  <to>
                    <xdr:col>22</xdr:col>
                    <xdr:colOff>180975</xdr:colOff>
                    <xdr:row>146</xdr:row>
                    <xdr:rowOff>85725</xdr:rowOff>
                  </to>
                </anchor>
              </controlPr>
            </control>
          </mc:Choice>
        </mc:AlternateContent>
        <mc:AlternateContent xmlns:mc="http://schemas.openxmlformats.org/markup-compatibility/2006">
          <mc:Choice Requires="x14">
            <control shapeId="26403" r:id="rId792" name="Check Box 803">
              <controlPr defaultSize="0" autoFill="0" autoLine="0" autoPict="0">
                <anchor moveWithCells="1">
                  <from>
                    <xdr:col>22</xdr:col>
                    <xdr:colOff>0</xdr:colOff>
                    <xdr:row>145</xdr:row>
                    <xdr:rowOff>0</xdr:rowOff>
                  </from>
                  <to>
                    <xdr:col>22</xdr:col>
                    <xdr:colOff>180975</xdr:colOff>
                    <xdr:row>146</xdr:row>
                    <xdr:rowOff>85725</xdr:rowOff>
                  </to>
                </anchor>
              </controlPr>
            </control>
          </mc:Choice>
        </mc:AlternateContent>
        <mc:AlternateContent xmlns:mc="http://schemas.openxmlformats.org/markup-compatibility/2006">
          <mc:Choice Requires="x14">
            <control shapeId="26404" r:id="rId793" name="Check Box 804">
              <controlPr defaultSize="0" autoFill="0" autoLine="0" autoPict="0">
                <anchor moveWithCells="1">
                  <from>
                    <xdr:col>22</xdr:col>
                    <xdr:colOff>0</xdr:colOff>
                    <xdr:row>145</xdr:row>
                    <xdr:rowOff>0</xdr:rowOff>
                  </from>
                  <to>
                    <xdr:col>22</xdr:col>
                    <xdr:colOff>180975</xdr:colOff>
                    <xdr:row>146</xdr:row>
                    <xdr:rowOff>85725</xdr:rowOff>
                  </to>
                </anchor>
              </controlPr>
            </control>
          </mc:Choice>
        </mc:AlternateContent>
        <mc:AlternateContent xmlns:mc="http://schemas.openxmlformats.org/markup-compatibility/2006">
          <mc:Choice Requires="x14">
            <control shapeId="26405" r:id="rId794" name="Check Box 805">
              <controlPr defaultSize="0" autoFill="0" autoLine="0" autoPict="0">
                <anchor moveWithCells="1">
                  <from>
                    <xdr:col>22</xdr:col>
                    <xdr:colOff>0</xdr:colOff>
                    <xdr:row>145</xdr:row>
                    <xdr:rowOff>0</xdr:rowOff>
                  </from>
                  <to>
                    <xdr:col>22</xdr:col>
                    <xdr:colOff>180975</xdr:colOff>
                    <xdr:row>146</xdr:row>
                    <xdr:rowOff>85725</xdr:rowOff>
                  </to>
                </anchor>
              </controlPr>
            </control>
          </mc:Choice>
        </mc:AlternateContent>
        <mc:AlternateContent xmlns:mc="http://schemas.openxmlformats.org/markup-compatibility/2006">
          <mc:Choice Requires="x14">
            <control shapeId="26406" r:id="rId795" name="Check Box 806">
              <controlPr defaultSize="0" autoFill="0" autoLine="0" autoPict="0">
                <anchor moveWithCells="1">
                  <from>
                    <xdr:col>22</xdr:col>
                    <xdr:colOff>0</xdr:colOff>
                    <xdr:row>145</xdr:row>
                    <xdr:rowOff>0</xdr:rowOff>
                  </from>
                  <to>
                    <xdr:col>22</xdr:col>
                    <xdr:colOff>180975</xdr:colOff>
                    <xdr:row>146</xdr:row>
                    <xdr:rowOff>85725</xdr:rowOff>
                  </to>
                </anchor>
              </controlPr>
            </control>
          </mc:Choice>
        </mc:AlternateContent>
        <mc:AlternateContent xmlns:mc="http://schemas.openxmlformats.org/markup-compatibility/2006">
          <mc:Choice Requires="x14">
            <control shapeId="26407" r:id="rId796" name="Check Box 807">
              <controlPr defaultSize="0" autoFill="0" autoLine="0" autoPict="0">
                <anchor moveWithCells="1">
                  <from>
                    <xdr:col>22</xdr:col>
                    <xdr:colOff>0</xdr:colOff>
                    <xdr:row>145</xdr:row>
                    <xdr:rowOff>0</xdr:rowOff>
                  </from>
                  <to>
                    <xdr:col>22</xdr:col>
                    <xdr:colOff>180975</xdr:colOff>
                    <xdr:row>146</xdr:row>
                    <xdr:rowOff>85725</xdr:rowOff>
                  </to>
                </anchor>
              </controlPr>
            </control>
          </mc:Choice>
        </mc:AlternateContent>
        <mc:AlternateContent xmlns:mc="http://schemas.openxmlformats.org/markup-compatibility/2006">
          <mc:Choice Requires="x14">
            <control shapeId="26408" r:id="rId797" name="Check Box 808">
              <controlPr defaultSize="0" autoFill="0" autoLine="0" autoPict="0">
                <anchor moveWithCells="1">
                  <from>
                    <xdr:col>22</xdr:col>
                    <xdr:colOff>0</xdr:colOff>
                    <xdr:row>145</xdr:row>
                    <xdr:rowOff>0</xdr:rowOff>
                  </from>
                  <to>
                    <xdr:col>22</xdr:col>
                    <xdr:colOff>180975</xdr:colOff>
                    <xdr:row>146</xdr:row>
                    <xdr:rowOff>85725</xdr:rowOff>
                  </to>
                </anchor>
              </controlPr>
            </control>
          </mc:Choice>
        </mc:AlternateContent>
        <mc:AlternateContent xmlns:mc="http://schemas.openxmlformats.org/markup-compatibility/2006">
          <mc:Choice Requires="x14">
            <control shapeId="26409" r:id="rId798" name="Check Box 809">
              <controlPr defaultSize="0" autoFill="0" autoLine="0" autoPict="0">
                <anchor moveWithCells="1">
                  <from>
                    <xdr:col>22</xdr:col>
                    <xdr:colOff>0</xdr:colOff>
                    <xdr:row>145</xdr:row>
                    <xdr:rowOff>0</xdr:rowOff>
                  </from>
                  <to>
                    <xdr:col>22</xdr:col>
                    <xdr:colOff>180975</xdr:colOff>
                    <xdr:row>146</xdr:row>
                    <xdr:rowOff>85725</xdr:rowOff>
                  </to>
                </anchor>
              </controlPr>
            </control>
          </mc:Choice>
        </mc:AlternateContent>
        <mc:AlternateContent xmlns:mc="http://schemas.openxmlformats.org/markup-compatibility/2006">
          <mc:Choice Requires="x14">
            <control shapeId="26410" r:id="rId799" name="Check Box 810">
              <controlPr defaultSize="0" autoFill="0" autoLine="0" autoPict="0">
                <anchor moveWithCells="1">
                  <from>
                    <xdr:col>22</xdr:col>
                    <xdr:colOff>0</xdr:colOff>
                    <xdr:row>145</xdr:row>
                    <xdr:rowOff>38100</xdr:rowOff>
                  </from>
                  <to>
                    <xdr:col>22</xdr:col>
                    <xdr:colOff>180975</xdr:colOff>
                    <xdr:row>146</xdr:row>
                    <xdr:rowOff>123825</xdr:rowOff>
                  </to>
                </anchor>
              </controlPr>
            </control>
          </mc:Choice>
        </mc:AlternateContent>
        <mc:AlternateContent xmlns:mc="http://schemas.openxmlformats.org/markup-compatibility/2006">
          <mc:Choice Requires="x14">
            <control shapeId="26411" r:id="rId800" name="Check Box 811">
              <controlPr defaultSize="0" autoFill="0" autoLine="0" autoPict="0">
                <anchor moveWithCells="1">
                  <from>
                    <xdr:col>22</xdr:col>
                    <xdr:colOff>0</xdr:colOff>
                    <xdr:row>145</xdr:row>
                    <xdr:rowOff>0</xdr:rowOff>
                  </from>
                  <to>
                    <xdr:col>22</xdr:col>
                    <xdr:colOff>200025</xdr:colOff>
                    <xdr:row>147</xdr:row>
                    <xdr:rowOff>95250</xdr:rowOff>
                  </to>
                </anchor>
              </controlPr>
            </control>
          </mc:Choice>
        </mc:AlternateContent>
        <mc:AlternateContent xmlns:mc="http://schemas.openxmlformats.org/markup-compatibility/2006">
          <mc:Choice Requires="x14">
            <control shapeId="26412" r:id="rId801" name="Check Box 812">
              <controlPr defaultSize="0" autoFill="0" autoLine="0" autoPict="0">
                <anchor moveWithCells="1">
                  <from>
                    <xdr:col>22</xdr:col>
                    <xdr:colOff>0</xdr:colOff>
                    <xdr:row>145</xdr:row>
                    <xdr:rowOff>0</xdr:rowOff>
                  </from>
                  <to>
                    <xdr:col>22</xdr:col>
                    <xdr:colOff>200025</xdr:colOff>
                    <xdr:row>147</xdr:row>
                    <xdr:rowOff>95250</xdr:rowOff>
                  </to>
                </anchor>
              </controlPr>
            </control>
          </mc:Choice>
        </mc:AlternateContent>
        <mc:AlternateContent xmlns:mc="http://schemas.openxmlformats.org/markup-compatibility/2006">
          <mc:Choice Requires="x14">
            <control shapeId="26413" r:id="rId802" name="Check Box 813">
              <controlPr defaultSize="0" autoFill="0" autoLine="0" autoPict="0">
                <anchor moveWithCells="1">
                  <from>
                    <xdr:col>22</xdr:col>
                    <xdr:colOff>0</xdr:colOff>
                    <xdr:row>145</xdr:row>
                    <xdr:rowOff>0</xdr:rowOff>
                  </from>
                  <to>
                    <xdr:col>22</xdr:col>
                    <xdr:colOff>200025</xdr:colOff>
                    <xdr:row>147</xdr:row>
                    <xdr:rowOff>95250</xdr:rowOff>
                  </to>
                </anchor>
              </controlPr>
            </control>
          </mc:Choice>
        </mc:AlternateContent>
        <mc:AlternateContent xmlns:mc="http://schemas.openxmlformats.org/markup-compatibility/2006">
          <mc:Choice Requires="x14">
            <control shapeId="26414" r:id="rId803" name="Check Box 814">
              <controlPr defaultSize="0" autoFill="0" autoLine="0" autoPict="0">
                <anchor moveWithCells="1">
                  <from>
                    <xdr:col>22</xdr:col>
                    <xdr:colOff>0</xdr:colOff>
                    <xdr:row>145</xdr:row>
                    <xdr:rowOff>0</xdr:rowOff>
                  </from>
                  <to>
                    <xdr:col>22</xdr:col>
                    <xdr:colOff>200025</xdr:colOff>
                    <xdr:row>147</xdr:row>
                    <xdr:rowOff>95250</xdr:rowOff>
                  </to>
                </anchor>
              </controlPr>
            </control>
          </mc:Choice>
        </mc:AlternateContent>
        <mc:AlternateContent xmlns:mc="http://schemas.openxmlformats.org/markup-compatibility/2006">
          <mc:Choice Requires="x14">
            <control shapeId="26415" r:id="rId804" name="Check Box 815">
              <controlPr defaultSize="0" autoFill="0" autoLine="0" autoPict="0">
                <anchor moveWithCells="1">
                  <from>
                    <xdr:col>22</xdr:col>
                    <xdr:colOff>0</xdr:colOff>
                    <xdr:row>145</xdr:row>
                    <xdr:rowOff>0</xdr:rowOff>
                  </from>
                  <to>
                    <xdr:col>22</xdr:col>
                    <xdr:colOff>200025</xdr:colOff>
                    <xdr:row>147</xdr:row>
                    <xdr:rowOff>95250</xdr:rowOff>
                  </to>
                </anchor>
              </controlPr>
            </control>
          </mc:Choice>
        </mc:AlternateContent>
        <mc:AlternateContent xmlns:mc="http://schemas.openxmlformats.org/markup-compatibility/2006">
          <mc:Choice Requires="x14">
            <control shapeId="26416" r:id="rId805" name="Check Box 816">
              <controlPr defaultSize="0" autoFill="0" autoLine="0" autoPict="0">
                <anchor moveWithCells="1">
                  <from>
                    <xdr:col>22</xdr:col>
                    <xdr:colOff>0</xdr:colOff>
                    <xdr:row>145</xdr:row>
                    <xdr:rowOff>0</xdr:rowOff>
                  </from>
                  <to>
                    <xdr:col>22</xdr:col>
                    <xdr:colOff>200025</xdr:colOff>
                    <xdr:row>147</xdr:row>
                    <xdr:rowOff>95250</xdr:rowOff>
                  </to>
                </anchor>
              </controlPr>
            </control>
          </mc:Choice>
        </mc:AlternateContent>
        <mc:AlternateContent xmlns:mc="http://schemas.openxmlformats.org/markup-compatibility/2006">
          <mc:Choice Requires="x14">
            <control shapeId="26417" r:id="rId806" name="Check Box 817">
              <controlPr defaultSize="0" autoFill="0" autoLine="0" autoPict="0">
                <anchor moveWithCells="1">
                  <from>
                    <xdr:col>22</xdr:col>
                    <xdr:colOff>0</xdr:colOff>
                    <xdr:row>145</xdr:row>
                    <xdr:rowOff>0</xdr:rowOff>
                  </from>
                  <to>
                    <xdr:col>22</xdr:col>
                    <xdr:colOff>200025</xdr:colOff>
                    <xdr:row>147</xdr:row>
                    <xdr:rowOff>95250</xdr:rowOff>
                  </to>
                </anchor>
              </controlPr>
            </control>
          </mc:Choice>
        </mc:AlternateContent>
        <mc:AlternateContent xmlns:mc="http://schemas.openxmlformats.org/markup-compatibility/2006">
          <mc:Choice Requires="x14">
            <control shapeId="26418" r:id="rId807" name="Check Box 818">
              <controlPr defaultSize="0" autoFill="0" autoLine="0" autoPict="0">
                <anchor moveWithCells="1">
                  <from>
                    <xdr:col>22</xdr:col>
                    <xdr:colOff>0</xdr:colOff>
                    <xdr:row>145</xdr:row>
                    <xdr:rowOff>0</xdr:rowOff>
                  </from>
                  <to>
                    <xdr:col>22</xdr:col>
                    <xdr:colOff>200025</xdr:colOff>
                    <xdr:row>147</xdr:row>
                    <xdr:rowOff>95250</xdr:rowOff>
                  </to>
                </anchor>
              </controlPr>
            </control>
          </mc:Choice>
        </mc:AlternateContent>
        <mc:AlternateContent xmlns:mc="http://schemas.openxmlformats.org/markup-compatibility/2006">
          <mc:Choice Requires="x14">
            <control shapeId="26419" r:id="rId808" name="Check Box 819">
              <controlPr defaultSize="0" autoFill="0" autoLine="0" autoPict="0">
                <anchor moveWithCells="1">
                  <from>
                    <xdr:col>22</xdr:col>
                    <xdr:colOff>0</xdr:colOff>
                    <xdr:row>148</xdr:row>
                    <xdr:rowOff>19050</xdr:rowOff>
                  </from>
                  <to>
                    <xdr:col>22</xdr:col>
                    <xdr:colOff>171450</xdr:colOff>
                    <xdr:row>148</xdr:row>
                    <xdr:rowOff>180975</xdr:rowOff>
                  </to>
                </anchor>
              </controlPr>
            </control>
          </mc:Choice>
        </mc:AlternateContent>
        <mc:AlternateContent xmlns:mc="http://schemas.openxmlformats.org/markup-compatibility/2006">
          <mc:Choice Requires="x14">
            <control shapeId="26420" r:id="rId809" name="Check Box 820">
              <controlPr defaultSize="0" autoFill="0" autoLine="0" autoPict="0">
                <anchor moveWithCells="1">
                  <from>
                    <xdr:col>22</xdr:col>
                    <xdr:colOff>0</xdr:colOff>
                    <xdr:row>149</xdr:row>
                    <xdr:rowOff>0</xdr:rowOff>
                  </from>
                  <to>
                    <xdr:col>22</xdr:col>
                    <xdr:colOff>171450</xdr:colOff>
                    <xdr:row>149</xdr:row>
                    <xdr:rowOff>152400</xdr:rowOff>
                  </to>
                </anchor>
              </controlPr>
            </control>
          </mc:Choice>
        </mc:AlternateContent>
        <mc:AlternateContent xmlns:mc="http://schemas.openxmlformats.org/markup-compatibility/2006">
          <mc:Choice Requires="x14">
            <control shapeId="26421" r:id="rId810" name="Check Box 821">
              <controlPr defaultSize="0" autoFill="0" autoLine="0" autoPict="0">
                <anchor moveWithCells="1">
                  <from>
                    <xdr:col>22</xdr:col>
                    <xdr:colOff>0</xdr:colOff>
                    <xdr:row>146</xdr:row>
                    <xdr:rowOff>38100</xdr:rowOff>
                  </from>
                  <to>
                    <xdr:col>22</xdr:col>
                    <xdr:colOff>180975</xdr:colOff>
                    <xdr:row>147</xdr:row>
                    <xdr:rowOff>123825</xdr:rowOff>
                  </to>
                </anchor>
              </controlPr>
            </control>
          </mc:Choice>
        </mc:AlternateContent>
        <mc:AlternateContent xmlns:mc="http://schemas.openxmlformats.org/markup-compatibility/2006">
          <mc:Choice Requires="x14">
            <control shapeId="26422" r:id="rId811" name="Check Box 822">
              <controlPr defaultSize="0" autoFill="0" autoLine="0" autoPict="0">
                <anchor moveWithCells="1">
                  <from>
                    <xdr:col>22</xdr:col>
                    <xdr:colOff>0</xdr:colOff>
                    <xdr:row>147</xdr:row>
                    <xdr:rowOff>38100</xdr:rowOff>
                  </from>
                  <to>
                    <xdr:col>22</xdr:col>
                    <xdr:colOff>180975</xdr:colOff>
                    <xdr:row>148</xdr:row>
                    <xdr:rowOff>123825</xdr:rowOff>
                  </to>
                </anchor>
              </controlPr>
            </control>
          </mc:Choice>
        </mc:AlternateContent>
        <mc:AlternateContent xmlns:mc="http://schemas.openxmlformats.org/markup-compatibility/2006">
          <mc:Choice Requires="x14">
            <control shapeId="26423" r:id="rId812" name="Check Box 823">
              <controlPr defaultSize="0" autoFill="0" autoLine="0" autoPict="0">
                <anchor moveWithCells="1">
                  <from>
                    <xdr:col>22</xdr:col>
                    <xdr:colOff>0</xdr:colOff>
                    <xdr:row>149</xdr:row>
                    <xdr:rowOff>38100</xdr:rowOff>
                  </from>
                  <to>
                    <xdr:col>22</xdr:col>
                    <xdr:colOff>180975</xdr:colOff>
                    <xdr:row>150</xdr:row>
                    <xdr:rowOff>104775</xdr:rowOff>
                  </to>
                </anchor>
              </controlPr>
            </control>
          </mc:Choice>
        </mc:AlternateContent>
        <mc:AlternateContent xmlns:mc="http://schemas.openxmlformats.org/markup-compatibility/2006">
          <mc:Choice Requires="x14">
            <control shapeId="26424" r:id="rId813" name="Check Box 824">
              <controlPr defaultSize="0" autoFill="0" autoLine="0" autoPict="0">
                <anchor moveWithCells="1">
                  <from>
                    <xdr:col>22</xdr:col>
                    <xdr:colOff>0</xdr:colOff>
                    <xdr:row>148</xdr:row>
                    <xdr:rowOff>19050</xdr:rowOff>
                  </from>
                  <to>
                    <xdr:col>22</xdr:col>
                    <xdr:colOff>171450</xdr:colOff>
                    <xdr:row>148</xdr:row>
                    <xdr:rowOff>180975</xdr:rowOff>
                  </to>
                </anchor>
              </controlPr>
            </control>
          </mc:Choice>
        </mc:AlternateContent>
        <mc:AlternateContent xmlns:mc="http://schemas.openxmlformats.org/markup-compatibility/2006">
          <mc:Choice Requires="x14">
            <control shapeId="26425" r:id="rId814" name="Check Box 825">
              <controlPr defaultSize="0" autoFill="0" autoLine="0" autoPict="0">
                <anchor moveWithCells="1">
                  <from>
                    <xdr:col>22</xdr:col>
                    <xdr:colOff>0</xdr:colOff>
                    <xdr:row>149</xdr:row>
                    <xdr:rowOff>0</xdr:rowOff>
                  </from>
                  <to>
                    <xdr:col>22</xdr:col>
                    <xdr:colOff>171450</xdr:colOff>
                    <xdr:row>149</xdr:row>
                    <xdr:rowOff>152400</xdr:rowOff>
                  </to>
                </anchor>
              </controlPr>
            </control>
          </mc:Choice>
        </mc:AlternateContent>
        <mc:AlternateContent xmlns:mc="http://schemas.openxmlformats.org/markup-compatibility/2006">
          <mc:Choice Requires="x14">
            <control shapeId="26426" r:id="rId815" name="Check Box 826">
              <controlPr defaultSize="0" autoFill="0" autoLine="0" autoPict="0">
                <anchor moveWithCells="1">
                  <from>
                    <xdr:col>22</xdr:col>
                    <xdr:colOff>0</xdr:colOff>
                    <xdr:row>149</xdr:row>
                    <xdr:rowOff>19050</xdr:rowOff>
                  </from>
                  <to>
                    <xdr:col>22</xdr:col>
                    <xdr:colOff>171450</xdr:colOff>
                    <xdr:row>149</xdr:row>
                    <xdr:rowOff>180975</xdr:rowOff>
                  </to>
                </anchor>
              </controlPr>
            </control>
          </mc:Choice>
        </mc:AlternateContent>
        <mc:AlternateContent xmlns:mc="http://schemas.openxmlformats.org/markup-compatibility/2006">
          <mc:Choice Requires="x14">
            <control shapeId="26427" r:id="rId816" name="Check Box 827">
              <controlPr defaultSize="0" autoFill="0" autoLine="0" autoPict="0">
                <anchor moveWithCells="1">
                  <from>
                    <xdr:col>22</xdr:col>
                    <xdr:colOff>0</xdr:colOff>
                    <xdr:row>146</xdr:row>
                    <xdr:rowOff>38100</xdr:rowOff>
                  </from>
                  <to>
                    <xdr:col>22</xdr:col>
                    <xdr:colOff>180975</xdr:colOff>
                    <xdr:row>147</xdr:row>
                    <xdr:rowOff>123825</xdr:rowOff>
                  </to>
                </anchor>
              </controlPr>
            </control>
          </mc:Choice>
        </mc:AlternateContent>
        <mc:AlternateContent xmlns:mc="http://schemas.openxmlformats.org/markup-compatibility/2006">
          <mc:Choice Requires="x14">
            <control shapeId="26428" r:id="rId817" name="Check Box 828">
              <controlPr defaultSize="0" autoFill="0" autoLine="0" autoPict="0">
                <anchor moveWithCells="1">
                  <from>
                    <xdr:col>22</xdr:col>
                    <xdr:colOff>0</xdr:colOff>
                    <xdr:row>147</xdr:row>
                    <xdr:rowOff>38100</xdr:rowOff>
                  </from>
                  <to>
                    <xdr:col>22</xdr:col>
                    <xdr:colOff>180975</xdr:colOff>
                    <xdr:row>148</xdr:row>
                    <xdr:rowOff>123825</xdr:rowOff>
                  </to>
                </anchor>
              </controlPr>
            </control>
          </mc:Choice>
        </mc:AlternateContent>
        <mc:AlternateContent xmlns:mc="http://schemas.openxmlformats.org/markup-compatibility/2006">
          <mc:Choice Requires="x14">
            <control shapeId="26429" r:id="rId818" name="Check Box 829">
              <controlPr defaultSize="0" autoFill="0" autoLine="0" autoPict="0">
                <anchor moveWithCells="1">
                  <from>
                    <xdr:col>21</xdr:col>
                    <xdr:colOff>0</xdr:colOff>
                    <xdr:row>69</xdr:row>
                    <xdr:rowOff>209550</xdr:rowOff>
                  </from>
                  <to>
                    <xdr:col>21</xdr:col>
                    <xdr:colOff>228600</xdr:colOff>
                    <xdr:row>72</xdr:row>
                    <xdr:rowOff>9525</xdr:rowOff>
                  </to>
                </anchor>
              </controlPr>
            </control>
          </mc:Choice>
        </mc:AlternateContent>
        <mc:AlternateContent xmlns:mc="http://schemas.openxmlformats.org/markup-compatibility/2006">
          <mc:Choice Requires="x14">
            <control shapeId="26430" r:id="rId819" name="Check Box 830">
              <controlPr defaultSize="0" autoFill="0" autoLine="0" autoPict="0">
                <anchor moveWithCells="1">
                  <from>
                    <xdr:col>21</xdr:col>
                    <xdr:colOff>0</xdr:colOff>
                    <xdr:row>69</xdr:row>
                    <xdr:rowOff>209550</xdr:rowOff>
                  </from>
                  <to>
                    <xdr:col>21</xdr:col>
                    <xdr:colOff>228600</xdr:colOff>
                    <xdr:row>72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workbookViewId="0"/>
  </sheetViews>
  <sheetFormatPr defaultRowHeight="12"/>
  <cols>
    <col min="1" max="20" width="4.375" style="22" customWidth="1"/>
    <col min="21" max="21" width="2.125" style="22" customWidth="1"/>
    <col min="22" max="22" width="4.125" style="22" customWidth="1"/>
    <col min="23" max="255" width="9" style="22"/>
    <col min="256" max="256" width="7" style="22" customWidth="1"/>
    <col min="257" max="276" width="4.375" style="22" customWidth="1"/>
    <col min="277" max="277" width="2.125" style="22" customWidth="1"/>
    <col min="278" max="278" width="4.125" style="22" customWidth="1"/>
    <col min="279" max="511" width="9" style="22"/>
    <col min="512" max="512" width="7" style="22" customWidth="1"/>
    <col min="513" max="532" width="4.375" style="22" customWidth="1"/>
    <col min="533" max="533" width="2.125" style="22" customWidth="1"/>
    <col min="534" max="534" width="4.125" style="22" customWidth="1"/>
    <col min="535" max="767" width="9" style="22"/>
    <col min="768" max="768" width="7" style="22" customWidth="1"/>
    <col min="769" max="788" width="4.375" style="22" customWidth="1"/>
    <col min="789" max="789" width="2.125" style="22" customWidth="1"/>
    <col min="790" max="790" width="4.125" style="22" customWidth="1"/>
    <col min="791" max="1023" width="9" style="22"/>
    <col min="1024" max="1024" width="7" style="22" customWidth="1"/>
    <col min="1025" max="1044" width="4.375" style="22" customWidth="1"/>
    <col min="1045" max="1045" width="2.125" style="22" customWidth="1"/>
    <col min="1046" max="1046" width="4.125" style="22" customWidth="1"/>
    <col min="1047" max="1279" width="9" style="22"/>
    <col min="1280" max="1280" width="7" style="22" customWidth="1"/>
    <col min="1281" max="1300" width="4.375" style="22" customWidth="1"/>
    <col min="1301" max="1301" width="2.125" style="22" customWidth="1"/>
    <col min="1302" max="1302" width="4.125" style="22" customWidth="1"/>
    <col min="1303" max="1535" width="9" style="22"/>
    <col min="1536" max="1536" width="7" style="22" customWidth="1"/>
    <col min="1537" max="1556" width="4.375" style="22" customWidth="1"/>
    <col min="1557" max="1557" width="2.125" style="22" customWidth="1"/>
    <col min="1558" max="1558" width="4.125" style="22" customWidth="1"/>
    <col min="1559" max="1791" width="9" style="22"/>
    <col min="1792" max="1792" width="7" style="22" customWidth="1"/>
    <col min="1793" max="1812" width="4.375" style="22" customWidth="1"/>
    <col min="1813" max="1813" width="2.125" style="22" customWidth="1"/>
    <col min="1814" max="1814" width="4.125" style="22" customWidth="1"/>
    <col min="1815" max="2047" width="9" style="22"/>
    <col min="2048" max="2048" width="7" style="22" customWidth="1"/>
    <col min="2049" max="2068" width="4.375" style="22" customWidth="1"/>
    <col min="2069" max="2069" width="2.125" style="22" customWidth="1"/>
    <col min="2070" max="2070" width="4.125" style="22" customWidth="1"/>
    <col min="2071" max="2303" width="9" style="22"/>
    <col min="2304" max="2304" width="7" style="22" customWidth="1"/>
    <col min="2305" max="2324" width="4.375" style="22" customWidth="1"/>
    <col min="2325" max="2325" width="2.125" style="22" customWidth="1"/>
    <col min="2326" max="2326" width="4.125" style="22" customWidth="1"/>
    <col min="2327" max="2559" width="9" style="22"/>
    <col min="2560" max="2560" width="7" style="22" customWidth="1"/>
    <col min="2561" max="2580" width="4.375" style="22" customWidth="1"/>
    <col min="2581" max="2581" width="2.125" style="22" customWidth="1"/>
    <col min="2582" max="2582" width="4.125" style="22" customWidth="1"/>
    <col min="2583" max="2815" width="9" style="22"/>
    <col min="2816" max="2816" width="7" style="22" customWidth="1"/>
    <col min="2817" max="2836" width="4.375" style="22" customWidth="1"/>
    <col min="2837" max="2837" width="2.125" style="22" customWidth="1"/>
    <col min="2838" max="2838" width="4.125" style="22" customWidth="1"/>
    <col min="2839" max="3071" width="9" style="22"/>
    <col min="3072" max="3072" width="7" style="22" customWidth="1"/>
    <col min="3073" max="3092" width="4.375" style="22" customWidth="1"/>
    <col min="3093" max="3093" width="2.125" style="22" customWidth="1"/>
    <col min="3094" max="3094" width="4.125" style="22" customWidth="1"/>
    <col min="3095" max="3327" width="9" style="22"/>
    <col min="3328" max="3328" width="7" style="22" customWidth="1"/>
    <col min="3329" max="3348" width="4.375" style="22" customWidth="1"/>
    <col min="3349" max="3349" width="2.125" style="22" customWidth="1"/>
    <col min="3350" max="3350" width="4.125" style="22" customWidth="1"/>
    <col min="3351" max="3583" width="9" style="22"/>
    <col min="3584" max="3584" width="7" style="22" customWidth="1"/>
    <col min="3585" max="3604" width="4.375" style="22" customWidth="1"/>
    <col min="3605" max="3605" width="2.125" style="22" customWidth="1"/>
    <col min="3606" max="3606" width="4.125" style="22" customWidth="1"/>
    <col min="3607" max="3839" width="9" style="22"/>
    <col min="3840" max="3840" width="7" style="22" customWidth="1"/>
    <col min="3841" max="3860" width="4.375" style="22" customWidth="1"/>
    <col min="3861" max="3861" width="2.125" style="22" customWidth="1"/>
    <col min="3862" max="3862" width="4.125" style="22" customWidth="1"/>
    <col min="3863" max="4095" width="9" style="22"/>
    <col min="4096" max="4096" width="7" style="22" customWidth="1"/>
    <col min="4097" max="4116" width="4.375" style="22" customWidth="1"/>
    <col min="4117" max="4117" width="2.125" style="22" customWidth="1"/>
    <col min="4118" max="4118" width="4.125" style="22" customWidth="1"/>
    <col min="4119" max="4351" width="9" style="22"/>
    <col min="4352" max="4352" width="7" style="22" customWidth="1"/>
    <col min="4353" max="4372" width="4.375" style="22" customWidth="1"/>
    <col min="4373" max="4373" width="2.125" style="22" customWidth="1"/>
    <col min="4374" max="4374" width="4.125" style="22" customWidth="1"/>
    <col min="4375" max="4607" width="9" style="22"/>
    <col min="4608" max="4608" width="7" style="22" customWidth="1"/>
    <col min="4609" max="4628" width="4.375" style="22" customWidth="1"/>
    <col min="4629" max="4629" width="2.125" style="22" customWidth="1"/>
    <col min="4630" max="4630" width="4.125" style="22" customWidth="1"/>
    <col min="4631" max="4863" width="9" style="22"/>
    <col min="4864" max="4864" width="7" style="22" customWidth="1"/>
    <col min="4865" max="4884" width="4.375" style="22" customWidth="1"/>
    <col min="4885" max="4885" width="2.125" style="22" customWidth="1"/>
    <col min="4886" max="4886" width="4.125" style="22" customWidth="1"/>
    <col min="4887" max="5119" width="9" style="22"/>
    <col min="5120" max="5120" width="7" style="22" customWidth="1"/>
    <col min="5121" max="5140" width="4.375" style="22" customWidth="1"/>
    <col min="5141" max="5141" width="2.125" style="22" customWidth="1"/>
    <col min="5142" max="5142" width="4.125" style="22" customWidth="1"/>
    <col min="5143" max="5375" width="9" style="22"/>
    <col min="5376" max="5376" width="7" style="22" customWidth="1"/>
    <col min="5377" max="5396" width="4.375" style="22" customWidth="1"/>
    <col min="5397" max="5397" width="2.125" style="22" customWidth="1"/>
    <col min="5398" max="5398" width="4.125" style="22" customWidth="1"/>
    <col min="5399" max="5631" width="9" style="22"/>
    <col min="5632" max="5632" width="7" style="22" customWidth="1"/>
    <col min="5633" max="5652" width="4.375" style="22" customWidth="1"/>
    <col min="5653" max="5653" width="2.125" style="22" customWidth="1"/>
    <col min="5654" max="5654" width="4.125" style="22" customWidth="1"/>
    <col min="5655" max="5887" width="9" style="22"/>
    <col min="5888" max="5888" width="7" style="22" customWidth="1"/>
    <col min="5889" max="5908" width="4.375" style="22" customWidth="1"/>
    <col min="5909" max="5909" width="2.125" style="22" customWidth="1"/>
    <col min="5910" max="5910" width="4.125" style="22" customWidth="1"/>
    <col min="5911" max="6143" width="9" style="22"/>
    <col min="6144" max="6144" width="7" style="22" customWidth="1"/>
    <col min="6145" max="6164" width="4.375" style="22" customWidth="1"/>
    <col min="6165" max="6165" width="2.125" style="22" customWidth="1"/>
    <col min="6166" max="6166" width="4.125" style="22" customWidth="1"/>
    <col min="6167" max="6399" width="9" style="22"/>
    <col min="6400" max="6400" width="7" style="22" customWidth="1"/>
    <col min="6401" max="6420" width="4.375" style="22" customWidth="1"/>
    <col min="6421" max="6421" width="2.125" style="22" customWidth="1"/>
    <col min="6422" max="6422" width="4.125" style="22" customWidth="1"/>
    <col min="6423" max="6655" width="9" style="22"/>
    <col min="6656" max="6656" width="7" style="22" customWidth="1"/>
    <col min="6657" max="6676" width="4.375" style="22" customWidth="1"/>
    <col min="6677" max="6677" width="2.125" style="22" customWidth="1"/>
    <col min="6678" max="6678" width="4.125" style="22" customWidth="1"/>
    <col min="6679" max="6911" width="9" style="22"/>
    <col min="6912" max="6912" width="7" style="22" customWidth="1"/>
    <col min="6913" max="6932" width="4.375" style="22" customWidth="1"/>
    <col min="6933" max="6933" width="2.125" style="22" customWidth="1"/>
    <col min="6934" max="6934" width="4.125" style="22" customWidth="1"/>
    <col min="6935" max="7167" width="9" style="22"/>
    <col min="7168" max="7168" width="7" style="22" customWidth="1"/>
    <col min="7169" max="7188" width="4.375" style="22" customWidth="1"/>
    <col min="7189" max="7189" width="2.125" style="22" customWidth="1"/>
    <col min="7190" max="7190" width="4.125" style="22" customWidth="1"/>
    <col min="7191" max="7423" width="9" style="22"/>
    <col min="7424" max="7424" width="7" style="22" customWidth="1"/>
    <col min="7425" max="7444" width="4.375" style="22" customWidth="1"/>
    <col min="7445" max="7445" width="2.125" style="22" customWidth="1"/>
    <col min="7446" max="7446" width="4.125" style="22" customWidth="1"/>
    <col min="7447" max="7679" width="9" style="22"/>
    <col min="7680" max="7680" width="7" style="22" customWidth="1"/>
    <col min="7681" max="7700" width="4.375" style="22" customWidth="1"/>
    <col min="7701" max="7701" width="2.125" style="22" customWidth="1"/>
    <col min="7702" max="7702" width="4.125" style="22" customWidth="1"/>
    <col min="7703" max="7935" width="9" style="22"/>
    <col min="7936" max="7936" width="7" style="22" customWidth="1"/>
    <col min="7937" max="7956" width="4.375" style="22" customWidth="1"/>
    <col min="7957" max="7957" width="2.125" style="22" customWidth="1"/>
    <col min="7958" max="7958" width="4.125" style="22" customWidth="1"/>
    <col min="7959" max="8191" width="9" style="22"/>
    <col min="8192" max="8192" width="7" style="22" customWidth="1"/>
    <col min="8193" max="8212" width="4.375" style="22" customWidth="1"/>
    <col min="8213" max="8213" width="2.125" style="22" customWidth="1"/>
    <col min="8214" max="8214" width="4.125" style="22" customWidth="1"/>
    <col min="8215" max="8447" width="9" style="22"/>
    <col min="8448" max="8448" width="7" style="22" customWidth="1"/>
    <col min="8449" max="8468" width="4.375" style="22" customWidth="1"/>
    <col min="8469" max="8469" width="2.125" style="22" customWidth="1"/>
    <col min="8470" max="8470" width="4.125" style="22" customWidth="1"/>
    <col min="8471" max="8703" width="9" style="22"/>
    <col min="8704" max="8704" width="7" style="22" customWidth="1"/>
    <col min="8705" max="8724" width="4.375" style="22" customWidth="1"/>
    <col min="8725" max="8725" width="2.125" style="22" customWidth="1"/>
    <col min="8726" max="8726" width="4.125" style="22" customWidth="1"/>
    <col min="8727" max="8959" width="9" style="22"/>
    <col min="8960" max="8960" width="7" style="22" customWidth="1"/>
    <col min="8961" max="8980" width="4.375" style="22" customWidth="1"/>
    <col min="8981" max="8981" width="2.125" style="22" customWidth="1"/>
    <col min="8982" max="8982" width="4.125" style="22" customWidth="1"/>
    <col min="8983" max="9215" width="9" style="22"/>
    <col min="9216" max="9216" width="7" style="22" customWidth="1"/>
    <col min="9217" max="9236" width="4.375" style="22" customWidth="1"/>
    <col min="9237" max="9237" width="2.125" style="22" customWidth="1"/>
    <col min="9238" max="9238" width="4.125" style="22" customWidth="1"/>
    <col min="9239" max="9471" width="9" style="22"/>
    <col min="9472" max="9472" width="7" style="22" customWidth="1"/>
    <col min="9473" max="9492" width="4.375" style="22" customWidth="1"/>
    <col min="9493" max="9493" width="2.125" style="22" customWidth="1"/>
    <col min="9494" max="9494" width="4.125" style="22" customWidth="1"/>
    <col min="9495" max="9727" width="9" style="22"/>
    <col min="9728" max="9728" width="7" style="22" customWidth="1"/>
    <col min="9729" max="9748" width="4.375" style="22" customWidth="1"/>
    <col min="9749" max="9749" width="2.125" style="22" customWidth="1"/>
    <col min="9750" max="9750" width="4.125" style="22" customWidth="1"/>
    <col min="9751" max="9983" width="9" style="22"/>
    <col min="9984" max="9984" width="7" style="22" customWidth="1"/>
    <col min="9985" max="10004" width="4.375" style="22" customWidth="1"/>
    <col min="10005" max="10005" width="2.125" style="22" customWidth="1"/>
    <col min="10006" max="10006" width="4.125" style="22" customWidth="1"/>
    <col min="10007" max="10239" width="9" style="22"/>
    <col min="10240" max="10240" width="7" style="22" customWidth="1"/>
    <col min="10241" max="10260" width="4.375" style="22" customWidth="1"/>
    <col min="10261" max="10261" width="2.125" style="22" customWidth="1"/>
    <col min="10262" max="10262" width="4.125" style="22" customWidth="1"/>
    <col min="10263" max="10495" width="9" style="22"/>
    <col min="10496" max="10496" width="7" style="22" customWidth="1"/>
    <col min="10497" max="10516" width="4.375" style="22" customWidth="1"/>
    <col min="10517" max="10517" width="2.125" style="22" customWidth="1"/>
    <col min="10518" max="10518" width="4.125" style="22" customWidth="1"/>
    <col min="10519" max="10751" width="9" style="22"/>
    <col min="10752" max="10752" width="7" style="22" customWidth="1"/>
    <col min="10753" max="10772" width="4.375" style="22" customWidth="1"/>
    <col min="10773" max="10773" width="2.125" style="22" customWidth="1"/>
    <col min="10774" max="10774" width="4.125" style="22" customWidth="1"/>
    <col min="10775" max="11007" width="9" style="22"/>
    <col min="11008" max="11008" width="7" style="22" customWidth="1"/>
    <col min="11009" max="11028" width="4.375" style="22" customWidth="1"/>
    <col min="11029" max="11029" width="2.125" style="22" customWidth="1"/>
    <col min="11030" max="11030" width="4.125" style="22" customWidth="1"/>
    <col min="11031" max="11263" width="9" style="22"/>
    <col min="11264" max="11264" width="7" style="22" customWidth="1"/>
    <col min="11265" max="11284" width="4.375" style="22" customWidth="1"/>
    <col min="11285" max="11285" width="2.125" style="22" customWidth="1"/>
    <col min="11286" max="11286" width="4.125" style="22" customWidth="1"/>
    <col min="11287" max="11519" width="9" style="22"/>
    <col min="11520" max="11520" width="7" style="22" customWidth="1"/>
    <col min="11521" max="11540" width="4.375" style="22" customWidth="1"/>
    <col min="11541" max="11541" width="2.125" style="22" customWidth="1"/>
    <col min="11542" max="11542" width="4.125" style="22" customWidth="1"/>
    <col min="11543" max="11775" width="9" style="22"/>
    <col min="11776" max="11776" width="7" style="22" customWidth="1"/>
    <col min="11777" max="11796" width="4.375" style="22" customWidth="1"/>
    <col min="11797" max="11797" width="2.125" style="22" customWidth="1"/>
    <col min="11798" max="11798" width="4.125" style="22" customWidth="1"/>
    <col min="11799" max="12031" width="9" style="22"/>
    <col min="12032" max="12032" width="7" style="22" customWidth="1"/>
    <col min="12033" max="12052" width="4.375" style="22" customWidth="1"/>
    <col min="12053" max="12053" width="2.125" style="22" customWidth="1"/>
    <col min="12054" max="12054" width="4.125" style="22" customWidth="1"/>
    <col min="12055" max="12287" width="9" style="22"/>
    <col min="12288" max="12288" width="7" style="22" customWidth="1"/>
    <col min="12289" max="12308" width="4.375" style="22" customWidth="1"/>
    <col min="12309" max="12309" width="2.125" style="22" customWidth="1"/>
    <col min="12310" max="12310" width="4.125" style="22" customWidth="1"/>
    <col min="12311" max="12543" width="9" style="22"/>
    <col min="12544" max="12544" width="7" style="22" customWidth="1"/>
    <col min="12545" max="12564" width="4.375" style="22" customWidth="1"/>
    <col min="12565" max="12565" width="2.125" style="22" customWidth="1"/>
    <col min="12566" max="12566" width="4.125" style="22" customWidth="1"/>
    <col min="12567" max="12799" width="9" style="22"/>
    <col min="12800" max="12800" width="7" style="22" customWidth="1"/>
    <col min="12801" max="12820" width="4.375" style="22" customWidth="1"/>
    <col min="12821" max="12821" width="2.125" style="22" customWidth="1"/>
    <col min="12822" max="12822" width="4.125" style="22" customWidth="1"/>
    <col min="12823" max="13055" width="9" style="22"/>
    <col min="13056" max="13056" width="7" style="22" customWidth="1"/>
    <col min="13057" max="13076" width="4.375" style="22" customWidth="1"/>
    <col min="13077" max="13077" width="2.125" style="22" customWidth="1"/>
    <col min="13078" max="13078" width="4.125" style="22" customWidth="1"/>
    <col min="13079" max="13311" width="9" style="22"/>
    <col min="13312" max="13312" width="7" style="22" customWidth="1"/>
    <col min="13313" max="13332" width="4.375" style="22" customWidth="1"/>
    <col min="13333" max="13333" width="2.125" style="22" customWidth="1"/>
    <col min="13334" max="13334" width="4.125" style="22" customWidth="1"/>
    <col min="13335" max="13567" width="9" style="22"/>
    <col min="13568" max="13568" width="7" style="22" customWidth="1"/>
    <col min="13569" max="13588" width="4.375" style="22" customWidth="1"/>
    <col min="13589" max="13589" width="2.125" style="22" customWidth="1"/>
    <col min="13590" max="13590" width="4.125" style="22" customWidth="1"/>
    <col min="13591" max="13823" width="9" style="22"/>
    <col min="13824" max="13824" width="7" style="22" customWidth="1"/>
    <col min="13825" max="13844" width="4.375" style="22" customWidth="1"/>
    <col min="13845" max="13845" width="2.125" style="22" customWidth="1"/>
    <col min="13846" max="13846" width="4.125" style="22" customWidth="1"/>
    <col min="13847" max="14079" width="9" style="22"/>
    <col min="14080" max="14080" width="7" style="22" customWidth="1"/>
    <col min="14081" max="14100" width="4.375" style="22" customWidth="1"/>
    <col min="14101" max="14101" width="2.125" style="22" customWidth="1"/>
    <col min="14102" max="14102" width="4.125" style="22" customWidth="1"/>
    <col min="14103" max="14335" width="9" style="22"/>
    <col min="14336" max="14336" width="7" style="22" customWidth="1"/>
    <col min="14337" max="14356" width="4.375" style="22" customWidth="1"/>
    <col min="14357" max="14357" width="2.125" style="22" customWidth="1"/>
    <col min="14358" max="14358" width="4.125" style="22" customWidth="1"/>
    <col min="14359" max="14591" width="9" style="22"/>
    <col min="14592" max="14592" width="7" style="22" customWidth="1"/>
    <col min="14593" max="14612" width="4.375" style="22" customWidth="1"/>
    <col min="14613" max="14613" width="2.125" style="22" customWidth="1"/>
    <col min="14614" max="14614" width="4.125" style="22" customWidth="1"/>
    <col min="14615" max="14847" width="9" style="22"/>
    <col min="14848" max="14848" width="7" style="22" customWidth="1"/>
    <col min="14849" max="14868" width="4.375" style="22" customWidth="1"/>
    <col min="14869" max="14869" width="2.125" style="22" customWidth="1"/>
    <col min="14870" max="14870" width="4.125" style="22" customWidth="1"/>
    <col min="14871" max="15103" width="9" style="22"/>
    <col min="15104" max="15104" width="7" style="22" customWidth="1"/>
    <col min="15105" max="15124" width="4.375" style="22" customWidth="1"/>
    <col min="15125" max="15125" width="2.125" style="22" customWidth="1"/>
    <col min="15126" max="15126" width="4.125" style="22" customWidth="1"/>
    <col min="15127" max="15359" width="9" style="22"/>
    <col min="15360" max="15360" width="7" style="22" customWidth="1"/>
    <col min="15361" max="15380" width="4.375" style="22" customWidth="1"/>
    <col min="15381" max="15381" width="2.125" style="22" customWidth="1"/>
    <col min="15382" max="15382" width="4.125" style="22" customWidth="1"/>
    <col min="15383" max="15615" width="9" style="22"/>
    <col min="15616" max="15616" width="7" style="22" customWidth="1"/>
    <col min="15617" max="15636" width="4.375" style="22" customWidth="1"/>
    <col min="15637" max="15637" width="2.125" style="22" customWidth="1"/>
    <col min="15638" max="15638" width="4.125" style="22" customWidth="1"/>
    <col min="15639" max="15871" width="9" style="22"/>
    <col min="15872" max="15872" width="7" style="22" customWidth="1"/>
    <col min="15873" max="15892" width="4.375" style="22" customWidth="1"/>
    <col min="15893" max="15893" width="2.125" style="22" customWidth="1"/>
    <col min="15894" max="15894" width="4.125" style="22" customWidth="1"/>
    <col min="15895" max="16127" width="9" style="22"/>
    <col min="16128" max="16128" width="7" style="22" customWidth="1"/>
    <col min="16129" max="16148" width="4.375" style="22" customWidth="1"/>
    <col min="16149" max="16149" width="2.125" style="22" customWidth="1"/>
    <col min="16150" max="16150" width="4.125" style="22" customWidth="1"/>
    <col min="16151" max="16384" width="9" style="22"/>
  </cols>
  <sheetData>
    <row r="1" spans="1:21" ht="19.5" customHeight="1">
      <c r="A1" s="22" t="s">
        <v>80</v>
      </c>
    </row>
    <row r="2" spans="1:21" ht="66" customHeight="1">
      <c r="A2" s="55"/>
      <c r="B2" s="56"/>
      <c r="C2" s="56"/>
      <c r="D2" s="56"/>
      <c r="E2" s="56"/>
      <c r="F2" s="56"/>
      <c r="G2" s="56"/>
      <c r="H2" s="56"/>
      <c r="I2" s="56"/>
      <c r="J2" s="56"/>
      <c r="K2" s="56"/>
      <c r="L2" s="56"/>
      <c r="M2" s="56"/>
      <c r="N2" s="56"/>
      <c r="O2" s="56"/>
      <c r="P2" s="56"/>
      <c r="Q2" s="56"/>
      <c r="R2" s="56"/>
      <c r="S2" s="56"/>
      <c r="T2" s="56"/>
      <c r="U2" s="57"/>
    </row>
    <row r="3" spans="1:21" ht="18.75" customHeight="1">
      <c r="A3" s="56" t="s">
        <v>81</v>
      </c>
      <c r="B3" s="56"/>
      <c r="C3" s="56"/>
      <c r="D3" s="56"/>
      <c r="E3" s="56" t="s">
        <v>393</v>
      </c>
      <c r="F3" s="56"/>
      <c r="G3" s="56"/>
      <c r="H3" s="56"/>
      <c r="I3" s="56"/>
      <c r="J3" s="58"/>
      <c r="K3" s="58"/>
      <c r="L3" s="58"/>
      <c r="M3" s="58"/>
      <c r="N3" s="58"/>
      <c r="O3" s="58"/>
      <c r="P3" s="58"/>
      <c r="Q3" s="58"/>
      <c r="R3" s="58"/>
      <c r="S3" s="58"/>
      <c r="T3" s="58"/>
      <c r="U3" s="58"/>
    </row>
    <row r="4" spans="1:21" ht="18.75" customHeight="1">
      <c r="A4" s="60" t="s">
        <v>84</v>
      </c>
      <c r="B4" s="61"/>
      <c r="C4" s="61"/>
      <c r="D4" s="61"/>
      <c r="E4" s="61"/>
      <c r="F4" s="61"/>
      <c r="G4" s="61"/>
      <c r="H4" s="61"/>
      <c r="I4" s="61"/>
      <c r="J4" s="61"/>
      <c r="K4" s="61"/>
      <c r="L4" s="61"/>
      <c r="M4" s="61"/>
      <c r="N4" s="61"/>
      <c r="O4" s="61"/>
      <c r="P4" s="61"/>
      <c r="Q4" s="61"/>
      <c r="R4" s="62"/>
      <c r="S4" s="63"/>
      <c r="T4" s="63"/>
    </row>
    <row r="5" spans="1:21" ht="18.75" customHeight="1">
      <c r="A5" s="498" t="s">
        <v>82</v>
      </c>
      <c r="B5" s="499"/>
      <c r="C5" s="498" t="s">
        <v>83</v>
      </c>
      <c r="D5" s="499"/>
      <c r="E5" s="500" t="s">
        <v>10</v>
      </c>
      <c r="F5" s="501"/>
      <c r="G5" s="494" t="s">
        <v>11</v>
      </c>
      <c r="H5" s="495"/>
      <c r="I5" s="494" t="s">
        <v>12</v>
      </c>
      <c r="J5" s="495"/>
      <c r="K5" s="494" t="s">
        <v>13</v>
      </c>
      <c r="L5" s="495"/>
      <c r="M5" s="494" t="s">
        <v>14</v>
      </c>
      <c r="N5" s="495"/>
      <c r="O5" s="494" t="s">
        <v>15</v>
      </c>
      <c r="P5" s="496"/>
      <c r="Q5" s="494" t="s">
        <v>16</v>
      </c>
      <c r="R5" s="495"/>
      <c r="S5" s="58"/>
      <c r="T5" s="58"/>
    </row>
    <row r="6" spans="1:21" ht="28.5" customHeight="1">
      <c r="A6" s="494"/>
      <c r="B6" s="495"/>
      <c r="C6" s="494"/>
      <c r="D6" s="495"/>
      <c r="E6" s="494"/>
      <c r="F6" s="495"/>
      <c r="G6" s="494"/>
      <c r="H6" s="495"/>
      <c r="I6" s="494"/>
      <c r="J6" s="495"/>
      <c r="K6" s="494"/>
      <c r="L6" s="495"/>
      <c r="M6" s="496"/>
      <c r="N6" s="496"/>
      <c r="O6" s="497"/>
      <c r="P6" s="494"/>
      <c r="Q6" s="497"/>
      <c r="R6" s="497"/>
      <c r="S6" s="58"/>
      <c r="T6" s="58"/>
    </row>
    <row r="7" spans="1:21" ht="7.5" customHeight="1">
      <c r="A7" s="12"/>
      <c r="B7" s="12"/>
      <c r="C7" s="12"/>
      <c r="D7" s="12"/>
      <c r="E7" s="12"/>
      <c r="F7" s="12"/>
      <c r="G7" s="12"/>
      <c r="H7" s="12"/>
      <c r="I7" s="12"/>
      <c r="J7" s="12"/>
      <c r="K7" s="12"/>
      <c r="L7" s="12"/>
      <c r="M7" s="12"/>
      <c r="N7" s="12"/>
      <c r="O7" s="12"/>
      <c r="P7" s="12"/>
      <c r="Q7" s="12"/>
      <c r="R7" s="12"/>
      <c r="S7" s="12"/>
    </row>
    <row r="8" spans="1:21" ht="18.75" customHeight="1">
      <c r="A8" s="60" t="s">
        <v>85</v>
      </c>
      <c r="B8" s="61"/>
      <c r="C8" s="61"/>
      <c r="D8" s="61"/>
      <c r="E8" s="61"/>
      <c r="F8" s="61"/>
      <c r="G8" s="61"/>
      <c r="H8" s="61"/>
      <c r="I8" s="61"/>
      <c r="J8" s="61"/>
      <c r="K8" s="61"/>
      <c r="L8" s="61"/>
      <c r="M8" s="61"/>
      <c r="N8" s="61"/>
      <c r="O8" s="61"/>
      <c r="P8" s="61"/>
      <c r="Q8" s="61"/>
      <c r="R8" s="62"/>
      <c r="S8" s="63"/>
      <c r="T8" s="63"/>
    </row>
    <row r="9" spans="1:21" ht="18.75" customHeight="1">
      <c r="A9" s="498" t="s">
        <v>82</v>
      </c>
      <c r="B9" s="499"/>
      <c r="C9" s="498" t="s">
        <v>83</v>
      </c>
      <c r="D9" s="499"/>
      <c r="E9" s="500" t="s">
        <v>10</v>
      </c>
      <c r="F9" s="501"/>
      <c r="G9" s="494" t="s">
        <v>11</v>
      </c>
      <c r="H9" s="495"/>
      <c r="I9" s="494" t="s">
        <v>12</v>
      </c>
      <c r="J9" s="495"/>
      <c r="K9" s="494" t="s">
        <v>13</v>
      </c>
      <c r="L9" s="495"/>
      <c r="M9" s="494" t="s">
        <v>14</v>
      </c>
      <c r="N9" s="495"/>
      <c r="O9" s="494" t="s">
        <v>15</v>
      </c>
      <c r="P9" s="496"/>
      <c r="Q9" s="494" t="s">
        <v>16</v>
      </c>
      <c r="R9" s="495"/>
      <c r="S9" s="58"/>
      <c r="T9" s="58"/>
    </row>
    <row r="10" spans="1:21" ht="28.5" customHeight="1">
      <c r="A10" s="494"/>
      <c r="B10" s="495"/>
      <c r="C10" s="494"/>
      <c r="D10" s="495"/>
      <c r="E10" s="494"/>
      <c r="F10" s="495"/>
      <c r="G10" s="494"/>
      <c r="H10" s="495"/>
      <c r="I10" s="494"/>
      <c r="J10" s="495"/>
      <c r="K10" s="494"/>
      <c r="L10" s="495"/>
      <c r="M10" s="496"/>
      <c r="N10" s="496"/>
      <c r="O10" s="497"/>
      <c r="P10" s="494"/>
      <c r="Q10" s="497"/>
      <c r="R10" s="497"/>
      <c r="S10" s="58"/>
      <c r="T10" s="58"/>
    </row>
    <row r="11" spans="1:21" ht="18.75" customHeight="1">
      <c r="A11" s="22" t="s">
        <v>573</v>
      </c>
    </row>
    <row r="12" spans="1:21" ht="30" customHeight="1">
      <c r="A12" s="414" t="s">
        <v>574</v>
      </c>
      <c r="B12" s="415"/>
      <c r="C12" s="415"/>
      <c r="D12" s="415"/>
      <c r="E12" s="415"/>
      <c r="F12" s="415"/>
      <c r="G12" s="415"/>
      <c r="H12" s="415" t="s">
        <v>591</v>
      </c>
      <c r="I12" s="415"/>
      <c r="J12" s="416"/>
      <c r="K12" s="415"/>
      <c r="L12" s="415"/>
      <c r="M12" s="415"/>
      <c r="N12" s="415"/>
      <c r="O12" s="415"/>
      <c r="P12" s="415"/>
      <c r="Q12" s="415"/>
      <c r="R12" s="415"/>
      <c r="S12" s="415"/>
      <c r="T12" s="415"/>
      <c r="U12" s="424"/>
    </row>
    <row r="13" spans="1:21" ht="30" customHeight="1">
      <c r="A13" s="417" t="s">
        <v>592</v>
      </c>
      <c r="B13" s="418"/>
      <c r="C13" s="418"/>
      <c r="D13" s="418"/>
      <c r="E13" s="418"/>
      <c r="F13" s="418"/>
      <c r="G13" s="418"/>
      <c r="H13" s="418"/>
      <c r="I13" s="418"/>
      <c r="J13" s="418"/>
      <c r="K13" s="418" t="s">
        <v>575</v>
      </c>
      <c r="L13" s="418"/>
      <c r="M13" s="418"/>
      <c r="N13" s="418"/>
      <c r="O13" s="418"/>
      <c r="P13" s="418"/>
      <c r="Q13" s="418"/>
      <c r="R13" s="418"/>
      <c r="S13" s="418"/>
      <c r="T13" s="418"/>
      <c r="U13" s="419"/>
    </row>
    <row r="14" spans="1:21" s="420" customFormat="1" ht="18.75" customHeight="1">
      <c r="A14" s="420" t="s">
        <v>576</v>
      </c>
      <c r="B14" s="421"/>
      <c r="C14" s="421"/>
      <c r="D14" s="421"/>
      <c r="E14" s="421"/>
    </row>
    <row r="15" spans="1:21" s="420" customFormat="1" ht="18.75" customHeight="1" thickBot="1">
      <c r="A15" s="502" t="s">
        <v>577</v>
      </c>
      <c r="B15" s="510"/>
      <c r="C15" s="510"/>
      <c r="D15" s="503"/>
      <c r="E15" s="507" t="s">
        <v>578</v>
      </c>
      <c r="F15" s="507"/>
      <c r="G15" s="507"/>
      <c r="H15" s="507"/>
      <c r="I15" s="507"/>
      <c r="J15" s="507"/>
      <c r="K15" s="502" t="s">
        <v>579</v>
      </c>
      <c r="L15" s="508"/>
      <c r="M15" s="508"/>
      <c r="N15" s="508"/>
      <c r="O15" s="508"/>
      <c r="P15" s="506" t="s">
        <v>580</v>
      </c>
      <c r="Q15" s="506"/>
      <c r="R15" s="506"/>
      <c r="S15" s="506"/>
      <c r="T15" s="506"/>
      <c r="U15" s="506"/>
    </row>
    <row r="16" spans="1:21" s="420" customFormat="1" ht="18.75" customHeight="1" thickTop="1">
      <c r="A16" s="502" t="s">
        <v>581</v>
      </c>
      <c r="B16" s="503"/>
      <c r="C16" s="422" t="s">
        <v>582</v>
      </c>
      <c r="D16" s="423" t="s">
        <v>583</v>
      </c>
      <c r="E16" s="504" t="s">
        <v>584</v>
      </c>
      <c r="F16" s="505"/>
      <c r="G16" s="509"/>
      <c r="H16" s="509"/>
      <c r="I16" s="509"/>
      <c r="J16" s="504"/>
      <c r="K16" s="422" t="s">
        <v>585</v>
      </c>
      <c r="L16" s="437" t="s">
        <v>586</v>
      </c>
      <c r="M16" s="438">
        <f>'表紙 '!D11-1</f>
        <v>-1</v>
      </c>
      <c r="N16" s="437" t="s">
        <v>587</v>
      </c>
      <c r="O16" s="438">
        <f>'表紙 '!D11</f>
        <v>0</v>
      </c>
      <c r="P16" s="503"/>
      <c r="Q16" s="506"/>
      <c r="R16" s="506"/>
      <c r="S16" s="506"/>
      <c r="T16" s="506"/>
      <c r="U16" s="506"/>
    </row>
    <row r="17" spans="1:33" s="420" customFormat="1" ht="18.75" customHeight="1" thickBot="1">
      <c r="A17" s="502" t="s">
        <v>588</v>
      </c>
      <c r="B17" s="503"/>
      <c r="C17" s="422" t="s">
        <v>582</v>
      </c>
      <c r="D17" s="423" t="s">
        <v>583</v>
      </c>
      <c r="E17" s="504" t="s">
        <v>589</v>
      </c>
      <c r="F17" s="505"/>
      <c r="G17" s="506"/>
      <c r="H17" s="506"/>
      <c r="I17" s="506"/>
      <c r="J17" s="502"/>
      <c r="K17" s="422" t="s">
        <v>590</v>
      </c>
      <c r="L17" s="439"/>
      <c r="M17" s="440"/>
      <c r="N17" s="439"/>
      <c r="O17" s="440"/>
      <c r="P17" s="503"/>
      <c r="Q17" s="506"/>
      <c r="R17" s="506"/>
      <c r="S17" s="506"/>
      <c r="T17" s="506"/>
      <c r="U17" s="506"/>
    </row>
    <row r="18" spans="1:33" s="17" customFormat="1" ht="18" customHeight="1" thickTop="1">
      <c r="A18" s="425" t="s">
        <v>593</v>
      </c>
      <c r="B18" s="426"/>
      <c r="C18" s="426"/>
      <c r="D18" s="426"/>
      <c r="E18" s="426"/>
      <c r="F18" s="426"/>
      <c r="G18" s="426"/>
      <c r="H18" s="426"/>
      <c r="I18" s="426"/>
      <c r="J18" s="426"/>
      <c r="K18" s="426"/>
      <c r="L18" s="426"/>
      <c r="M18" s="426"/>
      <c r="N18" s="426"/>
      <c r="O18" s="426"/>
      <c r="P18" s="426"/>
      <c r="Q18" s="426"/>
      <c r="R18" s="427"/>
      <c r="S18" s="427"/>
      <c r="T18" s="427"/>
      <c r="U18" s="427"/>
      <c r="V18" s="427"/>
      <c r="W18" s="426"/>
      <c r="X18" s="426"/>
      <c r="Y18" s="426"/>
    </row>
    <row r="19" spans="1:33" s="17" customFormat="1" ht="32.1" customHeight="1">
      <c r="A19" s="428"/>
      <c r="B19" s="45"/>
      <c r="C19" s="45"/>
      <c r="D19" s="45"/>
      <c r="E19" s="45"/>
      <c r="F19" s="45"/>
      <c r="G19" s="45"/>
      <c r="H19" s="45"/>
      <c r="I19" s="45"/>
      <c r="J19" s="45"/>
      <c r="K19" s="45"/>
      <c r="L19" s="45"/>
      <c r="M19" s="45"/>
      <c r="N19" s="45"/>
      <c r="O19" s="45"/>
      <c r="P19" s="45"/>
      <c r="Q19" s="45"/>
      <c r="R19" s="429"/>
      <c r="S19" s="429"/>
      <c r="T19" s="429"/>
      <c r="U19" s="430"/>
      <c r="V19" s="426"/>
    </row>
    <row r="20" spans="1:33" s="17" customFormat="1" ht="32.1" customHeight="1">
      <c r="A20" s="431"/>
      <c r="B20" s="426"/>
      <c r="C20" s="426"/>
      <c r="D20" s="426"/>
      <c r="E20" s="426"/>
      <c r="F20" s="426"/>
      <c r="G20" s="426"/>
      <c r="H20" s="426"/>
      <c r="I20" s="426"/>
      <c r="J20" s="426"/>
      <c r="K20" s="426"/>
      <c r="L20" s="426"/>
      <c r="M20" s="426"/>
      <c r="N20" s="426"/>
      <c r="O20" s="426"/>
      <c r="P20" s="426"/>
      <c r="Q20" s="426"/>
      <c r="R20" s="427"/>
      <c r="S20" s="427"/>
      <c r="T20" s="427"/>
      <c r="U20" s="432"/>
      <c r="V20" s="426"/>
    </row>
    <row r="21" spans="1:33" s="17" customFormat="1" ht="32.1" customHeight="1">
      <c r="A21" s="433"/>
      <c r="B21" s="434"/>
      <c r="C21" s="434"/>
      <c r="D21" s="434"/>
      <c r="E21" s="434"/>
      <c r="F21" s="434"/>
      <c r="G21" s="434"/>
      <c r="H21" s="434"/>
      <c r="I21" s="434"/>
      <c r="J21" s="434"/>
      <c r="K21" s="434"/>
      <c r="L21" s="434"/>
      <c r="M21" s="434"/>
      <c r="N21" s="434"/>
      <c r="O21" s="434"/>
      <c r="P21" s="434"/>
      <c r="Q21" s="434"/>
      <c r="R21" s="435"/>
      <c r="S21" s="435"/>
      <c r="T21" s="435"/>
      <c r="U21" s="436"/>
      <c r="V21" s="426"/>
    </row>
    <row r="22" spans="1:33" ht="18.75" customHeight="1">
      <c r="A22" s="66" t="s">
        <v>594</v>
      </c>
      <c r="B22" s="67"/>
      <c r="C22" s="67"/>
      <c r="D22" s="67"/>
      <c r="E22" s="59"/>
      <c r="F22" s="59"/>
      <c r="G22" s="59"/>
      <c r="H22" s="59"/>
      <c r="I22" s="59"/>
      <c r="J22" s="59"/>
      <c r="K22" s="59"/>
      <c r="L22" s="59"/>
      <c r="M22" s="59"/>
      <c r="N22" s="59"/>
      <c r="O22" s="59"/>
      <c r="P22" s="59"/>
      <c r="Q22" s="59"/>
      <c r="R22" s="59"/>
      <c r="S22" s="59"/>
      <c r="T22" s="59"/>
      <c r="U22" s="59"/>
    </row>
    <row r="23" spans="1:33" ht="65.099999999999994" customHeight="1">
      <c r="A23" s="68"/>
      <c r="B23" s="69"/>
      <c r="C23" s="69"/>
      <c r="D23" s="69"/>
      <c r="E23" s="65"/>
      <c r="F23" s="65"/>
      <c r="G23" s="65"/>
      <c r="H23" s="65"/>
      <c r="I23" s="65"/>
      <c r="J23" s="65"/>
      <c r="K23" s="65"/>
      <c r="L23" s="65"/>
      <c r="M23" s="65"/>
      <c r="N23" s="65"/>
      <c r="O23" s="65"/>
      <c r="P23" s="65"/>
      <c r="Q23" s="65"/>
      <c r="R23" s="65"/>
      <c r="S23" s="65"/>
      <c r="T23" s="65"/>
      <c r="U23" s="64"/>
    </row>
    <row r="24" spans="1:33" s="17" customFormat="1" ht="18.75" customHeight="1">
      <c r="A24" s="70" t="s">
        <v>595</v>
      </c>
      <c r="B24" s="18"/>
      <c r="C24" s="18"/>
      <c r="D24" s="18"/>
      <c r="E24" s="18"/>
      <c r="F24" s="18"/>
      <c r="G24" s="20"/>
      <c r="H24" s="20"/>
      <c r="I24" s="21"/>
      <c r="J24" s="21"/>
      <c r="K24" s="21"/>
      <c r="L24" s="21"/>
      <c r="M24" s="21"/>
      <c r="N24" s="21"/>
      <c r="O24" s="21"/>
      <c r="P24" s="19"/>
      <c r="Q24" s="19"/>
      <c r="R24" s="19"/>
      <c r="S24" s="19"/>
      <c r="T24" s="19"/>
      <c r="U24" s="19"/>
      <c r="V24" s="19"/>
      <c r="W24" s="19"/>
      <c r="X24" s="19"/>
      <c r="Y24" s="19"/>
      <c r="Z24" s="19"/>
      <c r="AA24" s="19"/>
      <c r="AB24" s="19"/>
      <c r="AC24" s="19"/>
      <c r="AD24" s="19"/>
      <c r="AE24" s="19"/>
      <c r="AF24" s="19"/>
      <c r="AG24" s="19"/>
    </row>
    <row r="25" spans="1:33" ht="65.099999999999994" customHeight="1">
      <c r="A25" s="55"/>
      <c r="B25" s="56"/>
      <c r="C25" s="56"/>
      <c r="D25" s="56"/>
      <c r="E25" s="56"/>
      <c r="F25" s="56"/>
      <c r="G25" s="56"/>
      <c r="H25" s="56"/>
      <c r="I25" s="56"/>
      <c r="J25" s="56"/>
      <c r="K25" s="56"/>
      <c r="L25" s="56"/>
      <c r="M25" s="56"/>
      <c r="N25" s="56"/>
      <c r="O25" s="56"/>
      <c r="P25" s="56"/>
      <c r="Q25" s="56"/>
      <c r="R25" s="56"/>
      <c r="S25" s="56"/>
      <c r="T25" s="56"/>
      <c r="U25" s="57"/>
    </row>
  </sheetData>
  <mergeCells count="48">
    <mergeCell ref="A17:B17"/>
    <mergeCell ref="E17:F17"/>
    <mergeCell ref="G17:J17"/>
    <mergeCell ref="P17:U17"/>
    <mergeCell ref="E15:J15"/>
    <mergeCell ref="K15:O15"/>
    <mergeCell ref="P15:U15"/>
    <mergeCell ref="A16:B16"/>
    <mergeCell ref="E16:F16"/>
    <mergeCell ref="G16:J16"/>
    <mergeCell ref="P16:U16"/>
    <mergeCell ref="A15:D15"/>
    <mergeCell ref="I6:J6"/>
    <mergeCell ref="K6:L6"/>
    <mergeCell ref="E10:F10"/>
    <mergeCell ref="G10:H10"/>
    <mergeCell ref="I10:J10"/>
    <mergeCell ref="K10:L10"/>
    <mergeCell ref="M9:N9"/>
    <mergeCell ref="O9:P9"/>
    <mergeCell ref="Q9:R9"/>
    <mergeCell ref="A10:B10"/>
    <mergeCell ref="C10:D10"/>
    <mergeCell ref="M10:N10"/>
    <mergeCell ref="O10:P10"/>
    <mergeCell ref="Q10:R10"/>
    <mergeCell ref="A9:B9"/>
    <mergeCell ref="C9:D9"/>
    <mergeCell ref="E9:F9"/>
    <mergeCell ref="G9:H9"/>
    <mergeCell ref="I9:J9"/>
    <mergeCell ref="K9:L9"/>
    <mergeCell ref="K5:L5"/>
    <mergeCell ref="M5:N5"/>
    <mergeCell ref="O5:P5"/>
    <mergeCell ref="Q5:R5"/>
    <mergeCell ref="A6:B6"/>
    <mergeCell ref="C6:D6"/>
    <mergeCell ref="M6:N6"/>
    <mergeCell ref="O6:P6"/>
    <mergeCell ref="Q6:R6"/>
    <mergeCell ref="A5:B5"/>
    <mergeCell ref="C5:D5"/>
    <mergeCell ref="E5:F5"/>
    <mergeCell ref="G5:H5"/>
    <mergeCell ref="I5:J5"/>
    <mergeCell ref="E6:F6"/>
    <mergeCell ref="G6:H6"/>
  </mergeCells>
  <phoneticPr fontId="2"/>
  <pageMargins left="0.23622047244094491" right="0.19685039370078741" top="0.51181102362204722" bottom="0.55118110236220474" header="0.31496062992125984" footer="0.59055118110236227"/>
  <pageSetup paperSize="9" orientation="portrait"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55" zoomScaleNormal="55" zoomScaleSheetLayoutView="55" workbookViewId="0">
      <selection activeCell="I21" sqref="I21:L23"/>
    </sheetView>
  </sheetViews>
  <sheetFormatPr defaultColWidth="4.5" defaultRowHeight="14.25"/>
  <cols>
    <col min="1" max="1" width="0.875" style="71" customWidth="1"/>
    <col min="2" max="5" width="5.75" style="71" customWidth="1"/>
    <col min="6" max="7" width="5.75" style="71" hidden="1" customWidth="1"/>
    <col min="8" max="60" width="5.75" style="71" customWidth="1"/>
    <col min="61" max="61" width="1.125" style="71" customWidth="1"/>
    <col min="62" max="16384" width="4.5" style="71"/>
  </cols>
  <sheetData>
    <row r="1" spans="2:65" s="216" customFormat="1" ht="20.25" customHeight="1">
      <c r="C1" s="226" t="s">
        <v>139</v>
      </c>
      <c r="D1" s="226"/>
      <c r="E1" s="226"/>
      <c r="F1" s="226"/>
      <c r="G1" s="226"/>
      <c r="H1" s="226"/>
      <c r="K1" s="219" t="s">
        <v>138</v>
      </c>
      <c r="N1" s="226"/>
      <c r="O1" s="226"/>
      <c r="P1" s="226"/>
      <c r="Q1" s="226"/>
      <c r="R1" s="226"/>
      <c r="S1" s="226"/>
      <c r="T1" s="226"/>
      <c r="U1" s="226"/>
      <c r="AQ1" s="190" t="s">
        <v>137</v>
      </c>
      <c r="AR1" s="655" t="s">
        <v>136</v>
      </c>
      <c r="AS1" s="656"/>
      <c r="AT1" s="656"/>
      <c r="AU1" s="656"/>
      <c r="AV1" s="656"/>
      <c r="AW1" s="656"/>
      <c r="AX1" s="656"/>
      <c r="AY1" s="656"/>
      <c r="AZ1" s="656"/>
      <c r="BA1" s="656"/>
      <c r="BB1" s="656"/>
      <c r="BC1" s="656"/>
      <c r="BD1" s="656"/>
      <c r="BE1" s="656"/>
      <c r="BF1" s="656"/>
      <c r="BG1" s="656"/>
      <c r="BH1" s="190" t="s">
        <v>101</v>
      </c>
    </row>
    <row r="2" spans="2:65" s="189" customFormat="1" ht="20.25" customHeight="1">
      <c r="H2" s="219"/>
      <c r="K2" s="219"/>
      <c r="L2" s="219"/>
      <c r="N2" s="190"/>
      <c r="O2" s="190"/>
      <c r="P2" s="190"/>
      <c r="Q2" s="190"/>
      <c r="R2" s="190"/>
      <c r="S2" s="190"/>
      <c r="T2" s="190"/>
      <c r="U2" s="190"/>
      <c r="Z2" s="225" t="s">
        <v>135</v>
      </c>
      <c r="AA2" s="657">
        <f>'表紙 '!D11</f>
        <v>0</v>
      </c>
      <c r="AB2" s="657"/>
      <c r="AC2" s="225" t="s">
        <v>134</v>
      </c>
      <c r="AD2" s="658" t="str">
        <f>IF(AA2=0,"",YEAR(DATE(2018+AA2,1,1)))</f>
        <v/>
      </c>
      <c r="AE2" s="658"/>
      <c r="AF2" s="224" t="s">
        <v>133</v>
      </c>
      <c r="AG2" s="224" t="s">
        <v>132</v>
      </c>
      <c r="AH2" s="657">
        <f>'表紙 '!F11</f>
        <v>0</v>
      </c>
      <c r="AI2" s="657"/>
      <c r="AJ2" s="224" t="s">
        <v>131</v>
      </c>
      <c r="AQ2" s="190" t="s">
        <v>130</v>
      </c>
      <c r="AR2" s="657" t="s">
        <v>129</v>
      </c>
      <c r="AS2" s="657"/>
      <c r="AT2" s="657"/>
      <c r="AU2" s="657"/>
      <c r="AV2" s="657"/>
      <c r="AW2" s="657"/>
      <c r="AX2" s="657"/>
      <c r="AY2" s="657"/>
      <c r="AZ2" s="657"/>
      <c r="BA2" s="657"/>
      <c r="BB2" s="657"/>
      <c r="BC2" s="657"/>
      <c r="BD2" s="657"/>
      <c r="BE2" s="657"/>
      <c r="BF2" s="657"/>
      <c r="BG2" s="657"/>
      <c r="BH2" s="190" t="s">
        <v>101</v>
      </c>
      <c r="BI2" s="190"/>
      <c r="BJ2" s="190"/>
      <c r="BK2" s="190"/>
    </row>
    <row r="3" spans="2:65" s="189" customFormat="1" ht="20.25" customHeight="1">
      <c r="H3" s="219"/>
      <c r="K3" s="219"/>
      <c r="M3" s="190"/>
      <c r="N3" s="190"/>
      <c r="O3" s="190"/>
      <c r="P3" s="190"/>
      <c r="Q3" s="190"/>
      <c r="R3" s="190"/>
      <c r="S3" s="190"/>
      <c r="AA3" s="223"/>
      <c r="AB3" s="223"/>
      <c r="AC3" s="221"/>
      <c r="AD3" s="222"/>
      <c r="AE3" s="221"/>
      <c r="BB3" s="220" t="s">
        <v>128</v>
      </c>
      <c r="BC3" s="659" t="s">
        <v>127</v>
      </c>
      <c r="BD3" s="660"/>
      <c r="BE3" s="660"/>
      <c r="BF3" s="661"/>
      <c r="BG3" s="190"/>
    </row>
    <row r="4" spans="2:65" s="189" customFormat="1" ht="20.25" customHeight="1">
      <c r="H4" s="219"/>
      <c r="K4" s="219"/>
      <c r="M4" s="190"/>
      <c r="N4" s="190"/>
      <c r="O4" s="190"/>
      <c r="P4" s="190"/>
      <c r="Q4" s="190"/>
      <c r="R4" s="190"/>
      <c r="S4" s="190"/>
      <c r="AA4" s="223"/>
      <c r="AB4" s="223"/>
      <c r="AC4" s="221"/>
      <c r="AD4" s="222"/>
      <c r="AE4" s="221"/>
      <c r="BB4" s="220" t="s">
        <v>126</v>
      </c>
      <c r="BC4" s="659" t="s">
        <v>125</v>
      </c>
      <c r="BD4" s="660"/>
      <c r="BE4" s="660"/>
      <c r="BF4" s="661"/>
      <c r="BG4" s="190"/>
    </row>
    <row r="5" spans="2:65" s="189" customFormat="1" ht="5.0999999999999996" customHeight="1">
      <c r="H5" s="219"/>
      <c r="K5" s="219"/>
      <c r="M5" s="190"/>
      <c r="N5" s="190"/>
      <c r="O5" s="190"/>
      <c r="P5" s="190"/>
      <c r="Q5" s="190"/>
      <c r="R5" s="190"/>
      <c r="S5" s="190"/>
      <c r="AA5" s="218"/>
      <c r="AB5" s="218"/>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5"/>
      <c r="BG5" s="215"/>
    </row>
    <row r="6" spans="2:65" s="189" customFormat="1" ht="21" customHeight="1">
      <c r="B6" s="193"/>
      <c r="C6" s="192"/>
      <c r="D6" s="192"/>
      <c r="E6" s="192"/>
      <c r="F6" s="192"/>
      <c r="G6" s="192"/>
      <c r="H6" s="192"/>
      <c r="I6" s="194"/>
      <c r="J6" s="194"/>
      <c r="K6" s="194"/>
      <c r="L6" s="191"/>
      <c r="M6" s="194"/>
      <c r="N6" s="194"/>
      <c r="O6" s="194"/>
      <c r="P6" s="201"/>
      <c r="Q6" s="201"/>
      <c r="R6" s="201"/>
      <c r="S6" s="201"/>
      <c r="T6" s="201"/>
      <c r="U6" s="201"/>
      <c r="V6" s="201"/>
      <c r="W6" s="201"/>
      <c r="X6" s="201"/>
      <c r="Y6" s="201"/>
      <c r="Z6" s="201"/>
      <c r="AA6" s="201"/>
      <c r="AB6" s="201"/>
      <c r="AC6" s="201"/>
      <c r="AD6" s="201"/>
      <c r="AE6" s="201"/>
      <c r="AF6" s="201"/>
      <c r="AG6" s="201"/>
      <c r="AH6" s="202"/>
      <c r="AI6" s="202"/>
      <c r="AJ6" s="202"/>
      <c r="AK6" s="202"/>
      <c r="AL6" s="202"/>
      <c r="AM6" s="202" t="s">
        <v>124</v>
      </c>
      <c r="AN6" s="216"/>
      <c r="AO6" s="216"/>
      <c r="AP6" s="216"/>
      <c r="AQ6" s="216"/>
      <c r="AR6" s="216"/>
      <c r="AS6" s="216"/>
      <c r="AU6" s="217"/>
      <c r="AV6" s="217"/>
      <c r="AW6" s="212"/>
      <c r="AX6" s="216"/>
      <c r="AY6" s="617">
        <v>40</v>
      </c>
      <c r="AZ6" s="618"/>
      <c r="BA6" s="212" t="s">
        <v>123</v>
      </c>
      <c r="BB6" s="216"/>
      <c r="BC6" s="617">
        <v>160</v>
      </c>
      <c r="BD6" s="618"/>
      <c r="BE6" s="212" t="s">
        <v>122</v>
      </c>
      <c r="BF6" s="216"/>
      <c r="BG6" s="215"/>
    </row>
    <row r="7" spans="2:65" s="189" customFormat="1" ht="5.0999999999999996" customHeight="1">
      <c r="B7" s="193"/>
      <c r="C7" s="199"/>
      <c r="D7" s="199"/>
      <c r="E7" s="199"/>
      <c r="F7" s="199"/>
      <c r="G7" s="199"/>
      <c r="H7" s="194"/>
      <c r="I7" s="194"/>
      <c r="J7" s="194"/>
      <c r="K7" s="194"/>
      <c r="L7" s="194"/>
      <c r="M7" s="194"/>
      <c r="N7" s="194"/>
      <c r="O7" s="194"/>
      <c r="P7" s="201"/>
      <c r="Q7" s="201"/>
      <c r="R7" s="201"/>
      <c r="S7" s="201"/>
      <c r="T7" s="201"/>
      <c r="U7" s="201"/>
      <c r="V7" s="201"/>
      <c r="W7" s="201"/>
      <c r="X7" s="201"/>
      <c r="Y7" s="201"/>
      <c r="Z7" s="201"/>
      <c r="AA7" s="201"/>
      <c r="AB7" s="201"/>
      <c r="AC7" s="201"/>
      <c r="AD7" s="201"/>
      <c r="AE7" s="201"/>
      <c r="AF7" s="201"/>
      <c r="AG7" s="201"/>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13"/>
      <c r="BG7" s="213"/>
      <c r="BH7" s="201"/>
    </row>
    <row r="8" spans="2:65" s="189" customFormat="1" ht="21" customHeight="1">
      <c r="B8" s="211"/>
      <c r="C8" s="191"/>
      <c r="D8" s="191"/>
      <c r="E8" s="191"/>
      <c r="F8" s="191"/>
      <c r="G8" s="191"/>
      <c r="H8" s="194"/>
      <c r="I8" s="194"/>
      <c r="J8" s="194"/>
      <c r="K8" s="194"/>
      <c r="L8" s="194"/>
      <c r="M8" s="194"/>
      <c r="N8" s="194"/>
      <c r="O8" s="194"/>
      <c r="P8" s="201"/>
      <c r="Q8" s="201"/>
      <c r="R8" s="201"/>
      <c r="S8" s="201"/>
      <c r="T8" s="201"/>
      <c r="U8" s="201"/>
      <c r="V8" s="201"/>
      <c r="W8" s="201"/>
      <c r="X8" s="201"/>
      <c r="Y8" s="201"/>
      <c r="Z8" s="201"/>
      <c r="AA8" s="201"/>
      <c r="AB8" s="201"/>
      <c r="AC8" s="201"/>
      <c r="AD8" s="201"/>
      <c r="AE8" s="201"/>
      <c r="AF8" s="201"/>
      <c r="AG8" s="201"/>
      <c r="AH8" s="197"/>
      <c r="AI8" s="197"/>
      <c r="AJ8" s="197"/>
      <c r="AK8" s="192"/>
      <c r="AL8" s="206"/>
      <c r="AM8" s="205"/>
      <c r="AN8" s="205"/>
      <c r="AO8" s="193"/>
      <c r="AP8" s="209"/>
      <c r="AQ8" s="209"/>
      <c r="AR8" s="209"/>
      <c r="AS8" s="214"/>
      <c r="AT8" s="214"/>
      <c r="AU8" s="202"/>
      <c r="AV8" s="209"/>
      <c r="AW8" s="209"/>
      <c r="AX8" s="191"/>
      <c r="AY8" s="202"/>
      <c r="AZ8" s="202" t="s">
        <v>121</v>
      </c>
      <c r="BA8" s="202"/>
      <c r="BB8" s="202"/>
      <c r="BC8" s="662" t="e">
        <f>DAY(EOMONTH(DATE(AD2,AH2,1),0))</f>
        <v>#VALUE!</v>
      </c>
      <c r="BD8" s="663"/>
      <c r="BE8" s="202" t="s">
        <v>120</v>
      </c>
      <c r="BF8" s="202"/>
      <c r="BG8" s="202"/>
      <c r="BH8" s="201"/>
      <c r="BK8" s="190"/>
      <c r="BL8" s="190"/>
      <c r="BM8" s="190"/>
    </row>
    <row r="9" spans="2:65" s="189" customFormat="1" ht="5.0999999999999996" customHeight="1">
      <c r="B9" s="211"/>
      <c r="C9" s="210"/>
      <c r="D9" s="210"/>
      <c r="E9" s="210"/>
      <c r="F9" s="210"/>
      <c r="G9" s="210"/>
      <c r="H9" s="209"/>
      <c r="I9" s="209"/>
      <c r="J9" s="209"/>
      <c r="K9" s="209"/>
      <c r="L9" s="209"/>
      <c r="M9" s="209"/>
      <c r="N9" s="209"/>
      <c r="O9" s="209"/>
      <c r="P9" s="201"/>
      <c r="Q9" s="201"/>
      <c r="R9" s="201"/>
      <c r="S9" s="201"/>
      <c r="T9" s="201"/>
      <c r="U9" s="201"/>
      <c r="V9" s="201"/>
      <c r="W9" s="201"/>
      <c r="X9" s="201"/>
      <c r="Y9" s="201"/>
      <c r="Z9" s="201"/>
      <c r="AA9" s="201"/>
      <c r="AB9" s="201"/>
      <c r="AC9" s="201"/>
      <c r="AD9" s="201"/>
      <c r="AE9" s="201"/>
      <c r="AF9" s="201"/>
      <c r="AG9" s="201"/>
      <c r="AH9" s="199"/>
      <c r="AI9" s="192"/>
      <c r="AJ9" s="204"/>
      <c r="AK9" s="197"/>
      <c r="AL9" s="192"/>
      <c r="AM9" s="192"/>
      <c r="AN9" s="192"/>
      <c r="AO9" s="192"/>
      <c r="AP9" s="204"/>
      <c r="AQ9" s="202"/>
      <c r="AR9" s="208"/>
      <c r="AS9" s="208"/>
      <c r="AT9" s="208"/>
      <c r="AU9" s="202"/>
      <c r="AV9" s="202"/>
      <c r="AW9" s="202"/>
      <c r="AX9" s="202"/>
      <c r="AY9" s="202"/>
      <c r="AZ9" s="202"/>
      <c r="BA9" s="202"/>
      <c r="BB9" s="202"/>
      <c r="BC9" s="202"/>
      <c r="BD9" s="202"/>
      <c r="BE9" s="202"/>
      <c r="BF9" s="202"/>
      <c r="BG9" s="202"/>
      <c r="BH9" s="201"/>
      <c r="BK9" s="190"/>
      <c r="BL9" s="190"/>
      <c r="BM9" s="190"/>
    </row>
    <row r="10" spans="2:65" s="189" customFormat="1" ht="21" customHeight="1">
      <c r="B10" s="211"/>
      <c r="C10" s="210"/>
      <c r="D10" s="210"/>
      <c r="E10" s="210"/>
      <c r="F10" s="210"/>
      <c r="G10" s="210"/>
      <c r="H10" s="209"/>
      <c r="I10" s="209"/>
      <c r="J10" s="209"/>
      <c r="K10" s="209"/>
      <c r="L10" s="209"/>
      <c r="M10" s="209"/>
      <c r="N10" s="209"/>
      <c r="O10" s="209"/>
      <c r="P10" s="201"/>
      <c r="Q10" s="201"/>
      <c r="R10" s="201"/>
      <c r="S10" s="201"/>
      <c r="T10" s="201"/>
      <c r="U10" s="201"/>
      <c r="V10" s="201"/>
      <c r="W10" s="201"/>
      <c r="X10" s="201"/>
      <c r="Y10" s="201"/>
      <c r="Z10" s="201"/>
      <c r="AA10" s="201"/>
      <c r="AB10" s="201"/>
      <c r="AC10" s="201"/>
      <c r="AD10" s="201"/>
      <c r="AE10" s="201"/>
      <c r="AF10" s="201"/>
      <c r="AG10" s="201"/>
      <c r="AH10" s="199"/>
      <c r="AI10" s="192"/>
      <c r="AJ10" s="204"/>
      <c r="AK10" s="197"/>
      <c r="AL10" s="192"/>
      <c r="AM10" s="192"/>
      <c r="AN10" s="192"/>
      <c r="AO10" s="192"/>
      <c r="AP10" s="204"/>
      <c r="AQ10" s="202" t="s">
        <v>119</v>
      </c>
      <c r="AR10" s="192"/>
      <c r="AS10" s="192"/>
      <c r="AT10" s="204"/>
      <c r="AU10" s="202"/>
      <c r="AV10" s="208"/>
      <c r="AW10" s="208"/>
      <c r="AX10" s="208"/>
      <c r="AY10" s="202"/>
      <c r="AZ10" s="202"/>
      <c r="BA10" s="213" t="s">
        <v>118</v>
      </c>
      <c r="BB10" s="202"/>
      <c r="BC10" s="617"/>
      <c r="BD10" s="618"/>
      <c r="BE10" s="212" t="s">
        <v>117</v>
      </c>
      <c r="BF10" s="202"/>
      <c r="BG10" s="202"/>
      <c r="BH10" s="201"/>
      <c r="BK10" s="190"/>
      <c r="BL10" s="190"/>
      <c r="BM10" s="190"/>
    </row>
    <row r="11" spans="2:65" s="189" customFormat="1" ht="5.0999999999999996" customHeight="1">
      <c r="B11" s="211"/>
      <c r="C11" s="210"/>
      <c r="D11" s="210"/>
      <c r="E11" s="210"/>
      <c r="F11" s="210"/>
      <c r="G11" s="210"/>
      <c r="H11" s="209"/>
      <c r="I11" s="209"/>
      <c r="J11" s="209"/>
      <c r="K11" s="209"/>
      <c r="L11" s="209"/>
      <c r="M11" s="209"/>
      <c r="N11" s="209"/>
      <c r="O11" s="209"/>
      <c r="P11" s="201"/>
      <c r="Q11" s="201"/>
      <c r="R11" s="201"/>
      <c r="S11" s="201"/>
      <c r="T11" s="201"/>
      <c r="U11" s="201"/>
      <c r="V11" s="201"/>
      <c r="W11" s="201"/>
      <c r="X11" s="201"/>
      <c r="Y11" s="201"/>
      <c r="Z11" s="201"/>
      <c r="AA11" s="201"/>
      <c r="AB11" s="201"/>
      <c r="AC11" s="201"/>
      <c r="AD11" s="201"/>
      <c r="AE11" s="201"/>
      <c r="AF11" s="201"/>
      <c r="AG11" s="201"/>
      <c r="AH11" s="199"/>
      <c r="AI11" s="192"/>
      <c r="AJ11" s="204"/>
      <c r="AK11" s="197"/>
      <c r="AL11" s="192"/>
      <c r="AM11" s="192"/>
      <c r="AN11" s="192"/>
      <c r="AO11" s="192"/>
      <c r="AP11" s="204"/>
      <c r="AQ11" s="202"/>
      <c r="AR11" s="208"/>
      <c r="AS11" s="208"/>
      <c r="AT11" s="208"/>
      <c r="AU11" s="202"/>
      <c r="AV11" s="202"/>
      <c r="AW11" s="202"/>
      <c r="AX11" s="202"/>
      <c r="AY11" s="202"/>
      <c r="AZ11" s="202"/>
      <c r="BA11" s="202"/>
      <c r="BB11" s="202"/>
      <c r="BC11" s="202"/>
      <c r="BD11" s="202"/>
      <c r="BE11" s="202"/>
      <c r="BF11" s="202"/>
      <c r="BG11" s="202"/>
      <c r="BH11" s="201"/>
      <c r="BK11" s="190"/>
      <c r="BL11" s="190"/>
      <c r="BM11" s="190"/>
    </row>
    <row r="12" spans="2:65" s="189" customFormat="1" ht="21" customHeight="1">
      <c r="R12" s="194"/>
      <c r="S12" s="194"/>
      <c r="T12" s="206"/>
      <c r="U12" s="612"/>
      <c r="V12" s="612"/>
      <c r="W12" s="193"/>
      <c r="X12" s="207"/>
      <c r="Y12" s="201"/>
      <c r="Z12" s="201"/>
      <c r="AA12" s="199"/>
      <c r="AB12" s="205"/>
      <c r="AC12" s="193"/>
      <c r="AD12" s="199"/>
      <c r="AE12" s="199"/>
      <c r="AF12" s="199"/>
      <c r="AG12" s="203"/>
      <c r="AH12" s="197"/>
      <c r="AI12" s="204" t="s">
        <v>116</v>
      </c>
      <c r="AJ12" s="197"/>
      <c r="AK12" s="204"/>
      <c r="AL12" s="206"/>
      <c r="AM12" s="205"/>
      <c r="AN12" s="202"/>
      <c r="AO12" s="204"/>
      <c r="AP12" s="204"/>
      <c r="AQ12" s="204"/>
      <c r="AR12" s="204"/>
      <c r="AS12" s="193" t="s">
        <v>115</v>
      </c>
      <c r="AT12" s="204"/>
      <c r="AU12" s="204"/>
      <c r="AV12" s="204"/>
      <c r="AW12" s="204"/>
      <c r="AX12" s="204"/>
      <c r="AY12" s="204"/>
      <c r="AZ12" s="204"/>
      <c r="BA12" s="204"/>
      <c r="BB12" s="204"/>
      <c r="BC12" s="199"/>
      <c r="BD12" s="197"/>
      <c r="BE12" s="192"/>
      <c r="BF12" s="192"/>
      <c r="BG12" s="199"/>
      <c r="BH12" s="192"/>
      <c r="BK12" s="190"/>
      <c r="BL12" s="190"/>
      <c r="BM12" s="190"/>
    </row>
    <row r="13" spans="2:65" s="189" customFormat="1" ht="21" customHeight="1">
      <c r="R13" s="204"/>
      <c r="S13" s="192"/>
      <c r="T13" s="192"/>
      <c r="U13" s="192"/>
      <c r="V13" s="192"/>
      <c r="W13" s="201"/>
      <c r="X13" s="201"/>
      <c r="Y13" s="201"/>
      <c r="Z13" s="201"/>
      <c r="AA13" s="204"/>
      <c r="AB13" s="192"/>
      <c r="AC13" s="192"/>
      <c r="AD13" s="204"/>
      <c r="AE13" s="204"/>
      <c r="AF13" s="204"/>
      <c r="AG13" s="203"/>
      <c r="AH13" s="199"/>
      <c r="AI13" s="197"/>
      <c r="AJ13" s="192"/>
      <c r="AK13" s="197"/>
      <c r="AL13" s="192"/>
      <c r="AM13" s="616"/>
      <c r="AN13" s="616"/>
      <c r="AO13" s="202" t="s">
        <v>114</v>
      </c>
      <c r="AP13" s="193"/>
      <c r="AQ13" s="199"/>
      <c r="AR13" s="199"/>
      <c r="AS13" s="193" t="s">
        <v>113</v>
      </c>
      <c r="AT13" s="192"/>
      <c r="AU13" s="192"/>
      <c r="AV13" s="192"/>
      <c r="AW13" s="192"/>
      <c r="AX13" s="192"/>
      <c r="AY13" s="192"/>
      <c r="AZ13" s="192"/>
      <c r="BA13" s="192"/>
      <c r="BB13" s="613">
        <v>0.29166666666666669</v>
      </c>
      <c r="BC13" s="614"/>
      <c r="BD13" s="615"/>
      <c r="BE13" s="191" t="s">
        <v>110</v>
      </c>
      <c r="BF13" s="613">
        <v>0.83333333333333337</v>
      </c>
      <c r="BG13" s="614"/>
      <c r="BH13" s="615"/>
      <c r="BK13" s="190"/>
      <c r="BL13" s="190"/>
      <c r="BM13" s="190"/>
    </row>
    <row r="14" spans="2:65" s="189" customFormat="1" ht="21" customHeight="1">
      <c r="R14" s="200"/>
      <c r="S14" s="200"/>
      <c r="T14" s="200"/>
      <c r="U14" s="200"/>
      <c r="V14" s="200"/>
      <c r="W14" s="200"/>
      <c r="X14" s="201"/>
      <c r="Y14" s="201"/>
      <c r="Z14" s="201"/>
      <c r="AA14" s="191"/>
      <c r="AB14" s="200"/>
      <c r="AC14" s="200"/>
      <c r="AD14" s="191"/>
      <c r="AE14" s="199"/>
      <c r="AF14" s="199"/>
      <c r="AG14" s="198"/>
      <c r="AH14" s="193"/>
      <c r="AI14" s="197"/>
      <c r="AJ14" s="192"/>
      <c r="AK14" s="197"/>
      <c r="AL14" s="192"/>
      <c r="AM14" s="616"/>
      <c r="AN14" s="616"/>
      <c r="AO14" s="196" t="s">
        <v>112</v>
      </c>
      <c r="AP14" s="195"/>
      <c r="AQ14" s="195"/>
      <c r="AR14" s="194"/>
      <c r="AS14" s="193" t="s">
        <v>111</v>
      </c>
      <c r="AT14" s="192"/>
      <c r="AU14" s="192"/>
      <c r="AV14" s="192"/>
      <c r="AW14" s="192"/>
      <c r="AX14" s="192"/>
      <c r="AY14" s="192"/>
      <c r="AZ14" s="192"/>
      <c r="BA14" s="192"/>
      <c r="BB14" s="613">
        <v>0.83333333333333337</v>
      </c>
      <c r="BC14" s="614"/>
      <c r="BD14" s="615"/>
      <c r="BE14" s="191" t="s">
        <v>110</v>
      </c>
      <c r="BF14" s="613">
        <v>0.29166666666666669</v>
      </c>
      <c r="BG14" s="614"/>
      <c r="BH14" s="615"/>
      <c r="BK14" s="190"/>
      <c r="BL14" s="190"/>
      <c r="BM14" s="190"/>
    </row>
    <row r="15" spans="2:65" ht="12" customHeight="1" thickBot="1">
      <c r="B15" s="187"/>
      <c r="C15" s="188"/>
      <c r="D15" s="188"/>
      <c r="E15" s="188"/>
      <c r="F15" s="188"/>
      <c r="G15" s="188"/>
      <c r="H15" s="188"/>
      <c r="I15" s="187"/>
      <c r="J15" s="187"/>
      <c r="K15" s="187"/>
      <c r="L15" s="187"/>
      <c r="M15" s="187"/>
      <c r="N15" s="187"/>
      <c r="O15" s="187"/>
      <c r="P15" s="187"/>
      <c r="Q15" s="187"/>
      <c r="R15" s="187"/>
      <c r="S15" s="187"/>
      <c r="T15" s="187"/>
      <c r="U15" s="187"/>
      <c r="V15" s="187"/>
      <c r="W15" s="187"/>
      <c r="X15" s="187"/>
      <c r="Y15" s="187"/>
      <c r="Z15" s="187"/>
      <c r="AA15" s="188"/>
      <c r="AB15" s="187"/>
      <c r="AC15" s="187"/>
      <c r="AD15" s="187"/>
      <c r="AE15" s="187"/>
      <c r="AF15" s="187"/>
      <c r="AG15" s="187"/>
      <c r="AH15" s="187"/>
      <c r="AI15" s="187"/>
      <c r="AJ15" s="187"/>
      <c r="AK15" s="187"/>
      <c r="AL15" s="187"/>
      <c r="AM15" s="187"/>
      <c r="AR15" s="72"/>
      <c r="BI15" s="186"/>
      <c r="BJ15" s="186"/>
      <c r="BK15" s="186"/>
    </row>
    <row r="16" spans="2:65" ht="21.6" customHeight="1">
      <c r="B16" s="619" t="s">
        <v>109</v>
      </c>
      <c r="C16" s="622" t="s">
        <v>108</v>
      </c>
      <c r="D16" s="623"/>
      <c r="E16" s="624"/>
      <c r="F16" s="185"/>
      <c r="G16" s="184"/>
      <c r="H16" s="631" t="s">
        <v>107</v>
      </c>
      <c r="I16" s="634" t="s">
        <v>106</v>
      </c>
      <c r="J16" s="623"/>
      <c r="K16" s="623"/>
      <c r="L16" s="624"/>
      <c r="M16" s="634" t="s">
        <v>105</v>
      </c>
      <c r="N16" s="623"/>
      <c r="O16" s="624"/>
      <c r="P16" s="634" t="s">
        <v>104</v>
      </c>
      <c r="Q16" s="623"/>
      <c r="R16" s="623"/>
      <c r="S16" s="623"/>
      <c r="T16" s="637"/>
      <c r="U16" s="183"/>
      <c r="V16" s="179"/>
      <c r="W16" s="179"/>
      <c r="X16" s="179"/>
      <c r="Y16" s="179"/>
      <c r="Z16" s="179"/>
      <c r="AA16" s="179"/>
      <c r="AB16" s="179"/>
      <c r="AC16" s="179"/>
      <c r="AD16" s="179"/>
      <c r="AE16" s="179"/>
      <c r="AF16" s="179"/>
      <c r="AG16" s="179"/>
      <c r="AH16" s="179"/>
      <c r="AI16" s="182" t="s">
        <v>103</v>
      </c>
      <c r="AJ16" s="179"/>
      <c r="AK16" s="179"/>
      <c r="AL16" s="179"/>
      <c r="AM16" s="179"/>
      <c r="AN16" s="179" t="s">
        <v>102</v>
      </c>
      <c r="AO16" s="179"/>
      <c r="AP16" s="181"/>
      <c r="AQ16" s="180"/>
      <c r="AR16" s="179" t="s">
        <v>101</v>
      </c>
      <c r="AS16" s="179"/>
      <c r="AT16" s="179"/>
      <c r="AU16" s="179"/>
      <c r="AV16" s="179"/>
      <c r="AW16" s="179"/>
      <c r="AX16" s="179"/>
      <c r="AY16" s="178"/>
      <c r="AZ16" s="640" t="str">
        <f>IF(BC3="計画","(12)1～4週目の勤務時間数合計","(12)1か月の勤務時間数　合計")</f>
        <v>(12)1か月の勤務時間数　合計</v>
      </c>
      <c r="BA16" s="641"/>
      <c r="BB16" s="646" t="s">
        <v>100</v>
      </c>
      <c r="BC16" s="647"/>
      <c r="BD16" s="622" t="s">
        <v>99</v>
      </c>
      <c r="BE16" s="623"/>
      <c r="BF16" s="623"/>
      <c r="BG16" s="623"/>
      <c r="BH16" s="637"/>
    </row>
    <row r="17" spans="2:60" ht="20.25" customHeight="1">
      <c r="B17" s="620"/>
      <c r="C17" s="625"/>
      <c r="D17" s="626"/>
      <c r="E17" s="627"/>
      <c r="F17" s="174"/>
      <c r="G17" s="173"/>
      <c r="H17" s="632"/>
      <c r="I17" s="635"/>
      <c r="J17" s="626"/>
      <c r="K17" s="626"/>
      <c r="L17" s="627"/>
      <c r="M17" s="635"/>
      <c r="N17" s="626"/>
      <c r="O17" s="627"/>
      <c r="P17" s="635"/>
      <c r="Q17" s="626"/>
      <c r="R17" s="626"/>
      <c r="S17" s="626"/>
      <c r="T17" s="638"/>
      <c r="U17" s="652" t="s">
        <v>98</v>
      </c>
      <c r="V17" s="652"/>
      <c r="W17" s="652"/>
      <c r="X17" s="652"/>
      <c r="Y17" s="652"/>
      <c r="Z17" s="652"/>
      <c r="AA17" s="653"/>
      <c r="AB17" s="654" t="s">
        <v>97</v>
      </c>
      <c r="AC17" s="652"/>
      <c r="AD17" s="652"/>
      <c r="AE17" s="652"/>
      <c r="AF17" s="652"/>
      <c r="AG17" s="652"/>
      <c r="AH17" s="653"/>
      <c r="AI17" s="654" t="s">
        <v>96</v>
      </c>
      <c r="AJ17" s="652"/>
      <c r="AK17" s="652"/>
      <c r="AL17" s="652"/>
      <c r="AM17" s="652"/>
      <c r="AN17" s="652"/>
      <c r="AO17" s="653"/>
      <c r="AP17" s="654" t="s">
        <v>95</v>
      </c>
      <c r="AQ17" s="652"/>
      <c r="AR17" s="652"/>
      <c r="AS17" s="652"/>
      <c r="AT17" s="652"/>
      <c r="AU17" s="652"/>
      <c r="AV17" s="653"/>
      <c r="AW17" s="654" t="s">
        <v>94</v>
      </c>
      <c r="AX17" s="652"/>
      <c r="AY17" s="652"/>
      <c r="AZ17" s="642"/>
      <c r="BA17" s="643"/>
      <c r="BB17" s="648"/>
      <c r="BC17" s="649"/>
      <c r="BD17" s="625"/>
      <c r="BE17" s="626"/>
      <c r="BF17" s="626"/>
      <c r="BG17" s="626"/>
      <c r="BH17" s="638"/>
    </row>
    <row r="18" spans="2:60" ht="20.25" customHeight="1">
      <c r="B18" s="620"/>
      <c r="C18" s="625"/>
      <c r="D18" s="626"/>
      <c r="E18" s="627"/>
      <c r="F18" s="174"/>
      <c r="G18" s="173"/>
      <c r="H18" s="632"/>
      <c r="I18" s="635"/>
      <c r="J18" s="626"/>
      <c r="K18" s="626"/>
      <c r="L18" s="627"/>
      <c r="M18" s="635"/>
      <c r="N18" s="626"/>
      <c r="O18" s="627"/>
      <c r="P18" s="635"/>
      <c r="Q18" s="626"/>
      <c r="R18" s="626"/>
      <c r="S18" s="626"/>
      <c r="T18" s="638"/>
      <c r="U18" s="172">
        <v>1</v>
      </c>
      <c r="V18" s="170">
        <v>2</v>
      </c>
      <c r="W18" s="170">
        <v>3</v>
      </c>
      <c r="X18" s="170">
        <v>4</v>
      </c>
      <c r="Y18" s="170">
        <v>5</v>
      </c>
      <c r="Z18" s="170">
        <v>6</v>
      </c>
      <c r="AA18" s="169">
        <v>7</v>
      </c>
      <c r="AB18" s="171">
        <v>8</v>
      </c>
      <c r="AC18" s="170">
        <v>9</v>
      </c>
      <c r="AD18" s="170">
        <v>10</v>
      </c>
      <c r="AE18" s="170">
        <v>11</v>
      </c>
      <c r="AF18" s="170">
        <v>12</v>
      </c>
      <c r="AG18" s="170">
        <v>13</v>
      </c>
      <c r="AH18" s="169">
        <v>14</v>
      </c>
      <c r="AI18" s="172">
        <v>15</v>
      </c>
      <c r="AJ18" s="170">
        <v>16</v>
      </c>
      <c r="AK18" s="170">
        <v>17</v>
      </c>
      <c r="AL18" s="170">
        <v>18</v>
      </c>
      <c r="AM18" s="170">
        <v>19</v>
      </c>
      <c r="AN18" s="170">
        <v>20</v>
      </c>
      <c r="AO18" s="169">
        <v>21</v>
      </c>
      <c r="AP18" s="171">
        <v>22</v>
      </c>
      <c r="AQ18" s="170">
        <v>23</v>
      </c>
      <c r="AR18" s="170">
        <v>24</v>
      </c>
      <c r="AS18" s="170">
        <v>25</v>
      </c>
      <c r="AT18" s="170">
        <v>26</v>
      </c>
      <c r="AU18" s="170">
        <v>27</v>
      </c>
      <c r="AV18" s="169">
        <v>28</v>
      </c>
      <c r="AW18" s="177" t="str">
        <f>IF($BC$3="暦月",IF(DAY(DATE($AD$2,$AH$2,29))=29,29,""),"")</f>
        <v/>
      </c>
      <c r="AX18" s="176" t="str">
        <f>IF($BC$3="暦月",IF(DAY(DATE($AD$2,$AH$2,30))=30,30,""),"")</f>
        <v/>
      </c>
      <c r="AY18" s="175" t="str">
        <f>IF($BC$3="暦月",IF(DAY(DATE($AD$2,$AH$2,31))=31,31,""),"")</f>
        <v/>
      </c>
      <c r="AZ18" s="642"/>
      <c r="BA18" s="643"/>
      <c r="BB18" s="648"/>
      <c r="BC18" s="649"/>
      <c r="BD18" s="625"/>
      <c r="BE18" s="626"/>
      <c r="BF18" s="626"/>
      <c r="BG18" s="626"/>
      <c r="BH18" s="638"/>
    </row>
    <row r="19" spans="2:60" ht="20.25" hidden="1" customHeight="1">
      <c r="B19" s="620"/>
      <c r="C19" s="625"/>
      <c r="D19" s="626"/>
      <c r="E19" s="627"/>
      <c r="F19" s="174"/>
      <c r="G19" s="173"/>
      <c r="H19" s="632"/>
      <c r="I19" s="635"/>
      <c r="J19" s="626"/>
      <c r="K19" s="626"/>
      <c r="L19" s="627"/>
      <c r="M19" s="635"/>
      <c r="N19" s="626"/>
      <c r="O19" s="627"/>
      <c r="P19" s="635"/>
      <c r="Q19" s="626"/>
      <c r="R19" s="626"/>
      <c r="S19" s="626"/>
      <c r="T19" s="638"/>
      <c r="U19" s="172" t="e">
        <f>WEEKDAY(DATE($AD$2,$AH$2,1))</f>
        <v>#VALUE!</v>
      </c>
      <c r="V19" s="170" t="e">
        <f>WEEKDAY(DATE($AD$2,$AH$2,2))</f>
        <v>#VALUE!</v>
      </c>
      <c r="W19" s="170" t="e">
        <f>WEEKDAY(DATE($AD$2,$AH$2,3))</f>
        <v>#VALUE!</v>
      </c>
      <c r="X19" s="170" t="e">
        <f>WEEKDAY(DATE($AD$2,$AH$2,4))</f>
        <v>#VALUE!</v>
      </c>
      <c r="Y19" s="170" t="e">
        <f>WEEKDAY(DATE($AD$2,$AH$2,5))</f>
        <v>#VALUE!</v>
      </c>
      <c r="Z19" s="170" t="e">
        <f>WEEKDAY(DATE($AD$2,$AH$2,6))</f>
        <v>#VALUE!</v>
      </c>
      <c r="AA19" s="169" t="e">
        <f>WEEKDAY(DATE($AD$2,$AH$2,7))</f>
        <v>#VALUE!</v>
      </c>
      <c r="AB19" s="171" t="e">
        <f>WEEKDAY(DATE($AD$2,$AH$2,8))</f>
        <v>#VALUE!</v>
      </c>
      <c r="AC19" s="170" t="e">
        <f>WEEKDAY(DATE($AD$2,$AH$2,9))</f>
        <v>#VALUE!</v>
      </c>
      <c r="AD19" s="170" t="e">
        <f>WEEKDAY(DATE($AD$2,$AH$2,10))</f>
        <v>#VALUE!</v>
      </c>
      <c r="AE19" s="170" t="e">
        <f>WEEKDAY(DATE($AD$2,$AH$2,11))</f>
        <v>#VALUE!</v>
      </c>
      <c r="AF19" s="170" t="e">
        <f>WEEKDAY(DATE($AD$2,$AH$2,12))</f>
        <v>#VALUE!</v>
      </c>
      <c r="AG19" s="170" t="e">
        <f>WEEKDAY(DATE($AD$2,$AH$2,13))</f>
        <v>#VALUE!</v>
      </c>
      <c r="AH19" s="169" t="e">
        <f>WEEKDAY(DATE($AD$2,$AH$2,14))</f>
        <v>#VALUE!</v>
      </c>
      <c r="AI19" s="171" t="e">
        <f>WEEKDAY(DATE($AD$2,$AH$2,15))</f>
        <v>#VALUE!</v>
      </c>
      <c r="AJ19" s="170" t="e">
        <f>WEEKDAY(DATE($AD$2,$AH$2,16))</f>
        <v>#VALUE!</v>
      </c>
      <c r="AK19" s="170" t="e">
        <f>WEEKDAY(DATE($AD$2,$AH$2,17))</f>
        <v>#VALUE!</v>
      </c>
      <c r="AL19" s="170" t="e">
        <f>WEEKDAY(DATE($AD$2,$AH$2,18))</f>
        <v>#VALUE!</v>
      </c>
      <c r="AM19" s="170" t="e">
        <f>WEEKDAY(DATE($AD$2,$AH$2,19))</f>
        <v>#VALUE!</v>
      </c>
      <c r="AN19" s="170" t="e">
        <f>WEEKDAY(DATE($AD$2,$AH$2,20))</f>
        <v>#VALUE!</v>
      </c>
      <c r="AO19" s="169" t="e">
        <f>WEEKDAY(DATE($AD$2,$AH$2,21))</f>
        <v>#VALUE!</v>
      </c>
      <c r="AP19" s="171" t="e">
        <f>WEEKDAY(DATE($AD$2,$AH$2,22))</f>
        <v>#VALUE!</v>
      </c>
      <c r="AQ19" s="170" t="e">
        <f>WEEKDAY(DATE($AD$2,$AH$2,23))</f>
        <v>#VALUE!</v>
      </c>
      <c r="AR19" s="170" t="e">
        <f>WEEKDAY(DATE($AD$2,$AH$2,24))</f>
        <v>#VALUE!</v>
      </c>
      <c r="AS19" s="170" t="e">
        <f>WEEKDAY(DATE($AD$2,$AH$2,25))</f>
        <v>#VALUE!</v>
      </c>
      <c r="AT19" s="170" t="e">
        <f>WEEKDAY(DATE($AD$2,$AH$2,26))</f>
        <v>#VALUE!</v>
      </c>
      <c r="AU19" s="170" t="e">
        <f>WEEKDAY(DATE($AD$2,$AH$2,27))</f>
        <v>#VALUE!</v>
      </c>
      <c r="AV19" s="169" t="e">
        <f>WEEKDAY(DATE($AD$2,$AH$2,28))</f>
        <v>#VALUE!</v>
      </c>
      <c r="AW19" s="171">
        <f>IF(AW18=29,WEEKDAY(DATE($AD$2,$AH$2,29)),0)</f>
        <v>0</v>
      </c>
      <c r="AX19" s="170">
        <f>IF(AX18=30,WEEKDAY(DATE($AD$2,$AH$2,30)),0)</f>
        <v>0</v>
      </c>
      <c r="AY19" s="169">
        <f>IF(AY18=31,WEEKDAY(DATE($AD$2,$AH$2,31)),0)</f>
        <v>0</v>
      </c>
      <c r="AZ19" s="642"/>
      <c r="BA19" s="643"/>
      <c r="BB19" s="648"/>
      <c r="BC19" s="649"/>
      <c r="BD19" s="625"/>
      <c r="BE19" s="626"/>
      <c r="BF19" s="626"/>
      <c r="BG19" s="626"/>
      <c r="BH19" s="638"/>
    </row>
    <row r="20" spans="2:60" ht="20.25" customHeight="1" thickBot="1">
      <c r="B20" s="621"/>
      <c r="C20" s="628"/>
      <c r="D20" s="629"/>
      <c r="E20" s="630"/>
      <c r="F20" s="168"/>
      <c r="G20" s="167"/>
      <c r="H20" s="633"/>
      <c r="I20" s="636"/>
      <c r="J20" s="629"/>
      <c r="K20" s="629"/>
      <c r="L20" s="630"/>
      <c r="M20" s="636"/>
      <c r="N20" s="629"/>
      <c r="O20" s="630"/>
      <c r="P20" s="636"/>
      <c r="Q20" s="629"/>
      <c r="R20" s="629"/>
      <c r="S20" s="629"/>
      <c r="T20" s="639"/>
      <c r="U20" s="166" t="e">
        <f t="shared" ref="U20:AV20" si="0">IF(U19=1,"日",IF(U19=2,"月",IF(U19=3,"火",IF(U19=4,"水",IF(U19=5,"木",IF(U19=6,"金","土"))))))</f>
        <v>#VALUE!</v>
      </c>
      <c r="V20" s="163" t="e">
        <f t="shared" si="0"/>
        <v>#VALUE!</v>
      </c>
      <c r="W20" s="163" t="e">
        <f t="shared" si="0"/>
        <v>#VALUE!</v>
      </c>
      <c r="X20" s="163" t="e">
        <f t="shared" si="0"/>
        <v>#VALUE!</v>
      </c>
      <c r="Y20" s="163" t="e">
        <f t="shared" si="0"/>
        <v>#VALUE!</v>
      </c>
      <c r="Z20" s="163" t="e">
        <f t="shared" si="0"/>
        <v>#VALUE!</v>
      </c>
      <c r="AA20" s="164" t="e">
        <f t="shared" si="0"/>
        <v>#VALUE!</v>
      </c>
      <c r="AB20" s="165" t="e">
        <f t="shared" si="0"/>
        <v>#VALUE!</v>
      </c>
      <c r="AC20" s="163" t="e">
        <f t="shared" si="0"/>
        <v>#VALUE!</v>
      </c>
      <c r="AD20" s="163" t="e">
        <f t="shared" si="0"/>
        <v>#VALUE!</v>
      </c>
      <c r="AE20" s="163" t="e">
        <f t="shared" si="0"/>
        <v>#VALUE!</v>
      </c>
      <c r="AF20" s="163" t="e">
        <f t="shared" si="0"/>
        <v>#VALUE!</v>
      </c>
      <c r="AG20" s="163" t="e">
        <f t="shared" si="0"/>
        <v>#VALUE!</v>
      </c>
      <c r="AH20" s="164" t="e">
        <f t="shared" si="0"/>
        <v>#VALUE!</v>
      </c>
      <c r="AI20" s="165" t="e">
        <f t="shared" si="0"/>
        <v>#VALUE!</v>
      </c>
      <c r="AJ20" s="163" t="e">
        <f t="shared" si="0"/>
        <v>#VALUE!</v>
      </c>
      <c r="AK20" s="163" t="e">
        <f t="shared" si="0"/>
        <v>#VALUE!</v>
      </c>
      <c r="AL20" s="163" t="e">
        <f t="shared" si="0"/>
        <v>#VALUE!</v>
      </c>
      <c r="AM20" s="163" t="e">
        <f t="shared" si="0"/>
        <v>#VALUE!</v>
      </c>
      <c r="AN20" s="163" t="e">
        <f t="shared" si="0"/>
        <v>#VALUE!</v>
      </c>
      <c r="AO20" s="164" t="e">
        <f t="shared" si="0"/>
        <v>#VALUE!</v>
      </c>
      <c r="AP20" s="165" t="e">
        <f t="shared" si="0"/>
        <v>#VALUE!</v>
      </c>
      <c r="AQ20" s="163" t="e">
        <f t="shared" si="0"/>
        <v>#VALUE!</v>
      </c>
      <c r="AR20" s="163" t="e">
        <f t="shared" si="0"/>
        <v>#VALUE!</v>
      </c>
      <c r="AS20" s="163" t="e">
        <f t="shared" si="0"/>
        <v>#VALUE!</v>
      </c>
      <c r="AT20" s="163" t="e">
        <f t="shared" si="0"/>
        <v>#VALUE!</v>
      </c>
      <c r="AU20" s="163" t="e">
        <f t="shared" si="0"/>
        <v>#VALUE!</v>
      </c>
      <c r="AV20" s="164" t="e">
        <f t="shared" si="0"/>
        <v>#VALUE!</v>
      </c>
      <c r="AW20" s="163" t="str">
        <f>IF(AW19=1,"日",IF(AW19=2,"月",IF(AW19=3,"火",IF(AW19=4,"水",IF(AW19=5,"木",IF(AW19=6,"金",IF(AW19=0,"","土")))))))</f>
        <v/>
      </c>
      <c r="AX20" s="163" t="str">
        <f>IF(AX19=1,"日",IF(AX19=2,"月",IF(AX19=3,"火",IF(AX19=4,"水",IF(AX19=5,"木",IF(AX19=6,"金",IF(AX19=0,"","土")))))))</f>
        <v/>
      </c>
      <c r="AY20" s="163" t="str">
        <f>IF(AY19=1,"日",IF(AY19=2,"月",IF(AY19=3,"火",IF(AY19=4,"水",IF(AY19=5,"木",IF(AY19=6,"金",IF(AY19=0,"","土")))))))</f>
        <v/>
      </c>
      <c r="AZ20" s="644"/>
      <c r="BA20" s="645"/>
      <c r="BB20" s="650"/>
      <c r="BC20" s="651"/>
      <c r="BD20" s="628"/>
      <c r="BE20" s="629"/>
      <c r="BF20" s="629"/>
      <c r="BG20" s="629"/>
      <c r="BH20" s="639"/>
    </row>
    <row r="21" spans="2:60" ht="20.25" customHeight="1">
      <c r="B21" s="162"/>
      <c r="C21" s="557"/>
      <c r="D21" s="558"/>
      <c r="E21" s="559"/>
      <c r="F21" s="161"/>
      <c r="G21" s="160"/>
      <c r="H21" s="604"/>
      <c r="I21" s="605"/>
      <c r="J21" s="606"/>
      <c r="K21" s="606"/>
      <c r="L21" s="607"/>
      <c r="M21" s="608"/>
      <c r="N21" s="609"/>
      <c r="O21" s="610"/>
      <c r="P21" s="159" t="s">
        <v>93</v>
      </c>
      <c r="Q21" s="158"/>
      <c r="R21" s="158"/>
      <c r="S21" s="157"/>
      <c r="T21" s="156"/>
      <c r="U21" s="153"/>
      <c r="V21" s="153"/>
      <c r="W21" s="153"/>
      <c r="X21" s="153"/>
      <c r="Y21" s="153"/>
      <c r="Z21" s="153"/>
      <c r="AA21" s="155"/>
      <c r="AB21" s="154"/>
      <c r="AC21" s="153"/>
      <c r="AD21" s="153"/>
      <c r="AE21" s="153"/>
      <c r="AF21" s="153"/>
      <c r="AG21" s="153"/>
      <c r="AH21" s="155"/>
      <c r="AI21" s="154"/>
      <c r="AJ21" s="153"/>
      <c r="AK21" s="153"/>
      <c r="AL21" s="153"/>
      <c r="AM21" s="153"/>
      <c r="AN21" s="153"/>
      <c r="AO21" s="155"/>
      <c r="AP21" s="154"/>
      <c r="AQ21" s="153"/>
      <c r="AR21" s="153"/>
      <c r="AS21" s="153"/>
      <c r="AT21" s="153"/>
      <c r="AU21" s="153"/>
      <c r="AV21" s="155"/>
      <c r="AW21" s="154"/>
      <c r="AX21" s="153"/>
      <c r="AY21" s="153"/>
      <c r="AZ21" s="611"/>
      <c r="BA21" s="602"/>
      <c r="BB21" s="601"/>
      <c r="BC21" s="602"/>
      <c r="BD21" s="598"/>
      <c r="BE21" s="599"/>
      <c r="BF21" s="599"/>
      <c r="BG21" s="599"/>
      <c r="BH21" s="600"/>
    </row>
    <row r="22" spans="2:60" ht="20.25" customHeight="1">
      <c r="B22" s="111">
        <v>1</v>
      </c>
      <c r="C22" s="560"/>
      <c r="D22" s="561"/>
      <c r="E22" s="562"/>
      <c r="F22" s="120">
        <f>C21</f>
        <v>0</v>
      </c>
      <c r="G22" s="119"/>
      <c r="H22" s="567"/>
      <c r="I22" s="572"/>
      <c r="J22" s="573"/>
      <c r="K22" s="573"/>
      <c r="L22" s="574"/>
      <c r="M22" s="581"/>
      <c r="N22" s="582"/>
      <c r="O22" s="583"/>
      <c r="P22" s="118" t="s">
        <v>92</v>
      </c>
      <c r="Q22" s="117"/>
      <c r="R22" s="117"/>
      <c r="S22" s="116"/>
      <c r="T22" s="115"/>
      <c r="U22" s="113" t="str">
        <f>IF(U21="","",VLOOKUP(U21,'（勤務形態一覧表）シフト記号表'!$D$6:$X$47,21,FALSE))</f>
        <v/>
      </c>
      <c r="V22" s="112" t="str">
        <f>IF(V21="","",VLOOKUP(V21,'（勤務形態一覧表）シフト記号表'!$D$6:$X$47,21,FALSE))</f>
        <v/>
      </c>
      <c r="W22" s="112" t="str">
        <f>IF(W21="","",VLOOKUP(W21,'（勤務形態一覧表）シフト記号表'!$D$6:$X$47,21,FALSE))</f>
        <v/>
      </c>
      <c r="X22" s="112" t="str">
        <f>IF(X21="","",VLOOKUP(X21,'（勤務形態一覧表）シフト記号表'!$D$6:$X$47,21,FALSE))</f>
        <v/>
      </c>
      <c r="Y22" s="112" t="str">
        <f>IF(Y21="","",VLOOKUP(Y21,'（勤務形態一覧表）シフト記号表'!$D$6:$X$47,21,FALSE))</f>
        <v/>
      </c>
      <c r="Z22" s="112" t="str">
        <f>IF(Z21="","",VLOOKUP(Z21,'（勤務形態一覧表）シフト記号表'!$D$6:$X$47,21,FALSE))</f>
        <v/>
      </c>
      <c r="AA22" s="114" t="str">
        <f>IF(AA21="","",VLOOKUP(AA21,'（勤務形態一覧表）シフト記号表'!$D$6:$X$47,21,FALSE))</f>
        <v/>
      </c>
      <c r="AB22" s="113" t="str">
        <f>IF(AB21="","",VLOOKUP(AB21,'（勤務形態一覧表）シフト記号表'!$D$6:$X$47,21,FALSE))</f>
        <v/>
      </c>
      <c r="AC22" s="112" t="str">
        <f>IF(AC21="","",VLOOKUP(AC21,'（勤務形態一覧表）シフト記号表'!$D$6:$X$47,21,FALSE))</f>
        <v/>
      </c>
      <c r="AD22" s="112" t="str">
        <f>IF(AD21="","",VLOOKUP(AD21,'（勤務形態一覧表）シフト記号表'!$D$6:$X$47,21,FALSE))</f>
        <v/>
      </c>
      <c r="AE22" s="112" t="str">
        <f>IF(AE21="","",VLOOKUP(AE21,'（勤務形態一覧表）シフト記号表'!$D$6:$X$47,21,FALSE))</f>
        <v/>
      </c>
      <c r="AF22" s="112" t="str">
        <f>IF(AF21="","",VLOOKUP(AF21,'（勤務形態一覧表）シフト記号表'!$D$6:$X$47,21,FALSE))</f>
        <v/>
      </c>
      <c r="AG22" s="112" t="str">
        <f>IF(AG21="","",VLOOKUP(AG21,'（勤務形態一覧表）シフト記号表'!$D$6:$X$47,21,FALSE))</f>
        <v/>
      </c>
      <c r="AH22" s="114" t="str">
        <f>IF(AH21="","",VLOOKUP(AH21,'（勤務形態一覧表）シフト記号表'!$D$6:$X$47,21,FALSE))</f>
        <v/>
      </c>
      <c r="AI22" s="113" t="str">
        <f>IF(AI21="","",VLOOKUP(AI21,'（勤務形態一覧表）シフト記号表'!$D$6:$X$47,21,FALSE))</f>
        <v/>
      </c>
      <c r="AJ22" s="112" t="str">
        <f>IF(AJ21="","",VLOOKUP(AJ21,'（勤務形態一覧表）シフト記号表'!$D$6:$X$47,21,FALSE))</f>
        <v/>
      </c>
      <c r="AK22" s="112" t="str">
        <f>IF(AK21="","",VLOOKUP(AK21,'（勤務形態一覧表）シフト記号表'!$D$6:$X$47,21,FALSE))</f>
        <v/>
      </c>
      <c r="AL22" s="112" t="str">
        <f>IF(AL21="","",VLOOKUP(AL21,'（勤務形態一覧表）シフト記号表'!$D$6:$X$47,21,FALSE))</f>
        <v/>
      </c>
      <c r="AM22" s="112" t="str">
        <f>IF(AM21="","",VLOOKUP(AM21,'（勤務形態一覧表）シフト記号表'!$D$6:$X$47,21,FALSE))</f>
        <v/>
      </c>
      <c r="AN22" s="112" t="str">
        <f>IF(AN21="","",VLOOKUP(AN21,'（勤務形態一覧表）シフト記号表'!$D$6:$X$47,21,FALSE))</f>
        <v/>
      </c>
      <c r="AO22" s="114" t="str">
        <f>IF(AO21="","",VLOOKUP(AO21,'（勤務形態一覧表）シフト記号表'!$D$6:$X$47,21,FALSE))</f>
        <v/>
      </c>
      <c r="AP22" s="113" t="str">
        <f>IF(AP21="","",VLOOKUP(AP21,'（勤務形態一覧表）シフト記号表'!$D$6:$X$47,21,FALSE))</f>
        <v/>
      </c>
      <c r="AQ22" s="112" t="str">
        <f>IF(AQ21="","",VLOOKUP(AQ21,'（勤務形態一覧表）シフト記号表'!$D$6:$X$47,21,FALSE))</f>
        <v/>
      </c>
      <c r="AR22" s="112" t="str">
        <f>IF(AR21="","",VLOOKUP(AR21,'（勤務形態一覧表）シフト記号表'!$D$6:$X$47,21,FALSE))</f>
        <v/>
      </c>
      <c r="AS22" s="112" t="str">
        <f>IF(AS21="","",VLOOKUP(AS21,'（勤務形態一覧表）シフト記号表'!$D$6:$X$47,21,FALSE))</f>
        <v/>
      </c>
      <c r="AT22" s="112" t="str">
        <f>IF(AT21="","",VLOOKUP(AT21,'（勤務形態一覧表）シフト記号表'!$D$6:$X$47,21,FALSE))</f>
        <v/>
      </c>
      <c r="AU22" s="112" t="str">
        <f>IF(AU21="","",VLOOKUP(AU21,'（勤務形態一覧表）シフト記号表'!$D$6:$X$47,21,FALSE))</f>
        <v/>
      </c>
      <c r="AV22" s="114" t="str">
        <f>IF(AV21="","",VLOOKUP(AV21,'（勤務形態一覧表）シフト記号表'!$D$6:$X$47,21,FALSE))</f>
        <v/>
      </c>
      <c r="AW22" s="113" t="str">
        <f>IF(AW21="","",VLOOKUP(AW21,'（勤務形態一覧表）シフト記号表'!$D$6:$X$47,21,FALSE))</f>
        <v/>
      </c>
      <c r="AX22" s="112" t="str">
        <f>IF(AX21="","",VLOOKUP(AX21,'（勤務形態一覧表）シフト記号表'!$D$6:$X$47,21,FALSE))</f>
        <v/>
      </c>
      <c r="AY22" s="112" t="str">
        <f>IF(AY21="","",VLOOKUP(AY21,'（勤務形態一覧表）シフト記号表'!$D$6:$X$47,21,FALSE))</f>
        <v/>
      </c>
      <c r="AZ22" s="549">
        <f>IF($BC$3="４週",SUM(U22:AV22),IF($BC$3="暦月",SUM(U22:AY22),""))</f>
        <v>0</v>
      </c>
      <c r="BA22" s="550"/>
      <c r="BB22" s="551">
        <f>IF($BC$3="４週",AZ22/4,IF($BC$3="暦月",(AZ22/($BC$8/7)),""))</f>
        <v>0</v>
      </c>
      <c r="BC22" s="550"/>
      <c r="BD22" s="543"/>
      <c r="BE22" s="544"/>
      <c r="BF22" s="544"/>
      <c r="BG22" s="544"/>
      <c r="BH22" s="545"/>
    </row>
    <row r="23" spans="2:60" ht="20.25" customHeight="1">
      <c r="B23" s="135"/>
      <c r="C23" s="588"/>
      <c r="D23" s="589"/>
      <c r="E23" s="590"/>
      <c r="F23" s="134"/>
      <c r="G23" s="133">
        <f>C21</f>
        <v>0</v>
      </c>
      <c r="H23" s="591"/>
      <c r="I23" s="592"/>
      <c r="J23" s="593"/>
      <c r="K23" s="593"/>
      <c r="L23" s="594"/>
      <c r="M23" s="595"/>
      <c r="N23" s="596"/>
      <c r="O23" s="597"/>
      <c r="P23" s="143" t="s">
        <v>91</v>
      </c>
      <c r="Q23" s="142"/>
      <c r="R23" s="142"/>
      <c r="S23" s="148"/>
      <c r="T23" s="147"/>
      <c r="U23" s="103" t="str">
        <f>IF(U21="","",VLOOKUP(U21,'（勤務形態一覧表）シフト記号表'!$D$6:$Z$47,23,FALSE))</f>
        <v/>
      </c>
      <c r="V23" s="102" t="str">
        <f>IF(V21="","",VLOOKUP(V21,'（勤務形態一覧表）シフト記号表'!$D$6:$Z$47,23,FALSE))</f>
        <v/>
      </c>
      <c r="W23" s="102" t="str">
        <f>IF(W21="","",VLOOKUP(W21,'（勤務形態一覧表）シフト記号表'!$D$6:$Z$47,23,FALSE))</f>
        <v/>
      </c>
      <c r="X23" s="102" t="str">
        <f>IF(X21="","",VLOOKUP(X21,'（勤務形態一覧表）シフト記号表'!$D$6:$Z$47,23,FALSE))</f>
        <v/>
      </c>
      <c r="Y23" s="102" t="str">
        <f>IF(Y21="","",VLOOKUP(Y21,'（勤務形態一覧表）シフト記号表'!$D$6:$Z$47,23,FALSE))</f>
        <v/>
      </c>
      <c r="Z23" s="102" t="str">
        <f>IF(Z21="","",VLOOKUP(Z21,'（勤務形態一覧表）シフト記号表'!$D$6:$Z$47,23,FALSE))</f>
        <v/>
      </c>
      <c r="AA23" s="104" t="str">
        <f>IF(AA21="","",VLOOKUP(AA21,'（勤務形態一覧表）シフト記号表'!$D$6:$Z$47,23,FALSE))</f>
        <v/>
      </c>
      <c r="AB23" s="103" t="str">
        <f>IF(AB21="","",VLOOKUP(AB21,'（勤務形態一覧表）シフト記号表'!$D$6:$Z$47,23,FALSE))</f>
        <v/>
      </c>
      <c r="AC23" s="102" t="str">
        <f>IF(AC21="","",VLOOKUP(AC21,'（勤務形態一覧表）シフト記号表'!$D$6:$Z$47,23,FALSE))</f>
        <v/>
      </c>
      <c r="AD23" s="102" t="str">
        <f>IF(AD21="","",VLOOKUP(AD21,'（勤務形態一覧表）シフト記号表'!$D$6:$Z$47,23,FALSE))</f>
        <v/>
      </c>
      <c r="AE23" s="102" t="str">
        <f>IF(AE21="","",VLOOKUP(AE21,'（勤務形態一覧表）シフト記号表'!$D$6:$Z$47,23,FALSE))</f>
        <v/>
      </c>
      <c r="AF23" s="102" t="str">
        <f>IF(AF21="","",VLOOKUP(AF21,'（勤務形態一覧表）シフト記号表'!$D$6:$Z$47,23,FALSE))</f>
        <v/>
      </c>
      <c r="AG23" s="102" t="str">
        <f>IF(AG21="","",VLOOKUP(AG21,'（勤務形態一覧表）シフト記号表'!$D$6:$Z$47,23,FALSE))</f>
        <v/>
      </c>
      <c r="AH23" s="104" t="str">
        <f>IF(AH21="","",VLOOKUP(AH21,'（勤務形態一覧表）シフト記号表'!$D$6:$Z$47,23,FALSE))</f>
        <v/>
      </c>
      <c r="AI23" s="103" t="str">
        <f>IF(AI21="","",VLOOKUP(AI21,'（勤務形態一覧表）シフト記号表'!$D$6:$Z$47,23,FALSE))</f>
        <v/>
      </c>
      <c r="AJ23" s="102" t="str">
        <f>IF(AJ21="","",VLOOKUP(AJ21,'（勤務形態一覧表）シフト記号表'!$D$6:$Z$47,23,FALSE))</f>
        <v/>
      </c>
      <c r="AK23" s="102" t="str">
        <f>IF(AK21="","",VLOOKUP(AK21,'（勤務形態一覧表）シフト記号表'!$D$6:$Z$47,23,FALSE))</f>
        <v/>
      </c>
      <c r="AL23" s="102" t="str">
        <f>IF(AL21="","",VLOOKUP(AL21,'（勤務形態一覧表）シフト記号表'!$D$6:$Z$47,23,FALSE))</f>
        <v/>
      </c>
      <c r="AM23" s="102" t="str">
        <f>IF(AM21="","",VLOOKUP(AM21,'（勤務形態一覧表）シフト記号表'!$D$6:$Z$47,23,FALSE))</f>
        <v/>
      </c>
      <c r="AN23" s="102" t="str">
        <f>IF(AN21="","",VLOOKUP(AN21,'（勤務形態一覧表）シフト記号表'!$D$6:$Z$47,23,FALSE))</f>
        <v/>
      </c>
      <c r="AO23" s="104" t="str">
        <f>IF(AO21="","",VLOOKUP(AO21,'（勤務形態一覧表）シフト記号表'!$D$6:$Z$47,23,FALSE))</f>
        <v/>
      </c>
      <c r="AP23" s="103" t="str">
        <f>IF(AP21="","",VLOOKUP(AP21,'（勤務形態一覧表）シフト記号表'!$D$6:$Z$47,23,FALSE))</f>
        <v/>
      </c>
      <c r="AQ23" s="102" t="str">
        <f>IF(AQ21="","",VLOOKUP(AQ21,'（勤務形態一覧表）シフト記号表'!$D$6:$Z$47,23,FALSE))</f>
        <v/>
      </c>
      <c r="AR23" s="102" t="str">
        <f>IF(AR21="","",VLOOKUP(AR21,'（勤務形態一覧表）シフト記号表'!$D$6:$Z$47,23,FALSE))</f>
        <v/>
      </c>
      <c r="AS23" s="102" t="str">
        <f>IF(AS21="","",VLOOKUP(AS21,'（勤務形態一覧表）シフト記号表'!$D$6:$Z$47,23,FALSE))</f>
        <v/>
      </c>
      <c r="AT23" s="102" t="str">
        <f>IF(AT21="","",VLOOKUP(AT21,'（勤務形態一覧表）シフト記号表'!$D$6:$Z$47,23,FALSE))</f>
        <v/>
      </c>
      <c r="AU23" s="102" t="str">
        <f>IF(AU21="","",VLOOKUP(AU21,'（勤務形態一覧表）シフト記号表'!$D$6:$Z$47,23,FALSE))</f>
        <v/>
      </c>
      <c r="AV23" s="104" t="str">
        <f>IF(AV21="","",VLOOKUP(AV21,'（勤務形態一覧表）シフト記号表'!$D$6:$Z$47,23,FALSE))</f>
        <v/>
      </c>
      <c r="AW23" s="103" t="str">
        <f>IF(AW21="","",VLOOKUP(AW21,'（勤務形態一覧表）シフト記号表'!$D$6:$Z$47,23,FALSE))</f>
        <v/>
      </c>
      <c r="AX23" s="102" t="str">
        <f>IF(AX21="","",VLOOKUP(AX21,'（勤務形態一覧表）シフト記号表'!$D$6:$Z$47,23,FALSE))</f>
        <v/>
      </c>
      <c r="AY23" s="102" t="str">
        <f>IF(AY21="","",VLOOKUP(AY21,'（勤務形態一覧表）シフト記号表'!$D$6:$Z$47,23,FALSE))</f>
        <v/>
      </c>
      <c r="AZ23" s="552">
        <f>IF($BC$3="４週",SUM(U23:AV23),IF($BC$3="暦月",SUM(U23:AY23),""))</f>
        <v>0</v>
      </c>
      <c r="BA23" s="553"/>
      <c r="BB23" s="554">
        <f>IF($BC$3="４週",AZ23/4,IF($BC$3="暦月",(AZ23/($BC$8/7)),""))</f>
        <v>0</v>
      </c>
      <c r="BC23" s="553"/>
      <c r="BD23" s="546"/>
      <c r="BE23" s="547"/>
      <c r="BF23" s="547"/>
      <c r="BG23" s="547"/>
      <c r="BH23" s="548"/>
    </row>
    <row r="24" spans="2:60" ht="20.25" customHeight="1">
      <c r="B24" s="128"/>
      <c r="C24" s="557"/>
      <c r="D24" s="558"/>
      <c r="E24" s="559"/>
      <c r="F24" s="152"/>
      <c r="G24" s="151"/>
      <c r="H24" s="603"/>
      <c r="I24" s="569"/>
      <c r="J24" s="570"/>
      <c r="K24" s="570"/>
      <c r="L24" s="571"/>
      <c r="M24" s="578"/>
      <c r="N24" s="579"/>
      <c r="O24" s="580"/>
      <c r="P24" s="139" t="s">
        <v>93</v>
      </c>
      <c r="Q24" s="146"/>
      <c r="R24" s="146"/>
      <c r="S24" s="145"/>
      <c r="T24" s="144"/>
      <c r="U24" s="122"/>
      <c r="V24" s="121"/>
      <c r="W24" s="121"/>
      <c r="X24" s="121"/>
      <c r="Y24" s="121"/>
      <c r="Z24" s="121"/>
      <c r="AA24" s="123"/>
      <c r="AB24" s="122"/>
      <c r="AC24" s="121"/>
      <c r="AD24" s="121"/>
      <c r="AE24" s="121"/>
      <c r="AF24" s="121"/>
      <c r="AG24" s="121"/>
      <c r="AH24" s="123"/>
      <c r="AI24" s="122"/>
      <c r="AJ24" s="121"/>
      <c r="AK24" s="121"/>
      <c r="AL24" s="121"/>
      <c r="AM24" s="121"/>
      <c r="AN24" s="121"/>
      <c r="AO24" s="123"/>
      <c r="AP24" s="122"/>
      <c r="AQ24" s="121"/>
      <c r="AR24" s="121"/>
      <c r="AS24" s="121"/>
      <c r="AT24" s="121"/>
      <c r="AU24" s="121"/>
      <c r="AV24" s="123"/>
      <c r="AW24" s="122"/>
      <c r="AX24" s="121"/>
      <c r="AY24" s="121"/>
      <c r="AZ24" s="587"/>
      <c r="BA24" s="556"/>
      <c r="BB24" s="555"/>
      <c r="BC24" s="556"/>
      <c r="BD24" s="540"/>
      <c r="BE24" s="541"/>
      <c r="BF24" s="541"/>
      <c r="BG24" s="541"/>
      <c r="BH24" s="542"/>
    </row>
    <row r="25" spans="2:60" ht="20.25" customHeight="1">
      <c r="B25" s="111">
        <f>B22+1</f>
        <v>2</v>
      </c>
      <c r="C25" s="560"/>
      <c r="D25" s="561"/>
      <c r="E25" s="562"/>
      <c r="F25" s="120">
        <f>C24</f>
        <v>0</v>
      </c>
      <c r="G25" s="119"/>
      <c r="H25" s="567"/>
      <c r="I25" s="572"/>
      <c r="J25" s="573"/>
      <c r="K25" s="573"/>
      <c r="L25" s="574"/>
      <c r="M25" s="581"/>
      <c r="N25" s="582"/>
      <c r="O25" s="583"/>
      <c r="P25" s="118" t="s">
        <v>92</v>
      </c>
      <c r="Q25" s="117"/>
      <c r="R25" s="117"/>
      <c r="S25" s="116"/>
      <c r="T25" s="115"/>
      <c r="U25" s="113" t="str">
        <f>IF(U24="","",VLOOKUP(U24,'（勤務形態一覧表）シフト記号表'!$D$6:$X$47,21,FALSE))</f>
        <v/>
      </c>
      <c r="V25" s="112" t="str">
        <f>IF(V24="","",VLOOKUP(V24,'（勤務形態一覧表）シフト記号表'!$D$6:$X$47,21,FALSE))</f>
        <v/>
      </c>
      <c r="W25" s="112" t="str">
        <f>IF(W24="","",VLOOKUP(W24,'（勤務形態一覧表）シフト記号表'!$D$6:$X$47,21,FALSE))</f>
        <v/>
      </c>
      <c r="X25" s="112" t="str">
        <f>IF(X24="","",VLOOKUP(X24,'（勤務形態一覧表）シフト記号表'!$D$6:$X$47,21,FALSE))</f>
        <v/>
      </c>
      <c r="Y25" s="112" t="str">
        <f>IF(Y24="","",VLOOKUP(Y24,'（勤務形態一覧表）シフト記号表'!$D$6:$X$47,21,FALSE))</f>
        <v/>
      </c>
      <c r="Z25" s="112" t="str">
        <f>IF(Z24="","",VLOOKUP(Z24,'（勤務形態一覧表）シフト記号表'!$D$6:$X$47,21,FALSE))</f>
        <v/>
      </c>
      <c r="AA25" s="114" t="str">
        <f>IF(AA24="","",VLOOKUP(AA24,'（勤務形態一覧表）シフト記号表'!$D$6:$X$47,21,FALSE))</f>
        <v/>
      </c>
      <c r="AB25" s="113" t="str">
        <f>IF(AB24="","",VLOOKUP(AB24,'（勤務形態一覧表）シフト記号表'!$D$6:$X$47,21,FALSE))</f>
        <v/>
      </c>
      <c r="AC25" s="112" t="str">
        <f>IF(AC24="","",VLOOKUP(AC24,'（勤務形態一覧表）シフト記号表'!$D$6:$X$47,21,FALSE))</f>
        <v/>
      </c>
      <c r="AD25" s="112" t="str">
        <f>IF(AD24="","",VLOOKUP(AD24,'（勤務形態一覧表）シフト記号表'!$D$6:$X$47,21,FALSE))</f>
        <v/>
      </c>
      <c r="AE25" s="112" t="str">
        <f>IF(AE24="","",VLOOKUP(AE24,'（勤務形態一覧表）シフト記号表'!$D$6:$X$47,21,FALSE))</f>
        <v/>
      </c>
      <c r="AF25" s="112" t="str">
        <f>IF(AF24="","",VLOOKUP(AF24,'（勤務形態一覧表）シフト記号表'!$D$6:$X$47,21,FALSE))</f>
        <v/>
      </c>
      <c r="AG25" s="112" t="str">
        <f>IF(AG24="","",VLOOKUP(AG24,'（勤務形態一覧表）シフト記号表'!$D$6:$X$47,21,FALSE))</f>
        <v/>
      </c>
      <c r="AH25" s="114" t="str">
        <f>IF(AH24="","",VLOOKUP(AH24,'（勤務形態一覧表）シフト記号表'!$D$6:$X$47,21,FALSE))</f>
        <v/>
      </c>
      <c r="AI25" s="113" t="str">
        <f>IF(AI24="","",VLOOKUP(AI24,'（勤務形態一覧表）シフト記号表'!$D$6:$X$47,21,FALSE))</f>
        <v/>
      </c>
      <c r="AJ25" s="112" t="str">
        <f>IF(AJ24="","",VLOOKUP(AJ24,'（勤務形態一覧表）シフト記号表'!$D$6:$X$47,21,FALSE))</f>
        <v/>
      </c>
      <c r="AK25" s="112" t="str">
        <f>IF(AK24="","",VLOOKUP(AK24,'（勤務形態一覧表）シフト記号表'!$D$6:$X$47,21,FALSE))</f>
        <v/>
      </c>
      <c r="AL25" s="112" t="str">
        <f>IF(AL24="","",VLOOKUP(AL24,'（勤務形態一覧表）シフト記号表'!$D$6:$X$47,21,FALSE))</f>
        <v/>
      </c>
      <c r="AM25" s="112" t="str">
        <f>IF(AM24="","",VLOOKUP(AM24,'（勤務形態一覧表）シフト記号表'!$D$6:$X$47,21,FALSE))</f>
        <v/>
      </c>
      <c r="AN25" s="112" t="str">
        <f>IF(AN24="","",VLOOKUP(AN24,'（勤務形態一覧表）シフト記号表'!$D$6:$X$47,21,FALSE))</f>
        <v/>
      </c>
      <c r="AO25" s="114" t="str">
        <f>IF(AO24="","",VLOOKUP(AO24,'（勤務形態一覧表）シフト記号表'!$D$6:$X$47,21,FALSE))</f>
        <v/>
      </c>
      <c r="AP25" s="113" t="str">
        <f>IF(AP24="","",VLOOKUP(AP24,'（勤務形態一覧表）シフト記号表'!$D$6:$X$47,21,FALSE))</f>
        <v/>
      </c>
      <c r="AQ25" s="112" t="str">
        <f>IF(AQ24="","",VLOOKUP(AQ24,'（勤務形態一覧表）シフト記号表'!$D$6:$X$47,21,FALSE))</f>
        <v/>
      </c>
      <c r="AR25" s="112" t="str">
        <f>IF(AR24="","",VLOOKUP(AR24,'（勤務形態一覧表）シフト記号表'!$D$6:$X$47,21,FALSE))</f>
        <v/>
      </c>
      <c r="AS25" s="112" t="str">
        <f>IF(AS24="","",VLOOKUP(AS24,'（勤務形態一覧表）シフト記号表'!$D$6:$X$47,21,FALSE))</f>
        <v/>
      </c>
      <c r="AT25" s="112" t="str">
        <f>IF(AT24="","",VLOOKUP(AT24,'（勤務形態一覧表）シフト記号表'!$D$6:$X$47,21,FALSE))</f>
        <v/>
      </c>
      <c r="AU25" s="112" t="str">
        <f>IF(AU24="","",VLOOKUP(AU24,'（勤務形態一覧表）シフト記号表'!$D$6:$X$47,21,FALSE))</f>
        <v/>
      </c>
      <c r="AV25" s="114" t="str">
        <f>IF(AV24="","",VLOOKUP(AV24,'（勤務形態一覧表）シフト記号表'!$D$6:$X$47,21,FALSE))</f>
        <v/>
      </c>
      <c r="AW25" s="113" t="str">
        <f>IF(AW24="","",VLOOKUP(AW24,'（勤務形態一覧表）シフト記号表'!$D$6:$X$47,21,FALSE))</f>
        <v/>
      </c>
      <c r="AX25" s="112" t="str">
        <f>IF(AX24="","",VLOOKUP(AX24,'（勤務形態一覧表）シフト記号表'!$D$6:$X$47,21,FALSE))</f>
        <v/>
      </c>
      <c r="AY25" s="112" t="str">
        <f>IF(AY24="","",VLOOKUP(AY24,'（勤務形態一覧表）シフト記号表'!$D$6:$X$47,21,FALSE))</f>
        <v/>
      </c>
      <c r="AZ25" s="549">
        <f>IF($BC$3="４週",SUM(U25:AV25),IF($BC$3="暦月",SUM(U25:AY25),""))</f>
        <v>0</v>
      </c>
      <c r="BA25" s="550"/>
      <c r="BB25" s="551">
        <f>IF($BC$3="４週",AZ25/4,IF($BC$3="暦月",(AZ25/($BC$8/7)),""))</f>
        <v>0</v>
      </c>
      <c r="BC25" s="550"/>
      <c r="BD25" s="543"/>
      <c r="BE25" s="544"/>
      <c r="BF25" s="544"/>
      <c r="BG25" s="544"/>
      <c r="BH25" s="545"/>
    </row>
    <row r="26" spans="2:60" ht="20.25" customHeight="1">
      <c r="B26" s="135"/>
      <c r="C26" s="588"/>
      <c r="D26" s="589"/>
      <c r="E26" s="590"/>
      <c r="F26" s="134"/>
      <c r="G26" s="133">
        <f>C24</f>
        <v>0</v>
      </c>
      <c r="H26" s="591"/>
      <c r="I26" s="592"/>
      <c r="J26" s="593"/>
      <c r="K26" s="593"/>
      <c r="L26" s="594"/>
      <c r="M26" s="595"/>
      <c r="N26" s="596"/>
      <c r="O26" s="597"/>
      <c r="P26" s="143" t="s">
        <v>91</v>
      </c>
      <c r="Q26" s="142"/>
      <c r="R26" s="142"/>
      <c r="S26" s="148"/>
      <c r="T26" s="147"/>
      <c r="U26" s="103" t="str">
        <f>IF(U24="","",VLOOKUP(U24,'（勤務形態一覧表）シフト記号表'!$D$6:$Z$47,23,FALSE))</f>
        <v/>
      </c>
      <c r="V26" s="102" t="str">
        <f>IF(V24="","",VLOOKUP(V24,'（勤務形態一覧表）シフト記号表'!$D$6:$Z$47,23,FALSE))</f>
        <v/>
      </c>
      <c r="W26" s="102" t="str">
        <f>IF(W24="","",VLOOKUP(W24,'（勤務形態一覧表）シフト記号表'!$D$6:$Z$47,23,FALSE))</f>
        <v/>
      </c>
      <c r="X26" s="102" t="str">
        <f>IF(X24="","",VLOOKUP(X24,'（勤務形態一覧表）シフト記号表'!$D$6:$Z$47,23,FALSE))</f>
        <v/>
      </c>
      <c r="Y26" s="102" t="str">
        <f>IF(Y24="","",VLOOKUP(Y24,'（勤務形態一覧表）シフト記号表'!$D$6:$Z$47,23,FALSE))</f>
        <v/>
      </c>
      <c r="Z26" s="102" t="str">
        <f>IF(Z24="","",VLOOKUP(Z24,'（勤務形態一覧表）シフト記号表'!$D$6:$Z$47,23,FALSE))</f>
        <v/>
      </c>
      <c r="AA26" s="104" t="str">
        <f>IF(AA24="","",VLOOKUP(AA24,'（勤務形態一覧表）シフト記号表'!$D$6:$Z$47,23,FALSE))</f>
        <v/>
      </c>
      <c r="AB26" s="103" t="str">
        <f>IF(AB24="","",VLOOKUP(AB24,'（勤務形態一覧表）シフト記号表'!$D$6:$Z$47,23,FALSE))</f>
        <v/>
      </c>
      <c r="AC26" s="102" t="str">
        <f>IF(AC24="","",VLOOKUP(AC24,'（勤務形態一覧表）シフト記号表'!$D$6:$Z$47,23,FALSE))</f>
        <v/>
      </c>
      <c r="AD26" s="102" t="str">
        <f>IF(AD24="","",VLOOKUP(AD24,'（勤務形態一覧表）シフト記号表'!$D$6:$Z$47,23,FALSE))</f>
        <v/>
      </c>
      <c r="AE26" s="102" t="str">
        <f>IF(AE24="","",VLOOKUP(AE24,'（勤務形態一覧表）シフト記号表'!$D$6:$Z$47,23,FALSE))</f>
        <v/>
      </c>
      <c r="AF26" s="102" t="str">
        <f>IF(AF24="","",VLOOKUP(AF24,'（勤務形態一覧表）シフト記号表'!$D$6:$Z$47,23,FALSE))</f>
        <v/>
      </c>
      <c r="AG26" s="102" t="str">
        <f>IF(AG24="","",VLOOKUP(AG24,'（勤務形態一覧表）シフト記号表'!$D$6:$Z$47,23,FALSE))</f>
        <v/>
      </c>
      <c r="AH26" s="104" t="str">
        <f>IF(AH24="","",VLOOKUP(AH24,'（勤務形態一覧表）シフト記号表'!$D$6:$Z$47,23,FALSE))</f>
        <v/>
      </c>
      <c r="AI26" s="103" t="str">
        <f>IF(AI24="","",VLOOKUP(AI24,'（勤務形態一覧表）シフト記号表'!$D$6:$Z$47,23,FALSE))</f>
        <v/>
      </c>
      <c r="AJ26" s="102" t="str">
        <f>IF(AJ24="","",VLOOKUP(AJ24,'（勤務形態一覧表）シフト記号表'!$D$6:$Z$47,23,FALSE))</f>
        <v/>
      </c>
      <c r="AK26" s="102" t="str">
        <f>IF(AK24="","",VLOOKUP(AK24,'（勤務形態一覧表）シフト記号表'!$D$6:$Z$47,23,FALSE))</f>
        <v/>
      </c>
      <c r="AL26" s="102" t="str">
        <f>IF(AL24="","",VLOOKUP(AL24,'（勤務形態一覧表）シフト記号表'!$D$6:$Z$47,23,FALSE))</f>
        <v/>
      </c>
      <c r="AM26" s="102" t="str">
        <f>IF(AM24="","",VLOOKUP(AM24,'（勤務形態一覧表）シフト記号表'!$D$6:$Z$47,23,FALSE))</f>
        <v/>
      </c>
      <c r="AN26" s="102" t="str">
        <f>IF(AN24="","",VLOOKUP(AN24,'（勤務形態一覧表）シフト記号表'!$D$6:$Z$47,23,FALSE))</f>
        <v/>
      </c>
      <c r="AO26" s="104" t="str">
        <f>IF(AO24="","",VLOOKUP(AO24,'（勤務形態一覧表）シフト記号表'!$D$6:$Z$47,23,FALSE))</f>
        <v/>
      </c>
      <c r="AP26" s="103" t="str">
        <f>IF(AP24="","",VLOOKUP(AP24,'（勤務形態一覧表）シフト記号表'!$D$6:$Z$47,23,FALSE))</f>
        <v/>
      </c>
      <c r="AQ26" s="102" t="str">
        <f>IF(AQ24="","",VLOOKUP(AQ24,'（勤務形態一覧表）シフト記号表'!$D$6:$Z$47,23,FALSE))</f>
        <v/>
      </c>
      <c r="AR26" s="102" t="str">
        <f>IF(AR24="","",VLOOKUP(AR24,'（勤務形態一覧表）シフト記号表'!$D$6:$Z$47,23,FALSE))</f>
        <v/>
      </c>
      <c r="AS26" s="102" t="str">
        <f>IF(AS24="","",VLOOKUP(AS24,'（勤務形態一覧表）シフト記号表'!$D$6:$Z$47,23,FALSE))</f>
        <v/>
      </c>
      <c r="AT26" s="102" t="str">
        <f>IF(AT24="","",VLOOKUP(AT24,'（勤務形態一覧表）シフト記号表'!$D$6:$Z$47,23,FALSE))</f>
        <v/>
      </c>
      <c r="AU26" s="102" t="str">
        <f>IF(AU24="","",VLOOKUP(AU24,'（勤務形態一覧表）シフト記号表'!$D$6:$Z$47,23,FALSE))</f>
        <v/>
      </c>
      <c r="AV26" s="104" t="str">
        <f>IF(AV24="","",VLOOKUP(AV24,'（勤務形態一覧表）シフト記号表'!$D$6:$Z$47,23,FALSE))</f>
        <v/>
      </c>
      <c r="AW26" s="103" t="str">
        <f>IF(AW24="","",VLOOKUP(AW24,'（勤務形態一覧表）シフト記号表'!$D$6:$Z$47,23,FALSE))</f>
        <v/>
      </c>
      <c r="AX26" s="102" t="str">
        <f>IF(AX24="","",VLOOKUP(AX24,'（勤務形態一覧表）シフト記号表'!$D$6:$Z$47,23,FALSE))</f>
        <v/>
      </c>
      <c r="AY26" s="102" t="str">
        <f>IF(AY24="","",VLOOKUP(AY24,'（勤務形態一覧表）シフト記号表'!$D$6:$Z$47,23,FALSE))</f>
        <v/>
      </c>
      <c r="AZ26" s="552">
        <f>IF($BC$3="４週",SUM(U26:AV26),IF($BC$3="暦月",SUM(U26:AY26),""))</f>
        <v>0</v>
      </c>
      <c r="BA26" s="553"/>
      <c r="BB26" s="554">
        <f>IF($BC$3="４週",AZ26/4,IF($BC$3="暦月",(AZ26/($BC$8/7)),""))</f>
        <v>0</v>
      </c>
      <c r="BC26" s="553"/>
      <c r="BD26" s="546"/>
      <c r="BE26" s="547"/>
      <c r="BF26" s="547"/>
      <c r="BG26" s="547"/>
      <c r="BH26" s="548"/>
    </row>
    <row r="27" spans="2:60" ht="20.25" customHeight="1">
      <c r="B27" s="128"/>
      <c r="C27" s="557"/>
      <c r="D27" s="558"/>
      <c r="E27" s="559"/>
      <c r="F27" s="120"/>
      <c r="G27" s="119"/>
      <c r="H27" s="566"/>
      <c r="I27" s="569"/>
      <c r="J27" s="570"/>
      <c r="K27" s="570"/>
      <c r="L27" s="571"/>
      <c r="M27" s="578"/>
      <c r="N27" s="579"/>
      <c r="O27" s="580"/>
      <c r="P27" s="139" t="s">
        <v>93</v>
      </c>
      <c r="Q27" s="146"/>
      <c r="R27" s="146"/>
      <c r="S27" s="145"/>
      <c r="T27" s="144"/>
      <c r="U27" s="122"/>
      <c r="V27" s="121"/>
      <c r="W27" s="121"/>
      <c r="X27" s="121"/>
      <c r="Y27" s="121"/>
      <c r="Z27" s="121"/>
      <c r="AA27" s="123"/>
      <c r="AB27" s="122"/>
      <c r="AC27" s="121"/>
      <c r="AD27" s="121"/>
      <c r="AE27" s="121"/>
      <c r="AF27" s="121"/>
      <c r="AG27" s="121"/>
      <c r="AH27" s="123"/>
      <c r="AI27" s="122"/>
      <c r="AJ27" s="121"/>
      <c r="AK27" s="121"/>
      <c r="AL27" s="121"/>
      <c r="AM27" s="121"/>
      <c r="AN27" s="121"/>
      <c r="AO27" s="123"/>
      <c r="AP27" s="122"/>
      <c r="AQ27" s="121"/>
      <c r="AR27" s="121"/>
      <c r="AS27" s="121"/>
      <c r="AT27" s="121"/>
      <c r="AU27" s="121"/>
      <c r="AV27" s="123"/>
      <c r="AW27" s="122"/>
      <c r="AX27" s="121"/>
      <c r="AY27" s="121"/>
      <c r="AZ27" s="587"/>
      <c r="BA27" s="556"/>
      <c r="BB27" s="555"/>
      <c r="BC27" s="556"/>
      <c r="BD27" s="540"/>
      <c r="BE27" s="541"/>
      <c r="BF27" s="541"/>
      <c r="BG27" s="541"/>
      <c r="BH27" s="542"/>
    </row>
    <row r="28" spans="2:60" ht="20.25" customHeight="1">
      <c r="B28" s="111">
        <f>B25+1</f>
        <v>3</v>
      </c>
      <c r="C28" s="560"/>
      <c r="D28" s="561"/>
      <c r="E28" s="562"/>
      <c r="F28" s="120">
        <f>C27</f>
        <v>0</v>
      </c>
      <c r="G28" s="119"/>
      <c r="H28" s="567"/>
      <c r="I28" s="572"/>
      <c r="J28" s="573"/>
      <c r="K28" s="573"/>
      <c r="L28" s="574"/>
      <c r="M28" s="581"/>
      <c r="N28" s="582"/>
      <c r="O28" s="583"/>
      <c r="P28" s="118" t="s">
        <v>92</v>
      </c>
      <c r="Q28" s="117"/>
      <c r="R28" s="117"/>
      <c r="S28" s="116"/>
      <c r="T28" s="115"/>
      <c r="U28" s="113" t="str">
        <f>IF(U27="","",VLOOKUP(U27,'（勤務形態一覧表）シフト記号表'!$D$6:$X$47,21,FALSE))</f>
        <v/>
      </c>
      <c r="V28" s="112" t="str">
        <f>IF(V27="","",VLOOKUP(V27,'（勤務形態一覧表）シフト記号表'!$D$6:$X$47,21,FALSE))</f>
        <v/>
      </c>
      <c r="W28" s="112" t="str">
        <f>IF(W27="","",VLOOKUP(W27,'（勤務形態一覧表）シフト記号表'!$D$6:$X$47,21,FALSE))</f>
        <v/>
      </c>
      <c r="X28" s="112" t="str">
        <f>IF(X27="","",VLOOKUP(X27,'（勤務形態一覧表）シフト記号表'!$D$6:$X$47,21,FALSE))</f>
        <v/>
      </c>
      <c r="Y28" s="112" t="str">
        <f>IF(Y27="","",VLOOKUP(Y27,'（勤務形態一覧表）シフト記号表'!$D$6:$X$47,21,FALSE))</f>
        <v/>
      </c>
      <c r="Z28" s="112" t="str">
        <f>IF(Z27="","",VLOOKUP(Z27,'（勤務形態一覧表）シフト記号表'!$D$6:$X$47,21,FALSE))</f>
        <v/>
      </c>
      <c r="AA28" s="114" t="str">
        <f>IF(AA27="","",VLOOKUP(AA27,'（勤務形態一覧表）シフト記号表'!$D$6:$X$47,21,FALSE))</f>
        <v/>
      </c>
      <c r="AB28" s="113" t="str">
        <f>IF(AB27="","",VLOOKUP(AB27,'（勤務形態一覧表）シフト記号表'!$D$6:$X$47,21,FALSE))</f>
        <v/>
      </c>
      <c r="AC28" s="112" t="str">
        <f>IF(AC27="","",VLOOKUP(AC27,'（勤務形態一覧表）シフト記号表'!$D$6:$X$47,21,FALSE))</f>
        <v/>
      </c>
      <c r="AD28" s="112" t="str">
        <f>IF(AD27="","",VLOOKUP(AD27,'（勤務形態一覧表）シフト記号表'!$D$6:$X$47,21,FALSE))</f>
        <v/>
      </c>
      <c r="AE28" s="112" t="str">
        <f>IF(AE27="","",VLOOKUP(AE27,'（勤務形態一覧表）シフト記号表'!$D$6:$X$47,21,FALSE))</f>
        <v/>
      </c>
      <c r="AF28" s="112" t="str">
        <f>IF(AF27="","",VLOOKUP(AF27,'（勤務形態一覧表）シフト記号表'!$D$6:$X$47,21,FALSE))</f>
        <v/>
      </c>
      <c r="AG28" s="112" t="str">
        <f>IF(AG27="","",VLOOKUP(AG27,'（勤務形態一覧表）シフト記号表'!$D$6:$X$47,21,FALSE))</f>
        <v/>
      </c>
      <c r="AH28" s="114" t="str">
        <f>IF(AH27="","",VLOOKUP(AH27,'（勤務形態一覧表）シフト記号表'!$D$6:$X$47,21,FALSE))</f>
        <v/>
      </c>
      <c r="AI28" s="113" t="str">
        <f>IF(AI27="","",VLOOKUP(AI27,'（勤務形態一覧表）シフト記号表'!$D$6:$X$47,21,FALSE))</f>
        <v/>
      </c>
      <c r="AJ28" s="112" t="str">
        <f>IF(AJ27="","",VLOOKUP(AJ27,'（勤務形態一覧表）シフト記号表'!$D$6:$X$47,21,FALSE))</f>
        <v/>
      </c>
      <c r="AK28" s="112" t="str">
        <f>IF(AK27="","",VLOOKUP(AK27,'（勤務形態一覧表）シフト記号表'!$D$6:$X$47,21,FALSE))</f>
        <v/>
      </c>
      <c r="AL28" s="112" t="str">
        <f>IF(AL27="","",VLOOKUP(AL27,'（勤務形態一覧表）シフト記号表'!$D$6:$X$47,21,FALSE))</f>
        <v/>
      </c>
      <c r="AM28" s="112" t="str">
        <f>IF(AM27="","",VLOOKUP(AM27,'（勤務形態一覧表）シフト記号表'!$D$6:$X$47,21,FALSE))</f>
        <v/>
      </c>
      <c r="AN28" s="112" t="str">
        <f>IF(AN27="","",VLOOKUP(AN27,'（勤務形態一覧表）シフト記号表'!$D$6:$X$47,21,FALSE))</f>
        <v/>
      </c>
      <c r="AO28" s="114" t="str">
        <f>IF(AO27="","",VLOOKUP(AO27,'（勤務形態一覧表）シフト記号表'!$D$6:$X$47,21,FALSE))</f>
        <v/>
      </c>
      <c r="AP28" s="113" t="str">
        <f>IF(AP27="","",VLOOKUP(AP27,'（勤務形態一覧表）シフト記号表'!$D$6:$X$47,21,FALSE))</f>
        <v/>
      </c>
      <c r="AQ28" s="112" t="str">
        <f>IF(AQ27="","",VLOOKUP(AQ27,'（勤務形態一覧表）シフト記号表'!$D$6:$X$47,21,FALSE))</f>
        <v/>
      </c>
      <c r="AR28" s="112" t="str">
        <f>IF(AR27="","",VLOOKUP(AR27,'（勤務形態一覧表）シフト記号表'!$D$6:$X$47,21,FALSE))</f>
        <v/>
      </c>
      <c r="AS28" s="112" t="str">
        <f>IF(AS27="","",VLOOKUP(AS27,'（勤務形態一覧表）シフト記号表'!$D$6:$X$47,21,FALSE))</f>
        <v/>
      </c>
      <c r="AT28" s="112" t="str">
        <f>IF(AT27="","",VLOOKUP(AT27,'（勤務形態一覧表）シフト記号表'!$D$6:$X$47,21,FALSE))</f>
        <v/>
      </c>
      <c r="AU28" s="112" t="str">
        <f>IF(AU27="","",VLOOKUP(AU27,'（勤務形態一覧表）シフト記号表'!$D$6:$X$47,21,FALSE))</f>
        <v/>
      </c>
      <c r="AV28" s="114" t="str">
        <f>IF(AV27="","",VLOOKUP(AV27,'（勤務形態一覧表）シフト記号表'!$D$6:$X$47,21,FALSE))</f>
        <v/>
      </c>
      <c r="AW28" s="113" t="str">
        <f>IF(AW27="","",VLOOKUP(AW27,'（勤務形態一覧表）シフト記号表'!$D$6:$X$47,21,FALSE))</f>
        <v/>
      </c>
      <c r="AX28" s="112" t="str">
        <f>IF(AX27="","",VLOOKUP(AX27,'（勤務形態一覧表）シフト記号表'!$D$6:$X$47,21,FALSE))</f>
        <v/>
      </c>
      <c r="AY28" s="112" t="str">
        <f>IF(AY27="","",VLOOKUP(AY27,'（勤務形態一覧表）シフト記号表'!$D$6:$X$47,21,FALSE))</f>
        <v/>
      </c>
      <c r="AZ28" s="549">
        <f>IF($BC$3="４週",SUM(U28:AV28),IF($BC$3="暦月",SUM(U28:AY28),""))</f>
        <v>0</v>
      </c>
      <c r="BA28" s="550"/>
      <c r="BB28" s="551">
        <f>IF($BC$3="４週",AZ28/4,IF($BC$3="暦月",(AZ28/($BC$8/7)),""))</f>
        <v>0</v>
      </c>
      <c r="BC28" s="550"/>
      <c r="BD28" s="543"/>
      <c r="BE28" s="544"/>
      <c r="BF28" s="544"/>
      <c r="BG28" s="544"/>
      <c r="BH28" s="545"/>
    </row>
    <row r="29" spans="2:60" ht="20.25" customHeight="1">
      <c r="B29" s="135"/>
      <c r="C29" s="588"/>
      <c r="D29" s="589"/>
      <c r="E29" s="590"/>
      <c r="F29" s="134"/>
      <c r="G29" s="133">
        <f>C27</f>
        <v>0</v>
      </c>
      <c r="H29" s="591"/>
      <c r="I29" s="592"/>
      <c r="J29" s="593"/>
      <c r="K29" s="593"/>
      <c r="L29" s="594"/>
      <c r="M29" s="595"/>
      <c r="N29" s="596"/>
      <c r="O29" s="597"/>
      <c r="P29" s="143" t="s">
        <v>91</v>
      </c>
      <c r="Q29" s="138"/>
      <c r="R29" s="138"/>
      <c r="S29" s="137"/>
      <c r="T29" s="150"/>
      <c r="U29" s="103" t="str">
        <f>IF(U27="","",VLOOKUP(U27,'（勤務形態一覧表）シフト記号表'!$D$6:$Z$47,23,FALSE))</f>
        <v/>
      </c>
      <c r="V29" s="102" t="str">
        <f>IF(V27="","",VLOOKUP(V27,'（勤務形態一覧表）シフト記号表'!$D$6:$Z$47,23,FALSE))</f>
        <v/>
      </c>
      <c r="W29" s="102" t="str">
        <f>IF(W27="","",VLOOKUP(W27,'（勤務形態一覧表）シフト記号表'!$D$6:$Z$47,23,FALSE))</f>
        <v/>
      </c>
      <c r="X29" s="102" t="str">
        <f>IF(X27="","",VLOOKUP(X27,'（勤務形態一覧表）シフト記号表'!$D$6:$Z$47,23,FALSE))</f>
        <v/>
      </c>
      <c r="Y29" s="102" t="str">
        <f>IF(Y27="","",VLOOKUP(Y27,'（勤務形態一覧表）シフト記号表'!$D$6:$Z$47,23,FALSE))</f>
        <v/>
      </c>
      <c r="Z29" s="102" t="str">
        <f>IF(Z27="","",VLOOKUP(Z27,'（勤務形態一覧表）シフト記号表'!$D$6:$Z$47,23,FALSE))</f>
        <v/>
      </c>
      <c r="AA29" s="104" t="str">
        <f>IF(AA27="","",VLOOKUP(AA27,'（勤務形態一覧表）シフト記号表'!$D$6:$Z$47,23,FALSE))</f>
        <v/>
      </c>
      <c r="AB29" s="103" t="str">
        <f>IF(AB27="","",VLOOKUP(AB27,'（勤務形態一覧表）シフト記号表'!$D$6:$Z$47,23,FALSE))</f>
        <v/>
      </c>
      <c r="AC29" s="102" t="str">
        <f>IF(AC27="","",VLOOKUP(AC27,'（勤務形態一覧表）シフト記号表'!$D$6:$Z$47,23,FALSE))</f>
        <v/>
      </c>
      <c r="AD29" s="102" t="str">
        <f>IF(AD27="","",VLOOKUP(AD27,'（勤務形態一覧表）シフト記号表'!$D$6:$Z$47,23,FALSE))</f>
        <v/>
      </c>
      <c r="AE29" s="102" t="str">
        <f>IF(AE27="","",VLOOKUP(AE27,'（勤務形態一覧表）シフト記号表'!$D$6:$Z$47,23,FALSE))</f>
        <v/>
      </c>
      <c r="AF29" s="102" t="str">
        <f>IF(AF27="","",VLOOKUP(AF27,'（勤務形態一覧表）シフト記号表'!$D$6:$Z$47,23,FALSE))</f>
        <v/>
      </c>
      <c r="AG29" s="102" t="str">
        <f>IF(AG27="","",VLOOKUP(AG27,'（勤務形態一覧表）シフト記号表'!$D$6:$Z$47,23,FALSE))</f>
        <v/>
      </c>
      <c r="AH29" s="104" t="str">
        <f>IF(AH27="","",VLOOKUP(AH27,'（勤務形態一覧表）シフト記号表'!$D$6:$Z$47,23,FALSE))</f>
        <v/>
      </c>
      <c r="AI29" s="103" t="str">
        <f>IF(AI27="","",VLOOKUP(AI27,'（勤務形態一覧表）シフト記号表'!$D$6:$Z$47,23,FALSE))</f>
        <v/>
      </c>
      <c r="AJ29" s="102" t="str">
        <f>IF(AJ27="","",VLOOKUP(AJ27,'（勤務形態一覧表）シフト記号表'!$D$6:$Z$47,23,FALSE))</f>
        <v/>
      </c>
      <c r="AK29" s="102" t="str">
        <f>IF(AK27="","",VLOOKUP(AK27,'（勤務形態一覧表）シフト記号表'!$D$6:$Z$47,23,FALSE))</f>
        <v/>
      </c>
      <c r="AL29" s="102" t="str">
        <f>IF(AL27="","",VLOOKUP(AL27,'（勤務形態一覧表）シフト記号表'!$D$6:$Z$47,23,FALSE))</f>
        <v/>
      </c>
      <c r="AM29" s="102" t="str">
        <f>IF(AM27="","",VLOOKUP(AM27,'（勤務形態一覧表）シフト記号表'!$D$6:$Z$47,23,FALSE))</f>
        <v/>
      </c>
      <c r="AN29" s="102" t="str">
        <f>IF(AN27="","",VLOOKUP(AN27,'（勤務形態一覧表）シフト記号表'!$D$6:$Z$47,23,FALSE))</f>
        <v/>
      </c>
      <c r="AO29" s="104" t="str">
        <f>IF(AO27="","",VLOOKUP(AO27,'（勤務形態一覧表）シフト記号表'!$D$6:$Z$47,23,FALSE))</f>
        <v/>
      </c>
      <c r="AP29" s="103" t="str">
        <f>IF(AP27="","",VLOOKUP(AP27,'（勤務形態一覧表）シフト記号表'!$D$6:$Z$47,23,FALSE))</f>
        <v/>
      </c>
      <c r="AQ29" s="102" t="str">
        <f>IF(AQ27="","",VLOOKUP(AQ27,'（勤務形態一覧表）シフト記号表'!$D$6:$Z$47,23,FALSE))</f>
        <v/>
      </c>
      <c r="AR29" s="102" t="str">
        <f>IF(AR27="","",VLOOKUP(AR27,'（勤務形態一覧表）シフト記号表'!$D$6:$Z$47,23,FALSE))</f>
        <v/>
      </c>
      <c r="AS29" s="102" t="str">
        <f>IF(AS27="","",VLOOKUP(AS27,'（勤務形態一覧表）シフト記号表'!$D$6:$Z$47,23,FALSE))</f>
        <v/>
      </c>
      <c r="AT29" s="102" t="str">
        <f>IF(AT27="","",VLOOKUP(AT27,'（勤務形態一覧表）シフト記号表'!$D$6:$Z$47,23,FALSE))</f>
        <v/>
      </c>
      <c r="AU29" s="102" t="str">
        <f>IF(AU27="","",VLOOKUP(AU27,'（勤務形態一覧表）シフト記号表'!$D$6:$Z$47,23,FALSE))</f>
        <v/>
      </c>
      <c r="AV29" s="104" t="str">
        <f>IF(AV27="","",VLOOKUP(AV27,'（勤務形態一覧表）シフト記号表'!$D$6:$Z$47,23,FALSE))</f>
        <v/>
      </c>
      <c r="AW29" s="103" t="str">
        <f>IF(AW27="","",VLOOKUP(AW27,'（勤務形態一覧表）シフト記号表'!$D$6:$Z$47,23,FALSE))</f>
        <v/>
      </c>
      <c r="AX29" s="102" t="str">
        <f>IF(AX27="","",VLOOKUP(AX27,'（勤務形態一覧表）シフト記号表'!$D$6:$Z$47,23,FALSE))</f>
        <v/>
      </c>
      <c r="AY29" s="102" t="str">
        <f>IF(AY27="","",VLOOKUP(AY27,'（勤務形態一覧表）シフト記号表'!$D$6:$Z$47,23,FALSE))</f>
        <v/>
      </c>
      <c r="AZ29" s="552">
        <f>IF($BC$3="４週",SUM(U29:AV29),IF($BC$3="暦月",SUM(U29:AY29),""))</f>
        <v>0</v>
      </c>
      <c r="BA29" s="553"/>
      <c r="BB29" s="554">
        <f>IF($BC$3="４週",AZ29/4,IF($BC$3="暦月",(AZ29/($BC$8/7)),""))</f>
        <v>0</v>
      </c>
      <c r="BC29" s="553"/>
      <c r="BD29" s="546"/>
      <c r="BE29" s="547"/>
      <c r="BF29" s="547"/>
      <c r="BG29" s="547"/>
      <c r="BH29" s="548"/>
    </row>
    <row r="30" spans="2:60" ht="20.25" customHeight="1">
      <c r="B30" s="128"/>
      <c r="C30" s="557"/>
      <c r="D30" s="558"/>
      <c r="E30" s="559"/>
      <c r="F30" s="120"/>
      <c r="G30" s="119"/>
      <c r="H30" s="566"/>
      <c r="I30" s="569"/>
      <c r="J30" s="570"/>
      <c r="K30" s="570"/>
      <c r="L30" s="571"/>
      <c r="M30" s="578"/>
      <c r="N30" s="579"/>
      <c r="O30" s="580"/>
      <c r="P30" s="139" t="s">
        <v>93</v>
      </c>
      <c r="Q30" s="146"/>
      <c r="R30" s="146"/>
      <c r="S30" s="145"/>
      <c r="T30" s="144"/>
      <c r="U30" s="122"/>
      <c r="V30" s="121"/>
      <c r="W30" s="121"/>
      <c r="X30" s="121"/>
      <c r="Y30" s="121"/>
      <c r="Z30" s="121"/>
      <c r="AA30" s="123"/>
      <c r="AB30" s="122"/>
      <c r="AC30" s="121"/>
      <c r="AD30" s="121"/>
      <c r="AE30" s="121"/>
      <c r="AF30" s="121"/>
      <c r="AG30" s="121"/>
      <c r="AH30" s="123"/>
      <c r="AI30" s="122"/>
      <c r="AJ30" s="121"/>
      <c r="AK30" s="121"/>
      <c r="AL30" s="121"/>
      <c r="AM30" s="121"/>
      <c r="AN30" s="121"/>
      <c r="AO30" s="123"/>
      <c r="AP30" s="122"/>
      <c r="AQ30" s="121"/>
      <c r="AR30" s="121"/>
      <c r="AS30" s="121"/>
      <c r="AT30" s="121"/>
      <c r="AU30" s="121"/>
      <c r="AV30" s="123"/>
      <c r="AW30" s="122"/>
      <c r="AX30" s="121"/>
      <c r="AY30" s="121"/>
      <c r="AZ30" s="587"/>
      <c r="BA30" s="556"/>
      <c r="BB30" s="555"/>
      <c r="BC30" s="556"/>
      <c r="BD30" s="540"/>
      <c r="BE30" s="541"/>
      <c r="BF30" s="541"/>
      <c r="BG30" s="541"/>
      <c r="BH30" s="542"/>
    </row>
    <row r="31" spans="2:60" ht="20.25" customHeight="1">
      <c r="B31" s="111">
        <f>B28+1</f>
        <v>4</v>
      </c>
      <c r="C31" s="560"/>
      <c r="D31" s="561"/>
      <c r="E31" s="562"/>
      <c r="F31" s="120">
        <f>C30</f>
        <v>0</v>
      </c>
      <c r="G31" s="119"/>
      <c r="H31" s="567"/>
      <c r="I31" s="572"/>
      <c r="J31" s="573"/>
      <c r="K31" s="573"/>
      <c r="L31" s="574"/>
      <c r="M31" s="581"/>
      <c r="N31" s="582"/>
      <c r="O31" s="583"/>
      <c r="P31" s="118" t="s">
        <v>92</v>
      </c>
      <c r="Q31" s="117"/>
      <c r="R31" s="117"/>
      <c r="S31" s="116"/>
      <c r="T31" s="115"/>
      <c r="U31" s="113" t="str">
        <f>IF(U30="","",VLOOKUP(U30,'（勤務形態一覧表）シフト記号表'!$D$6:$X$47,21,FALSE))</f>
        <v/>
      </c>
      <c r="V31" s="112" t="str">
        <f>IF(V30="","",VLOOKUP(V30,'（勤務形態一覧表）シフト記号表'!$D$6:$X$47,21,FALSE))</f>
        <v/>
      </c>
      <c r="W31" s="112" t="str">
        <f>IF(W30="","",VLOOKUP(W30,'（勤務形態一覧表）シフト記号表'!$D$6:$X$47,21,FALSE))</f>
        <v/>
      </c>
      <c r="X31" s="112" t="str">
        <f>IF(X30="","",VLOOKUP(X30,'（勤務形態一覧表）シフト記号表'!$D$6:$X$47,21,FALSE))</f>
        <v/>
      </c>
      <c r="Y31" s="112" t="str">
        <f>IF(Y30="","",VLOOKUP(Y30,'（勤務形態一覧表）シフト記号表'!$D$6:$X$47,21,FALSE))</f>
        <v/>
      </c>
      <c r="Z31" s="112" t="str">
        <f>IF(Z30="","",VLOOKUP(Z30,'（勤務形態一覧表）シフト記号表'!$D$6:$X$47,21,FALSE))</f>
        <v/>
      </c>
      <c r="AA31" s="114" t="str">
        <f>IF(AA30="","",VLOOKUP(AA30,'（勤務形態一覧表）シフト記号表'!$D$6:$X$47,21,FALSE))</f>
        <v/>
      </c>
      <c r="AB31" s="113" t="str">
        <f>IF(AB30="","",VLOOKUP(AB30,'（勤務形態一覧表）シフト記号表'!$D$6:$X$47,21,FALSE))</f>
        <v/>
      </c>
      <c r="AC31" s="112" t="str">
        <f>IF(AC30="","",VLOOKUP(AC30,'（勤務形態一覧表）シフト記号表'!$D$6:$X$47,21,FALSE))</f>
        <v/>
      </c>
      <c r="AD31" s="112" t="str">
        <f>IF(AD30="","",VLOOKUP(AD30,'（勤務形態一覧表）シフト記号表'!$D$6:$X$47,21,FALSE))</f>
        <v/>
      </c>
      <c r="AE31" s="112" t="str">
        <f>IF(AE30="","",VLOOKUP(AE30,'（勤務形態一覧表）シフト記号表'!$D$6:$X$47,21,FALSE))</f>
        <v/>
      </c>
      <c r="AF31" s="112" t="str">
        <f>IF(AF30="","",VLOOKUP(AF30,'（勤務形態一覧表）シフト記号表'!$D$6:$X$47,21,FALSE))</f>
        <v/>
      </c>
      <c r="AG31" s="112" t="str">
        <f>IF(AG30="","",VLOOKUP(AG30,'（勤務形態一覧表）シフト記号表'!$D$6:$X$47,21,FALSE))</f>
        <v/>
      </c>
      <c r="AH31" s="114" t="str">
        <f>IF(AH30="","",VLOOKUP(AH30,'（勤務形態一覧表）シフト記号表'!$D$6:$X$47,21,FALSE))</f>
        <v/>
      </c>
      <c r="AI31" s="113" t="str">
        <f>IF(AI30="","",VLOOKUP(AI30,'（勤務形態一覧表）シフト記号表'!$D$6:$X$47,21,FALSE))</f>
        <v/>
      </c>
      <c r="AJ31" s="112" t="str">
        <f>IF(AJ30="","",VLOOKUP(AJ30,'（勤務形態一覧表）シフト記号表'!$D$6:$X$47,21,FALSE))</f>
        <v/>
      </c>
      <c r="AK31" s="112" t="str">
        <f>IF(AK30="","",VLOOKUP(AK30,'（勤務形態一覧表）シフト記号表'!$D$6:$X$47,21,FALSE))</f>
        <v/>
      </c>
      <c r="AL31" s="112" t="str">
        <f>IF(AL30="","",VLOOKUP(AL30,'（勤務形態一覧表）シフト記号表'!$D$6:$X$47,21,FALSE))</f>
        <v/>
      </c>
      <c r="AM31" s="112" t="str">
        <f>IF(AM30="","",VLOOKUP(AM30,'（勤務形態一覧表）シフト記号表'!$D$6:$X$47,21,FALSE))</f>
        <v/>
      </c>
      <c r="AN31" s="112" t="str">
        <f>IF(AN30="","",VLOOKUP(AN30,'（勤務形態一覧表）シフト記号表'!$D$6:$X$47,21,FALSE))</f>
        <v/>
      </c>
      <c r="AO31" s="114" t="str">
        <f>IF(AO30="","",VLOOKUP(AO30,'（勤務形態一覧表）シフト記号表'!$D$6:$X$47,21,FALSE))</f>
        <v/>
      </c>
      <c r="AP31" s="113" t="str">
        <f>IF(AP30="","",VLOOKUP(AP30,'（勤務形態一覧表）シフト記号表'!$D$6:$X$47,21,FALSE))</f>
        <v/>
      </c>
      <c r="AQ31" s="112" t="str">
        <f>IF(AQ30="","",VLOOKUP(AQ30,'（勤務形態一覧表）シフト記号表'!$D$6:$X$47,21,FALSE))</f>
        <v/>
      </c>
      <c r="AR31" s="112" t="str">
        <f>IF(AR30="","",VLOOKUP(AR30,'（勤務形態一覧表）シフト記号表'!$D$6:$X$47,21,FALSE))</f>
        <v/>
      </c>
      <c r="AS31" s="112" t="str">
        <f>IF(AS30="","",VLOOKUP(AS30,'（勤務形態一覧表）シフト記号表'!$D$6:$X$47,21,FALSE))</f>
        <v/>
      </c>
      <c r="AT31" s="112" t="str">
        <f>IF(AT30="","",VLOOKUP(AT30,'（勤務形態一覧表）シフト記号表'!$D$6:$X$47,21,FALSE))</f>
        <v/>
      </c>
      <c r="AU31" s="112" t="str">
        <f>IF(AU30="","",VLOOKUP(AU30,'（勤務形態一覧表）シフト記号表'!$D$6:$X$47,21,FALSE))</f>
        <v/>
      </c>
      <c r="AV31" s="114" t="str">
        <f>IF(AV30="","",VLOOKUP(AV30,'（勤務形態一覧表）シフト記号表'!$D$6:$X$47,21,FALSE))</f>
        <v/>
      </c>
      <c r="AW31" s="113" t="str">
        <f>IF(AW30="","",VLOOKUP(AW30,'（勤務形態一覧表）シフト記号表'!$D$6:$X$47,21,FALSE))</f>
        <v/>
      </c>
      <c r="AX31" s="112" t="str">
        <f>IF(AX30="","",VLOOKUP(AX30,'（勤務形態一覧表）シフト記号表'!$D$6:$X$47,21,FALSE))</f>
        <v/>
      </c>
      <c r="AY31" s="112" t="str">
        <f>IF(AY30="","",VLOOKUP(AY30,'（勤務形態一覧表）シフト記号表'!$D$6:$X$47,21,FALSE))</f>
        <v/>
      </c>
      <c r="AZ31" s="549">
        <f>IF($BC$3="４週",SUM(U31:AV31),IF($BC$3="暦月",SUM(U31:AY31),""))</f>
        <v>0</v>
      </c>
      <c r="BA31" s="550"/>
      <c r="BB31" s="551">
        <f>IF($BC$3="４週",AZ31/4,IF($BC$3="暦月",(AZ31/($BC$8/7)),""))</f>
        <v>0</v>
      </c>
      <c r="BC31" s="550"/>
      <c r="BD31" s="543"/>
      <c r="BE31" s="544"/>
      <c r="BF31" s="544"/>
      <c r="BG31" s="544"/>
      <c r="BH31" s="545"/>
    </row>
    <row r="32" spans="2:60" ht="20.25" customHeight="1">
      <c r="B32" s="135"/>
      <c r="C32" s="588"/>
      <c r="D32" s="589"/>
      <c r="E32" s="590"/>
      <c r="F32" s="134"/>
      <c r="G32" s="133">
        <f>C30</f>
        <v>0</v>
      </c>
      <c r="H32" s="591"/>
      <c r="I32" s="592"/>
      <c r="J32" s="593"/>
      <c r="K32" s="593"/>
      <c r="L32" s="594"/>
      <c r="M32" s="595"/>
      <c r="N32" s="596"/>
      <c r="O32" s="597"/>
      <c r="P32" s="143" t="s">
        <v>91</v>
      </c>
      <c r="Q32" s="149"/>
      <c r="R32" s="149"/>
      <c r="S32" s="148"/>
      <c r="T32" s="147"/>
      <c r="U32" s="103" t="str">
        <f>IF(U30="","",VLOOKUP(U30,'（勤務形態一覧表）シフト記号表'!$D$6:$Z$47,23,FALSE))</f>
        <v/>
      </c>
      <c r="V32" s="102" t="str">
        <f>IF(V30="","",VLOOKUP(V30,'（勤務形態一覧表）シフト記号表'!$D$6:$Z$47,23,FALSE))</f>
        <v/>
      </c>
      <c r="W32" s="102" t="str">
        <f>IF(W30="","",VLOOKUP(W30,'（勤務形態一覧表）シフト記号表'!$D$6:$Z$47,23,FALSE))</f>
        <v/>
      </c>
      <c r="X32" s="102" t="str">
        <f>IF(X30="","",VLOOKUP(X30,'（勤務形態一覧表）シフト記号表'!$D$6:$Z$47,23,FALSE))</f>
        <v/>
      </c>
      <c r="Y32" s="102" t="str">
        <f>IF(Y30="","",VLOOKUP(Y30,'（勤務形態一覧表）シフト記号表'!$D$6:$Z$47,23,FALSE))</f>
        <v/>
      </c>
      <c r="Z32" s="102" t="str">
        <f>IF(Z30="","",VLOOKUP(Z30,'（勤務形態一覧表）シフト記号表'!$D$6:$Z$47,23,FALSE))</f>
        <v/>
      </c>
      <c r="AA32" s="104" t="str">
        <f>IF(AA30="","",VLOOKUP(AA30,'（勤務形態一覧表）シフト記号表'!$D$6:$Z$47,23,FALSE))</f>
        <v/>
      </c>
      <c r="AB32" s="103" t="str">
        <f>IF(AB30="","",VLOOKUP(AB30,'（勤務形態一覧表）シフト記号表'!$D$6:$Z$47,23,FALSE))</f>
        <v/>
      </c>
      <c r="AC32" s="102" t="str">
        <f>IF(AC30="","",VLOOKUP(AC30,'（勤務形態一覧表）シフト記号表'!$D$6:$Z$47,23,FALSE))</f>
        <v/>
      </c>
      <c r="AD32" s="102" t="str">
        <f>IF(AD30="","",VLOOKUP(AD30,'（勤務形態一覧表）シフト記号表'!$D$6:$Z$47,23,FALSE))</f>
        <v/>
      </c>
      <c r="AE32" s="102" t="str">
        <f>IF(AE30="","",VLOOKUP(AE30,'（勤務形態一覧表）シフト記号表'!$D$6:$Z$47,23,FALSE))</f>
        <v/>
      </c>
      <c r="AF32" s="102" t="str">
        <f>IF(AF30="","",VLOOKUP(AF30,'（勤務形態一覧表）シフト記号表'!$D$6:$Z$47,23,FALSE))</f>
        <v/>
      </c>
      <c r="AG32" s="102" t="str">
        <f>IF(AG30="","",VLOOKUP(AG30,'（勤務形態一覧表）シフト記号表'!$D$6:$Z$47,23,FALSE))</f>
        <v/>
      </c>
      <c r="AH32" s="104" t="str">
        <f>IF(AH30="","",VLOOKUP(AH30,'（勤務形態一覧表）シフト記号表'!$D$6:$Z$47,23,FALSE))</f>
        <v/>
      </c>
      <c r="AI32" s="103" t="str">
        <f>IF(AI30="","",VLOOKUP(AI30,'（勤務形態一覧表）シフト記号表'!$D$6:$Z$47,23,FALSE))</f>
        <v/>
      </c>
      <c r="AJ32" s="102" t="str">
        <f>IF(AJ30="","",VLOOKUP(AJ30,'（勤務形態一覧表）シフト記号表'!$D$6:$Z$47,23,FALSE))</f>
        <v/>
      </c>
      <c r="AK32" s="102" t="str">
        <f>IF(AK30="","",VLOOKUP(AK30,'（勤務形態一覧表）シフト記号表'!$D$6:$Z$47,23,FALSE))</f>
        <v/>
      </c>
      <c r="AL32" s="102" t="str">
        <f>IF(AL30="","",VLOOKUP(AL30,'（勤務形態一覧表）シフト記号表'!$D$6:$Z$47,23,FALSE))</f>
        <v/>
      </c>
      <c r="AM32" s="102" t="str">
        <f>IF(AM30="","",VLOOKUP(AM30,'（勤務形態一覧表）シフト記号表'!$D$6:$Z$47,23,FALSE))</f>
        <v/>
      </c>
      <c r="AN32" s="102" t="str">
        <f>IF(AN30="","",VLOOKUP(AN30,'（勤務形態一覧表）シフト記号表'!$D$6:$Z$47,23,FALSE))</f>
        <v/>
      </c>
      <c r="AO32" s="104" t="str">
        <f>IF(AO30="","",VLOOKUP(AO30,'（勤務形態一覧表）シフト記号表'!$D$6:$Z$47,23,FALSE))</f>
        <v/>
      </c>
      <c r="AP32" s="103" t="str">
        <f>IF(AP30="","",VLOOKUP(AP30,'（勤務形態一覧表）シフト記号表'!$D$6:$Z$47,23,FALSE))</f>
        <v/>
      </c>
      <c r="AQ32" s="102" t="str">
        <f>IF(AQ30="","",VLOOKUP(AQ30,'（勤務形態一覧表）シフト記号表'!$D$6:$Z$47,23,FALSE))</f>
        <v/>
      </c>
      <c r="AR32" s="102" t="str">
        <f>IF(AR30="","",VLOOKUP(AR30,'（勤務形態一覧表）シフト記号表'!$D$6:$Z$47,23,FALSE))</f>
        <v/>
      </c>
      <c r="AS32" s="102" t="str">
        <f>IF(AS30="","",VLOOKUP(AS30,'（勤務形態一覧表）シフト記号表'!$D$6:$Z$47,23,FALSE))</f>
        <v/>
      </c>
      <c r="AT32" s="102" t="str">
        <f>IF(AT30="","",VLOOKUP(AT30,'（勤務形態一覧表）シフト記号表'!$D$6:$Z$47,23,FALSE))</f>
        <v/>
      </c>
      <c r="AU32" s="102" t="str">
        <f>IF(AU30="","",VLOOKUP(AU30,'（勤務形態一覧表）シフト記号表'!$D$6:$Z$47,23,FALSE))</f>
        <v/>
      </c>
      <c r="AV32" s="104" t="str">
        <f>IF(AV30="","",VLOOKUP(AV30,'（勤務形態一覧表）シフト記号表'!$D$6:$Z$47,23,FALSE))</f>
        <v/>
      </c>
      <c r="AW32" s="103" t="str">
        <f>IF(AW30="","",VLOOKUP(AW30,'（勤務形態一覧表）シフト記号表'!$D$6:$Z$47,23,FALSE))</f>
        <v/>
      </c>
      <c r="AX32" s="102" t="str">
        <f>IF(AX30="","",VLOOKUP(AX30,'（勤務形態一覧表）シフト記号表'!$D$6:$Z$47,23,FALSE))</f>
        <v/>
      </c>
      <c r="AY32" s="102" t="str">
        <f>IF(AY30="","",VLOOKUP(AY30,'（勤務形態一覧表）シフト記号表'!$D$6:$Z$47,23,FALSE))</f>
        <v/>
      </c>
      <c r="AZ32" s="552">
        <f>IF($BC$3="４週",SUM(U32:AV32),IF($BC$3="暦月",SUM(U32:AY32),""))</f>
        <v>0</v>
      </c>
      <c r="BA32" s="553"/>
      <c r="BB32" s="554">
        <f>IF($BC$3="４週",AZ32/4,IF($BC$3="暦月",(AZ32/($BC$8/7)),""))</f>
        <v>0</v>
      </c>
      <c r="BC32" s="553"/>
      <c r="BD32" s="546"/>
      <c r="BE32" s="547"/>
      <c r="BF32" s="547"/>
      <c r="BG32" s="547"/>
      <c r="BH32" s="548"/>
    </row>
    <row r="33" spans="2:60" ht="20.25" customHeight="1">
      <c r="B33" s="128"/>
      <c r="C33" s="557"/>
      <c r="D33" s="558"/>
      <c r="E33" s="559"/>
      <c r="F33" s="120"/>
      <c r="G33" s="119"/>
      <c r="H33" s="566"/>
      <c r="I33" s="569"/>
      <c r="J33" s="570"/>
      <c r="K33" s="570"/>
      <c r="L33" s="571"/>
      <c r="M33" s="578"/>
      <c r="N33" s="579"/>
      <c r="O33" s="580"/>
      <c r="P33" s="139" t="s">
        <v>93</v>
      </c>
      <c r="Q33" s="146"/>
      <c r="R33" s="146"/>
      <c r="S33" s="145"/>
      <c r="T33" s="144"/>
      <c r="U33" s="122"/>
      <c r="V33" s="121"/>
      <c r="W33" s="121"/>
      <c r="X33" s="121"/>
      <c r="Y33" s="121"/>
      <c r="Z33" s="121"/>
      <c r="AA33" s="123"/>
      <c r="AB33" s="122"/>
      <c r="AC33" s="121"/>
      <c r="AD33" s="121"/>
      <c r="AE33" s="121"/>
      <c r="AF33" s="121"/>
      <c r="AG33" s="121"/>
      <c r="AH33" s="123"/>
      <c r="AI33" s="122"/>
      <c r="AJ33" s="121"/>
      <c r="AK33" s="121"/>
      <c r="AL33" s="121"/>
      <c r="AM33" s="121"/>
      <c r="AN33" s="121"/>
      <c r="AO33" s="123"/>
      <c r="AP33" s="122"/>
      <c r="AQ33" s="121"/>
      <c r="AR33" s="121"/>
      <c r="AS33" s="121"/>
      <c r="AT33" s="121"/>
      <c r="AU33" s="121"/>
      <c r="AV33" s="123"/>
      <c r="AW33" s="122"/>
      <c r="AX33" s="121"/>
      <c r="AY33" s="121"/>
      <c r="AZ33" s="587"/>
      <c r="BA33" s="556"/>
      <c r="BB33" s="555"/>
      <c r="BC33" s="556"/>
      <c r="BD33" s="540"/>
      <c r="BE33" s="541"/>
      <c r="BF33" s="541"/>
      <c r="BG33" s="541"/>
      <c r="BH33" s="542"/>
    </row>
    <row r="34" spans="2:60" ht="20.25" customHeight="1">
      <c r="B34" s="111">
        <f>B31+1</f>
        <v>5</v>
      </c>
      <c r="C34" s="560"/>
      <c r="D34" s="561"/>
      <c r="E34" s="562"/>
      <c r="F34" s="120">
        <f>C33</f>
        <v>0</v>
      </c>
      <c r="G34" s="119"/>
      <c r="H34" s="567"/>
      <c r="I34" s="572"/>
      <c r="J34" s="573"/>
      <c r="K34" s="573"/>
      <c r="L34" s="574"/>
      <c r="M34" s="581"/>
      <c r="N34" s="582"/>
      <c r="O34" s="583"/>
      <c r="P34" s="118" t="s">
        <v>92</v>
      </c>
      <c r="Q34" s="117"/>
      <c r="R34" s="117"/>
      <c r="S34" s="116"/>
      <c r="T34" s="115"/>
      <c r="U34" s="113" t="str">
        <f>IF(U33="","",VLOOKUP(U33,'（勤務形態一覧表）シフト記号表'!$D$6:$X$47,21,FALSE))</f>
        <v/>
      </c>
      <c r="V34" s="112" t="str">
        <f>IF(V33="","",VLOOKUP(V33,'（勤務形態一覧表）シフト記号表'!$D$6:$X$47,21,FALSE))</f>
        <v/>
      </c>
      <c r="W34" s="112" t="str">
        <f>IF(W33="","",VLOOKUP(W33,'（勤務形態一覧表）シフト記号表'!$D$6:$X$47,21,FALSE))</f>
        <v/>
      </c>
      <c r="X34" s="112" t="str">
        <f>IF(X33="","",VLOOKUP(X33,'（勤務形態一覧表）シフト記号表'!$D$6:$X$47,21,FALSE))</f>
        <v/>
      </c>
      <c r="Y34" s="112" t="str">
        <f>IF(Y33="","",VLOOKUP(Y33,'（勤務形態一覧表）シフト記号表'!$D$6:$X$47,21,FALSE))</f>
        <v/>
      </c>
      <c r="Z34" s="112" t="str">
        <f>IF(Z33="","",VLOOKUP(Z33,'（勤務形態一覧表）シフト記号表'!$D$6:$X$47,21,FALSE))</f>
        <v/>
      </c>
      <c r="AA34" s="114" t="str">
        <f>IF(AA33="","",VLOOKUP(AA33,'（勤務形態一覧表）シフト記号表'!$D$6:$X$47,21,FALSE))</f>
        <v/>
      </c>
      <c r="AB34" s="113" t="str">
        <f>IF(AB33="","",VLOOKUP(AB33,'（勤務形態一覧表）シフト記号表'!$D$6:$X$47,21,FALSE))</f>
        <v/>
      </c>
      <c r="AC34" s="112" t="str">
        <f>IF(AC33="","",VLOOKUP(AC33,'（勤務形態一覧表）シフト記号表'!$D$6:$X$47,21,FALSE))</f>
        <v/>
      </c>
      <c r="AD34" s="112" t="str">
        <f>IF(AD33="","",VLOOKUP(AD33,'（勤務形態一覧表）シフト記号表'!$D$6:$X$47,21,FALSE))</f>
        <v/>
      </c>
      <c r="AE34" s="112" t="str">
        <f>IF(AE33="","",VLOOKUP(AE33,'（勤務形態一覧表）シフト記号表'!$D$6:$X$47,21,FALSE))</f>
        <v/>
      </c>
      <c r="AF34" s="112" t="str">
        <f>IF(AF33="","",VLOOKUP(AF33,'（勤務形態一覧表）シフト記号表'!$D$6:$X$47,21,FALSE))</f>
        <v/>
      </c>
      <c r="AG34" s="112" t="str">
        <f>IF(AG33="","",VLOOKUP(AG33,'（勤務形態一覧表）シフト記号表'!$D$6:$X$47,21,FALSE))</f>
        <v/>
      </c>
      <c r="AH34" s="114" t="str">
        <f>IF(AH33="","",VLOOKUP(AH33,'（勤務形態一覧表）シフト記号表'!$D$6:$X$47,21,FALSE))</f>
        <v/>
      </c>
      <c r="AI34" s="113" t="str">
        <f>IF(AI33="","",VLOOKUP(AI33,'（勤務形態一覧表）シフト記号表'!$D$6:$X$47,21,FALSE))</f>
        <v/>
      </c>
      <c r="AJ34" s="112" t="str">
        <f>IF(AJ33="","",VLOOKUP(AJ33,'（勤務形態一覧表）シフト記号表'!$D$6:$X$47,21,FALSE))</f>
        <v/>
      </c>
      <c r="AK34" s="112" t="str">
        <f>IF(AK33="","",VLOOKUP(AK33,'（勤務形態一覧表）シフト記号表'!$D$6:$X$47,21,FALSE))</f>
        <v/>
      </c>
      <c r="AL34" s="112" t="str">
        <f>IF(AL33="","",VLOOKUP(AL33,'（勤務形態一覧表）シフト記号表'!$D$6:$X$47,21,FALSE))</f>
        <v/>
      </c>
      <c r="AM34" s="112" t="str">
        <f>IF(AM33="","",VLOOKUP(AM33,'（勤務形態一覧表）シフト記号表'!$D$6:$X$47,21,FALSE))</f>
        <v/>
      </c>
      <c r="AN34" s="112" t="str">
        <f>IF(AN33="","",VLOOKUP(AN33,'（勤務形態一覧表）シフト記号表'!$D$6:$X$47,21,FALSE))</f>
        <v/>
      </c>
      <c r="AO34" s="114" t="str">
        <f>IF(AO33="","",VLOOKUP(AO33,'（勤務形態一覧表）シフト記号表'!$D$6:$X$47,21,FALSE))</f>
        <v/>
      </c>
      <c r="AP34" s="113" t="str">
        <f>IF(AP33="","",VLOOKUP(AP33,'（勤務形態一覧表）シフト記号表'!$D$6:$X$47,21,FALSE))</f>
        <v/>
      </c>
      <c r="AQ34" s="112" t="str">
        <f>IF(AQ33="","",VLOOKUP(AQ33,'（勤務形態一覧表）シフト記号表'!$D$6:$X$47,21,FALSE))</f>
        <v/>
      </c>
      <c r="AR34" s="112" t="str">
        <f>IF(AR33="","",VLOOKUP(AR33,'（勤務形態一覧表）シフト記号表'!$D$6:$X$47,21,FALSE))</f>
        <v/>
      </c>
      <c r="AS34" s="112" t="str">
        <f>IF(AS33="","",VLOOKUP(AS33,'（勤務形態一覧表）シフト記号表'!$D$6:$X$47,21,FALSE))</f>
        <v/>
      </c>
      <c r="AT34" s="112" t="str">
        <f>IF(AT33="","",VLOOKUP(AT33,'（勤務形態一覧表）シフト記号表'!$D$6:$X$47,21,FALSE))</f>
        <v/>
      </c>
      <c r="AU34" s="112" t="str">
        <f>IF(AU33="","",VLOOKUP(AU33,'（勤務形態一覧表）シフト記号表'!$D$6:$X$47,21,FALSE))</f>
        <v/>
      </c>
      <c r="AV34" s="114" t="str">
        <f>IF(AV33="","",VLOOKUP(AV33,'（勤務形態一覧表）シフト記号表'!$D$6:$X$47,21,FALSE))</f>
        <v/>
      </c>
      <c r="AW34" s="113" t="str">
        <f>IF(AW33="","",VLOOKUP(AW33,'（勤務形態一覧表）シフト記号表'!$D$6:$X$47,21,FALSE))</f>
        <v/>
      </c>
      <c r="AX34" s="112" t="str">
        <f>IF(AX33="","",VLOOKUP(AX33,'（勤務形態一覧表）シフト記号表'!$D$6:$X$47,21,FALSE))</f>
        <v/>
      </c>
      <c r="AY34" s="112" t="str">
        <f>IF(AY33="","",VLOOKUP(AY33,'（勤務形態一覧表）シフト記号表'!$D$6:$X$47,21,FALSE))</f>
        <v/>
      </c>
      <c r="AZ34" s="549">
        <f>IF($BC$3="４週",SUM(U34:AV34),IF($BC$3="暦月",SUM(U34:AY34),""))</f>
        <v>0</v>
      </c>
      <c r="BA34" s="550"/>
      <c r="BB34" s="551">
        <f>IF($BC$3="４週",AZ34/4,IF($BC$3="暦月",(AZ34/($BC$8/7)),""))</f>
        <v>0</v>
      </c>
      <c r="BC34" s="550"/>
      <c r="BD34" s="543"/>
      <c r="BE34" s="544"/>
      <c r="BF34" s="544"/>
      <c r="BG34" s="544"/>
      <c r="BH34" s="545"/>
    </row>
    <row r="35" spans="2:60" ht="20.25" customHeight="1">
      <c r="B35" s="135"/>
      <c r="C35" s="588"/>
      <c r="D35" s="589"/>
      <c r="E35" s="590"/>
      <c r="F35" s="134"/>
      <c r="G35" s="133">
        <f>C33</f>
        <v>0</v>
      </c>
      <c r="H35" s="591"/>
      <c r="I35" s="592"/>
      <c r="J35" s="593"/>
      <c r="K35" s="593"/>
      <c r="L35" s="594"/>
      <c r="M35" s="595"/>
      <c r="N35" s="596"/>
      <c r="O35" s="597"/>
      <c r="P35" s="143" t="s">
        <v>91</v>
      </c>
      <c r="Q35" s="142"/>
      <c r="R35" s="142"/>
      <c r="S35" s="141"/>
      <c r="T35" s="140"/>
      <c r="U35" s="103" t="str">
        <f>IF(U33="","",VLOOKUP(U33,'（勤務形態一覧表）シフト記号表'!$D$6:$Z$47,23,FALSE))</f>
        <v/>
      </c>
      <c r="V35" s="102" t="str">
        <f>IF(V33="","",VLOOKUP(V33,'（勤務形態一覧表）シフト記号表'!$D$6:$Z$47,23,FALSE))</f>
        <v/>
      </c>
      <c r="W35" s="102" t="str">
        <f>IF(W33="","",VLOOKUP(W33,'（勤務形態一覧表）シフト記号表'!$D$6:$Z$47,23,FALSE))</f>
        <v/>
      </c>
      <c r="X35" s="102" t="str">
        <f>IF(X33="","",VLOOKUP(X33,'（勤務形態一覧表）シフト記号表'!$D$6:$Z$47,23,FALSE))</f>
        <v/>
      </c>
      <c r="Y35" s="102" t="str">
        <f>IF(Y33="","",VLOOKUP(Y33,'（勤務形態一覧表）シフト記号表'!$D$6:$Z$47,23,FALSE))</f>
        <v/>
      </c>
      <c r="Z35" s="102" t="str">
        <f>IF(Z33="","",VLOOKUP(Z33,'（勤務形態一覧表）シフト記号表'!$D$6:$Z$47,23,FALSE))</f>
        <v/>
      </c>
      <c r="AA35" s="104" t="str">
        <f>IF(AA33="","",VLOOKUP(AA33,'（勤務形態一覧表）シフト記号表'!$D$6:$Z$47,23,FALSE))</f>
        <v/>
      </c>
      <c r="AB35" s="103" t="str">
        <f>IF(AB33="","",VLOOKUP(AB33,'（勤務形態一覧表）シフト記号表'!$D$6:$Z$47,23,FALSE))</f>
        <v/>
      </c>
      <c r="AC35" s="102" t="str">
        <f>IF(AC33="","",VLOOKUP(AC33,'（勤務形態一覧表）シフト記号表'!$D$6:$Z$47,23,FALSE))</f>
        <v/>
      </c>
      <c r="AD35" s="102" t="str">
        <f>IF(AD33="","",VLOOKUP(AD33,'（勤務形態一覧表）シフト記号表'!$D$6:$Z$47,23,FALSE))</f>
        <v/>
      </c>
      <c r="AE35" s="102" t="str">
        <f>IF(AE33="","",VLOOKUP(AE33,'（勤務形態一覧表）シフト記号表'!$D$6:$Z$47,23,FALSE))</f>
        <v/>
      </c>
      <c r="AF35" s="102" t="str">
        <f>IF(AF33="","",VLOOKUP(AF33,'（勤務形態一覧表）シフト記号表'!$D$6:$Z$47,23,FALSE))</f>
        <v/>
      </c>
      <c r="AG35" s="102" t="str">
        <f>IF(AG33="","",VLOOKUP(AG33,'（勤務形態一覧表）シフト記号表'!$D$6:$Z$47,23,FALSE))</f>
        <v/>
      </c>
      <c r="AH35" s="104" t="str">
        <f>IF(AH33="","",VLOOKUP(AH33,'（勤務形態一覧表）シフト記号表'!$D$6:$Z$47,23,FALSE))</f>
        <v/>
      </c>
      <c r="AI35" s="103" t="str">
        <f>IF(AI33="","",VLOOKUP(AI33,'（勤務形態一覧表）シフト記号表'!$D$6:$Z$47,23,FALSE))</f>
        <v/>
      </c>
      <c r="AJ35" s="102" t="str">
        <f>IF(AJ33="","",VLOOKUP(AJ33,'（勤務形態一覧表）シフト記号表'!$D$6:$Z$47,23,FALSE))</f>
        <v/>
      </c>
      <c r="AK35" s="102" t="str">
        <f>IF(AK33="","",VLOOKUP(AK33,'（勤務形態一覧表）シフト記号表'!$D$6:$Z$47,23,FALSE))</f>
        <v/>
      </c>
      <c r="AL35" s="102" t="str">
        <f>IF(AL33="","",VLOOKUP(AL33,'（勤務形態一覧表）シフト記号表'!$D$6:$Z$47,23,FALSE))</f>
        <v/>
      </c>
      <c r="AM35" s="102" t="str">
        <f>IF(AM33="","",VLOOKUP(AM33,'（勤務形態一覧表）シフト記号表'!$D$6:$Z$47,23,FALSE))</f>
        <v/>
      </c>
      <c r="AN35" s="102" t="str">
        <f>IF(AN33="","",VLOOKUP(AN33,'（勤務形態一覧表）シフト記号表'!$D$6:$Z$47,23,FALSE))</f>
        <v/>
      </c>
      <c r="AO35" s="104" t="str">
        <f>IF(AO33="","",VLOOKUP(AO33,'（勤務形態一覧表）シフト記号表'!$D$6:$Z$47,23,FALSE))</f>
        <v/>
      </c>
      <c r="AP35" s="103" t="str">
        <f>IF(AP33="","",VLOOKUP(AP33,'（勤務形態一覧表）シフト記号表'!$D$6:$Z$47,23,FALSE))</f>
        <v/>
      </c>
      <c r="AQ35" s="102" t="str">
        <f>IF(AQ33="","",VLOOKUP(AQ33,'（勤務形態一覧表）シフト記号表'!$D$6:$Z$47,23,FALSE))</f>
        <v/>
      </c>
      <c r="AR35" s="102" t="str">
        <f>IF(AR33="","",VLOOKUP(AR33,'（勤務形態一覧表）シフト記号表'!$D$6:$Z$47,23,FALSE))</f>
        <v/>
      </c>
      <c r="AS35" s="102" t="str">
        <f>IF(AS33="","",VLOOKUP(AS33,'（勤務形態一覧表）シフト記号表'!$D$6:$Z$47,23,FALSE))</f>
        <v/>
      </c>
      <c r="AT35" s="102" t="str">
        <f>IF(AT33="","",VLOOKUP(AT33,'（勤務形態一覧表）シフト記号表'!$D$6:$Z$47,23,FALSE))</f>
        <v/>
      </c>
      <c r="AU35" s="102" t="str">
        <f>IF(AU33="","",VLOOKUP(AU33,'（勤務形態一覧表）シフト記号表'!$D$6:$Z$47,23,FALSE))</f>
        <v/>
      </c>
      <c r="AV35" s="104" t="str">
        <f>IF(AV33="","",VLOOKUP(AV33,'（勤務形態一覧表）シフト記号表'!$D$6:$Z$47,23,FALSE))</f>
        <v/>
      </c>
      <c r="AW35" s="103" t="str">
        <f>IF(AW33="","",VLOOKUP(AW33,'（勤務形態一覧表）シフト記号表'!$D$6:$Z$47,23,FALSE))</f>
        <v/>
      </c>
      <c r="AX35" s="102" t="str">
        <f>IF(AX33="","",VLOOKUP(AX33,'（勤務形態一覧表）シフト記号表'!$D$6:$Z$47,23,FALSE))</f>
        <v/>
      </c>
      <c r="AY35" s="102" t="str">
        <f>IF(AY33="","",VLOOKUP(AY33,'（勤務形態一覧表）シフト記号表'!$D$6:$Z$47,23,FALSE))</f>
        <v/>
      </c>
      <c r="AZ35" s="552">
        <f>IF($BC$3="４週",SUM(U35:AV35),IF($BC$3="暦月",SUM(U35:AY35),""))</f>
        <v>0</v>
      </c>
      <c r="BA35" s="553"/>
      <c r="BB35" s="554">
        <f>IF($BC$3="４週",AZ35/4,IF($BC$3="暦月",(AZ35/($BC$8/7)),""))</f>
        <v>0</v>
      </c>
      <c r="BC35" s="553"/>
      <c r="BD35" s="546"/>
      <c r="BE35" s="547"/>
      <c r="BF35" s="547"/>
      <c r="BG35" s="547"/>
      <c r="BH35" s="548"/>
    </row>
    <row r="36" spans="2:60" ht="20.25" customHeight="1">
      <c r="B36" s="128"/>
      <c r="C36" s="557"/>
      <c r="D36" s="558"/>
      <c r="E36" s="559"/>
      <c r="F36" s="120"/>
      <c r="G36" s="119"/>
      <c r="H36" s="566"/>
      <c r="I36" s="569"/>
      <c r="J36" s="570"/>
      <c r="K36" s="570"/>
      <c r="L36" s="571"/>
      <c r="M36" s="578"/>
      <c r="N36" s="579"/>
      <c r="O36" s="580"/>
      <c r="P36" s="139" t="s">
        <v>93</v>
      </c>
      <c r="Q36" s="138"/>
      <c r="R36" s="138"/>
      <c r="S36" s="137"/>
      <c r="T36" s="136"/>
      <c r="U36" s="122"/>
      <c r="V36" s="121"/>
      <c r="W36" s="121"/>
      <c r="X36" s="121"/>
      <c r="Y36" s="121"/>
      <c r="Z36" s="121"/>
      <c r="AA36" s="123"/>
      <c r="AB36" s="122"/>
      <c r="AC36" s="121"/>
      <c r="AD36" s="121"/>
      <c r="AE36" s="121"/>
      <c r="AF36" s="121"/>
      <c r="AG36" s="121"/>
      <c r="AH36" s="123"/>
      <c r="AI36" s="122"/>
      <c r="AJ36" s="121"/>
      <c r="AK36" s="121"/>
      <c r="AL36" s="121"/>
      <c r="AM36" s="121"/>
      <c r="AN36" s="121"/>
      <c r="AO36" s="123"/>
      <c r="AP36" s="122"/>
      <c r="AQ36" s="121"/>
      <c r="AR36" s="121"/>
      <c r="AS36" s="121"/>
      <c r="AT36" s="121"/>
      <c r="AU36" s="121"/>
      <c r="AV36" s="123"/>
      <c r="AW36" s="122"/>
      <c r="AX36" s="121"/>
      <c r="AY36" s="121"/>
      <c r="AZ36" s="587"/>
      <c r="BA36" s="556"/>
      <c r="BB36" s="555"/>
      <c r="BC36" s="556"/>
      <c r="BD36" s="540"/>
      <c r="BE36" s="541"/>
      <c r="BF36" s="541"/>
      <c r="BG36" s="541"/>
      <c r="BH36" s="542"/>
    </row>
    <row r="37" spans="2:60" ht="20.25" customHeight="1">
      <c r="B37" s="111">
        <f>B34+1</f>
        <v>6</v>
      </c>
      <c r="C37" s="560"/>
      <c r="D37" s="561"/>
      <c r="E37" s="562"/>
      <c r="F37" s="120">
        <f>C36</f>
        <v>0</v>
      </c>
      <c r="G37" s="119"/>
      <c r="H37" s="567"/>
      <c r="I37" s="572"/>
      <c r="J37" s="573"/>
      <c r="K37" s="573"/>
      <c r="L37" s="574"/>
      <c r="M37" s="581"/>
      <c r="N37" s="582"/>
      <c r="O37" s="583"/>
      <c r="P37" s="118" t="s">
        <v>92</v>
      </c>
      <c r="Q37" s="117"/>
      <c r="R37" s="117"/>
      <c r="S37" s="116"/>
      <c r="T37" s="115"/>
      <c r="U37" s="113" t="str">
        <f>IF(U36="","",VLOOKUP(U36,'（勤務形態一覧表）シフト記号表'!$D$6:$X$47,21,FALSE))</f>
        <v/>
      </c>
      <c r="V37" s="112" t="str">
        <f>IF(V36="","",VLOOKUP(V36,'（勤務形態一覧表）シフト記号表'!$D$6:$X$47,21,FALSE))</f>
        <v/>
      </c>
      <c r="W37" s="112" t="str">
        <f>IF(W36="","",VLOOKUP(W36,'（勤務形態一覧表）シフト記号表'!$D$6:$X$47,21,FALSE))</f>
        <v/>
      </c>
      <c r="X37" s="112" t="str">
        <f>IF(X36="","",VLOOKUP(X36,'（勤務形態一覧表）シフト記号表'!$D$6:$X$47,21,FALSE))</f>
        <v/>
      </c>
      <c r="Y37" s="112" t="str">
        <f>IF(Y36="","",VLOOKUP(Y36,'（勤務形態一覧表）シフト記号表'!$D$6:$X$47,21,FALSE))</f>
        <v/>
      </c>
      <c r="Z37" s="112" t="str">
        <f>IF(Z36="","",VLOOKUP(Z36,'（勤務形態一覧表）シフト記号表'!$D$6:$X$47,21,FALSE))</f>
        <v/>
      </c>
      <c r="AA37" s="114" t="str">
        <f>IF(AA36="","",VLOOKUP(AA36,'（勤務形態一覧表）シフト記号表'!$D$6:$X$47,21,FALSE))</f>
        <v/>
      </c>
      <c r="AB37" s="113" t="str">
        <f>IF(AB36="","",VLOOKUP(AB36,'（勤務形態一覧表）シフト記号表'!$D$6:$X$47,21,FALSE))</f>
        <v/>
      </c>
      <c r="AC37" s="112" t="str">
        <f>IF(AC36="","",VLOOKUP(AC36,'（勤務形態一覧表）シフト記号表'!$D$6:$X$47,21,FALSE))</f>
        <v/>
      </c>
      <c r="AD37" s="112" t="str">
        <f>IF(AD36="","",VLOOKUP(AD36,'（勤務形態一覧表）シフト記号表'!$D$6:$X$47,21,FALSE))</f>
        <v/>
      </c>
      <c r="AE37" s="112" t="str">
        <f>IF(AE36="","",VLOOKUP(AE36,'（勤務形態一覧表）シフト記号表'!$D$6:$X$47,21,FALSE))</f>
        <v/>
      </c>
      <c r="AF37" s="112" t="str">
        <f>IF(AF36="","",VLOOKUP(AF36,'（勤務形態一覧表）シフト記号表'!$D$6:$X$47,21,FALSE))</f>
        <v/>
      </c>
      <c r="AG37" s="112" t="str">
        <f>IF(AG36="","",VLOOKUP(AG36,'（勤務形態一覧表）シフト記号表'!$D$6:$X$47,21,FALSE))</f>
        <v/>
      </c>
      <c r="AH37" s="114" t="str">
        <f>IF(AH36="","",VLOOKUP(AH36,'（勤務形態一覧表）シフト記号表'!$D$6:$X$47,21,FALSE))</f>
        <v/>
      </c>
      <c r="AI37" s="113" t="str">
        <f>IF(AI36="","",VLOOKUP(AI36,'（勤務形態一覧表）シフト記号表'!$D$6:$X$47,21,FALSE))</f>
        <v/>
      </c>
      <c r="AJ37" s="112" t="str">
        <f>IF(AJ36="","",VLOOKUP(AJ36,'（勤務形態一覧表）シフト記号表'!$D$6:$X$47,21,FALSE))</f>
        <v/>
      </c>
      <c r="AK37" s="112" t="str">
        <f>IF(AK36="","",VLOOKUP(AK36,'（勤務形態一覧表）シフト記号表'!$D$6:$X$47,21,FALSE))</f>
        <v/>
      </c>
      <c r="AL37" s="112" t="str">
        <f>IF(AL36="","",VLOOKUP(AL36,'（勤務形態一覧表）シフト記号表'!$D$6:$X$47,21,FALSE))</f>
        <v/>
      </c>
      <c r="AM37" s="112" t="str">
        <f>IF(AM36="","",VLOOKUP(AM36,'（勤務形態一覧表）シフト記号表'!$D$6:$X$47,21,FALSE))</f>
        <v/>
      </c>
      <c r="AN37" s="112" t="str">
        <f>IF(AN36="","",VLOOKUP(AN36,'（勤務形態一覧表）シフト記号表'!$D$6:$X$47,21,FALSE))</f>
        <v/>
      </c>
      <c r="AO37" s="114" t="str">
        <f>IF(AO36="","",VLOOKUP(AO36,'（勤務形態一覧表）シフト記号表'!$D$6:$X$47,21,FALSE))</f>
        <v/>
      </c>
      <c r="AP37" s="113" t="str">
        <f>IF(AP36="","",VLOOKUP(AP36,'（勤務形態一覧表）シフト記号表'!$D$6:$X$47,21,FALSE))</f>
        <v/>
      </c>
      <c r="AQ37" s="112" t="str">
        <f>IF(AQ36="","",VLOOKUP(AQ36,'（勤務形態一覧表）シフト記号表'!$D$6:$X$47,21,FALSE))</f>
        <v/>
      </c>
      <c r="AR37" s="112" t="str">
        <f>IF(AR36="","",VLOOKUP(AR36,'（勤務形態一覧表）シフト記号表'!$D$6:$X$47,21,FALSE))</f>
        <v/>
      </c>
      <c r="AS37" s="112" t="str">
        <f>IF(AS36="","",VLOOKUP(AS36,'（勤務形態一覧表）シフト記号表'!$D$6:$X$47,21,FALSE))</f>
        <v/>
      </c>
      <c r="AT37" s="112" t="str">
        <f>IF(AT36="","",VLOOKUP(AT36,'（勤務形態一覧表）シフト記号表'!$D$6:$X$47,21,FALSE))</f>
        <v/>
      </c>
      <c r="AU37" s="112" t="str">
        <f>IF(AU36="","",VLOOKUP(AU36,'（勤務形態一覧表）シフト記号表'!$D$6:$X$47,21,FALSE))</f>
        <v/>
      </c>
      <c r="AV37" s="114" t="str">
        <f>IF(AV36="","",VLOOKUP(AV36,'（勤務形態一覧表）シフト記号表'!$D$6:$X$47,21,FALSE))</f>
        <v/>
      </c>
      <c r="AW37" s="113" t="str">
        <f>IF(AW36="","",VLOOKUP(AW36,'（勤務形態一覧表）シフト記号表'!$D$6:$X$47,21,FALSE))</f>
        <v/>
      </c>
      <c r="AX37" s="112" t="str">
        <f>IF(AX36="","",VLOOKUP(AX36,'（勤務形態一覧表）シフト記号表'!$D$6:$X$47,21,FALSE))</f>
        <v/>
      </c>
      <c r="AY37" s="112" t="str">
        <f>IF(AY36="","",VLOOKUP(AY36,'（勤務形態一覧表）シフト記号表'!$D$6:$X$47,21,FALSE))</f>
        <v/>
      </c>
      <c r="AZ37" s="549">
        <f>IF($BC$3="４週",SUM(U37:AV37),IF($BC$3="暦月",SUM(U37:AY37),""))</f>
        <v>0</v>
      </c>
      <c r="BA37" s="550"/>
      <c r="BB37" s="551">
        <f>IF($BC$3="４週",AZ37/4,IF($BC$3="暦月",(AZ37/($BC$8/7)),""))</f>
        <v>0</v>
      </c>
      <c r="BC37" s="550"/>
      <c r="BD37" s="543"/>
      <c r="BE37" s="544"/>
      <c r="BF37" s="544"/>
      <c r="BG37" s="544"/>
      <c r="BH37" s="545"/>
    </row>
    <row r="38" spans="2:60" ht="20.25" customHeight="1">
      <c r="B38" s="135"/>
      <c r="C38" s="588"/>
      <c r="D38" s="589"/>
      <c r="E38" s="590"/>
      <c r="F38" s="134"/>
      <c r="G38" s="133">
        <f>C36</f>
        <v>0</v>
      </c>
      <c r="H38" s="591"/>
      <c r="I38" s="592"/>
      <c r="J38" s="593"/>
      <c r="K38" s="593"/>
      <c r="L38" s="594"/>
      <c r="M38" s="595"/>
      <c r="N38" s="596"/>
      <c r="O38" s="597"/>
      <c r="P38" s="143" t="s">
        <v>91</v>
      </c>
      <c r="Q38" s="149"/>
      <c r="R38" s="149"/>
      <c r="S38" s="148"/>
      <c r="T38" s="147"/>
      <c r="U38" s="103" t="str">
        <f>IF(U36="","",VLOOKUP(U36,'（勤務形態一覧表）シフト記号表'!$D$6:$Z$47,23,FALSE))</f>
        <v/>
      </c>
      <c r="V38" s="102" t="str">
        <f>IF(V36="","",VLOOKUP(V36,'（勤務形態一覧表）シフト記号表'!$D$6:$Z$47,23,FALSE))</f>
        <v/>
      </c>
      <c r="W38" s="102" t="str">
        <f>IF(W36="","",VLOOKUP(W36,'（勤務形態一覧表）シフト記号表'!$D$6:$Z$47,23,FALSE))</f>
        <v/>
      </c>
      <c r="X38" s="102" t="str">
        <f>IF(X36="","",VLOOKUP(X36,'（勤務形態一覧表）シフト記号表'!$D$6:$Z$47,23,FALSE))</f>
        <v/>
      </c>
      <c r="Y38" s="102" t="str">
        <f>IF(Y36="","",VLOOKUP(Y36,'（勤務形態一覧表）シフト記号表'!$D$6:$Z$47,23,FALSE))</f>
        <v/>
      </c>
      <c r="Z38" s="102" t="str">
        <f>IF(Z36="","",VLOOKUP(Z36,'（勤務形態一覧表）シフト記号表'!$D$6:$Z$47,23,FALSE))</f>
        <v/>
      </c>
      <c r="AA38" s="104" t="str">
        <f>IF(AA36="","",VLOOKUP(AA36,'（勤務形態一覧表）シフト記号表'!$D$6:$Z$47,23,FALSE))</f>
        <v/>
      </c>
      <c r="AB38" s="103" t="str">
        <f>IF(AB36="","",VLOOKUP(AB36,'（勤務形態一覧表）シフト記号表'!$D$6:$Z$47,23,FALSE))</f>
        <v/>
      </c>
      <c r="AC38" s="102" t="str">
        <f>IF(AC36="","",VLOOKUP(AC36,'（勤務形態一覧表）シフト記号表'!$D$6:$Z$47,23,FALSE))</f>
        <v/>
      </c>
      <c r="AD38" s="102" t="str">
        <f>IF(AD36="","",VLOOKUP(AD36,'（勤務形態一覧表）シフト記号表'!$D$6:$Z$47,23,FALSE))</f>
        <v/>
      </c>
      <c r="AE38" s="102" t="str">
        <f>IF(AE36="","",VLOOKUP(AE36,'（勤務形態一覧表）シフト記号表'!$D$6:$Z$47,23,FALSE))</f>
        <v/>
      </c>
      <c r="AF38" s="102" t="str">
        <f>IF(AF36="","",VLOOKUP(AF36,'（勤務形態一覧表）シフト記号表'!$D$6:$Z$47,23,FALSE))</f>
        <v/>
      </c>
      <c r="AG38" s="102" t="str">
        <f>IF(AG36="","",VLOOKUP(AG36,'（勤務形態一覧表）シフト記号表'!$D$6:$Z$47,23,FALSE))</f>
        <v/>
      </c>
      <c r="AH38" s="104" t="str">
        <f>IF(AH36="","",VLOOKUP(AH36,'（勤務形態一覧表）シフト記号表'!$D$6:$Z$47,23,FALSE))</f>
        <v/>
      </c>
      <c r="AI38" s="103" t="str">
        <f>IF(AI36="","",VLOOKUP(AI36,'（勤務形態一覧表）シフト記号表'!$D$6:$Z$47,23,FALSE))</f>
        <v/>
      </c>
      <c r="AJ38" s="102" t="str">
        <f>IF(AJ36="","",VLOOKUP(AJ36,'（勤務形態一覧表）シフト記号表'!$D$6:$Z$47,23,FALSE))</f>
        <v/>
      </c>
      <c r="AK38" s="102" t="str">
        <f>IF(AK36="","",VLOOKUP(AK36,'（勤務形態一覧表）シフト記号表'!$D$6:$Z$47,23,FALSE))</f>
        <v/>
      </c>
      <c r="AL38" s="102" t="str">
        <f>IF(AL36="","",VLOOKUP(AL36,'（勤務形態一覧表）シフト記号表'!$D$6:$Z$47,23,FALSE))</f>
        <v/>
      </c>
      <c r="AM38" s="102" t="str">
        <f>IF(AM36="","",VLOOKUP(AM36,'（勤務形態一覧表）シフト記号表'!$D$6:$Z$47,23,FALSE))</f>
        <v/>
      </c>
      <c r="AN38" s="102" t="str">
        <f>IF(AN36="","",VLOOKUP(AN36,'（勤務形態一覧表）シフト記号表'!$D$6:$Z$47,23,FALSE))</f>
        <v/>
      </c>
      <c r="AO38" s="104" t="str">
        <f>IF(AO36="","",VLOOKUP(AO36,'（勤務形態一覧表）シフト記号表'!$D$6:$Z$47,23,FALSE))</f>
        <v/>
      </c>
      <c r="AP38" s="103" t="str">
        <f>IF(AP36="","",VLOOKUP(AP36,'（勤務形態一覧表）シフト記号表'!$D$6:$Z$47,23,FALSE))</f>
        <v/>
      </c>
      <c r="AQ38" s="102" t="str">
        <f>IF(AQ36="","",VLOOKUP(AQ36,'（勤務形態一覧表）シフト記号表'!$D$6:$Z$47,23,FALSE))</f>
        <v/>
      </c>
      <c r="AR38" s="102" t="str">
        <f>IF(AR36="","",VLOOKUP(AR36,'（勤務形態一覧表）シフト記号表'!$D$6:$Z$47,23,FALSE))</f>
        <v/>
      </c>
      <c r="AS38" s="102" t="str">
        <f>IF(AS36="","",VLOOKUP(AS36,'（勤務形態一覧表）シフト記号表'!$D$6:$Z$47,23,FALSE))</f>
        <v/>
      </c>
      <c r="AT38" s="102" t="str">
        <f>IF(AT36="","",VLOOKUP(AT36,'（勤務形態一覧表）シフト記号表'!$D$6:$Z$47,23,FALSE))</f>
        <v/>
      </c>
      <c r="AU38" s="102" t="str">
        <f>IF(AU36="","",VLOOKUP(AU36,'（勤務形態一覧表）シフト記号表'!$D$6:$Z$47,23,FALSE))</f>
        <v/>
      </c>
      <c r="AV38" s="104" t="str">
        <f>IF(AV36="","",VLOOKUP(AV36,'（勤務形態一覧表）シフト記号表'!$D$6:$Z$47,23,FALSE))</f>
        <v/>
      </c>
      <c r="AW38" s="103" t="str">
        <f>IF(AW36="","",VLOOKUP(AW36,'（勤務形態一覧表）シフト記号表'!$D$6:$Z$47,23,FALSE))</f>
        <v/>
      </c>
      <c r="AX38" s="102" t="str">
        <f>IF(AX36="","",VLOOKUP(AX36,'（勤務形態一覧表）シフト記号表'!$D$6:$Z$47,23,FALSE))</f>
        <v/>
      </c>
      <c r="AY38" s="102" t="str">
        <f>IF(AY36="","",VLOOKUP(AY36,'（勤務形態一覧表）シフト記号表'!$D$6:$Z$47,23,FALSE))</f>
        <v/>
      </c>
      <c r="AZ38" s="552">
        <f>IF($BC$3="４週",SUM(U38:AV38),IF($BC$3="暦月",SUM(U38:AY38),""))</f>
        <v>0</v>
      </c>
      <c r="BA38" s="553"/>
      <c r="BB38" s="554">
        <f>IF($BC$3="４週",AZ38/4,IF($BC$3="暦月",(AZ38/($BC$8/7)),""))</f>
        <v>0</v>
      </c>
      <c r="BC38" s="553"/>
      <c r="BD38" s="546"/>
      <c r="BE38" s="547"/>
      <c r="BF38" s="547"/>
      <c r="BG38" s="547"/>
      <c r="BH38" s="548"/>
    </row>
    <row r="39" spans="2:60" ht="20.25" customHeight="1">
      <c r="B39" s="128"/>
      <c r="C39" s="557"/>
      <c r="D39" s="558"/>
      <c r="E39" s="559"/>
      <c r="F39" s="120"/>
      <c r="G39" s="119"/>
      <c r="H39" s="566"/>
      <c r="I39" s="569"/>
      <c r="J39" s="570"/>
      <c r="K39" s="570"/>
      <c r="L39" s="571"/>
      <c r="M39" s="578"/>
      <c r="N39" s="579"/>
      <c r="O39" s="580"/>
      <c r="P39" s="139" t="s">
        <v>93</v>
      </c>
      <c r="Q39" s="146"/>
      <c r="R39" s="146"/>
      <c r="S39" s="145"/>
      <c r="T39" s="144"/>
      <c r="U39" s="122"/>
      <c r="V39" s="121"/>
      <c r="W39" s="121"/>
      <c r="X39" s="121"/>
      <c r="Y39" s="121"/>
      <c r="Z39" s="121"/>
      <c r="AA39" s="123"/>
      <c r="AB39" s="122"/>
      <c r="AC39" s="121"/>
      <c r="AD39" s="121"/>
      <c r="AE39" s="121"/>
      <c r="AF39" s="121"/>
      <c r="AG39" s="121"/>
      <c r="AH39" s="123"/>
      <c r="AI39" s="122"/>
      <c r="AJ39" s="121"/>
      <c r="AK39" s="121"/>
      <c r="AL39" s="121"/>
      <c r="AM39" s="121"/>
      <c r="AN39" s="121"/>
      <c r="AO39" s="123"/>
      <c r="AP39" s="122"/>
      <c r="AQ39" s="121"/>
      <c r="AR39" s="121"/>
      <c r="AS39" s="121"/>
      <c r="AT39" s="121"/>
      <c r="AU39" s="121"/>
      <c r="AV39" s="123"/>
      <c r="AW39" s="122"/>
      <c r="AX39" s="121"/>
      <c r="AY39" s="121"/>
      <c r="AZ39" s="587"/>
      <c r="BA39" s="556"/>
      <c r="BB39" s="555"/>
      <c r="BC39" s="556"/>
      <c r="BD39" s="540"/>
      <c r="BE39" s="541"/>
      <c r="BF39" s="541"/>
      <c r="BG39" s="541"/>
      <c r="BH39" s="542"/>
    </row>
    <row r="40" spans="2:60" ht="20.25" customHeight="1">
      <c r="B40" s="111">
        <f>B37+1</f>
        <v>7</v>
      </c>
      <c r="C40" s="560"/>
      <c r="D40" s="561"/>
      <c r="E40" s="562"/>
      <c r="F40" s="120">
        <f>C39</f>
        <v>0</v>
      </c>
      <c r="G40" s="119"/>
      <c r="H40" s="567"/>
      <c r="I40" s="572"/>
      <c r="J40" s="573"/>
      <c r="K40" s="573"/>
      <c r="L40" s="574"/>
      <c r="M40" s="581"/>
      <c r="N40" s="582"/>
      <c r="O40" s="583"/>
      <c r="P40" s="118" t="s">
        <v>92</v>
      </c>
      <c r="Q40" s="117"/>
      <c r="R40" s="117"/>
      <c r="S40" s="116"/>
      <c r="T40" s="115"/>
      <c r="U40" s="113" t="str">
        <f>IF(U39="","",VLOOKUP(U39,'（勤務形態一覧表）シフト記号表'!$D$6:$X$47,21,FALSE))</f>
        <v/>
      </c>
      <c r="V40" s="112" t="str">
        <f>IF(V39="","",VLOOKUP(V39,'（勤務形態一覧表）シフト記号表'!$D$6:$X$47,21,FALSE))</f>
        <v/>
      </c>
      <c r="W40" s="112" t="str">
        <f>IF(W39="","",VLOOKUP(W39,'（勤務形態一覧表）シフト記号表'!$D$6:$X$47,21,FALSE))</f>
        <v/>
      </c>
      <c r="X40" s="112" t="str">
        <f>IF(X39="","",VLOOKUP(X39,'（勤務形態一覧表）シフト記号表'!$D$6:$X$47,21,FALSE))</f>
        <v/>
      </c>
      <c r="Y40" s="112" t="str">
        <f>IF(Y39="","",VLOOKUP(Y39,'（勤務形態一覧表）シフト記号表'!$D$6:$X$47,21,FALSE))</f>
        <v/>
      </c>
      <c r="Z40" s="112" t="str">
        <f>IF(Z39="","",VLOOKUP(Z39,'（勤務形態一覧表）シフト記号表'!$D$6:$X$47,21,FALSE))</f>
        <v/>
      </c>
      <c r="AA40" s="114" t="str">
        <f>IF(AA39="","",VLOOKUP(AA39,'（勤務形態一覧表）シフト記号表'!$D$6:$X$47,21,FALSE))</f>
        <v/>
      </c>
      <c r="AB40" s="113" t="str">
        <f>IF(AB39="","",VLOOKUP(AB39,'（勤務形態一覧表）シフト記号表'!$D$6:$X$47,21,FALSE))</f>
        <v/>
      </c>
      <c r="AC40" s="112" t="str">
        <f>IF(AC39="","",VLOOKUP(AC39,'（勤務形態一覧表）シフト記号表'!$D$6:$X$47,21,FALSE))</f>
        <v/>
      </c>
      <c r="AD40" s="112" t="str">
        <f>IF(AD39="","",VLOOKUP(AD39,'（勤務形態一覧表）シフト記号表'!$D$6:$X$47,21,FALSE))</f>
        <v/>
      </c>
      <c r="AE40" s="112" t="str">
        <f>IF(AE39="","",VLOOKUP(AE39,'（勤務形態一覧表）シフト記号表'!$D$6:$X$47,21,FALSE))</f>
        <v/>
      </c>
      <c r="AF40" s="112" t="str">
        <f>IF(AF39="","",VLOOKUP(AF39,'（勤務形態一覧表）シフト記号表'!$D$6:$X$47,21,FALSE))</f>
        <v/>
      </c>
      <c r="AG40" s="112" t="str">
        <f>IF(AG39="","",VLOOKUP(AG39,'（勤務形態一覧表）シフト記号表'!$D$6:$X$47,21,FALSE))</f>
        <v/>
      </c>
      <c r="AH40" s="114" t="str">
        <f>IF(AH39="","",VLOOKUP(AH39,'（勤務形態一覧表）シフト記号表'!$D$6:$X$47,21,FALSE))</f>
        <v/>
      </c>
      <c r="AI40" s="113" t="str">
        <f>IF(AI39="","",VLOOKUP(AI39,'（勤務形態一覧表）シフト記号表'!$D$6:$X$47,21,FALSE))</f>
        <v/>
      </c>
      <c r="AJ40" s="112" t="str">
        <f>IF(AJ39="","",VLOOKUP(AJ39,'（勤務形態一覧表）シフト記号表'!$D$6:$X$47,21,FALSE))</f>
        <v/>
      </c>
      <c r="AK40" s="112" t="str">
        <f>IF(AK39="","",VLOOKUP(AK39,'（勤務形態一覧表）シフト記号表'!$D$6:$X$47,21,FALSE))</f>
        <v/>
      </c>
      <c r="AL40" s="112" t="str">
        <f>IF(AL39="","",VLOOKUP(AL39,'（勤務形態一覧表）シフト記号表'!$D$6:$X$47,21,FALSE))</f>
        <v/>
      </c>
      <c r="AM40" s="112" t="str">
        <f>IF(AM39="","",VLOOKUP(AM39,'（勤務形態一覧表）シフト記号表'!$D$6:$X$47,21,FALSE))</f>
        <v/>
      </c>
      <c r="AN40" s="112" t="str">
        <f>IF(AN39="","",VLOOKUP(AN39,'（勤務形態一覧表）シフト記号表'!$D$6:$X$47,21,FALSE))</f>
        <v/>
      </c>
      <c r="AO40" s="114" t="str">
        <f>IF(AO39="","",VLOOKUP(AO39,'（勤務形態一覧表）シフト記号表'!$D$6:$X$47,21,FALSE))</f>
        <v/>
      </c>
      <c r="AP40" s="113" t="str">
        <f>IF(AP39="","",VLOOKUP(AP39,'（勤務形態一覧表）シフト記号表'!$D$6:$X$47,21,FALSE))</f>
        <v/>
      </c>
      <c r="AQ40" s="112" t="str">
        <f>IF(AQ39="","",VLOOKUP(AQ39,'（勤務形態一覧表）シフト記号表'!$D$6:$X$47,21,FALSE))</f>
        <v/>
      </c>
      <c r="AR40" s="112" t="str">
        <f>IF(AR39="","",VLOOKUP(AR39,'（勤務形態一覧表）シフト記号表'!$D$6:$X$47,21,FALSE))</f>
        <v/>
      </c>
      <c r="AS40" s="112" t="str">
        <f>IF(AS39="","",VLOOKUP(AS39,'（勤務形態一覧表）シフト記号表'!$D$6:$X$47,21,FALSE))</f>
        <v/>
      </c>
      <c r="AT40" s="112" t="str">
        <f>IF(AT39="","",VLOOKUP(AT39,'（勤務形態一覧表）シフト記号表'!$D$6:$X$47,21,FALSE))</f>
        <v/>
      </c>
      <c r="AU40" s="112" t="str">
        <f>IF(AU39="","",VLOOKUP(AU39,'（勤務形態一覧表）シフト記号表'!$D$6:$X$47,21,FALSE))</f>
        <v/>
      </c>
      <c r="AV40" s="114" t="str">
        <f>IF(AV39="","",VLOOKUP(AV39,'（勤務形態一覧表）シフト記号表'!$D$6:$X$47,21,FALSE))</f>
        <v/>
      </c>
      <c r="AW40" s="113" t="str">
        <f>IF(AW39="","",VLOOKUP(AW39,'（勤務形態一覧表）シフト記号表'!$D$6:$X$47,21,FALSE))</f>
        <v/>
      </c>
      <c r="AX40" s="112" t="str">
        <f>IF(AX39="","",VLOOKUP(AX39,'（勤務形態一覧表）シフト記号表'!$D$6:$X$47,21,FALSE))</f>
        <v/>
      </c>
      <c r="AY40" s="112" t="str">
        <f>IF(AY39="","",VLOOKUP(AY39,'（勤務形態一覧表）シフト記号表'!$D$6:$X$47,21,FALSE))</f>
        <v/>
      </c>
      <c r="AZ40" s="549">
        <f>IF($BC$3="４週",SUM(U40:AV40),IF($BC$3="暦月",SUM(U40:AY40),""))</f>
        <v>0</v>
      </c>
      <c r="BA40" s="550"/>
      <c r="BB40" s="551">
        <f>IF($BC$3="４週",AZ40/4,IF($BC$3="暦月",(AZ40/($BC$8/7)),""))</f>
        <v>0</v>
      </c>
      <c r="BC40" s="550"/>
      <c r="BD40" s="543"/>
      <c r="BE40" s="544"/>
      <c r="BF40" s="544"/>
      <c r="BG40" s="544"/>
      <c r="BH40" s="545"/>
    </row>
    <row r="41" spans="2:60" ht="20.25" customHeight="1">
      <c r="B41" s="135"/>
      <c r="C41" s="588"/>
      <c r="D41" s="589"/>
      <c r="E41" s="590"/>
      <c r="F41" s="134"/>
      <c r="G41" s="133">
        <f>C39</f>
        <v>0</v>
      </c>
      <c r="H41" s="591"/>
      <c r="I41" s="592"/>
      <c r="J41" s="593"/>
      <c r="K41" s="593"/>
      <c r="L41" s="594"/>
      <c r="M41" s="595"/>
      <c r="N41" s="596"/>
      <c r="O41" s="597"/>
      <c r="P41" s="143" t="s">
        <v>91</v>
      </c>
      <c r="Q41" s="138"/>
      <c r="R41" s="138"/>
      <c r="S41" s="137"/>
      <c r="T41" s="150"/>
      <c r="U41" s="103" t="str">
        <f>IF(U39="","",VLOOKUP(U39,'（勤務形態一覧表）シフト記号表'!$D$6:$Z$47,23,FALSE))</f>
        <v/>
      </c>
      <c r="V41" s="102" t="str">
        <f>IF(V39="","",VLOOKUP(V39,'（勤務形態一覧表）シフト記号表'!$D$6:$Z$47,23,FALSE))</f>
        <v/>
      </c>
      <c r="W41" s="102" t="str">
        <f>IF(W39="","",VLOOKUP(W39,'（勤務形態一覧表）シフト記号表'!$D$6:$Z$47,23,FALSE))</f>
        <v/>
      </c>
      <c r="X41" s="102" t="str">
        <f>IF(X39="","",VLOOKUP(X39,'（勤務形態一覧表）シフト記号表'!$D$6:$Z$47,23,FALSE))</f>
        <v/>
      </c>
      <c r="Y41" s="102" t="str">
        <f>IF(Y39="","",VLOOKUP(Y39,'（勤務形態一覧表）シフト記号表'!$D$6:$Z$47,23,FALSE))</f>
        <v/>
      </c>
      <c r="Z41" s="102" t="str">
        <f>IF(Z39="","",VLOOKUP(Z39,'（勤務形態一覧表）シフト記号表'!$D$6:$Z$47,23,FALSE))</f>
        <v/>
      </c>
      <c r="AA41" s="104" t="str">
        <f>IF(AA39="","",VLOOKUP(AA39,'（勤務形態一覧表）シフト記号表'!$D$6:$Z$47,23,FALSE))</f>
        <v/>
      </c>
      <c r="AB41" s="103" t="str">
        <f>IF(AB39="","",VLOOKUP(AB39,'（勤務形態一覧表）シフト記号表'!$D$6:$Z$47,23,FALSE))</f>
        <v/>
      </c>
      <c r="AC41" s="102" t="str">
        <f>IF(AC39="","",VLOOKUP(AC39,'（勤務形態一覧表）シフト記号表'!$D$6:$Z$47,23,FALSE))</f>
        <v/>
      </c>
      <c r="AD41" s="102" t="str">
        <f>IF(AD39="","",VLOOKUP(AD39,'（勤務形態一覧表）シフト記号表'!$D$6:$Z$47,23,FALSE))</f>
        <v/>
      </c>
      <c r="AE41" s="102" t="str">
        <f>IF(AE39="","",VLOOKUP(AE39,'（勤務形態一覧表）シフト記号表'!$D$6:$Z$47,23,FALSE))</f>
        <v/>
      </c>
      <c r="AF41" s="102" t="str">
        <f>IF(AF39="","",VLOOKUP(AF39,'（勤務形態一覧表）シフト記号表'!$D$6:$Z$47,23,FALSE))</f>
        <v/>
      </c>
      <c r="AG41" s="102" t="str">
        <f>IF(AG39="","",VLOOKUP(AG39,'（勤務形態一覧表）シフト記号表'!$D$6:$Z$47,23,FALSE))</f>
        <v/>
      </c>
      <c r="AH41" s="104" t="str">
        <f>IF(AH39="","",VLOOKUP(AH39,'（勤務形態一覧表）シフト記号表'!$D$6:$Z$47,23,FALSE))</f>
        <v/>
      </c>
      <c r="AI41" s="103" t="str">
        <f>IF(AI39="","",VLOOKUP(AI39,'（勤務形態一覧表）シフト記号表'!$D$6:$Z$47,23,FALSE))</f>
        <v/>
      </c>
      <c r="AJ41" s="102" t="str">
        <f>IF(AJ39="","",VLOOKUP(AJ39,'（勤務形態一覧表）シフト記号表'!$D$6:$Z$47,23,FALSE))</f>
        <v/>
      </c>
      <c r="AK41" s="102" t="str">
        <f>IF(AK39="","",VLOOKUP(AK39,'（勤務形態一覧表）シフト記号表'!$D$6:$Z$47,23,FALSE))</f>
        <v/>
      </c>
      <c r="AL41" s="102" t="str">
        <f>IF(AL39="","",VLOOKUP(AL39,'（勤務形態一覧表）シフト記号表'!$D$6:$Z$47,23,FALSE))</f>
        <v/>
      </c>
      <c r="AM41" s="102" t="str">
        <f>IF(AM39="","",VLOOKUP(AM39,'（勤務形態一覧表）シフト記号表'!$D$6:$Z$47,23,FALSE))</f>
        <v/>
      </c>
      <c r="AN41" s="102" t="str">
        <f>IF(AN39="","",VLOOKUP(AN39,'（勤務形態一覧表）シフト記号表'!$D$6:$Z$47,23,FALSE))</f>
        <v/>
      </c>
      <c r="AO41" s="104" t="str">
        <f>IF(AO39="","",VLOOKUP(AO39,'（勤務形態一覧表）シフト記号表'!$D$6:$Z$47,23,FALSE))</f>
        <v/>
      </c>
      <c r="AP41" s="103" t="str">
        <f>IF(AP39="","",VLOOKUP(AP39,'（勤務形態一覧表）シフト記号表'!$D$6:$Z$47,23,FALSE))</f>
        <v/>
      </c>
      <c r="AQ41" s="102" t="str">
        <f>IF(AQ39="","",VLOOKUP(AQ39,'（勤務形態一覧表）シフト記号表'!$D$6:$Z$47,23,FALSE))</f>
        <v/>
      </c>
      <c r="AR41" s="102" t="str">
        <f>IF(AR39="","",VLOOKUP(AR39,'（勤務形態一覧表）シフト記号表'!$D$6:$Z$47,23,FALSE))</f>
        <v/>
      </c>
      <c r="AS41" s="102" t="str">
        <f>IF(AS39="","",VLOOKUP(AS39,'（勤務形態一覧表）シフト記号表'!$D$6:$Z$47,23,FALSE))</f>
        <v/>
      </c>
      <c r="AT41" s="102" t="str">
        <f>IF(AT39="","",VLOOKUP(AT39,'（勤務形態一覧表）シフト記号表'!$D$6:$Z$47,23,FALSE))</f>
        <v/>
      </c>
      <c r="AU41" s="102" t="str">
        <f>IF(AU39="","",VLOOKUP(AU39,'（勤務形態一覧表）シフト記号表'!$D$6:$Z$47,23,FALSE))</f>
        <v/>
      </c>
      <c r="AV41" s="104" t="str">
        <f>IF(AV39="","",VLOOKUP(AV39,'（勤務形態一覧表）シフト記号表'!$D$6:$Z$47,23,FALSE))</f>
        <v/>
      </c>
      <c r="AW41" s="103" t="str">
        <f>IF(AW39="","",VLOOKUP(AW39,'（勤務形態一覧表）シフト記号表'!$D$6:$Z$47,23,FALSE))</f>
        <v/>
      </c>
      <c r="AX41" s="102" t="str">
        <f>IF(AX39="","",VLOOKUP(AX39,'（勤務形態一覧表）シフト記号表'!$D$6:$Z$47,23,FALSE))</f>
        <v/>
      </c>
      <c r="AY41" s="102" t="str">
        <f>IF(AY39="","",VLOOKUP(AY39,'（勤務形態一覧表）シフト記号表'!$D$6:$Z$47,23,FALSE))</f>
        <v/>
      </c>
      <c r="AZ41" s="552">
        <f>IF($BC$3="４週",SUM(U41:AV41),IF($BC$3="暦月",SUM(U41:AY41),""))</f>
        <v>0</v>
      </c>
      <c r="BA41" s="553"/>
      <c r="BB41" s="554">
        <f>IF($BC$3="４週",AZ41/4,IF($BC$3="暦月",(AZ41/($BC$8/7)),""))</f>
        <v>0</v>
      </c>
      <c r="BC41" s="553"/>
      <c r="BD41" s="546"/>
      <c r="BE41" s="547"/>
      <c r="BF41" s="547"/>
      <c r="BG41" s="547"/>
      <c r="BH41" s="548"/>
    </row>
    <row r="42" spans="2:60" ht="20.25" customHeight="1">
      <c r="B42" s="128"/>
      <c r="C42" s="557"/>
      <c r="D42" s="558"/>
      <c r="E42" s="559"/>
      <c r="F42" s="120"/>
      <c r="G42" s="119"/>
      <c r="H42" s="566"/>
      <c r="I42" s="569"/>
      <c r="J42" s="570"/>
      <c r="K42" s="570"/>
      <c r="L42" s="571"/>
      <c r="M42" s="578"/>
      <c r="N42" s="579"/>
      <c r="O42" s="580"/>
      <c r="P42" s="139" t="s">
        <v>93</v>
      </c>
      <c r="Q42" s="146"/>
      <c r="R42" s="146"/>
      <c r="S42" s="145"/>
      <c r="T42" s="144"/>
      <c r="U42" s="122"/>
      <c r="V42" s="121"/>
      <c r="W42" s="121"/>
      <c r="X42" s="121"/>
      <c r="Y42" s="121"/>
      <c r="Z42" s="121"/>
      <c r="AA42" s="123"/>
      <c r="AB42" s="122"/>
      <c r="AC42" s="121"/>
      <c r="AD42" s="121"/>
      <c r="AE42" s="121"/>
      <c r="AF42" s="121"/>
      <c r="AG42" s="121"/>
      <c r="AH42" s="123"/>
      <c r="AI42" s="122"/>
      <c r="AJ42" s="121"/>
      <c r="AK42" s="121"/>
      <c r="AL42" s="121"/>
      <c r="AM42" s="121"/>
      <c r="AN42" s="121"/>
      <c r="AO42" s="123"/>
      <c r="AP42" s="122"/>
      <c r="AQ42" s="121"/>
      <c r="AR42" s="121"/>
      <c r="AS42" s="121"/>
      <c r="AT42" s="121"/>
      <c r="AU42" s="121"/>
      <c r="AV42" s="123"/>
      <c r="AW42" s="122"/>
      <c r="AX42" s="121"/>
      <c r="AY42" s="121"/>
      <c r="AZ42" s="587"/>
      <c r="BA42" s="556"/>
      <c r="BB42" s="555"/>
      <c r="BC42" s="556"/>
      <c r="BD42" s="540"/>
      <c r="BE42" s="541"/>
      <c r="BF42" s="541"/>
      <c r="BG42" s="541"/>
      <c r="BH42" s="542"/>
    </row>
    <row r="43" spans="2:60" ht="20.25" customHeight="1">
      <c r="B43" s="111">
        <f>B40+1</f>
        <v>8</v>
      </c>
      <c r="C43" s="560"/>
      <c r="D43" s="561"/>
      <c r="E43" s="562"/>
      <c r="F43" s="120">
        <f>C42</f>
        <v>0</v>
      </c>
      <c r="G43" s="119"/>
      <c r="H43" s="567"/>
      <c r="I43" s="572"/>
      <c r="J43" s="573"/>
      <c r="K43" s="573"/>
      <c r="L43" s="574"/>
      <c r="M43" s="581"/>
      <c r="N43" s="582"/>
      <c r="O43" s="583"/>
      <c r="P43" s="118" t="s">
        <v>92</v>
      </c>
      <c r="Q43" s="117"/>
      <c r="R43" s="117"/>
      <c r="S43" s="116"/>
      <c r="T43" s="115"/>
      <c r="U43" s="113" t="str">
        <f>IF(U42="","",VLOOKUP(U42,'（勤務形態一覧表）シフト記号表'!$D$6:$X$47,21,FALSE))</f>
        <v/>
      </c>
      <c r="V43" s="112" t="str">
        <f>IF(V42="","",VLOOKUP(V42,'（勤務形態一覧表）シフト記号表'!$D$6:$X$47,21,FALSE))</f>
        <v/>
      </c>
      <c r="W43" s="112" t="str">
        <f>IF(W42="","",VLOOKUP(W42,'（勤務形態一覧表）シフト記号表'!$D$6:$X$47,21,FALSE))</f>
        <v/>
      </c>
      <c r="X43" s="112" t="str">
        <f>IF(X42="","",VLOOKUP(X42,'（勤務形態一覧表）シフト記号表'!$D$6:$X$47,21,FALSE))</f>
        <v/>
      </c>
      <c r="Y43" s="112" t="str">
        <f>IF(Y42="","",VLOOKUP(Y42,'（勤務形態一覧表）シフト記号表'!$D$6:$X$47,21,FALSE))</f>
        <v/>
      </c>
      <c r="Z43" s="112" t="str">
        <f>IF(Z42="","",VLOOKUP(Z42,'（勤務形態一覧表）シフト記号表'!$D$6:$X$47,21,FALSE))</f>
        <v/>
      </c>
      <c r="AA43" s="114" t="str">
        <f>IF(AA42="","",VLOOKUP(AA42,'（勤務形態一覧表）シフト記号表'!$D$6:$X$47,21,FALSE))</f>
        <v/>
      </c>
      <c r="AB43" s="113" t="str">
        <f>IF(AB42="","",VLOOKUP(AB42,'（勤務形態一覧表）シフト記号表'!$D$6:$X$47,21,FALSE))</f>
        <v/>
      </c>
      <c r="AC43" s="112" t="str">
        <f>IF(AC42="","",VLOOKUP(AC42,'（勤務形態一覧表）シフト記号表'!$D$6:$X$47,21,FALSE))</f>
        <v/>
      </c>
      <c r="AD43" s="112" t="str">
        <f>IF(AD42="","",VLOOKUP(AD42,'（勤務形態一覧表）シフト記号表'!$D$6:$X$47,21,FALSE))</f>
        <v/>
      </c>
      <c r="AE43" s="112" t="str">
        <f>IF(AE42="","",VLOOKUP(AE42,'（勤務形態一覧表）シフト記号表'!$D$6:$X$47,21,FALSE))</f>
        <v/>
      </c>
      <c r="AF43" s="112" t="str">
        <f>IF(AF42="","",VLOOKUP(AF42,'（勤務形態一覧表）シフト記号表'!$D$6:$X$47,21,FALSE))</f>
        <v/>
      </c>
      <c r="AG43" s="112" t="str">
        <f>IF(AG42="","",VLOOKUP(AG42,'（勤務形態一覧表）シフト記号表'!$D$6:$X$47,21,FALSE))</f>
        <v/>
      </c>
      <c r="AH43" s="114" t="str">
        <f>IF(AH42="","",VLOOKUP(AH42,'（勤務形態一覧表）シフト記号表'!$D$6:$X$47,21,FALSE))</f>
        <v/>
      </c>
      <c r="AI43" s="113" t="str">
        <f>IF(AI42="","",VLOOKUP(AI42,'（勤務形態一覧表）シフト記号表'!$D$6:$X$47,21,FALSE))</f>
        <v/>
      </c>
      <c r="AJ43" s="112" t="str">
        <f>IF(AJ42="","",VLOOKUP(AJ42,'（勤務形態一覧表）シフト記号表'!$D$6:$X$47,21,FALSE))</f>
        <v/>
      </c>
      <c r="AK43" s="112" t="str">
        <f>IF(AK42="","",VLOOKUP(AK42,'（勤務形態一覧表）シフト記号表'!$D$6:$X$47,21,FALSE))</f>
        <v/>
      </c>
      <c r="AL43" s="112" t="str">
        <f>IF(AL42="","",VLOOKUP(AL42,'（勤務形態一覧表）シフト記号表'!$D$6:$X$47,21,FALSE))</f>
        <v/>
      </c>
      <c r="AM43" s="112" t="str">
        <f>IF(AM42="","",VLOOKUP(AM42,'（勤務形態一覧表）シフト記号表'!$D$6:$X$47,21,FALSE))</f>
        <v/>
      </c>
      <c r="AN43" s="112" t="str">
        <f>IF(AN42="","",VLOOKUP(AN42,'（勤務形態一覧表）シフト記号表'!$D$6:$X$47,21,FALSE))</f>
        <v/>
      </c>
      <c r="AO43" s="114" t="str">
        <f>IF(AO42="","",VLOOKUP(AO42,'（勤務形態一覧表）シフト記号表'!$D$6:$X$47,21,FALSE))</f>
        <v/>
      </c>
      <c r="AP43" s="113" t="str">
        <f>IF(AP42="","",VLOOKUP(AP42,'（勤務形態一覧表）シフト記号表'!$D$6:$X$47,21,FALSE))</f>
        <v/>
      </c>
      <c r="AQ43" s="112" t="str">
        <f>IF(AQ42="","",VLOOKUP(AQ42,'（勤務形態一覧表）シフト記号表'!$D$6:$X$47,21,FALSE))</f>
        <v/>
      </c>
      <c r="AR43" s="112" t="str">
        <f>IF(AR42="","",VLOOKUP(AR42,'（勤務形態一覧表）シフト記号表'!$D$6:$X$47,21,FALSE))</f>
        <v/>
      </c>
      <c r="AS43" s="112" t="str">
        <f>IF(AS42="","",VLOOKUP(AS42,'（勤務形態一覧表）シフト記号表'!$D$6:$X$47,21,FALSE))</f>
        <v/>
      </c>
      <c r="AT43" s="112" t="str">
        <f>IF(AT42="","",VLOOKUP(AT42,'（勤務形態一覧表）シフト記号表'!$D$6:$X$47,21,FALSE))</f>
        <v/>
      </c>
      <c r="AU43" s="112" t="str">
        <f>IF(AU42="","",VLOOKUP(AU42,'（勤務形態一覧表）シフト記号表'!$D$6:$X$47,21,FALSE))</f>
        <v/>
      </c>
      <c r="AV43" s="114" t="str">
        <f>IF(AV42="","",VLOOKUP(AV42,'（勤務形態一覧表）シフト記号表'!$D$6:$X$47,21,FALSE))</f>
        <v/>
      </c>
      <c r="AW43" s="113" t="str">
        <f>IF(AW42="","",VLOOKUP(AW42,'（勤務形態一覧表）シフト記号表'!$D$6:$X$47,21,FALSE))</f>
        <v/>
      </c>
      <c r="AX43" s="112" t="str">
        <f>IF(AX42="","",VLOOKUP(AX42,'（勤務形態一覧表）シフト記号表'!$D$6:$X$47,21,FALSE))</f>
        <v/>
      </c>
      <c r="AY43" s="112" t="str">
        <f>IF(AY42="","",VLOOKUP(AY42,'（勤務形態一覧表）シフト記号表'!$D$6:$X$47,21,FALSE))</f>
        <v/>
      </c>
      <c r="AZ43" s="549">
        <f>IF($BC$3="４週",SUM(U43:AV43),IF($BC$3="暦月",SUM(U43:AY43),""))</f>
        <v>0</v>
      </c>
      <c r="BA43" s="550"/>
      <c r="BB43" s="551">
        <f>IF($BC$3="４週",AZ43/4,IF($BC$3="暦月",(AZ43/($BC$8/7)),""))</f>
        <v>0</v>
      </c>
      <c r="BC43" s="550"/>
      <c r="BD43" s="543"/>
      <c r="BE43" s="544"/>
      <c r="BF43" s="544"/>
      <c r="BG43" s="544"/>
      <c r="BH43" s="545"/>
    </row>
    <row r="44" spans="2:60" ht="20.25" customHeight="1">
      <c r="B44" s="135"/>
      <c r="C44" s="588"/>
      <c r="D44" s="589"/>
      <c r="E44" s="590"/>
      <c r="F44" s="134"/>
      <c r="G44" s="133">
        <f>C42</f>
        <v>0</v>
      </c>
      <c r="H44" s="591"/>
      <c r="I44" s="592"/>
      <c r="J44" s="593"/>
      <c r="K44" s="593"/>
      <c r="L44" s="594"/>
      <c r="M44" s="595"/>
      <c r="N44" s="596"/>
      <c r="O44" s="597"/>
      <c r="P44" s="143" t="s">
        <v>91</v>
      </c>
      <c r="Q44" s="149"/>
      <c r="R44" s="149"/>
      <c r="S44" s="148"/>
      <c r="T44" s="147"/>
      <c r="U44" s="103" t="str">
        <f>IF(U42="","",VLOOKUP(U42,'（勤務形態一覧表）シフト記号表'!$D$6:$Z$47,23,FALSE))</f>
        <v/>
      </c>
      <c r="V44" s="102" t="str">
        <f>IF(V42="","",VLOOKUP(V42,'（勤務形態一覧表）シフト記号表'!$D$6:$Z$47,23,FALSE))</f>
        <v/>
      </c>
      <c r="W44" s="102" t="str">
        <f>IF(W42="","",VLOOKUP(W42,'（勤務形態一覧表）シフト記号表'!$D$6:$Z$47,23,FALSE))</f>
        <v/>
      </c>
      <c r="X44" s="102" t="str">
        <f>IF(X42="","",VLOOKUP(X42,'（勤務形態一覧表）シフト記号表'!$D$6:$Z$47,23,FALSE))</f>
        <v/>
      </c>
      <c r="Y44" s="102" t="str">
        <f>IF(Y42="","",VLOOKUP(Y42,'（勤務形態一覧表）シフト記号表'!$D$6:$Z$47,23,FALSE))</f>
        <v/>
      </c>
      <c r="Z44" s="102" t="str">
        <f>IF(Z42="","",VLOOKUP(Z42,'（勤務形態一覧表）シフト記号表'!$D$6:$Z$47,23,FALSE))</f>
        <v/>
      </c>
      <c r="AA44" s="104" t="str">
        <f>IF(AA42="","",VLOOKUP(AA42,'（勤務形態一覧表）シフト記号表'!$D$6:$Z$47,23,FALSE))</f>
        <v/>
      </c>
      <c r="AB44" s="103" t="str">
        <f>IF(AB42="","",VLOOKUP(AB42,'（勤務形態一覧表）シフト記号表'!$D$6:$Z$47,23,FALSE))</f>
        <v/>
      </c>
      <c r="AC44" s="102" t="str">
        <f>IF(AC42="","",VLOOKUP(AC42,'（勤務形態一覧表）シフト記号表'!$D$6:$Z$47,23,FALSE))</f>
        <v/>
      </c>
      <c r="AD44" s="102" t="str">
        <f>IF(AD42="","",VLOOKUP(AD42,'（勤務形態一覧表）シフト記号表'!$D$6:$Z$47,23,FALSE))</f>
        <v/>
      </c>
      <c r="AE44" s="102" t="str">
        <f>IF(AE42="","",VLOOKUP(AE42,'（勤務形態一覧表）シフト記号表'!$D$6:$Z$47,23,FALSE))</f>
        <v/>
      </c>
      <c r="AF44" s="102" t="str">
        <f>IF(AF42="","",VLOOKUP(AF42,'（勤務形態一覧表）シフト記号表'!$D$6:$Z$47,23,FALSE))</f>
        <v/>
      </c>
      <c r="AG44" s="102" t="str">
        <f>IF(AG42="","",VLOOKUP(AG42,'（勤務形態一覧表）シフト記号表'!$D$6:$Z$47,23,FALSE))</f>
        <v/>
      </c>
      <c r="AH44" s="104" t="str">
        <f>IF(AH42="","",VLOOKUP(AH42,'（勤務形態一覧表）シフト記号表'!$D$6:$Z$47,23,FALSE))</f>
        <v/>
      </c>
      <c r="AI44" s="103" t="str">
        <f>IF(AI42="","",VLOOKUP(AI42,'（勤務形態一覧表）シフト記号表'!$D$6:$Z$47,23,FALSE))</f>
        <v/>
      </c>
      <c r="AJ44" s="102" t="str">
        <f>IF(AJ42="","",VLOOKUP(AJ42,'（勤務形態一覧表）シフト記号表'!$D$6:$Z$47,23,FALSE))</f>
        <v/>
      </c>
      <c r="AK44" s="102" t="str">
        <f>IF(AK42="","",VLOOKUP(AK42,'（勤務形態一覧表）シフト記号表'!$D$6:$Z$47,23,FALSE))</f>
        <v/>
      </c>
      <c r="AL44" s="102" t="str">
        <f>IF(AL42="","",VLOOKUP(AL42,'（勤務形態一覧表）シフト記号表'!$D$6:$Z$47,23,FALSE))</f>
        <v/>
      </c>
      <c r="AM44" s="102" t="str">
        <f>IF(AM42="","",VLOOKUP(AM42,'（勤務形態一覧表）シフト記号表'!$D$6:$Z$47,23,FALSE))</f>
        <v/>
      </c>
      <c r="AN44" s="102" t="str">
        <f>IF(AN42="","",VLOOKUP(AN42,'（勤務形態一覧表）シフト記号表'!$D$6:$Z$47,23,FALSE))</f>
        <v/>
      </c>
      <c r="AO44" s="104" t="str">
        <f>IF(AO42="","",VLOOKUP(AO42,'（勤務形態一覧表）シフト記号表'!$D$6:$Z$47,23,FALSE))</f>
        <v/>
      </c>
      <c r="AP44" s="103" t="str">
        <f>IF(AP42="","",VLOOKUP(AP42,'（勤務形態一覧表）シフト記号表'!$D$6:$Z$47,23,FALSE))</f>
        <v/>
      </c>
      <c r="AQ44" s="102" t="str">
        <f>IF(AQ42="","",VLOOKUP(AQ42,'（勤務形態一覧表）シフト記号表'!$D$6:$Z$47,23,FALSE))</f>
        <v/>
      </c>
      <c r="AR44" s="102" t="str">
        <f>IF(AR42="","",VLOOKUP(AR42,'（勤務形態一覧表）シフト記号表'!$D$6:$Z$47,23,FALSE))</f>
        <v/>
      </c>
      <c r="AS44" s="102" t="str">
        <f>IF(AS42="","",VLOOKUP(AS42,'（勤務形態一覧表）シフト記号表'!$D$6:$Z$47,23,FALSE))</f>
        <v/>
      </c>
      <c r="AT44" s="102" t="str">
        <f>IF(AT42="","",VLOOKUP(AT42,'（勤務形態一覧表）シフト記号表'!$D$6:$Z$47,23,FALSE))</f>
        <v/>
      </c>
      <c r="AU44" s="102" t="str">
        <f>IF(AU42="","",VLOOKUP(AU42,'（勤務形態一覧表）シフト記号表'!$D$6:$Z$47,23,FALSE))</f>
        <v/>
      </c>
      <c r="AV44" s="104" t="str">
        <f>IF(AV42="","",VLOOKUP(AV42,'（勤務形態一覧表）シフト記号表'!$D$6:$Z$47,23,FALSE))</f>
        <v/>
      </c>
      <c r="AW44" s="103" t="str">
        <f>IF(AW42="","",VLOOKUP(AW42,'（勤務形態一覧表）シフト記号表'!$D$6:$Z$47,23,FALSE))</f>
        <v/>
      </c>
      <c r="AX44" s="102" t="str">
        <f>IF(AX42="","",VLOOKUP(AX42,'（勤務形態一覧表）シフト記号表'!$D$6:$Z$47,23,FALSE))</f>
        <v/>
      </c>
      <c r="AY44" s="102" t="str">
        <f>IF(AY42="","",VLOOKUP(AY42,'（勤務形態一覧表）シフト記号表'!$D$6:$Z$47,23,FALSE))</f>
        <v/>
      </c>
      <c r="AZ44" s="552">
        <f>IF($BC$3="４週",SUM(U44:AV44),IF($BC$3="暦月",SUM(U44:AY44),""))</f>
        <v>0</v>
      </c>
      <c r="BA44" s="553"/>
      <c r="BB44" s="554">
        <f>IF($BC$3="４週",AZ44/4,IF($BC$3="暦月",(AZ44/($BC$8/7)),""))</f>
        <v>0</v>
      </c>
      <c r="BC44" s="553"/>
      <c r="BD44" s="546"/>
      <c r="BE44" s="547"/>
      <c r="BF44" s="547"/>
      <c r="BG44" s="547"/>
      <c r="BH44" s="548"/>
    </row>
    <row r="45" spans="2:60" ht="20.25" customHeight="1">
      <c r="B45" s="128"/>
      <c r="C45" s="557"/>
      <c r="D45" s="558"/>
      <c r="E45" s="559"/>
      <c r="F45" s="120"/>
      <c r="G45" s="119"/>
      <c r="H45" s="566"/>
      <c r="I45" s="569"/>
      <c r="J45" s="570"/>
      <c r="K45" s="570"/>
      <c r="L45" s="571"/>
      <c r="M45" s="578"/>
      <c r="N45" s="579"/>
      <c r="O45" s="580"/>
      <c r="P45" s="139" t="s">
        <v>93</v>
      </c>
      <c r="Q45" s="146"/>
      <c r="R45" s="146"/>
      <c r="S45" s="145"/>
      <c r="T45" s="144"/>
      <c r="U45" s="122"/>
      <c r="V45" s="121"/>
      <c r="W45" s="121"/>
      <c r="X45" s="121"/>
      <c r="Y45" s="121"/>
      <c r="Z45" s="121"/>
      <c r="AA45" s="123"/>
      <c r="AB45" s="122"/>
      <c r="AC45" s="121"/>
      <c r="AD45" s="121"/>
      <c r="AE45" s="121"/>
      <c r="AF45" s="121"/>
      <c r="AG45" s="121"/>
      <c r="AH45" s="123"/>
      <c r="AI45" s="122"/>
      <c r="AJ45" s="121"/>
      <c r="AK45" s="121"/>
      <c r="AL45" s="121"/>
      <c r="AM45" s="121"/>
      <c r="AN45" s="121"/>
      <c r="AO45" s="123"/>
      <c r="AP45" s="122"/>
      <c r="AQ45" s="121"/>
      <c r="AR45" s="121"/>
      <c r="AS45" s="121"/>
      <c r="AT45" s="121"/>
      <c r="AU45" s="121"/>
      <c r="AV45" s="123"/>
      <c r="AW45" s="122"/>
      <c r="AX45" s="121"/>
      <c r="AY45" s="121"/>
      <c r="AZ45" s="587"/>
      <c r="BA45" s="556"/>
      <c r="BB45" s="555"/>
      <c r="BC45" s="556"/>
      <c r="BD45" s="540"/>
      <c r="BE45" s="541"/>
      <c r="BF45" s="541"/>
      <c r="BG45" s="541"/>
      <c r="BH45" s="542"/>
    </row>
    <row r="46" spans="2:60" ht="20.25" customHeight="1">
      <c r="B46" s="111">
        <f>B43+1</f>
        <v>9</v>
      </c>
      <c r="C46" s="560"/>
      <c r="D46" s="561"/>
      <c r="E46" s="562"/>
      <c r="F46" s="120">
        <f>C45</f>
        <v>0</v>
      </c>
      <c r="G46" s="119"/>
      <c r="H46" s="567"/>
      <c r="I46" s="572"/>
      <c r="J46" s="573"/>
      <c r="K46" s="573"/>
      <c r="L46" s="574"/>
      <c r="M46" s="581"/>
      <c r="N46" s="582"/>
      <c r="O46" s="583"/>
      <c r="P46" s="118" t="s">
        <v>92</v>
      </c>
      <c r="Q46" s="117"/>
      <c r="R46" s="117"/>
      <c r="S46" s="116"/>
      <c r="T46" s="115"/>
      <c r="U46" s="113" t="str">
        <f>IF(U45="","",VLOOKUP(U45,'（勤務形態一覧表）シフト記号表'!$D$6:$X$47,21,FALSE))</f>
        <v/>
      </c>
      <c r="V46" s="112" t="str">
        <f>IF(V45="","",VLOOKUP(V45,'（勤務形態一覧表）シフト記号表'!$D$6:$X$47,21,FALSE))</f>
        <v/>
      </c>
      <c r="W46" s="112" t="str">
        <f>IF(W45="","",VLOOKUP(W45,'（勤務形態一覧表）シフト記号表'!$D$6:$X$47,21,FALSE))</f>
        <v/>
      </c>
      <c r="X46" s="112" t="str">
        <f>IF(X45="","",VLOOKUP(X45,'（勤務形態一覧表）シフト記号表'!$D$6:$X$47,21,FALSE))</f>
        <v/>
      </c>
      <c r="Y46" s="112" t="str">
        <f>IF(Y45="","",VLOOKUP(Y45,'（勤務形態一覧表）シフト記号表'!$D$6:$X$47,21,FALSE))</f>
        <v/>
      </c>
      <c r="Z46" s="112" t="str">
        <f>IF(Z45="","",VLOOKUP(Z45,'（勤務形態一覧表）シフト記号表'!$D$6:$X$47,21,FALSE))</f>
        <v/>
      </c>
      <c r="AA46" s="114" t="str">
        <f>IF(AA45="","",VLOOKUP(AA45,'（勤務形態一覧表）シフト記号表'!$D$6:$X$47,21,FALSE))</f>
        <v/>
      </c>
      <c r="AB46" s="113" t="str">
        <f>IF(AB45="","",VLOOKUP(AB45,'（勤務形態一覧表）シフト記号表'!$D$6:$X$47,21,FALSE))</f>
        <v/>
      </c>
      <c r="AC46" s="112" t="str">
        <f>IF(AC45="","",VLOOKUP(AC45,'（勤務形態一覧表）シフト記号表'!$D$6:$X$47,21,FALSE))</f>
        <v/>
      </c>
      <c r="AD46" s="112" t="str">
        <f>IF(AD45="","",VLOOKUP(AD45,'（勤務形態一覧表）シフト記号表'!$D$6:$X$47,21,FALSE))</f>
        <v/>
      </c>
      <c r="AE46" s="112" t="str">
        <f>IF(AE45="","",VLOOKUP(AE45,'（勤務形態一覧表）シフト記号表'!$D$6:$X$47,21,FALSE))</f>
        <v/>
      </c>
      <c r="AF46" s="112" t="str">
        <f>IF(AF45="","",VLOOKUP(AF45,'（勤務形態一覧表）シフト記号表'!$D$6:$X$47,21,FALSE))</f>
        <v/>
      </c>
      <c r="AG46" s="112" t="str">
        <f>IF(AG45="","",VLOOKUP(AG45,'（勤務形態一覧表）シフト記号表'!$D$6:$X$47,21,FALSE))</f>
        <v/>
      </c>
      <c r="AH46" s="114" t="str">
        <f>IF(AH45="","",VLOOKUP(AH45,'（勤務形態一覧表）シフト記号表'!$D$6:$X$47,21,FALSE))</f>
        <v/>
      </c>
      <c r="AI46" s="113" t="str">
        <f>IF(AI45="","",VLOOKUP(AI45,'（勤務形態一覧表）シフト記号表'!$D$6:$X$47,21,FALSE))</f>
        <v/>
      </c>
      <c r="AJ46" s="112" t="str">
        <f>IF(AJ45="","",VLOOKUP(AJ45,'（勤務形態一覧表）シフト記号表'!$D$6:$X$47,21,FALSE))</f>
        <v/>
      </c>
      <c r="AK46" s="112" t="str">
        <f>IF(AK45="","",VLOOKUP(AK45,'（勤務形態一覧表）シフト記号表'!$D$6:$X$47,21,FALSE))</f>
        <v/>
      </c>
      <c r="AL46" s="112" t="str">
        <f>IF(AL45="","",VLOOKUP(AL45,'（勤務形態一覧表）シフト記号表'!$D$6:$X$47,21,FALSE))</f>
        <v/>
      </c>
      <c r="AM46" s="112" t="str">
        <f>IF(AM45="","",VLOOKUP(AM45,'（勤務形態一覧表）シフト記号表'!$D$6:$X$47,21,FALSE))</f>
        <v/>
      </c>
      <c r="AN46" s="112" t="str">
        <f>IF(AN45="","",VLOOKUP(AN45,'（勤務形態一覧表）シフト記号表'!$D$6:$X$47,21,FALSE))</f>
        <v/>
      </c>
      <c r="AO46" s="114" t="str">
        <f>IF(AO45="","",VLOOKUP(AO45,'（勤務形態一覧表）シフト記号表'!$D$6:$X$47,21,FALSE))</f>
        <v/>
      </c>
      <c r="AP46" s="113" t="str">
        <f>IF(AP45="","",VLOOKUP(AP45,'（勤務形態一覧表）シフト記号表'!$D$6:$X$47,21,FALSE))</f>
        <v/>
      </c>
      <c r="AQ46" s="112" t="str">
        <f>IF(AQ45="","",VLOOKUP(AQ45,'（勤務形態一覧表）シフト記号表'!$D$6:$X$47,21,FALSE))</f>
        <v/>
      </c>
      <c r="AR46" s="112" t="str">
        <f>IF(AR45="","",VLOOKUP(AR45,'（勤務形態一覧表）シフト記号表'!$D$6:$X$47,21,FALSE))</f>
        <v/>
      </c>
      <c r="AS46" s="112" t="str">
        <f>IF(AS45="","",VLOOKUP(AS45,'（勤務形態一覧表）シフト記号表'!$D$6:$X$47,21,FALSE))</f>
        <v/>
      </c>
      <c r="AT46" s="112" t="str">
        <f>IF(AT45="","",VLOOKUP(AT45,'（勤務形態一覧表）シフト記号表'!$D$6:$X$47,21,FALSE))</f>
        <v/>
      </c>
      <c r="AU46" s="112" t="str">
        <f>IF(AU45="","",VLOOKUP(AU45,'（勤務形態一覧表）シフト記号表'!$D$6:$X$47,21,FALSE))</f>
        <v/>
      </c>
      <c r="AV46" s="114" t="str">
        <f>IF(AV45="","",VLOOKUP(AV45,'（勤務形態一覧表）シフト記号表'!$D$6:$X$47,21,FALSE))</f>
        <v/>
      </c>
      <c r="AW46" s="113" t="str">
        <f>IF(AW45="","",VLOOKUP(AW45,'（勤務形態一覧表）シフト記号表'!$D$6:$X$47,21,FALSE))</f>
        <v/>
      </c>
      <c r="AX46" s="112" t="str">
        <f>IF(AX45="","",VLOOKUP(AX45,'（勤務形態一覧表）シフト記号表'!$D$6:$X$47,21,FALSE))</f>
        <v/>
      </c>
      <c r="AY46" s="112" t="str">
        <f>IF(AY45="","",VLOOKUP(AY45,'（勤務形態一覧表）シフト記号表'!$D$6:$X$47,21,FALSE))</f>
        <v/>
      </c>
      <c r="AZ46" s="549">
        <f>IF($BC$3="４週",SUM(U46:AV46),IF($BC$3="暦月",SUM(U46:AY46),""))</f>
        <v>0</v>
      </c>
      <c r="BA46" s="550"/>
      <c r="BB46" s="551">
        <f>IF($BC$3="４週",AZ46/4,IF($BC$3="暦月",(AZ46/($BC$8/7)),""))</f>
        <v>0</v>
      </c>
      <c r="BC46" s="550"/>
      <c r="BD46" s="543"/>
      <c r="BE46" s="544"/>
      <c r="BF46" s="544"/>
      <c r="BG46" s="544"/>
      <c r="BH46" s="545"/>
    </row>
    <row r="47" spans="2:60" ht="20.25" customHeight="1">
      <c r="B47" s="135"/>
      <c r="C47" s="588"/>
      <c r="D47" s="589"/>
      <c r="E47" s="590"/>
      <c r="F47" s="134"/>
      <c r="G47" s="133">
        <f>C45</f>
        <v>0</v>
      </c>
      <c r="H47" s="591"/>
      <c r="I47" s="592"/>
      <c r="J47" s="593"/>
      <c r="K47" s="593"/>
      <c r="L47" s="594"/>
      <c r="M47" s="595"/>
      <c r="N47" s="596"/>
      <c r="O47" s="597"/>
      <c r="P47" s="143" t="s">
        <v>91</v>
      </c>
      <c r="Q47" s="142"/>
      <c r="R47" s="142"/>
      <c r="S47" s="141"/>
      <c r="T47" s="140"/>
      <c r="U47" s="103" t="str">
        <f>IF(U45="","",VLOOKUP(U45,'（勤務形態一覧表）シフト記号表'!$D$6:$Z$47,23,FALSE))</f>
        <v/>
      </c>
      <c r="V47" s="102" t="str">
        <f>IF(V45="","",VLOOKUP(V45,'（勤務形態一覧表）シフト記号表'!$D$6:$Z$47,23,FALSE))</f>
        <v/>
      </c>
      <c r="W47" s="102" t="str">
        <f>IF(W45="","",VLOOKUP(W45,'（勤務形態一覧表）シフト記号表'!$D$6:$Z$47,23,FALSE))</f>
        <v/>
      </c>
      <c r="X47" s="102" t="str">
        <f>IF(X45="","",VLOOKUP(X45,'（勤務形態一覧表）シフト記号表'!$D$6:$Z$47,23,FALSE))</f>
        <v/>
      </c>
      <c r="Y47" s="102" t="str">
        <f>IF(Y45="","",VLOOKUP(Y45,'（勤務形態一覧表）シフト記号表'!$D$6:$Z$47,23,FALSE))</f>
        <v/>
      </c>
      <c r="Z47" s="102" t="str">
        <f>IF(Z45="","",VLOOKUP(Z45,'（勤務形態一覧表）シフト記号表'!$D$6:$Z$47,23,FALSE))</f>
        <v/>
      </c>
      <c r="AA47" s="104" t="str">
        <f>IF(AA45="","",VLOOKUP(AA45,'（勤務形態一覧表）シフト記号表'!$D$6:$Z$47,23,FALSE))</f>
        <v/>
      </c>
      <c r="AB47" s="103" t="str">
        <f>IF(AB45="","",VLOOKUP(AB45,'（勤務形態一覧表）シフト記号表'!$D$6:$Z$47,23,FALSE))</f>
        <v/>
      </c>
      <c r="AC47" s="102" t="str">
        <f>IF(AC45="","",VLOOKUP(AC45,'（勤務形態一覧表）シフト記号表'!$D$6:$Z$47,23,FALSE))</f>
        <v/>
      </c>
      <c r="AD47" s="102" t="str">
        <f>IF(AD45="","",VLOOKUP(AD45,'（勤務形態一覧表）シフト記号表'!$D$6:$Z$47,23,FALSE))</f>
        <v/>
      </c>
      <c r="AE47" s="102" t="str">
        <f>IF(AE45="","",VLOOKUP(AE45,'（勤務形態一覧表）シフト記号表'!$D$6:$Z$47,23,FALSE))</f>
        <v/>
      </c>
      <c r="AF47" s="102" t="str">
        <f>IF(AF45="","",VLOOKUP(AF45,'（勤務形態一覧表）シフト記号表'!$D$6:$Z$47,23,FALSE))</f>
        <v/>
      </c>
      <c r="AG47" s="102" t="str">
        <f>IF(AG45="","",VLOOKUP(AG45,'（勤務形態一覧表）シフト記号表'!$D$6:$Z$47,23,FALSE))</f>
        <v/>
      </c>
      <c r="AH47" s="104" t="str">
        <f>IF(AH45="","",VLOOKUP(AH45,'（勤務形態一覧表）シフト記号表'!$D$6:$Z$47,23,FALSE))</f>
        <v/>
      </c>
      <c r="AI47" s="103" t="str">
        <f>IF(AI45="","",VLOOKUP(AI45,'（勤務形態一覧表）シフト記号表'!$D$6:$Z$47,23,FALSE))</f>
        <v/>
      </c>
      <c r="AJ47" s="102" t="str">
        <f>IF(AJ45="","",VLOOKUP(AJ45,'（勤務形態一覧表）シフト記号表'!$D$6:$Z$47,23,FALSE))</f>
        <v/>
      </c>
      <c r="AK47" s="102" t="str">
        <f>IF(AK45="","",VLOOKUP(AK45,'（勤務形態一覧表）シフト記号表'!$D$6:$Z$47,23,FALSE))</f>
        <v/>
      </c>
      <c r="AL47" s="102" t="str">
        <f>IF(AL45="","",VLOOKUP(AL45,'（勤務形態一覧表）シフト記号表'!$D$6:$Z$47,23,FALSE))</f>
        <v/>
      </c>
      <c r="AM47" s="102" t="str">
        <f>IF(AM45="","",VLOOKUP(AM45,'（勤務形態一覧表）シフト記号表'!$D$6:$Z$47,23,FALSE))</f>
        <v/>
      </c>
      <c r="AN47" s="102" t="str">
        <f>IF(AN45="","",VLOOKUP(AN45,'（勤務形態一覧表）シフト記号表'!$D$6:$Z$47,23,FALSE))</f>
        <v/>
      </c>
      <c r="AO47" s="104" t="str">
        <f>IF(AO45="","",VLOOKUP(AO45,'（勤務形態一覧表）シフト記号表'!$D$6:$Z$47,23,FALSE))</f>
        <v/>
      </c>
      <c r="AP47" s="103" t="str">
        <f>IF(AP45="","",VLOOKUP(AP45,'（勤務形態一覧表）シフト記号表'!$D$6:$Z$47,23,FALSE))</f>
        <v/>
      </c>
      <c r="AQ47" s="102" t="str">
        <f>IF(AQ45="","",VLOOKUP(AQ45,'（勤務形態一覧表）シフト記号表'!$D$6:$Z$47,23,FALSE))</f>
        <v/>
      </c>
      <c r="AR47" s="102" t="str">
        <f>IF(AR45="","",VLOOKUP(AR45,'（勤務形態一覧表）シフト記号表'!$D$6:$Z$47,23,FALSE))</f>
        <v/>
      </c>
      <c r="AS47" s="102" t="str">
        <f>IF(AS45="","",VLOOKUP(AS45,'（勤務形態一覧表）シフト記号表'!$D$6:$Z$47,23,FALSE))</f>
        <v/>
      </c>
      <c r="AT47" s="102" t="str">
        <f>IF(AT45="","",VLOOKUP(AT45,'（勤務形態一覧表）シフト記号表'!$D$6:$Z$47,23,FALSE))</f>
        <v/>
      </c>
      <c r="AU47" s="102" t="str">
        <f>IF(AU45="","",VLOOKUP(AU45,'（勤務形態一覧表）シフト記号表'!$D$6:$Z$47,23,FALSE))</f>
        <v/>
      </c>
      <c r="AV47" s="104" t="str">
        <f>IF(AV45="","",VLOOKUP(AV45,'（勤務形態一覧表）シフト記号表'!$D$6:$Z$47,23,FALSE))</f>
        <v/>
      </c>
      <c r="AW47" s="103" t="str">
        <f>IF(AW45="","",VLOOKUP(AW45,'（勤務形態一覧表）シフト記号表'!$D$6:$Z$47,23,FALSE))</f>
        <v/>
      </c>
      <c r="AX47" s="102" t="str">
        <f>IF(AX45="","",VLOOKUP(AX45,'（勤務形態一覧表）シフト記号表'!$D$6:$Z$47,23,FALSE))</f>
        <v/>
      </c>
      <c r="AY47" s="102" t="str">
        <f>IF(AY45="","",VLOOKUP(AY45,'（勤務形態一覧表）シフト記号表'!$D$6:$Z$47,23,FALSE))</f>
        <v/>
      </c>
      <c r="AZ47" s="552">
        <f>IF($BC$3="４週",SUM(U47:AV47),IF($BC$3="暦月",SUM(U47:AY47),""))</f>
        <v>0</v>
      </c>
      <c r="BA47" s="553"/>
      <c r="BB47" s="554">
        <f>IF($BC$3="４週",AZ47/4,IF($BC$3="暦月",(AZ47/($BC$8/7)),""))</f>
        <v>0</v>
      </c>
      <c r="BC47" s="553"/>
      <c r="BD47" s="546"/>
      <c r="BE47" s="547"/>
      <c r="BF47" s="547"/>
      <c r="BG47" s="547"/>
      <c r="BH47" s="548"/>
    </row>
    <row r="48" spans="2:60" ht="20.25" customHeight="1">
      <c r="B48" s="128"/>
      <c r="C48" s="557"/>
      <c r="D48" s="558"/>
      <c r="E48" s="559"/>
      <c r="F48" s="120"/>
      <c r="G48" s="119"/>
      <c r="H48" s="566"/>
      <c r="I48" s="569"/>
      <c r="J48" s="570"/>
      <c r="K48" s="570"/>
      <c r="L48" s="571"/>
      <c r="M48" s="578"/>
      <c r="N48" s="579"/>
      <c r="O48" s="580"/>
      <c r="P48" s="139" t="s">
        <v>93</v>
      </c>
      <c r="Q48" s="138"/>
      <c r="R48" s="138"/>
      <c r="S48" s="137"/>
      <c r="T48" s="136"/>
      <c r="U48" s="122"/>
      <c r="V48" s="121"/>
      <c r="W48" s="121"/>
      <c r="X48" s="121"/>
      <c r="Y48" s="121"/>
      <c r="Z48" s="121"/>
      <c r="AA48" s="123"/>
      <c r="AB48" s="122"/>
      <c r="AC48" s="121"/>
      <c r="AD48" s="121"/>
      <c r="AE48" s="121"/>
      <c r="AF48" s="121"/>
      <c r="AG48" s="121"/>
      <c r="AH48" s="123"/>
      <c r="AI48" s="122"/>
      <c r="AJ48" s="121"/>
      <c r="AK48" s="121"/>
      <c r="AL48" s="121"/>
      <c r="AM48" s="121"/>
      <c r="AN48" s="121"/>
      <c r="AO48" s="123"/>
      <c r="AP48" s="122"/>
      <c r="AQ48" s="121"/>
      <c r="AR48" s="121"/>
      <c r="AS48" s="121"/>
      <c r="AT48" s="121"/>
      <c r="AU48" s="121"/>
      <c r="AV48" s="123"/>
      <c r="AW48" s="122"/>
      <c r="AX48" s="121"/>
      <c r="AY48" s="121"/>
      <c r="AZ48" s="587"/>
      <c r="BA48" s="556"/>
      <c r="BB48" s="555"/>
      <c r="BC48" s="556"/>
      <c r="BD48" s="540"/>
      <c r="BE48" s="541"/>
      <c r="BF48" s="541"/>
      <c r="BG48" s="541"/>
      <c r="BH48" s="542"/>
    </row>
    <row r="49" spans="2:60" ht="20.25" customHeight="1">
      <c r="B49" s="111">
        <f>B46+1</f>
        <v>10</v>
      </c>
      <c r="C49" s="560"/>
      <c r="D49" s="561"/>
      <c r="E49" s="562"/>
      <c r="F49" s="120">
        <f>C48</f>
        <v>0</v>
      </c>
      <c r="G49" s="119"/>
      <c r="H49" s="567"/>
      <c r="I49" s="572"/>
      <c r="J49" s="573"/>
      <c r="K49" s="573"/>
      <c r="L49" s="574"/>
      <c r="M49" s="581"/>
      <c r="N49" s="582"/>
      <c r="O49" s="583"/>
      <c r="P49" s="118" t="s">
        <v>92</v>
      </c>
      <c r="Q49" s="117"/>
      <c r="R49" s="117"/>
      <c r="S49" s="116"/>
      <c r="T49" s="115"/>
      <c r="U49" s="113" t="str">
        <f>IF(U48="","",VLOOKUP(U48,'（勤務形態一覧表）シフト記号表'!$D$6:$X$47,21,FALSE))</f>
        <v/>
      </c>
      <c r="V49" s="112" t="str">
        <f>IF(V48="","",VLOOKUP(V48,'（勤務形態一覧表）シフト記号表'!$D$6:$X$47,21,FALSE))</f>
        <v/>
      </c>
      <c r="W49" s="112" t="str">
        <f>IF(W48="","",VLOOKUP(W48,'（勤務形態一覧表）シフト記号表'!$D$6:$X$47,21,FALSE))</f>
        <v/>
      </c>
      <c r="X49" s="112" t="str">
        <f>IF(X48="","",VLOOKUP(X48,'（勤務形態一覧表）シフト記号表'!$D$6:$X$47,21,FALSE))</f>
        <v/>
      </c>
      <c r="Y49" s="112" t="str">
        <f>IF(Y48="","",VLOOKUP(Y48,'（勤務形態一覧表）シフト記号表'!$D$6:$X$47,21,FALSE))</f>
        <v/>
      </c>
      <c r="Z49" s="112" t="str">
        <f>IF(Z48="","",VLOOKUP(Z48,'（勤務形態一覧表）シフト記号表'!$D$6:$X$47,21,FALSE))</f>
        <v/>
      </c>
      <c r="AA49" s="114" t="str">
        <f>IF(AA48="","",VLOOKUP(AA48,'（勤務形態一覧表）シフト記号表'!$D$6:$X$47,21,FALSE))</f>
        <v/>
      </c>
      <c r="AB49" s="113" t="str">
        <f>IF(AB48="","",VLOOKUP(AB48,'（勤務形態一覧表）シフト記号表'!$D$6:$X$47,21,FALSE))</f>
        <v/>
      </c>
      <c r="AC49" s="112" t="str">
        <f>IF(AC48="","",VLOOKUP(AC48,'（勤務形態一覧表）シフト記号表'!$D$6:$X$47,21,FALSE))</f>
        <v/>
      </c>
      <c r="AD49" s="112" t="str">
        <f>IF(AD48="","",VLOOKUP(AD48,'（勤務形態一覧表）シフト記号表'!$D$6:$X$47,21,FALSE))</f>
        <v/>
      </c>
      <c r="AE49" s="112" t="str">
        <f>IF(AE48="","",VLOOKUP(AE48,'（勤務形態一覧表）シフト記号表'!$D$6:$X$47,21,FALSE))</f>
        <v/>
      </c>
      <c r="AF49" s="112" t="str">
        <f>IF(AF48="","",VLOOKUP(AF48,'（勤務形態一覧表）シフト記号表'!$D$6:$X$47,21,FALSE))</f>
        <v/>
      </c>
      <c r="AG49" s="112" t="str">
        <f>IF(AG48="","",VLOOKUP(AG48,'（勤務形態一覧表）シフト記号表'!$D$6:$X$47,21,FALSE))</f>
        <v/>
      </c>
      <c r="AH49" s="114" t="str">
        <f>IF(AH48="","",VLOOKUP(AH48,'（勤務形態一覧表）シフト記号表'!$D$6:$X$47,21,FALSE))</f>
        <v/>
      </c>
      <c r="AI49" s="113" t="str">
        <f>IF(AI48="","",VLOOKUP(AI48,'（勤務形態一覧表）シフト記号表'!$D$6:$X$47,21,FALSE))</f>
        <v/>
      </c>
      <c r="AJ49" s="112" t="str">
        <f>IF(AJ48="","",VLOOKUP(AJ48,'（勤務形態一覧表）シフト記号表'!$D$6:$X$47,21,FALSE))</f>
        <v/>
      </c>
      <c r="AK49" s="112" t="str">
        <f>IF(AK48="","",VLOOKUP(AK48,'（勤務形態一覧表）シフト記号表'!$D$6:$X$47,21,FALSE))</f>
        <v/>
      </c>
      <c r="AL49" s="112" t="str">
        <f>IF(AL48="","",VLOOKUP(AL48,'（勤務形態一覧表）シフト記号表'!$D$6:$X$47,21,FALSE))</f>
        <v/>
      </c>
      <c r="AM49" s="112" t="str">
        <f>IF(AM48="","",VLOOKUP(AM48,'（勤務形態一覧表）シフト記号表'!$D$6:$X$47,21,FALSE))</f>
        <v/>
      </c>
      <c r="AN49" s="112" t="str">
        <f>IF(AN48="","",VLOOKUP(AN48,'（勤務形態一覧表）シフト記号表'!$D$6:$X$47,21,FALSE))</f>
        <v/>
      </c>
      <c r="AO49" s="114" t="str">
        <f>IF(AO48="","",VLOOKUP(AO48,'（勤務形態一覧表）シフト記号表'!$D$6:$X$47,21,FALSE))</f>
        <v/>
      </c>
      <c r="AP49" s="113" t="str">
        <f>IF(AP48="","",VLOOKUP(AP48,'（勤務形態一覧表）シフト記号表'!$D$6:$X$47,21,FALSE))</f>
        <v/>
      </c>
      <c r="AQ49" s="112" t="str">
        <f>IF(AQ48="","",VLOOKUP(AQ48,'（勤務形態一覧表）シフト記号表'!$D$6:$X$47,21,FALSE))</f>
        <v/>
      </c>
      <c r="AR49" s="112" t="str">
        <f>IF(AR48="","",VLOOKUP(AR48,'（勤務形態一覧表）シフト記号表'!$D$6:$X$47,21,FALSE))</f>
        <v/>
      </c>
      <c r="AS49" s="112" t="str">
        <f>IF(AS48="","",VLOOKUP(AS48,'（勤務形態一覧表）シフト記号表'!$D$6:$X$47,21,FALSE))</f>
        <v/>
      </c>
      <c r="AT49" s="112" t="str">
        <f>IF(AT48="","",VLOOKUP(AT48,'（勤務形態一覧表）シフト記号表'!$D$6:$X$47,21,FALSE))</f>
        <v/>
      </c>
      <c r="AU49" s="112" t="str">
        <f>IF(AU48="","",VLOOKUP(AU48,'（勤務形態一覧表）シフト記号表'!$D$6:$X$47,21,FALSE))</f>
        <v/>
      </c>
      <c r="AV49" s="114" t="str">
        <f>IF(AV48="","",VLOOKUP(AV48,'（勤務形態一覧表）シフト記号表'!$D$6:$X$47,21,FALSE))</f>
        <v/>
      </c>
      <c r="AW49" s="113" t="str">
        <f>IF(AW48="","",VLOOKUP(AW48,'（勤務形態一覧表）シフト記号表'!$D$6:$X$47,21,FALSE))</f>
        <v/>
      </c>
      <c r="AX49" s="112" t="str">
        <f>IF(AX48="","",VLOOKUP(AX48,'（勤務形態一覧表）シフト記号表'!$D$6:$X$47,21,FALSE))</f>
        <v/>
      </c>
      <c r="AY49" s="112" t="str">
        <f>IF(AY48="","",VLOOKUP(AY48,'（勤務形態一覧表）シフト記号表'!$D$6:$X$47,21,FALSE))</f>
        <v/>
      </c>
      <c r="AZ49" s="549">
        <f>IF($BC$3="４週",SUM(U49:AV49),IF($BC$3="暦月",SUM(U49:AY49),""))</f>
        <v>0</v>
      </c>
      <c r="BA49" s="550"/>
      <c r="BB49" s="551">
        <f>IF($BC$3="４週",AZ49/4,IF($BC$3="暦月",(AZ49/($BC$8/7)),""))</f>
        <v>0</v>
      </c>
      <c r="BC49" s="550"/>
      <c r="BD49" s="543"/>
      <c r="BE49" s="544"/>
      <c r="BF49" s="544"/>
      <c r="BG49" s="544"/>
      <c r="BH49" s="545"/>
    </row>
    <row r="50" spans="2:60" ht="20.25" customHeight="1">
      <c r="B50" s="135"/>
      <c r="C50" s="588"/>
      <c r="D50" s="589"/>
      <c r="E50" s="590"/>
      <c r="F50" s="134"/>
      <c r="G50" s="133">
        <f>C48</f>
        <v>0</v>
      </c>
      <c r="H50" s="591"/>
      <c r="I50" s="592"/>
      <c r="J50" s="593"/>
      <c r="K50" s="593"/>
      <c r="L50" s="594"/>
      <c r="M50" s="595"/>
      <c r="N50" s="596"/>
      <c r="O50" s="597"/>
      <c r="P50" s="132" t="s">
        <v>91</v>
      </c>
      <c r="Q50" s="131"/>
      <c r="R50" s="131"/>
      <c r="S50" s="130"/>
      <c r="T50" s="129"/>
      <c r="U50" s="103" t="str">
        <f>IF(U48="","",VLOOKUP(U48,'（勤務形態一覧表）シフト記号表'!$D$6:$Z$47,23,FALSE))</f>
        <v/>
      </c>
      <c r="V50" s="102" t="str">
        <f>IF(V48="","",VLOOKUP(V48,'（勤務形態一覧表）シフト記号表'!$D$6:$Z$47,23,FALSE))</f>
        <v/>
      </c>
      <c r="W50" s="102" t="str">
        <f>IF(W48="","",VLOOKUP(W48,'（勤務形態一覧表）シフト記号表'!$D$6:$Z$47,23,FALSE))</f>
        <v/>
      </c>
      <c r="X50" s="102" t="str">
        <f>IF(X48="","",VLOOKUP(X48,'（勤務形態一覧表）シフト記号表'!$D$6:$Z$47,23,FALSE))</f>
        <v/>
      </c>
      <c r="Y50" s="102" t="str">
        <f>IF(Y48="","",VLOOKUP(Y48,'（勤務形態一覧表）シフト記号表'!$D$6:$Z$47,23,FALSE))</f>
        <v/>
      </c>
      <c r="Z50" s="102" t="str">
        <f>IF(Z48="","",VLOOKUP(Z48,'（勤務形態一覧表）シフト記号表'!$D$6:$Z$47,23,FALSE))</f>
        <v/>
      </c>
      <c r="AA50" s="104" t="str">
        <f>IF(AA48="","",VLOOKUP(AA48,'（勤務形態一覧表）シフト記号表'!$D$6:$Z$47,23,FALSE))</f>
        <v/>
      </c>
      <c r="AB50" s="103" t="str">
        <f>IF(AB48="","",VLOOKUP(AB48,'（勤務形態一覧表）シフト記号表'!$D$6:$Z$47,23,FALSE))</f>
        <v/>
      </c>
      <c r="AC50" s="102" t="str">
        <f>IF(AC48="","",VLOOKUP(AC48,'（勤務形態一覧表）シフト記号表'!$D$6:$Z$47,23,FALSE))</f>
        <v/>
      </c>
      <c r="AD50" s="102" t="str">
        <f>IF(AD48="","",VLOOKUP(AD48,'（勤務形態一覧表）シフト記号表'!$D$6:$Z$47,23,FALSE))</f>
        <v/>
      </c>
      <c r="AE50" s="102" t="str">
        <f>IF(AE48="","",VLOOKUP(AE48,'（勤務形態一覧表）シフト記号表'!$D$6:$Z$47,23,FALSE))</f>
        <v/>
      </c>
      <c r="AF50" s="102" t="str">
        <f>IF(AF48="","",VLOOKUP(AF48,'（勤務形態一覧表）シフト記号表'!$D$6:$Z$47,23,FALSE))</f>
        <v/>
      </c>
      <c r="AG50" s="102" t="str">
        <f>IF(AG48="","",VLOOKUP(AG48,'（勤務形態一覧表）シフト記号表'!$D$6:$Z$47,23,FALSE))</f>
        <v/>
      </c>
      <c r="AH50" s="104" t="str">
        <f>IF(AH48="","",VLOOKUP(AH48,'（勤務形態一覧表）シフト記号表'!$D$6:$Z$47,23,FALSE))</f>
        <v/>
      </c>
      <c r="AI50" s="103" t="str">
        <f>IF(AI48="","",VLOOKUP(AI48,'（勤務形態一覧表）シフト記号表'!$D$6:$Z$47,23,FALSE))</f>
        <v/>
      </c>
      <c r="AJ50" s="102" t="str">
        <f>IF(AJ48="","",VLOOKUP(AJ48,'（勤務形態一覧表）シフト記号表'!$D$6:$Z$47,23,FALSE))</f>
        <v/>
      </c>
      <c r="AK50" s="102" t="str">
        <f>IF(AK48="","",VLOOKUP(AK48,'（勤務形態一覧表）シフト記号表'!$D$6:$Z$47,23,FALSE))</f>
        <v/>
      </c>
      <c r="AL50" s="102" t="str">
        <f>IF(AL48="","",VLOOKUP(AL48,'（勤務形態一覧表）シフト記号表'!$D$6:$Z$47,23,FALSE))</f>
        <v/>
      </c>
      <c r="AM50" s="102" t="str">
        <f>IF(AM48="","",VLOOKUP(AM48,'（勤務形態一覧表）シフト記号表'!$D$6:$Z$47,23,FALSE))</f>
        <v/>
      </c>
      <c r="AN50" s="102" t="str">
        <f>IF(AN48="","",VLOOKUP(AN48,'（勤務形態一覧表）シフト記号表'!$D$6:$Z$47,23,FALSE))</f>
        <v/>
      </c>
      <c r="AO50" s="104" t="str">
        <f>IF(AO48="","",VLOOKUP(AO48,'（勤務形態一覧表）シフト記号表'!$D$6:$Z$47,23,FALSE))</f>
        <v/>
      </c>
      <c r="AP50" s="103" t="str">
        <f>IF(AP48="","",VLOOKUP(AP48,'（勤務形態一覧表）シフト記号表'!$D$6:$Z$47,23,FALSE))</f>
        <v/>
      </c>
      <c r="AQ50" s="102" t="str">
        <f>IF(AQ48="","",VLOOKUP(AQ48,'（勤務形態一覧表）シフト記号表'!$D$6:$Z$47,23,FALSE))</f>
        <v/>
      </c>
      <c r="AR50" s="102" t="str">
        <f>IF(AR48="","",VLOOKUP(AR48,'（勤務形態一覧表）シフト記号表'!$D$6:$Z$47,23,FALSE))</f>
        <v/>
      </c>
      <c r="AS50" s="102" t="str">
        <f>IF(AS48="","",VLOOKUP(AS48,'（勤務形態一覧表）シフト記号表'!$D$6:$Z$47,23,FALSE))</f>
        <v/>
      </c>
      <c r="AT50" s="102" t="str">
        <f>IF(AT48="","",VLOOKUP(AT48,'（勤務形態一覧表）シフト記号表'!$D$6:$Z$47,23,FALSE))</f>
        <v/>
      </c>
      <c r="AU50" s="102" t="str">
        <f>IF(AU48="","",VLOOKUP(AU48,'（勤務形態一覧表）シフト記号表'!$D$6:$Z$47,23,FALSE))</f>
        <v/>
      </c>
      <c r="AV50" s="104" t="str">
        <f>IF(AV48="","",VLOOKUP(AV48,'（勤務形態一覧表）シフト記号表'!$D$6:$Z$47,23,FALSE))</f>
        <v/>
      </c>
      <c r="AW50" s="103" t="str">
        <f>IF(AW48="","",VLOOKUP(AW48,'（勤務形態一覧表）シフト記号表'!$D$6:$Z$47,23,FALSE))</f>
        <v/>
      </c>
      <c r="AX50" s="102" t="str">
        <f>IF(AX48="","",VLOOKUP(AX48,'（勤務形態一覧表）シフト記号表'!$D$6:$Z$47,23,FALSE))</f>
        <v/>
      </c>
      <c r="AY50" s="102" t="str">
        <f>IF(AY48="","",VLOOKUP(AY48,'（勤務形態一覧表）シフト記号表'!$D$6:$Z$47,23,FALSE))</f>
        <v/>
      </c>
      <c r="AZ50" s="552">
        <f>IF($BC$3="４週",SUM(U50:AV50),IF($BC$3="暦月",SUM(U50:AY50),""))</f>
        <v>0</v>
      </c>
      <c r="BA50" s="553"/>
      <c r="BB50" s="554">
        <f>IF($BC$3="４週",AZ50/4,IF($BC$3="暦月",(AZ50/($BC$8/7)),""))</f>
        <v>0</v>
      </c>
      <c r="BC50" s="553"/>
      <c r="BD50" s="546"/>
      <c r="BE50" s="547"/>
      <c r="BF50" s="547"/>
      <c r="BG50" s="547"/>
      <c r="BH50" s="548"/>
    </row>
    <row r="51" spans="2:60" ht="20.25" customHeight="1">
      <c r="B51" s="128"/>
      <c r="C51" s="557"/>
      <c r="D51" s="558"/>
      <c r="E51" s="559"/>
      <c r="F51" s="120"/>
      <c r="G51" s="119"/>
      <c r="H51" s="566"/>
      <c r="I51" s="569"/>
      <c r="J51" s="570"/>
      <c r="K51" s="570"/>
      <c r="L51" s="571"/>
      <c r="M51" s="578"/>
      <c r="N51" s="579"/>
      <c r="O51" s="580"/>
      <c r="P51" s="139" t="s">
        <v>93</v>
      </c>
      <c r="Q51" s="138"/>
      <c r="R51" s="138"/>
      <c r="S51" s="137"/>
      <c r="T51" s="136"/>
      <c r="U51" s="122"/>
      <c r="V51" s="121"/>
      <c r="W51" s="121"/>
      <c r="X51" s="121"/>
      <c r="Y51" s="121"/>
      <c r="Z51" s="121"/>
      <c r="AA51" s="123"/>
      <c r="AB51" s="122"/>
      <c r="AC51" s="121"/>
      <c r="AD51" s="121"/>
      <c r="AE51" s="121"/>
      <c r="AF51" s="121"/>
      <c r="AG51" s="121"/>
      <c r="AH51" s="123"/>
      <c r="AI51" s="122"/>
      <c r="AJ51" s="121"/>
      <c r="AK51" s="121"/>
      <c r="AL51" s="121"/>
      <c r="AM51" s="121"/>
      <c r="AN51" s="121"/>
      <c r="AO51" s="123"/>
      <c r="AP51" s="122"/>
      <c r="AQ51" s="121"/>
      <c r="AR51" s="121"/>
      <c r="AS51" s="121"/>
      <c r="AT51" s="121"/>
      <c r="AU51" s="121"/>
      <c r="AV51" s="123"/>
      <c r="AW51" s="122"/>
      <c r="AX51" s="121"/>
      <c r="AY51" s="121"/>
      <c r="AZ51" s="587"/>
      <c r="BA51" s="556"/>
      <c r="BB51" s="555"/>
      <c r="BC51" s="556"/>
      <c r="BD51" s="540"/>
      <c r="BE51" s="541"/>
      <c r="BF51" s="541"/>
      <c r="BG51" s="541"/>
      <c r="BH51" s="542"/>
    </row>
    <row r="52" spans="2:60" ht="20.25" customHeight="1">
      <c r="B52" s="111">
        <f>B49+1</f>
        <v>11</v>
      </c>
      <c r="C52" s="560"/>
      <c r="D52" s="561"/>
      <c r="E52" s="562"/>
      <c r="F52" s="120">
        <f>C51</f>
        <v>0</v>
      </c>
      <c r="G52" s="119"/>
      <c r="H52" s="567"/>
      <c r="I52" s="572"/>
      <c r="J52" s="573"/>
      <c r="K52" s="573"/>
      <c r="L52" s="574"/>
      <c r="M52" s="581"/>
      <c r="N52" s="582"/>
      <c r="O52" s="583"/>
      <c r="P52" s="118" t="s">
        <v>92</v>
      </c>
      <c r="Q52" s="117"/>
      <c r="R52" s="117"/>
      <c r="S52" s="116"/>
      <c r="T52" s="115"/>
      <c r="U52" s="113" t="str">
        <f>IF(U51="","",VLOOKUP(U51,'（勤務形態一覧表）シフト記号表'!$D$6:$X$47,21,FALSE))</f>
        <v/>
      </c>
      <c r="V52" s="112" t="str">
        <f>IF(V51="","",VLOOKUP(V51,'（勤務形態一覧表）シフト記号表'!$D$6:$X$47,21,FALSE))</f>
        <v/>
      </c>
      <c r="W52" s="112" t="str">
        <f>IF(W51="","",VLOOKUP(W51,'（勤務形態一覧表）シフト記号表'!$D$6:$X$47,21,FALSE))</f>
        <v/>
      </c>
      <c r="X52" s="112" t="str">
        <f>IF(X51="","",VLOOKUP(X51,'（勤務形態一覧表）シフト記号表'!$D$6:$X$47,21,FALSE))</f>
        <v/>
      </c>
      <c r="Y52" s="112" t="str">
        <f>IF(Y51="","",VLOOKUP(Y51,'（勤務形態一覧表）シフト記号表'!$D$6:$X$47,21,FALSE))</f>
        <v/>
      </c>
      <c r="Z52" s="112" t="str">
        <f>IF(Z51="","",VLOOKUP(Z51,'（勤務形態一覧表）シフト記号表'!$D$6:$X$47,21,FALSE))</f>
        <v/>
      </c>
      <c r="AA52" s="114" t="str">
        <f>IF(AA51="","",VLOOKUP(AA51,'（勤務形態一覧表）シフト記号表'!$D$6:$X$47,21,FALSE))</f>
        <v/>
      </c>
      <c r="AB52" s="113" t="str">
        <f>IF(AB51="","",VLOOKUP(AB51,'（勤務形態一覧表）シフト記号表'!$D$6:$X$47,21,FALSE))</f>
        <v/>
      </c>
      <c r="AC52" s="112" t="str">
        <f>IF(AC51="","",VLOOKUP(AC51,'（勤務形態一覧表）シフト記号表'!$D$6:$X$47,21,FALSE))</f>
        <v/>
      </c>
      <c r="AD52" s="112" t="str">
        <f>IF(AD51="","",VLOOKUP(AD51,'（勤務形態一覧表）シフト記号表'!$D$6:$X$47,21,FALSE))</f>
        <v/>
      </c>
      <c r="AE52" s="112" t="str">
        <f>IF(AE51="","",VLOOKUP(AE51,'（勤務形態一覧表）シフト記号表'!$D$6:$X$47,21,FALSE))</f>
        <v/>
      </c>
      <c r="AF52" s="112" t="str">
        <f>IF(AF51="","",VLOOKUP(AF51,'（勤務形態一覧表）シフト記号表'!$D$6:$X$47,21,FALSE))</f>
        <v/>
      </c>
      <c r="AG52" s="112" t="str">
        <f>IF(AG51="","",VLOOKUP(AG51,'（勤務形態一覧表）シフト記号表'!$D$6:$X$47,21,FALSE))</f>
        <v/>
      </c>
      <c r="AH52" s="114" t="str">
        <f>IF(AH51="","",VLOOKUP(AH51,'（勤務形態一覧表）シフト記号表'!$D$6:$X$47,21,FALSE))</f>
        <v/>
      </c>
      <c r="AI52" s="113" t="str">
        <f>IF(AI51="","",VLOOKUP(AI51,'（勤務形態一覧表）シフト記号表'!$D$6:$X$47,21,FALSE))</f>
        <v/>
      </c>
      <c r="AJ52" s="112" t="str">
        <f>IF(AJ51="","",VLOOKUP(AJ51,'（勤務形態一覧表）シフト記号表'!$D$6:$X$47,21,FALSE))</f>
        <v/>
      </c>
      <c r="AK52" s="112" t="str">
        <f>IF(AK51="","",VLOOKUP(AK51,'（勤務形態一覧表）シフト記号表'!$D$6:$X$47,21,FALSE))</f>
        <v/>
      </c>
      <c r="AL52" s="112" t="str">
        <f>IF(AL51="","",VLOOKUP(AL51,'（勤務形態一覧表）シフト記号表'!$D$6:$X$47,21,FALSE))</f>
        <v/>
      </c>
      <c r="AM52" s="112" t="str">
        <f>IF(AM51="","",VLOOKUP(AM51,'（勤務形態一覧表）シフト記号表'!$D$6:$X$47,21,FALSE))</f>
        <v/>
      </c>
      <c r="AN52" s="112" t="str">
        <f>IF(AN51="","",VLOOKUP(AN51,'（勤務形態一覧表）シフト記号表'!$D$6:$X$47,21,FALSE))</f>
        <v/>
      </c>
      <c r="AO52" s="114" t="str">
        <f>IF(AO51="","",VLOOKUP(AO51,'（勤務形態一覧表）シフト記号表'!$D$6:$X$47,21,FALSE))</f>
        <v/>
      </c>
      <c r="AP52" s="113" t="str">
        <f>IF(AP51="","",VLOOKUP(AP51,'（勤務形態一覧表）シフト記号表'!$D$6:$X$47,21,FALSE))</f>
        <v/>
      </c>
      <c r="AQ52" s="112" t="str">
        <f>IF(AQ51="","",VLOOKUP(AQ51,'（勤務形態一覧表）シフト記号表'!$D$6:$X$47,21,FALSE))</f>
        <v/>
      </c>
      <c r="AR52" s="112" t="str">
        <f>IF(AR51="","",VLOOKUP(AR51,'（勤務形態一覧表）シフト記号表'!$D$6:$X$47,21,FALSE))</f>
        <v/>
      </c>
      <c r="AS52" s="112" t="str">
        <f>IF(AS51="","",VLOOKUP(AS51,'（勤務形態一覧表）シフト記号表'!$D$6:$X$47,21,FALSE))</f>
        <v/>
      </c>
      <c r="AT52" s="112" t="str">
        <f>IF(AT51="","",VLOOKUP(AT51,'（勤務形態一覧表）シフト記号表'!$D$6:$X$47,21,FALSE))</f>
        <v/>
      </c>
      <c r="AU52" s="112" t="str">
        <f>IF(AU51="","",VLOOKUP(AU51,'（勤務形態一覧表）シフト記号表'!$D$6:$X$47,21,FALSE))</f>
        <v/>
      </c>
      <c r="AV52" s="114" t="str">
        <f>IF(AV51="","",VLOOKUP(AV51,'（勤務形態一覧表）シフト記号表'!$D$6:$X$47,21,FALSE))</f>
        <v/>
      </c>
      <c r="AW52" s="113" t="str">
        <f>IF(AW51="","",VLOOKUP(AW51,'（勤務形態一覧表）シフト記号表'!$D$6:$X$47,21,FALSE))</f>
        <v/>
      </c>
      <c r="AX52" s="112" t="str">
        <f>IF(AX51="","",VLOOKUP(AX51,'（勤務形態一覧表）シフト記号表'!$D$6:$X$47,21,FALSE))</f>
        <v/>
      </c>
      <c r="AY52" s="112" t="str">
        <f>IF(AY51="","",VLOOKUP(AY51,'（勤務形態一覧表）シフト記号表'!$D$6:$X$47,21,FALSE))</f>
        <v/>
      </c>
      <c r="AZ52" s="549">
        <f>IF($BC$3="４週",SUM(U52:AV52),IF($BC$3="暦月",SUM(U52:AY52),""))</f>
        <v>0</v>
      </c>
      <c r="BA52" s="550"/>
      <c r="BB52" s="551">
        <f>IF($BC$3="４週",AZ52/4,IF($BC$3="暦月",(AZ52/($BC$8/7)),""))</f>
        <v>0</v>
      </c>
      <c r="BC52" s="550"/>
      <c r="BD52" s="543"/>
      <c r="BE52" s="544"/>
      <c r="BF52" s="544"/>
      <c r="BG52" s="544"/>
      <c r="BH52" s="545"/>
    </row>
    <row r="53" spans="2:60" ht="20.25" customHeight="1">
      <c r="B53" s="135"/>
      <c r="C53" s="588"/>
      <c r="D53" s="589"/>
      <c r="E53" s="590"/>
      <c r="F53" s="134"/>
      <c r="G53" s="133">
        <f>C51</f>
        <v>0</v>
      </c>
      <c r="H53" s="591"/>
      <c r="I53" s="592"/>
      <c r="J53" s="593"/>
      <c r="K53" s="593"/>
      <c r="L53" s="594"/>
      <c r="M53" s="595"/>
      <c r="N53" s="596"/>
      <c r="O53" s="597"/>
      <c r="P53" s="132" t="s">
        <v>91</v>
      </c>
      <c r="Q53" s="131"/>
      <c r="R53" s="131"/>
      <c r="S53" s="130"/>
      <c r="T53" s="129"/>
      <c r="U53" s="103" t="str">
        <f>IF(U51="","",VLOOKUP(U51,'（勤務形態一覧表）シフト記号表'!$D$6:$Z$47,23,FALSE))</f>
        <v/>
      </c>
      <c r="V53" s="102" t="str">
        <f>IF(V51="","",VLOOKUP(V51,'（勤務形態一覧表）シフト記号表'!$D$6:$Z$47,23,FALSE))</f>
        <v/>
      </c>
      <c r="W53" s="102" t="str">
        <f>IF(W51="","",VLOOKUP(W51,'（勤務形態一覧表）シフト記号表'!$D$6:$Z$47,23,FALSE))</f>
        <v/>
      </c>
      <c r="X53" s="102" t="str">
        <f>IF(X51="","",VLOOKUP(X51,'（勤務形態一覧表）シフト記号表'!$D$6:$Z$47,23,FALSE))</f>
        <v/>
      </c>
      <c r="Y53" s="102" t="str">
        <f>IF(Y51="","",VLOOKUP(Y51,'（勤務形態一覧表）シフト記号表'!$D$6:$Z$47,23,FALSE))</f>
        <v/>
      </c>
      <c r="Z53" s="102" t="str">
        <f>IF(Z51="","",VLOOKUP(Z51,'（勤務形態一覧表）シフト記号表'!$D$6:$Z$47,23,FALSE))</f>
        <v/>
      </c>
      <c r="AA53" s="104" t="str">
        <f>IF(AA51="","",VLOOKUP(AA51,'（勤務形態一覧表）シフト記号表'!$D$6:$Z$47,23,FALSE))</f>
        <v/>
      </c>
      <c r="AB53" s="103" t="str">
        <f>IF(AB51="","",VLOOKUP(AB51,'（勤務形態一覧表）シフト記号表'!$D$6:$Z$47,23,FALSE))</f>
        <v/>
      </c>
      <c r="AC53" s="102" t="str">
        <f>IF(AC51="","",VLOOKUP(AC51,'（勤務形態一覧表）シフト記号表'!$D$6:$Z$47,23,FALSE))</f>
        <v/>
      </c>
      <c r="AD53" s="102" t="str">
        <f>IF(AD51="","",VLOOKUP(AD51,'（勤務形態一覧表）シフト記号表'!$D$6:$Z$47,23,FALSE))</f>
        <v/>
      </c>
      <c r="AE53" s="102" t="str">
        <f>IF(AE51="","",VLOOKUP(AE51,'（勤務形態一覧表）シフト記号表'!$D$6:$Z$47,23,FALSE))</f>
        <v/>
      </c>
      <c r="AF53" s="102" t="str">
        <f>IF(AF51="","",VLOOKUP(AF51,'（勤務形態一覧表）シフト記号表'!$D$6:$Z$47,23,FALSE))</f>
        <v/>
      </c>
      <c r="AG53" s="102" t="str">
        <f>IF(AG51="","",VLOOKUP(AG51,'（勤務形態一覧表）シフト記号表'!$D$6:$Z$47,23,FALSE))</f>
        <v/>
      </c>
      <c r="AH53" s="104" t="str">
        <f>IF(AH51="","",VLOOKUP(AH51,'（勤務形態一覧表）シフト記号表'!$D$6:$Z$47,23,FALSE))</f>
        <v/>
      </c>
      <c r="AI53" s="103" t="str">
        <f>IF(AI51="","",VLOOKUP(AI51,'（勤務形態一覧表）シフト記号表'!$D$6:$Z$47,23,FALSE))</f>
        <v/>
      </c>
      <c r="AJ53" s="102" t="str">
        <f>IF(AJ51="","",VLOOKUP(AJ51,'（勤務形態一覧表）シフト記号表'!$D$6:$Z$47,23,FALSE))</f>
        <v/>
      </c>
      <c r="AK53" s="102" t="str">
        <f>IF(AK51="","",VLOOKUP(AK51,'（勤務形態一覧表）シフト記号表'!$D$6:$Z$47,23,FALSE))</f>
        <v/>
      </c>
      <c r="AL53" s="102" t="str">
        <f>IF(AL51="","",VLOOKUP(AL51,'（勤務形態一覧表）シフト記号表'!$D$6:$Z$47,23,FALSE))</f>
        <v/>
      </c>
      <c r="AM53" s="102" t="str">
        <f>IF(AM51="","",VLOOKUP(AM51,'（勤務形態一覧表）シフト記号表'!$D$6:$Z$47,23,FALSE))</f>
        <v/>
      </c>
      <c r="AN53" s="102" t="str">
        <f>IF(AN51="","",VLOOKUP(AN51,'（勤務形態一覧表）シフト記号表'!$D$6:$Z$47,23,FALSE))</f>
        <v/>
      </c>
      <c r="AO53" s="104" t="str">
        <f>IF(AO51="","",VLOOKUP(AO51,'（勤務形態一覧表）シフト記号表'!$D$6:$Z$47,23,FALSE))</f>
        <v/>
      </c>
      <c r="AP53" s="103" t="str">
        <f>IF(AP51="","",VLOOKUP(AP51,'（勤務形態一覧表）シフト記号表'!$D$6:$Z$47,23,FALSE))</f>
        <v/>
      </c>
      <c r="AQ53" s="102" t="str">
        <f>IF(AQ51="","",VLOOKUP(AQ51,'（勤務形態一覧表）シフト記号表'!$D$6:$Z$47,23,FALSE))</f>
        <v/>
      </c>
      <c r="AR53" s="102" t="str">
        <f>IF(AR51="","",VLOOKUP(AR51,'（勤務形態一覧表）シフト記号表'!$D$6:$Z$47,23,FALSE))</f>
        <v/>
      </c>
      <c r="AS53" s="102" t="str">
        <f>IF(AS51="","",VLOOKUP(AS51,'（勤務形態一覧表）シフト記号表'!$D$6:$Z$47,23,FALSE))</f>
        <v/>
      </c>
      <c r="AT53" s="102" t="str">
        <f>IF(AT51="","",VLOOKUP(AT51,'（勤務形態一覧表）シフト記号表'!$D$6:$Z$47,23,FALSE))</f>
        <v/>
      </c>
      <c r="AU53" s="102" t="str">
        <f>IF(AU51="","",VLOOKUP(AU51,'（勤務形態一覧表）シフト記号表'!$D$6:$Z$47,23,FALSE))</f>
        <v/>
      </c>
      <c r="AV53" s="104" t="str">
        <f>IF(AV51="","",VLOOKUP(AV51,'（勤務形態一覧表）シフト記号表'!$D$6:$Z$47,23,FALSE))</f>
        <v/>
      </c>
      <c r="AW53" s="103" t="str">
        <f>IF(AW51="","",VLOOKUP(AW51,'（勤務形態一覧表）シフト記号表'!$D$6:$Z$47,23,FALSE))</f>
        <v/>
      </c>
      <c r="AX53" s="102" t="str">
        <f>IF(AX51="","",VLOOKUP(AX51,'（勤務形態一覧表）シフト記号表'!$D$6:$Z$47,23,FALSE))</f>
        <v/>
      </c>
      <c r="AY53" s="102" t="str">
        <f>IF(AY51="","",VLOOKUP(AY51,'（勤務形態一覧表）シフト記号表'!$D$6:$Z$47,23,FALSE))</f>
        <v/>
      </c>
      <c r="AZ53" s="552">
        <f>IF($BC$3="４週",SUM(U53:AV53),IF($BC$3="暦月",SUM(U53:AY53),""))</f>
        <v>0</v>
      </c>
      <c r="BA53" s="553"/>
      <c r="BB53" s="554">
        <f>IF($BC$3="４週",AZ53/4,IF($BC$3="暦月",(AZ53/($BC$8/7)),""))</f>
        <v>0</v>
      </c>
      <c r="BC53" s="553"/>
      <c r="BD53" s="546"/>
      <c r="BE53" s="547"/>
      <c r="BF53" s="547"/>
      <c r="BG53" s="547"/>
      <c r="BH53" s="548"/>
    </row>
    <row r="54" spans="2:60" ht="20.25" customHeight="1">
      <c r="B54" s="128"/>
      <c r="C54" s="557"/>
      <c r="D54" s="558"/>
      <c r="E54" s="559"/>
      <c r="F54" s="120"/>
      <c r="G54" s="119"/>
      <c r="H54" s="566"/>
      <c r="I54" s="569"/>
      <c r="J54" s="570"/>
      <c r="K54" s="570"/>
      <c r="L54" s="571"/>
      <c r="M54" s="578"/>
      <c r="N54" s="579"/>
      <c r="O54" s="580"/>
      <c r="P54" s="139" t="s">
        <v>93</v>
      </c>
      <c r="Q54" s="138"/>
      <c r="R54" s="138"/>
      <c r="S54" s="137"/>
      <c r="T54" s="136"/>
      <c r="U54" s="122"/>
      <c r="V54" s="121"/>
      <c r="W54" s="121"/>
      <c r="X54" s="121"/>
      <c r="Y54" s="121"/>
      <c r="Z54" s="121"/>
      <c r="AA54" s="123"/>
      <c r="AB54" s="122"/>
      <c r="AC54" s="121"/>
      <c r="AD54" s="121"/>
      <c r="AE54" s="121"/>
      <c r="AF54" s="121"/>
      <c r="AG54" s="121"/>
      <c r="AH54" s="123"/>
      <c r="AI54" s="122"/>
      <c r="AJ54" s="121"/>
      <c r="AK54" s="121"/>
      <c r="AL54" s="121"/>
      <c r="AM54" s="121"/>
      <c r="AN54" s="121"/>
      <c r="AO54" s="123"/>
      <c r="AP54" s="122"/>
      <c r="AQ54" s="121"/>
      <c r="AR54" s="121"/>
      <c r="AS54" s="121"/>
      <c r="AT54" s="121"/>
      <c r="AU54" s="121"/>
      <c r="AV54" s="123"/>
      <c r="AW54" s="122"/>
      <c r="AX54" s="121"/>
      <c r="AY54" s="121"/>
      <c r="AZ54" s="587"/>
      <c r="BA54" s="556"/>
      <c r="BB54" s="555"/>
      <c r="BC54" s="556"/>
      <c r="BD54" s="540"/>
      <c r="BE54" s="541"/>
      <c r="BF54" s="541"/>
      <c r="BG54" s="541"/>
      <c r="BH54" s="542"/>
    </row>
    <row r="55" spans="2:60" ht="20.25" customHeight="1">
      <c r="B55" s="111">
        <f>B52+1</f>
        <v>12</v>
      </c>
      <c r="C55" s="560"/>
      <c r="D55" s="561"/>
      <c r="E55" s="562"/>
      <c r="F55" s="120">
        <f>C54</f>
        <v>0</v>
      </c>
      <c r="G55" s="119"/>
      <c r="H55" s="567"/>
      <c r="I55" s="572"/>
      <c r="J55" s="573"/>
      <c r="K55" s="573"/>
      <c r="L55" s="574"/>
      <c r="M55" s="581"/>
      <c r="N55" s="582"/>
      <c r="O55" s="583"/>
      <c r="P55" s="118" t="s">
        <v>92</v>
      </c>
      <c r="Q55" s="117"/>
      <c r="R55" s="117"/>
      <c r="S55" s="116"/>
      <c r="T55" s="115"/>
      <c r="U55" s="113" t="str">
        <f>IF(U54="","",VLOOKUP(U54,'（勤務形態一覧表）シフト記号表'!$D$6:$X$47,21,FALSE))</f>
        <v/>
      </c>
      <c r="V55" s="112" t="str">
        <f>IF(V54="","",VLOOKUP(V54,'（勤務形態一覧表）シフト記号表'!$D$6:$X$47,21,FALSE))</f>
        <v/>
      </c>
      <c r="W55" s="112" t="str">
        <f>IF(W54="","",VLOOKUP(W54,'（勤務形態一覧表）シフト記号表'!$D$6:$X$47,21,FALSE))</f>
        <v/>
      </c>
      <c r="X55" s="112" t="str">
        <f>IF(X54="","",VLOOKUP(X54,'（勤務形態一覧表）シフト記号表'!$D$6:$X$47,21,FALSE))</f>
        <v/>
      </c>
      <c r="Y55" s="112" t="str">
        <f>IF(Y54="","",VLOOKUP(Y54,'（勤務形態一覧表）シフト記号表'!$D$6:$X$47,21,FALSE))</f>
        <v/>
      </c>
      <c r="Z55" s="112" t="str">
        <f>IF(Z54="","",VLOOKUP(Z54,'（勤務形態一覧表）シフト記号表'!$D$6:$X$47,21,FALSE))</f>
        <v/>
      </c>
      <c r="AA55" s="114" t="str">
        <f>IF(AA54="","",VLOOKUP(AA54,'（勤務形態一覧表）シフト記号表'!$D$6:$X$47,21,FALSE))</f>
        <v/>
      </c>
      <c r="AB55" s="113" t="str">
        <f>IF(AB54="","",VLOOKUP(AB54,'（勤務形態一覧表）シフト記号表'!$D$6:$X$47,21,FALSE))</f>
        <v/>
      </c>
      <c r="AC55" s="112" t="str">
        <f>IF(AC54="","",VLOOKUP(AC54,'（勤務形態一覧表）シフト記号表'!$D$6:$X$47,21,FALSE))</f>
        <v/>
      </c>
      <c r="AD55" s="112" t="str">
        <f>IF(AD54="","",VLOOKUP(AD54,'（勤務形態一覧表）シフト記号表'!$D$6:$X$47,21,FALSE))</f>
        <v/>
      </c>
      <c r="AE55" s="112" t="str">
        <f>IF(AE54="","",VLOOKUP(AE54,'（勤務形態一覧表）シフト記号表'!$D$6:$X$47,21,FALSE))</f>
        <v/>
      </c>
      <c r="AF55" s="112" t="str">
        <f>IF(AF54="","",VLOOKUP(AF54,'（勤務形態一覧表）シフト記号表'!$D$6:$X$47,21,FALSE))</f>
        <v/>
      </c>
      <c r="AG55" s="112" t="str">
        <f>IF(AG54="","",VLOOKUP(AG54,'（勤務形態一覧表）シフト記号表'!$D$6:$X$47,21,FALSE))</f>
        <v/>
      </c>
      <c r="AH55" s="114" t="str">
        <f>IF(AH54="","",VLOOKUP(AH54,'（勤務形態一覧表）シフト記号表'!$D$6:$X$47,21,FALSE))</f>
        <v/>
      </c>
      <c r="AI55" s="113" t="str">
        <f>IF(AI54="","",VLOOKUP(AI54,'（勤務形態一覧表）シフト記号表'!$D$6:$X$47,21,FALSE))</f>
        <v/>
      </c>
      <c r="AJ55" s="112" t="str">
        <f>IF(AJ54="","",VLOOKUP(AJ54,'（勤務形態一覧表）シフト記号表'!$D$6:$X$47,21,FALSE))</f>
        <v/>
      </c>
      <c r="AK55" s="112" t="str">
        <f>IF(AK54="","",VLOOKUP(AK54,'（勤務形態一覧表）シフト記号表'!$D$6:$X$47,21,FALSE))</f>
        <v/>
      </c>
      <c r="AL55" s="112" t="str">
        <f>IF(AL54="","",VLOOKUP(AL54,'（勤務形態一覧表）シフト記号表'!$D$6:$X$47,21,FALSE))</f>
        <v/>
      </c>
      <c r="AM55" s="112" t="str">
        <f>IF(AM54="","",VLOOKUP(AM54,'（勤務形態一覧表）シフト記号表'!$D$6:$X$47,21,FALSE))</f>
        <v/>
      </c>
      <c r="AN55" s="112" t="str">
        <f>IF(AN54="","",VLOOKUP(AN54,'（勤務形態一覧表）シフト記号表'!$D$6:$X$47,21,FALSE))</f>
        <v/>
      </c>
      <c r="AO55" s="114" t="str">
        <f>IF(AO54="","",VLOOKUP(AO54,'（勤務形態一覧表）シフト記号表'!$D$6:$X$47,21,FALSE))</f>
        <v/>
      </c>
      <c r="AP55" s="113" t="str">
        <f>IF(AP54="","",VLOOKUP(AP54,'（勤務形態一覧表）シフト記号表'!$D$6:$X$47,21,FALSE))</f>
        <v/>
      </c>
      <c r="AQ55" s="112" t="str">
        <f>IF(AQ54="","",VLOOKUP(AQ54,'（勤務形態一覧表）シフト記号表'!$D$6:$X$47,21,FALSE))</f>
        <v/>
      </c>
      <c r="AR55" s="112" t="str">
        <f>IF(AR54="","",VLOOKUP(AR54,'（勤務形態一覧表）シフト記号表'!$D$6:$X$47,21,FALSE))</f>
        <v/>
      </c>
      <c r="AS55" s="112" t="str">
        <f>IF(AS54="","",VLOOKUP(AS54,'（勤務形態一覧表）シフト記号表'!$D$6:$X$47,21,FALSE))</f>
        <v/>
      </c>
      <c r="AT55" s="112" t="str">
        <f>IF(AT54="","",VLOOKUP(AT54,'（勤務形態一覧表）シフト記号表'!$D$6:$X$47,21,FALSE))</f>
        <v/>
      </c>
      <c r="AU55" s="112" t="str">
        <f>IF(AU54="","",VLOOKUP(AU54,'（勤務形態一覧表）シフト記号表'!$D$6:$X$47,21,FALSE))</f>
        <v/>
      </c>
      <c r="AV55" s="114" t="str">
        <f>IF(AV54="","",VLOOKUP(AV54,'（勤務形態一覧表）シフト記号表'!$D$6:$X$47,21,FALSE))</f>
        <v/>
      </c>
      <c r="AW55" s="113" t="str">
        <f>IF(AW54="","",VLOOKUP(AW54,'（勤務形態一覧表）シフト記号表'!$D$6:$X$47,21,FALSE))</f>
        <v/>
      </c>
      <c r="AX55" s="112" t="str">
        <f>IF(AX54="","",VLOOKUP(AX54,'（勤務形態一覧表）シフト記号表'!$D$6:$X$47,21,FALSE))</f>
        <v/>
      </c>
      <c r="AY55" s="112" t="str">
        <f>IF(AY54="","",VLOOKUP(AY54,'（勤務形態一覧表）シフト記号表'!$D$6:$X$47,21,FALSE))</f>
        <v/>
      </c>
      <c r="AZ55" s="549">
        <f>IF($BC$3="４週",SUM(U55:AV55),IF($BC$3="暦月",SUM(U55:AY55),""))</f>
        <v>0</v>
      </c>
      <c r="BA55" s="550"/>
      <c r="BB55" s="551">
        <f>IF($BC$3="４週",AZ55/4,IF($BC$3="暦月",(AZ55/($BC$8/7)),""))</f>
        <v>0</v>
      </c>
      <c r="BC55" s="550"/>
      <c r="BD55" s="543"/>
      <c r="BE55" s="544"/>
      <c r="BF55" s="544"/>
      <c r="BG55" s="544"/>
      <c r="BH55" s="545"/>
    </row>
    <row r="56" spans="2:60" ht="20.25" customHeight="1">
      <c r="B56" s="135"/>
      <c r="C56" s="588"/>
      <c r="D56" s="589"/>
      <c r="E56" s="590"/>
      <c r="F56" s="134"/>
      <c r="G56" s="133">
        <f>C54</f>
        <v>0</v>
      </c>
      <c r="H56" s="591"/>
      <c r="I56" s="592"/>
      <c r="J56" s="593"/>
      <c r="K56" s="593"/>
      <c r="L56" s="594"/>
      <c r="M56" s="595"/>
      <c r="N56" s="596"/>
      <c r="O56" s="597"/>
      <c r="P56" s="132" t="s">
        <v>91</v>
      </c>
      <c r="Q56" s="131"/>
      <c r="R56" s="131"/>
      <c r="S56" s="130"/>
      <c r="T56" s="129"/>
      <c r="U56" s="103" t="str">
        <f>IF(U54="","",VLOOKUP(U54,'（勤務形態一覧表）シフト記号表'!$D$6:$Z$47,23,FALSE))</f>
        <v/>
      </c>
      <c r="V56" s="102" t="str">
        <f>IF(V54="","",VLOOKUP(V54,'（勤務形態一覧表）シフト記号表'!$D$6:$Z$47,23,FALSE))</f>
        <v/>
      </c>
      <c r="W56" s="102" t="str">
        <f>IF(W54="","",VLOOKUP(W54,'（勤務形態一覧表）シフト記号表'!$D$6:$Z$47,23,FALSE))</f>
        <v/>
      </c>
      <c r="X56" s="102" t="str">
        <f>IF(X54="","",VLOOKUP(X54,'（勤務形態一覧表）シフト記号表'!$D$6:$Z$47,23,FALSE))</f>
        <v/>
      </c>
      <c r="Y56" s="102" t="str">
        <f>IF(Y54="","",VLOOKUP(Y54,'（勤務形態一覧表）シフト記号表'!$D$6:$Z$47,23,FALSE))</f>
        <v/>
      </c>
      <c r="Z56" s="102" t="str">
        <f>IF(Z54="","",VLOOKUP(Z54,'（勤務形態一覧表）シフト記号表'!$D$6:$Z$47,23,FALSE))</f>
        <v/>
      </c>
      <c r="AA56" s="104" t="str">
        <f>IF(AA54="","",VLOOKUP(AA54,'（勤務形態一覧表）シフト記号表'!$D$6:$Z$47,23,FALSE))</f>
        <v/>
      </c>
      <c r="AB56" s="103" t="str">
        <f>IF(AB54="","",VLOOKUP(AB54,'（勤務形態一覧表）シフト記号表'!$D$6:$Z$47,23,FALSE))</f>
        <v/>
      </c>
      <c r="AC56" s="102" t="str">
        <f>IF(AC54="","",VLOOKUP(AC54,'（勤務形態一覧表）シフト記号表'!$D$6:$Z$47,23,FALSE))</f>
        <v/>
      </c>
      <c r="AD56" s="102" t="str">
        <f>IF(AD54="","",VLOOKUP(AD54,'（勤務形態一覧表）シフト記号表'!$D$6:$Z$47,23,FALSE))</f>
        <v/>
      </c>
      <c r="AE56" s="102" t="str">
        <f>IF(AE54="","",VLOOKUP(AE54,'（勤務形態一覧表）シフト記号表'!$D$6:$Z$47,23,FALSE))</f>
        <v/>
      </c>
      <c r="AF56" s="102" t="str">
        <f>IF(AF54="","",VLOOKUP(AF54,'（勤務形態一覧表）シフト記号表'!$D$6:$Z$47,23,FALSE))</f>
        <v/>
      </c>
      <c r="AG56" s="102" t="str">
        <f>IF(AG54="","",VLOOKUP(AG54,'（勤務形態一覧表）シフト記号表'!$D$6:$Z$47,23,FALSE))</f>
        <v/>
      </c>
      <c r="AH56" s="104" t="str">
        <f>IF(AH54="","",VLOOKUP(AH54,'（勤務形態一覧表）シフト記号表'!$D$6:$Z$47,23,FALSE))</f>
        <v/>
      </c>
      <c r="AI56" s="103" t="str">
        <f>IF(AI54="","",VLOOKUP(AI54,'（勤務形態一覧表）シフト記号表'!$D$6:$Z$47,23,FALSE))</f>
        <v/>
      </c>
      <c r="AJ56" s="102" t="str">
        <f>IF(AJ54="","",VLOOKUP(AJ54,'（勤務形態一覧表）シフト記号表'!$D$6:$Z$47,23,FALSE))</f>
        <v/>
      </c>
      <c r="AK56" s="102" t="str">
        <f>IF(AK54="","",VLOOKUP(AK54,'（勤務形態一覧表）シフト記号表'!$D$6:$Z$47,23,FALSE))</f>
        <v/>
      </c>
      <c r="AL56" s="102" t="str">
        <f>IF(AL54="","",VLOOKUP(AL54,'（勤務形態一覧表）シフト記号表'!$D$6:$Z$47,23,FALSE))</f>
        <v/>
      </c>
      <c r="AM56" s="102" t="str">
        <f>IF(AM54="","",VLOOKUP(AM54,'（勤務形態一覧表）シフト記号表'!$D$6:$Z$47,23,FALSE))</f>
        <v/>
      </c>
      <c r="AN56" s="102" t="str">
        <f>IF(AN54="","",VLOOKUP(AN54,'（勤務形態一覧表）シフト記号表'!$D$6:$Z$47,23,FALSE))</f>
        <v/>
      </c>
      <c r="AO56" s="104" t="str">
        <f>IF(AO54="","",VLOOKUP(AO54,'（勤務形態一覧表）シフト記号表'!$D$6:$Z$47,23,FALSE))</f>
        <v/>
      </c>
      <c r="AP56" s="103" t="str">
        <f>IF(AP54="","",VLOOKUP(AP54,'（勤務形態一覧表）シフト記号表'!$D$6:$Z$47,23,FALSE))</f>
        <v/>
      </c>
      <c r="AQ56" s="102" t="str">
        <f>IF(AQ54="","",VLOOKUP(AQ54,'（勤務形態一覧表）シフト記号表'!$D$6:$Z$47,23,FALSE))</f>
        <v/>
      </c>
      <c r="AR56" s="102" t="str">
        <f>IF(AR54="","",VLOOKUP(AR54,'（勤務形態一覧表）シフト記号表'!$D$6:$Z$47,23,FALSE))</f>
        <v/>
      </c>
      <c r="AS56" s="102" t="str">
        <f>IF(AS54="","",VLOOKUP(AS54,'（勤務形態一覧表）シフト記号表'!$D$6:$Z$47,23,FALSE))</f>
        <v/>
      </c>
      <c r="AT56" s="102" t="str">
        <f>IF(AT54="","",VLOOKUP(AT54,'（勤務形態一覧表）シフト記号表'!$D$6:$Z$47,23,FALSE))</f>
        <v/>
      </c>
      <c r="AU56" s="102" t="str">
        <f>IF(AU54="","",VLOOKUP(AU54,'（勤務形態一覧表）シフト記号表'!$D$6:$Z$47,23,FALSE))</f>
        <v/>
      </c>
      <c r="AV56" s="104" t="str">
        <f>IF(AV54="","",VLOOKUP(AV54,'（勤務形態一覧表）シフト記号表'!$D$6:$Z$47,23,FALSE))</f>
        <v/>
      </c>
      <c r="AW56" s="103" t="str">
        <f>IF(AW54="","",VLOOKUP(AW54,'（勤務形態一覧表）シフト記号表'!$D$6:$Z$47,23,FALSE))</f>
        <v/>
      </c>
      <c r="AX56" s="102" t="str">
        <f>IF(AX54="","",VLOOKUP(AX54,'（勤務形態一覧表）シフト記号表'!$D$6:$Z$47,23,FALSE))</f>
        <v/>
      </c>
      <c r="AY56" s="102" t="str">
        <f>IF(AY54="","",VLOOKUP(AY54,'（勤務形態一覧表）シフト記号表'!$D$6:$Z$47,23,FALSE))</f>
        <v/>
      </c>
      <c r="AZ56" s="552">
        <f>IF($BC$3="４週",SUM(U56:AV56),IF($BC$3="暦月",SUM(U56:AY56),""))</f>
        <v>0</v>
      </c>
      <c r="BA56" s="553"/>
      <c r="BB56" s="554">
        <f>IF($BC$3="４週",AZ56/4,IF($BC$3="暦月",(AZ56/($BC$8/7)),""))</f>
        <v>0</v>
      </c>
      <c r="BC56" s="553"/>
      <c r="BD56" s="546"/>
      <c r="BE56" s="547"/>
      <c r="BF56" s="547"/>
      <c r="BG56" s="547"/>
      <c r="BH56" s="548"/>
    </row>
    <row r="57" spans="2:60" ht="20.25" customHeight="1">
      <c r="B57" s="128"/>
      <c r="C57" s="557"/>
      <c r="D57" s="558"/>
      <c r="E57" s="559"/>
      <c r="F57" s="120"/>
      <c r="G57" s="119"/>
      <c r="H57" s="566"/>
      <c r="I57" s="569"/>
      <c r="J57" s="570"/>
      <c r="K57" s="570"/>
      <c r="L57" s="571"/>
      <c r="M57" s="578"/>
      <c r="N57" s="579"/>
      <c r="O57" s="580"/>
      <c r="P57" s="139" t="s">
        <v>93</v>
      </c>
      <c r="Q57" s="138"/>
      <c r="R57" s="138"/>
      <c r="S57" s="137"/>
      <c r="T57" s="136"/>
      <c r="U57" s="122"/>
      <c r="V57" s="121"/>
      <c r="W57" s="121"/>
      <c r="X57" s="121"/>
      <c r="Y57" s="121"/>
      <c r="Z57" s="121"/>
      <c r="AA57" s="123"/>
      <c r="AB57" s="122"/>
      <c r="AC57" s="121"/>
      <c r="AD57" s="121"/>
      <c r="AE57" s="121"/>
      <c r="AF57" s="121"/>
      <c r="AG57" s="121"/>
      <c r="AH57" s="123"/>
      <c r="AI57" s="122"/>
      <c r="AJ57" s="121"/>
      <c r="AK57" s="121"/>
      <c r="AL57" s="121"/>
      <c r="AM57" s="121"/>
      <c r="AN57" s="121"/>
      <c r="AO57" s="123"/>
      <c r="AP57" s="122"/>
      <c r="AQ57" s="121"/>
      <c r="AR57" s="121"/>
      <c r="AS57" s="121"/>
      <c r="AT57" s="121"/>
      <c r="AU57" s="121"/>
      <c r="AV57" s="123"/>
      <c r="AW57" s="122"/>
      <c r="AX57" s="121"/>
      <c r="AY57" s="121"/>
      <c r="AZ57" s="587"/>
      <c r="BA57" s="556"/>
      <c r="BB57" s="555"/>
      <c r="BC57" s="556"/>
      <c r="BD57" s="540"/>
      <c r="BE57" s="541"/>
      <c r="BF57" s="541"/>
      <c r="BG57" s="541"/>
      <c r="BH57" s="542"/>
    </row>
    <row r="58" spans="2:60" ht="20.25" customHeight="1">
      <c r="B58" s="111">
        <f>B55+1</f>
        <v>13</v>
      </c>
      <c r="C58" s="560"/>
      <c r="D58" s="561"/>
      <c r="E58" s="562"/>
      <c r="F58" s="120">
        <f>C57</f>
        <v>0</v>
      </c>
      <c r="G58" s="119"/>
      <c r="H58" s="567"/>
      <c r="I58" s="572"/>
      <c r="J58" s="573"/>
      <c r="K58" s="573"/>
      <c r="L58" s="574"/>
      <c r="M58" s="581"/>
      <c r="N58" s="582"/>
      <c r="O58" s="583"/>
      <c r="P58" s="118" t="s">
        <v>92</v>
      </c>
      <c r="Q58" s="117"/>
      <c r="R58" s="117"/>
      <c r="S58" s="116"/>
      <c r="T58" s="115"/>
      <c r="U58" s="113" t="str">
        <f>IF(U57="","",VLOOKUP(U57,'（勤務形態一覧表）シフト記号表'!$D$6:$X$47,21,FALSE))</f>
        <v/>
      </c>
      <c r="V58" s="112" t="str">
        <f>IF(V57="","",VLOOKUP(V57,'（勤務形態一覧表）シフト記号表'!$D$6:$X$47,21,FALSE))</f>
        <v/>
      </c>
      <c r="W58" s="112" t="str">
        <f>IF(W57="","",VLOOKUP(W57,'（勤務形態一覧表）シフト記号表'!$D$6:$X$47,21,FALSE))</f>
        <v/>
      </c>
      <c r="X58" s="112" t="str">
        <f>IF(X57="","",VLOOKUP(X57,'（勤務形態一覧表）シフト記号表'!$D$6:$X$47,21,FALSE))</f>
        <v/>
      </c>
      <c r="Y58" s="112" t="str">
        <f>IF(Y57="","",VLOOKUP(Y57,'（勤務形態一覧表）シフト記号表'!$D$6:$X$47,21,FALSE))</f>
        <v/>
      </c>
      <c r="Z58" s="112" t="str">
        <f>IF(Z57="","",VLOOKUP(Z57,'（勤務形態一覧表）シフト記号表'!$D$6:$X$47,21,FALSE))</f>
        <v/>
      </c>
      <c r="AA58" s="114" t="str">
        <f>IF(AA57="","",VLOOKUP(AA57,'（勤務形態一覧表）シフト記号表'!$D$6:$X$47,21,FALSE))</f>
        <v/>
      </c>
      <c r="AB58" s="113" t="str">
        <f>IF(AB57="","",VLOOKUP(AB57,'（勤務形態一覧表）シフト記号表'!$D$6:$X$47,21,FALSE))</f>
        <v/>
      </c>
      <c r="AC58" s="112" t="str">
        <f>IF(AC57="","",VLOOKUP(AC57,'（勤務形態一覧表）シフト記号表'!$D$6:$X$47,21,FALSE))</f>
        <v/>
      </c>
      <c r="AD58" s="112" t="str">
        <f>IF(AD57="","",VLOOKUP(AD57,'（勤務形態一覧表）シフト記号表'!$D$6:$X$47,21,FALSE))</f>
        <v/>
      </c>
      <c r="AE58" s="112" t="str">
        <f>IF(AE57="","",VLOOKUP(AE57,'（勤務形態一覧表）シフト記号表'!$D$6:$X$47,21,FALSE))</f>
        <v/>
      </c>
      <c r="AF58" s="112" t="str">
        <f>IF(AF57="","",VLOOKUP(AF57,'（勤務形態一覧表）シフト記号表'!$D$6:$X$47,21,FALSE))</f>
        <v/>
      </c>
      <c r="AG58" s="112" t="str">
        <f>IF(AG57="","",VLOOKUP(AG57,'（勤務形態一覧表）シフト記号表'!$D$6:$X$47,21,FALSE))</f>
        <v/>
      </c>
      <c r="AH58" s="114" t="str">
        <f>IF(AH57="","",VLOOKUP(AH57,'（勤務形態一覧表）シフト記号表'!$D$6:$X$47,21,FALSE))</f>
        <v/>
      </c>
      <c r="AI58" s="113" t="str">
        <f>IF(AI57="","",VLOOKUP(AI57,'（勤務形態一覧表）シフト記号表'!$D$6:$X$47,21,FALSE))</f>
        <v/>
      </c>
      <c r="AJ58" s="112" t="str">
        <f>IF(AJ57="","",VLOOKUP(AJ57,'（勤務形態一覧表）シフト記号表'!$D$6:$X$47,21,FALSE))</f>
        <v/>
      </c>
      <c r="AK58" s="112" t="str">
        <f>IF(AK57="","",VLOOKUP(AK57,'（勤務形態一覧表）シフト記号表'!$D$6:$X$47,21,FALSE))</f>
        <v/>
      </c>
      <c r="AL58" s="112" t="str">
        <f>IF(AL57="","",VLOOKUP(AL57,'（勤務形態一覧表）シフト記号表'!$D$6:$X$47,21,FALSE))</f>
        <v/>
      </c>
      <c r="AM58" s="112" t="str">
        <f>IF(AM57="","",VLOOKUP(AM57,'（勤務形態一覧表）シフト記号表'!$D$6:$X$47,21,FALSE))</f>
        <v/>
      </c>
      <c r="AN58" s="112" t="str">
        <f>IF(AN57="","",VLOOKUP(AN57,'（勤務形態一覧表）シフト記号表'!$D$6:$X$47,21,FALSE))</f>
        <v/>
      </c>
      <c r="AO58" s="114" t="str">
        <f>IF(AO57="","",VLOOKUP(AO57,'（勤務形態一覧表）シフト記号表'!$D$6:$X$47,21,FALSE))</f>
        <v/>
      </c>
      <c r="AP58" s="113" t="str">
        <f>IF(AP57="","",VLOOKUP(AP57,'（勤務形態一覧表）シフト記号表'!$D$6:$X$47,21,FALSE))</f>
        <v/>
      </c>
      <c r="AQ58" s="112" t="str">
        <f>IF(AQ57="","",VLOOKUP(AQ57,'（勤務形態一覧表）シフト記号表'!$D$6:$X$47,21,FALSE))</f>
        <v/>
      </c>
      <c r="AR58" s="112" t="str">
        <f>IF(AR57="","",VLOOKUP(AR57,'（勤務形態一覧表）シフト記号表'!$D$6:$X$47,21,FALSE))</f>
        <v/>
      </c>
      <c r="AS58" s="112" t="str">
        <f>IF(AS57="","",VLOOKUP(AS57,'（勤務形態一覧表）シフト記号表'!$D$6:$X$47,21,FALSE))</f>
        <v/>
      </c>
      <c r="AT58" s="112" t="str">
        <f>IF(AT57="","",VLOOKUP(AT57,'（勤務形態一覧表）シフト記号表'!$D$6:$X$47,21,FALSE))</f>
        <v/>
      </c>
      <c r="AU58" s="112" t="str">
        <f>IF(AU57="","",VLOOKUP(AU57,'（勤務形態一覧表）シフト記号表'!$D$6:$X$47,21,FALSE))</f>
        <v/>
      </c>
      <c r="AV58" s="114" t="str">
        <f>IF(AV57="","",VLOOKUP(AV57,'（勤務形態一覧表）シフト記号表'!$D$6:$X$47,21,FALSE))</f>
        <v/>
      </c>
      <c r="AW58" s="113" t="str">
        <f>IF(AW57="","",VLOOKUP(AW57,'（勤務形態一覧表）シフト記号表'!$D$6:$X$47,21,FALSE))</f>
        <v/>
      </c>
      <c r="AX58" s="112" t="str">
        <f>IF(AX57="","",VLOOKUP(AX57,'（勤務形態一覧表）シフト記号表'!$D$6:$X$47,21,FALSE))</f>
        <v/>
      </c>
      <c r="AY58" s="112" t="str">
        <f>IF(AY57="","",VLOOKUP(AY57,'（勤務形態一覧表）シフト記号表'!$D$6:$X$47,21,FALSE))</f>
        <v/>
      </c>
      <c r="AZ58" s="549">
        <f>IF($BC$3="４週",SUM(U58:AV58),IF($BC$3="暦月",SUM(U58:AY58),""))</f>
        <v>0</v>
      </c>
      <c r="BA58" s="550"/>
      <c r="BB58" s="551">
        <f>IF($BC$3="４週",AZ58/4,IF($BC$3="暦月",(AZ58/($BC$8/7)),""))</f>
        <v>0</v>
      </c>
      <c r="BC58" s="550"/>
      <c r="BD58" s="543"/>
      <c r="BE58" s="544"/>
      <c r="BF58" s="544"/>
      <c r="BG58" s="544"/>
      <c r="BH58" s="545"/>
    </row>
    <row r="59" spans="2:60" ht="20.25" customHeight="1">
      <c r="B59" s="135"/>
      <c r="C59" s="588"/>
      <c r="D59" s="589"/>
      <c r="E59" s="590"/>
      <c r="F59" s="134"/>
      <c r="G59" s="133">
        <f>C57</f>
        <v>0</v>
      </c>
      <c r="H59" s="591"/>
      <c r="I59" s="592"/>
      <c r="J59" s="593"/>
      <c r="K59" s="593"/>
      <c r="L59" s="594"/>
      <c r="M59" s="595"/>
      <c r="N59" s="596"/>
      <c r="O59" s="597"/>
      <c r="P59" s="132" t="s">
        <v>91</v>
      </c>
      <c r="Q59" s="131"/>
      <c r="R59" s="131"/>
      <c r="S59" s="130"/>
      <c r="T59" s="129"/>
      <c r="U59" s="103" t="str">
        <f>IF(U57="","",VLOOKUP(U57,'（勤務形態一覧表）シフト記号表'!$D$6:$Z$47,23,FALSE))</f>
        <v/>
      </c>
      <c r="V59" s="102" t="str">
        <f>IF(V57="","",VLOOKUP(V57,'（勤務形態一覧表）シフト記号表'!$D$6:$Z$47,23,FALSE))</f>
        <v/>
      </c>
      <c r="W59" s="102" t="str">
        <f>IF(W57="","",VLOOKUP(W57,'（勤務形態一覧表）シフト記号表'!$D$6:$Z$47,23,FALSE))</f>
        <v/>
      </c>
      <c r="X59" s="102" t="str">
        <f>IF(X57="","",VLOOKUP(X57,'（勤務形態一覧表）シフト記号表'!$D$6:$Z$47,23,FALSE))</f>
        <v/>
      </c>
      <c r="Y59" s="102" t="str">
        <f>IF(Y57="","",VLOOKUP(Y57,'（勤務形態一覧表）シフト記号表'!$D$6:$Z$47,23,FALSE))</f>
        <v/>
      </c>
      <c r="Z59" s="102" t="str">
        <f>IF(Z57="","",VLOOKUP(Z57,'（勤務形態一覧表）シフト記号表'!$D$6:$Z$47,23,FALSE))</f>
        <v/>
      </c>
      <c r="AA59" s="104" t="str">
        <f>IF(AA57="","",VLOOKUP(AA57,'（勤務形態一覧表）シフト記号表'!$D$6:$Z$47,23,FALSE))</f>
        <v/>
      </c>
      <c r="AB59" s="103" t="str">
        <f>IF(AB57="","",VLOOKUP(AB57,'（勤務形態一覧表）シフト記号表'!$D$6:$Z$47,23,FALSE))</f>
        <v/>
      </c>
      <c r="AC59" s="102" t="str">
        <f>IF(AC57="","",VLOOKUP(AC57,'（勤務形態一覧表）シフト記号表'!$D$6:$Z$47,23,FALSE))</f>
        <v/>
      </c>
      <c r="AD59" s="102" t="str">
        <f>IF(AD57="","",VLOOKUP(AD57,'（勤務形態一覧表）シフト記号表'!$D$6:$Z$47,23,FALSE))</f>
        <v/>
      </c>
      <c r="AE59" s="102" t="str">
        <f>IF(AE57="","",VLOOKUP(AE57,'（勤務形態一覧表）シフト記号表'!$D$6:$Z$47,23,FALSE))</f>
        <v/>
      </c>
      <c r="AF59" s="102" t="str">
        <f>IF(AF57="","",VLOOKUP(AF57,'（勤務形態一覧表）シフト記号表'!$D$6:$Z$47,23,FALSE))</f>
        <v/>
      </c>
      <c r="AG59" s="102" t="str">
        <f>IF(AG57="","",VLOOKUP(AG57,'（勤務形態一覧表）シフト記号表'!$D$6:$Z$47,23,FALSE))</f>
        <v/>
      </c>
      <c r="AH59" s="104" t="str">
        <f>IF(AH57="","",VLOOKUP(AH57,'（勤務形態一覧表）シフト記号表'!$D$6:$Z$47,23,FALSE))</f>
        <v/>
      </c>
      <c r="AI59" s="103" t="str">
        <f>IF(AI57="","",VLOOKUP(AI57,'（勤務形態一覧表）シフト記号表'!$D$6:$Z$47,23,FALSE))</f>
        <v/>
      </c>
      <c r="AJ59" s="102" t="str">
        <f>IF(AJ57="","",VLOOKUP(AJ57,'（勤務形態一覧表）シフト記号表'!$D$6:$Z$47,23,FALSE))</f>
        <v/>
      </c>
      <c r="AK59" s="102" t="str">
        <f>IF(AK57="","",VLOOKUP(AK57,'（勤務形態一覧表）シフト記号表'!$D$6:$Z$47,23,FALSE))</f>
        <v/>
      </c>
      <c r="AL59" s="102" t="str">
        <f>IF(AL57="","",VLOOKUP(AL57,'（勤務形態一覧表）シフト記号表'!$D$6:$Z$47,23,FALSE))</f>
        <v/>
      </c>
      <c r="AM59" s="102" t="str">
        <f>IF(AM57="","",VLOOKUP(AM57,'（勤務形態一覧表）シフト記号表'!$D$6:$Z$47,23,FALSE))</f>
        <v/>
      </c>
      <c r="AN59" s="102" t="str">
        <f>IF(AN57="","",VLOOKUP(AN57,'（勤務形態一覧表）シフト記号表'!$D$6:$Z$47,23,FALSE))</f>
        <v/>
      </c>
      <c r="AO59" s="104" t="str">
        <f>IF(AO57="","",VLOOKUP(AO57,'（勤務形態一覧表）シフト記号表'!$D$6:$Z$47,23,FALSE))</f>
        <v/>
      </c>
      <c r="AP59" s="103" t="str">
        <f>IF(AP57="","",VLOOKUP(AP57,'（勤務形態一覧表）シフト記号表'!$D$6:$Z$47,23,FALSE))</f>
        <v/>
      </c>
      <c r="AQ59" s="102" t="str">
        <f>IF(AQ57="","",VLOOKUP(AQ57,'（勤務形態一覧表）シフト記号表'!$D$6:$Z$47,23,FALSE))</f>
        <v/>
      </c>
      <c r="AR59" s="102" t="str">
        <f>IF(AR57="","",VLOOKUP(AR57,'（勤務形態一覧表）シフト記号表'!$D$6:$Z$47,23,FALSE))</f>
        <v/>
      </c>
      <c r="AS59" s="102" t="str">
        <f>IF(AS57="","",VLOOKUP(AS57,'（勤務形態一覧表）シフト記号表'!$D$6:$Z$47,23,FALSE))</f>
        <v/>
      </c>
      <c r="AT59" s="102" t="str">
        <f>IF(AT57="","",VLOOKUP(AT57,'（勤務形態一覧表）シフト記号表'!$D$6:$Z$47,23,FALSE))</f>
        <v/>
      </c>
      <c r="AU59" s="102" t="str">
        <f>IF(AU57="","",VLOOKUP(AU57,'（勤務形態一覧表）シフト記号表'!$D$6:$Z$47,23,FALSE))</f>
        <v/>
      </c>
      <c r="AV59" s="104" t="str">
        <f>IF(AV57="","",VLOOKUP(AV57,'（勤務形態一覧表）シフト記号表'!$D$6:$Z$47,23,FALSE))</f>
        <v/>
      </c>
      <c r="AW59" s="103" t="str">
        <f>IF(AW57="","",VLOOKUP(AW57,'（勤務形態一覧表）シフト記号表'!$D$6:$Z$47,23,FALSE))</f>
        <v/>
      </c>
      <c r="AX59" s="102" t="str">
        <f>IF(AX57="","",VLOOKUP(AX57,'（勤務形態一覧表）シフト記号表'!$D$6:$Z$47,23,FALSE))</f>
        <v/>
      </c>
      <c r="AY59" s="102" t="str">
        <f>IF(AY57="","",VLOOKUP(AY57,'（勤務形態一覧表）シフト記号表'!$D$6:$Z$47,23,FALSE))</f>
        <v/>
      </c>
      <c r="AZ59" s="552">
        <f>IF($BC$3="４週",SUM(U59:AV59),IF($BC$3="暦月",SUM(U59:AY59),""))</f>
        <v>0</v>
      </c>
      <c r="BA59" s="553"/>
      <c r="BB59" s="554">
        <f>IF($BC$3="４週",AZ59/4,IF($BC$3="暦月",(AZ59/($BC$8/7)),""))</f>
        <v>0</v>
      </c>
      <c r="BC59" s="553"/>
      <c r="BD59" s="546"/>
      <c r="BE59" s="547"/>
      <c r="BF59" s="547"/>
      <c r="BG59" s="547"/>
      <c r="BH59" s="548"/>
    </row>
    <row r="60" spans="2:60" ht="20.25" customHeight="1">
      <c r="B60" s="128"/>
      <c r="C60" s="557"/>
      <c r="D60" s="558"/>
      <c r="E60" s="559"/>
      <c r="F60" s="120"/>
      <c r="G60" s="119"/>
      <c r="H60" s="566"/>
      <c r="I60" s="569"/>
      <c r="J60" s="570"/>
      <c r="K60" s="570"/>
      <c r="L60" s="571"/>
      <c r="M60" s="578"/>
      <c r="N60" s="579"/>
      <c r="O60" s="580"/>
      <c r="P60" s="139" t="s">
        <v>93</v>
      </c>
      <c r="Q60" s="138"/>
      <c r="R60" s="138"/>
      <c r="S60" s="137"/>
      <c r="T60" s="136"/>
      <c r="U60" s="122"/>
      <c r="V60" s="121"/>
      <c r="W60" s="121"/>
      <c r="X60" s="121"/>
      <c r="Y60" s="121"/>
      <c r="Z60" s="121"/>
      <c r="AA60" s="123"/>
      <c r="AB60" s="122"/>
      <c r="AC60" s="121"/>
      <c r="AD60" s="121"/>
      <c r="AE60" s="121"/>
      <c r="AF60" s="121"/>
      <c r="AG60" s="121"/>
      <c r="AH60" s="123"/>
      <c r="AI60" s="122"/>
      <c r="AJ60" s="121"/>
      <c r="AK60" s="121"/>
      <c r="AL60" s="121"/>
      <c r="AM60" s="121"/>
      <c r="AN60" s="121"/>
      <c r="AO60" s="123"/>
      <c r="AP60" s="122"/>
      <c r="AQ60" s="121"/>
      <c r="AR60" s="121"/>
      <c r="AS60" s="121"/>
      <c r="AT60" s="121"/>
      <c r="AU60" s="121"/>
      <c r="AV60" s="123"/>
      <c r="AW60" s="122"/>
      <c r="AX60" s="121"/>
      <c r="AY60" s="121"/>
      <c r="AZ60" s="587"/>
      <c r="BA60" s="556"/>
      <c r="BB60" s="555"/>
      <c r="BC60" s="556"/>
      <c r="BD60" s="540"/>
      <c r="BE60" s="541"/>
      <c r="BF60" s="541"/>
      <c r="BG60" s="541"/>
      <c r="BH60" s="542"/>
    </row>
    <row r="61" spans="2:60" ht="20.25" customHeight="1">
      <c r="B61" s="111">
        <f>B58+1</f>
        <v>14</v>
      </c>
      <c r="C61" s="560"/>
      <c r="D61" s="561"/>
      <c r="E61" s="562"/>
      <c r="F61" s="120">
        <f>C60</f>
        <v>0</v>
      </c>
      <c r="G61" s="119"/>
      <c r="H61" s="567"/>
      <c r="I61" s="572"/>
      <c r="J61" s="573"/>
      <c r="K61" s="573"/>
      <c r="L61" s="574"/>
      <c r="M61" s="581"/>
      <c r="N61" s="582"/>
      <c r="O61" s="583"/>
      <c r="P61" s="118" t="s">
        <v>92</v>
      </c>
      <c r="Q61" s="117"/>
      <c r="R61" s="117"/>
      <c r="S61" s="116"/>
      <c r="T61" s="115"/>
      <c r="U61" s="113" t="str">
        <f>IF(U60="","",VLOOKUP(U60,'（勤務形態一覧表）シフト記号表'!$D$6:$X$47,21,FALSE))</f>
        <v/>
      </c>
      <c r="V61" s="112" t="str">
        <f>IF(V60="","",VLOOKUP(V60,'（勤務形態一覧表）シフト記号表'!$D$6:$X$47,21,FALSE))</f>
        <v/>
      </c>
      <c r="W61" s="112" t="str">
        <f>IF(W60="","",VLOOKUP(W60,'（勤務形態一覧表）シフト記号表'!$D$6:$X$47,21,FALSE))</f>
        <v/>
      </c>
      <c r="X61" s="112" t="str">
        <f>IF(X60="","",VLOOKUP(X60,'（勤務形態一覧表）シフト記号表'!$D$6:$X$47,21,FALSE))</f>
        <v/>
      </c>
      <c r="Y61" s="112" t="str">
        <f>IF(Y60="","",VLOOKUP(Y60,'（勤務形態一覧表）シフト記号表'!$D$6:$X$47,21,FALSE))</f>
        <v/>
      </c>
      <c r="Z61" s="112" t="str">
        <f>IF(Z60="","",VLOOKUP(Z60,'（勤務形態一覧表）シフト記号表'!$D$6:$X$47,21,FALSE))</f>
        <v/>
      </c>
      <c r="AA61" s="114" t="str">
        <f>IF(AA60="","",VLOOKUP(AA60,'（勤務形態一覧表）シフト記号表'!$D$6:$X$47,21,FALSE))</f>
        <v/>
      </c>
      <c r="AB61" s="113" t="str">
        <f>IF(AB60="","",VLOOKUP(AB60,'（勤務形態一覧表）シフト記号表'!$D$6:$X$47,21,FALSE))</f>
        <v/>
      </c>
      <c r="AC61" s="112" t="str">
        <f>IF(AC60="","",VLOOKUP(AC60,'（勤務形態一覧表）シフト記号表'!$D$6:$X$47,21,FALSE))</f>
        <v/>
      </c>
      <c r="AD61" s="112" t="str">
        <f>IF(AD60="","",VLOOKUP(AD60,'（勤務形態一覧表）シフト記号表'!$D$6:$X$47,21,FALSE))</f>
        <v/>
      </c>
      <c r="AE61" s="112" t="str">
        <f>IF(AE60="","",VLOOKUP(AE60,'（勤務形態一覧表）シフト記号表'!$D$6:$X$47,21,FALSE))</f>
        <v/>
      </c>
      <c r="AF61" s="112" t="str">
        <f>IF(AF60="","",VLOOKUP(AF60,'（勤務形態一覧表）シフト記号表'!$D$6:$X$47,21,FALSE))</f>
        <v/>
      </c>
      <c r="AG61" s="112" t="str">
        <f>IF(AG60="","",VLOOKUP(AG60,'（勤務形態一覧表）シフト記号表'!$D$6:$X$47,21,FALSE))</f>
        <v/>
      </c>
      <c r="AH61" s="114" t="str">
        <f>IF(AH60="","",VLOOKUP(AH60,'（勤務形態一覧表）シフト記号表'!$D$6:$X$47,21,FALSE))</f>
        <v/>
      </c>
      <c r="AI61" s="113" t="str">
        <f>IF(AI60="","",VLOOKUP(AI60,'（勤務形態一覧表）シフト記号表'!$D$6:$X$47,21,FALSE))</f>
        <v/>
      </c>
      <c r="AJ61" s="112" t="str">
        <f>IF(AJ60="","",VLOOKUP(AJ60,'（勤務形態一覧表）シフト記号表'!$D$6:$X$47,21,FALSE))</f>
        <v/>
      </c>
      <c r="AK61" s="112" t="str">
        <f>IF(AK60="","",VLOOKUP(AK60,'（勤務形態一覧表）シフト記号表'!$D$6:$X$47,21,FALSE))</f>
        <v/>
      </c>
      <c r="AL61" s="112" t="str">
        <f>IF(AL60="","",VLOOKUP(AL60,'（勤務形態一覧表）シフト記号表'!$D$6:$X$47,21,FALSE))</f>
        <v/>
      </c>
      <c r="AM61" s="112" t="str">
        <f>IF(AM60="","",VLOOKUP(AM60,'（勤務形態一覧表）シフト記号表'!$D$6:$X$47,21,FALSE))</f>
        <v/>
      </c>
      <c r="AN61" s="112" t="str">
        <f>IF(AN60="","",VLOOKUP(AN60,'（勤務形態一覧表）シフト記号表'!$D$6:$X$47,21,FALSE))</f>
        <v/>
      </c>
      <c r="AO61" s="114" t="str">
        <f>IF(AO60="","",VLOOKUP(AO60,'（勤務形態一覧表）シフト記号表'!$D$6:$X$47,21,FALSE))</f>
        <v/>
      </c>
      <c r="AP61" s="113" t="str">
        <f>IF(AP60="","",VLOOKUP(AP60,'（勤務形態一覧表）シフト記号表'!$D$6:$X$47,21,FALSE))</f>
        <v/>
      </c>
      <c r="AQ61" s="112" t="str">
        <f>IF(AQ60="","",VLOOKUP(AQ60,'（勤務形態一覧表）シフト記号表'!$D$6:$X$47,21,FALSE))</f>
        <v/>
      </c>
      <c r="AR61" s="112" t="str">
        <f>IF(AR60="","",VLOOKUP(AR60,'（勤務形態一覧表）シフト記号表'!$D$6:$X$47,21,FALSE))</f>
        <v/>
      </c>
      <c r="AS61" s="112" t="str">
        <f>IF(AS60="","",VLOOKUP(AS60,'（勤務形態一覧表）シフト記号表'!$D$6:$X$47,21,FALSE))</f>
        <v/>
      </c>
      <c r="AT61" s="112" t="str">
        <f>IF(AT60="","",VLOOKUP(AT60,'（勤務形態一覧表）シフト記号表'!$D$6:$X$47,21,FALSE))</f>
        <v/>
      </c>
      <c r="AU61" s="112" t="str">
        <f>IF(AU60="","",VLOOKUP(AU60,'（勤務形態一覧表）シフト記号表'!$D$6:$X$47,21,FALSE))</f>
        <v/>
      </c>
      <c r="AV61" s="114" t="str">
        <f>IF(AV60="","",VLOOKUP(AV60,'（勤務形態一覧表）シフト記号表'!$D$6:$X$47,21,FALSE))</f>
        <v/>
      </c>
      <c r="AW61" s="113" t="str">
        <f>IF(AW60="","",VLOOKUP(AW60,'（勤務形態一覧表）シフト記号表'!$D$6:$X$47,21,FALSE))</f>
        <v/>
      </c>
      <c r="AX61" s="112" t="str">
        <f>IF(AX60="","",VLOOKUP(AX60,'（勤務形態一覧表）シフト記号表'!$D$6:$X$47,21,FALSE))</f>
        <v/>
      </c>
      <c r="AY61" s="112" t="str">
        <f>IF(AY60="","",VLOOKUP(AY60,'（勤務形態一覧表）シフト記号表'!$D$6:$X$47,21,FALSE))</f>
        <v/>
      </c>
      <c r="AZ61" s="549">
        <f>IF($BC$3="４週",SUM(U61:AV61),IF($BC$3="暦月",SUM(U61:AY61),""))</f>
        <v>0</v>
      </c>
      <c r="BA61" s="550"/>
      <c r="BB61" s="551">
        <f>IF($BC$3="４週",AZ61/4,IF($BC$3="暦月",(AZ61/($BC$8/7)),""))</f>
        <v>0</v>
      </c>
      <c r="BC61" s="550"/>
      <c r="BD61" s="543"/>
      <c r="BE61" s="544"/>
      <c r="BF61" s="544"/>
      <c r="BG61" s="544"/>
      <c r="BH61" s="545"/>
    </row>
    <row r="62" spans="2:60" ht="20.25" customHeight="1">
      <c r="B62" s="135"/>
      <c r="C62" s="588"/>
      <c r="D62" s="589"/>
      <c r="E62" s="590"/>
      <c r="F62" s="134"/>
      <c r="G62" s="133">
        <f>C60</f>
        <v>0</v>
      </c>
      <c r="H62" s="591"/>
      <c r="I62" s="592"/>
      <c r="J62" s="593"/>
      <c r="K62" s="593"/>
      <c r="L62" s="594"/>
      <c r="M62" s="595"/>
      <c r="N62" s="596"/>
      <c r="O62" s="597"/>
      <c r="P62" s="132" t="s">
        <v>91</v>
      </c>
      <c r="Q62" s="131"/>
      <c r="R62" s="131"/>
      <c r="S62" s="130"/>
      <c r="T62" s="129"/>
      <c r="U62" s="103" t="str">
        <f>IF(U60="","",VLOOKUP(U60,'（勤務形態一覧表）シフト記号表'!$D$6:$Z$47,23,FALSE))</f>
        <v/>
      </c>
      <c r="V62" s="102" t="str">
        <f>IF(V60="","",VLOOKUP(V60,'（勤務形態一覧表）シフト記号表'!$D$6:$Z$47,23,FALSE))</f>
        <v/>
      </c>
      <c r="W62" s="102" t="str">
        <f>IF(W60="","",VLOOKUP(W60,'（勤務形態一覧表）シフト記号表'!$D$6:$Z$47,23,FALSE))</f>
        <v/>
      </c>
      <c r="X62" s="102" t="str">
        <f>IF(X60="","",VLOOKUP(X60,'（勤務形態一覧表）シフト記号表'!$D$6:$Z$47,23,FALSE))</f>
        <v/>
      </c>
      <c r="Y62" s="102" t="str">
        <f>IF(Y60="","",VLOOKUP(Y60,'（勤務形態一覧表）シフト記号表'!$D$6:$Z$47,23,FALSE))</f>
        <v/>
      </c>
      <c r="Z62" s="102" t="str">
        <f>IF(Z60="","",VLOOKUP(Z60,'（勤務形態一覧表）シフト記号表'!$D$6:$Z$47,23,FALSE))</f>
        <v/>
      </c>
      <c r="AA62" s="104" t="str">
        <f>IF(AA60="","",VLOOKUP(AA60,'（勤務形態一覧表）シフト記号表'!$D$6:$Z$47,23,FALSE))</f>
        <v/>
      </c>
      <c r="AB62" s="103" t="str">
        <f>IF(AB60="","",VLOOKUP(AB60,'（勤務形態一覧表）シフト記号表'!$D$6:$Z$47,23,FALSE))</f>
        <v/>
      </c>
      <c r="AC62" s="102" t="str">
        <f>IF(AC60="","",VLOOKUP(AC60,'（勤務形態一覧表）シフト記号表'!$D$6:$Z$47,23,FALSE))</f>
        <v/>
      </c>
      <c r="AD62" s="102" t="str">
        <f>IF(AD60="","",VLOOKUP(AD60,'（勤務形態一覧表）シフト記号表'!$D$6:$Z$47,23,FALSE))</f>
        <v/>
      </c>
      <c r="AE62" s="102" t="str">
        <f>IF(AE60="","",VLOOKUP(AE60,'（勤務形態一覧表）シフト記号表'!$D$6:$Z$47,23,FALSE))</f>
        <v/>
      </c>
      <c r="AF62" s="102" t="str">
        <f>IF(AF60="","",VLOOKUP(AF60,'（勤務形態一覧表）シフト記号表'!$D$6:$Z$47,23,FALSE))</f>
        <v/>
      </c>
      <c r="AG62" s="102" t="str">
        <f>IF(AG60="","",VLOOKUP(AG60,'（勤務形態一覧表）シフト記号表'!$D$6:$Z$47,23,FALSE))</f>
        <v/>
      </c>
      <c r="AH62" s="104" t="str">
        <f>IF(AH60="","",VLOOKUP(AH60,'（勤務形態一覧表）シフト記号表'!$D$6:$Z$47,23,FALSE))</f>
        <v/>
      </c>
      <c r="AI62" s="103" t="str">
        <f>IF(AI60="","",VLOOKUP(AI60,'（勤務形態一覧表）シフト記号表'!$D$6:$Z$47,23,FALSE))</f>
        <v/>
      </c>
      <c r="AJ62" s="102" t="str">
        <f>IF(AJ60="","",VLOOKUP(AJ60,'（勤務形態一覧表）シフト記号表'!$D$6:$Z$47,23,FALSE))</f>
        <v/>
      </c>
      <c r="AK62" s="102" t="str">
        <f>IF(AK60="","",VLOOKUP(AK60,'（勤務形態一覧表）シフト記号表'!$D$6:$Z$47,23,FALSE))</f>
        <v/>
      </c>
      <c r="AL62" s="102" t="str">
        <f>IF(AL60="","",VLOOKUP(AL60,'（勤務形態一覧表）シフト記号表'!$D$6:$Z$47,23,FALSE))</f>
        <v/>
      </c>
      <c r="AM62" s="102" t="str">
        <f>IF(AM60="","",VLOOKUP(AM60,'（勤務形態一覧表）シフト記号表'!$D$6:$Z$47,23,FALSE))</f>
        <v/>
      </c>
      <c r="AN62" s="102" t="str">
        <f>IF(AN60="","",VLOOKUP(AN60,'（勤務形態一覧表）シフト記号表'!$D$6:$Z$47,23,FALSE))</f>
        <v/>
      </c>
      <c r="AO62" s="104" t="str">
        <f>IF(AO60="","",VLOOKUP(AO60,'（勤務形態一覧表）シフト記号表'!$D$6:$Z$47,23,FALSE))</f>
        <v/>
      </c>
      <c r="AP62" s="103" t="str">
        <f>IF(AP60="","",VLOOKUP(AP60,'（勤務形態一覧表）シフト記号表'!$D$6:$Z$47,23,FALSE))</f>
        <v/>
      </c>
      <c r="AQ62" s="102" t="str">
        <f>IF(AQ60="","",VLOOKUP(AQ60,'（勤務形態一覧表）シフト記号表'!$D$6:$Z$47,23,FALSE))</f>
        <v/>
      </c>
      <c r="AR62" s="102" t="str">
        <f>IF(AR60="","",VLOOKUP(AR60,'（勤務形態一覧表）シフト記号表'!$D$6:$Z$47,23,FALSE))</f>
        <v/>
      </c>
      <c r="AS62" s="102" t="str">
        <f>IF(AS60="","",VLOOKUP(AS60,'（勤務形態一覧表）シフト記号表'!$D$6:$Z$47,23,FALSE))</f>
        <v/>
      </c>
      <c r="AT62" s="102" t="str">
        <f>IF(AT60="","",VLOOKUP(AT60,'（勤務形態一覧表）シフト記号表'!$D$6:$Z$47,23,FALSE))</f>
        <v/>
      </c>
      <c r="AU62" s="102" t="str">
        <f>IF(AU60="","",VLOOKUP(AU60,'（勤務形態一覧表）シフト記号表'!$D$6:$Z$47,23,FALSE))</f>
        <v/>
      </c>
      <c r="AV62" s="104" t="str">
        <f>IF(AV60="","",VLOOKUP(AV60,'（勤務形態一覧表）シフト記号表'!$D$6:$Z$47,23,FALSE))</f>
        <v/>
      </c>
      <c r="AW62" s="103" t="str">
        <f>IF(AW60="","",VLOOKUP(AW60,'（勤務形態一覧表）シフト記号表'!$D$6:$Z$47,23,FALSE))</f>
        <v/>
      </c>
      <c r="AX62" s="102" t="str">
        <f>IF(AX60="","",VLOOKUP(AX60,'（勤務形態一覧表）シフト記号表'!$D$6:$Z$47,23,FALSE))</f>
        <v/>
      </c>
      <c r="AY62" s="102" t="str">
        <f>IF(AY60="","",VLOOKUP(AY60,'（勤務形態一覧表）シフト記号表'!$D$6:$Z$47,23,FALSE))</f>
        <v/>
      </c>
      <c r="AZ62" s="552">
        <f>IF($BC$3="４週",SUM(U62:AV62),IF($BC$3="暦月",SUM(U62:AY62),""))</f>
        <v>0</v>
      </c>
      <c r="BA62" s="553"/>
      <c r="BB62" s="554">
        <f>IF($BC$3="４週",AZ62/4,IF($BC$3="暦月",(AZ62/($BC$8/7)),""))</f>
        <v>0</v>
      </c>
      <c r="BC62" s="553"/>
      <c r="BD62" s="546"/>
      <c r="BE62" s="547"/>
      <c r="BF62" s="547"/>
      <c r="BG62" s="547"/>
      <c r="BH62" s="548"/>
    </row>
    <row r="63" spans="2:60" ht="20.25" customHeight="1">
      <c r="B63" s="128"/>
      <c r="C63" s="557"/>
      <c r="D63" s="558"/>
      <c r="E63" s="559"/>
      <c r="F63" s="120"/>
      <c r="G63" s="119"/>
      <c r="H63" s="566"/>
      <c r="I63" s="569"/>
      <c r="J63" s="570"/>
      <c r="K63" s="570"/>
      <c r="L63" s="571"/>
      <c r="M63" s="578"/>
      <c r="N63" s="579"/>
      <c r="O63" s="580"/>
      <c r="P63" s="139" t="s">
        <v>93</v>
      </c>
      <c r="Q63" s="138"/>
      <c r="R63" s="138"/>
      <c r="S63" s="137"/>
      <c r="T63" s="136"/>
      <c r="U63" s="122"/>
      <c r="V63" s="121"/>
      <c r="W63" s="121"/>
      <c r="X63" s="121"/>
      <c r="Y63" s="121"/>
      <c r="Z63" s="121"/>
      <c r="AA63" s="123"/>
      <c r="AB63" s="122"/>
      <c r="AC63" s="121"/>
      <c r="AD63" s="121"/>
      <c r="AE63" s="121"/>
      <c r="AF63" s="121"/>
      <c r="AG63" s="121"/>
      <c r="AH63" s="123"/>
      <c r="AI63" s="122"/>
      <c r="AJ63" s="121"/>
      <c r="AK63" s="121"/>
      <c r="AL63" s="121"/>
      <c r="AM63" s="121"/>
      <c r="AN63" s="121"/>
      <c r="AO63" s="123"/>
      <c r="AP63" s="122"/>
      <c r="AQ63" s="121"/>
      <c r="AR63" s="121"/>
      <c r="AS63" s="121"/>
      <c r="AT63" s="121"/>
      <c r="AU63" s="121"/>
      <c r="AV63" s="123"/>
      <c r="AW63" s="122"/>
      <c r="AX63" s="121"/>
      <c r="AY63" s="121"/>
      <c r="AZ63" s="587"/>
      <c r="BA63" s="556"/>
      <c r="BB63" s="555"/>
      <c r="BC63" s="556"/>
      <c r="BD63" s="540"/>
      <c r="BE63" s="541"/>
      <c r="BF63" s="541"/>
      <c r="BG63" s="541"/>
      <c r="BH63" s="542"/>
    </row>
    <row r="64" spans="2:60" ht="20.25" customHeight="1">
      <c r="B64" s="111">
        <f>B61+1</f>
        <v>15</v>
      </c>
      <c r="C64" s="560"/>
      <c r="D64" s="561"/>
      <c r="E64" s="562"/>
      <c r="F64" s="120">
        <f>C63</f>
        <v>0</v>
      </c>
      <c r="G64" s="119"/>
      <c r="H64" s="567"/>
      <c r="I64" s="572"/>
      <c r="J64" s="573"/>
      <c r="K64" s="573"/>
      <c r="L64" s="574"/>
      <c r="M64" s="581"/>
      <c r="N64" s="582"/>
      <c r="O64" s="583"/>
      <c r="P64" s="118" t="s">
        <v>92</v>
      </c>
      <c r="Q64" s="117"/>
      <c r="R64" s="117"/>
      <c r="S64" s="116"/>
      <c r="T64" s="115"/>
      <c r="U64" s="113" t="str">
        <f>IF(U63="","",VLOOKUP(U63,'（勤務形態一覧表）シフト記号表'!$D$6:$X$47,21,FALSE))</f>
        <v/>
      </c>
      <c r="V64" s="112" t="str">
        <f>IF(V63="","",VLOOKUP(V63,'（勤務形態一覧表）シフト記号表'!$D$6:$X$47,21,FALSE))</f>
        <v/>
      </c>
      <c r="W64" s="112" t="str">
        <f>IF(W63="","",VLOOKUP(W63,'（勤務形態一覧表）シフト記号表'!$D$6:$X$47,21,FALSE))</f>
        <v/>
      </c>
      <c r="X64" s="112" t="str">
        <f>IF(X63="","",VLOOKUP(X63,'（勤務形態一覧表）シフト記号表'!$D$6:$X$47,21,FALSE))</f>
        <v/>
      </c>
      <c r="Y64" s="112" t="str">
        <f>IF(Y63="","",VLOOKUP(Y63,'（勤務形態一覧表）シフト記号表'!$D$6:$X$47,21,FALSE))</f>
        <v/>
      </c>
      <c r="Z64" s="112" t="str">
        <f>IF(Z63="","",VLOOKUP(Z63,'（勤務形態一覧表）シフト記号表'!$D$6:$X$47,21,FALSE))</f>
        <v/>
      </c>
      <c r="AA64" s="114" t="str">
        <f>IF(AA63="","",VLOOKUP(AA63,'（勤務形態一覧表）シフト記号表'!$D$6:$X$47,21,FALSE))</f>
        <v/>
      </c>
      <c r="AB64" s="113" t="str">
        <f>IF(AB63="","",VLOOKUP(AB63,'（勤務形態一覧表）シフト記号表'!$D$6:$X$47,21,FALSE))</f>
        <v/>
      </c>
      <c r="AC64" s="112" t="str">
        <f>IF(AC63="","",VLOOKUP(AC63,'（勤務形態一覧表）シフト記号表'!$D$6:$X$47,21,FALSE))</f>
        <v/>
      </c>
      <c r="AD64" s="112" t="str">
        <f>IF(AD63="","",VLOOKUP(AD63,'（勤務形態一覧表）シフト記号表'!$D$6:$X$47,21,FALSE))</f>
        <v/>
      </c>
      <c r="AE64" s="112" t="str">
        <f>IF(AE63="","",VLOOKUP(AE63,'（勤務形態一覧表）シフト記号表'!$D$6:$X$47,21,FALSE))</f>
        <v/>
      </c>
      <c r="AF64" s="112" t="str">
        <f>IF(AF63="","",VLOOKUP(AF63,'（勤務形態一覧表）シフト記号表'!$D$6:$X$47,21,FALSE))</f>
        <v/>
      </c>
      <c r="AG64" s="112" t="str">
        <f>IF(AG63="","",VLOOKUP(AG63,'（勤務形態一覧表）シフト記号表'!$D$6:$X$47,21,FALSE))</f>
        <v/>
      </c>
      <c r="AH64" s="114" t="str">
        <f>IF(AH63="","",VLOOKUP(AH63,'（勤務形態一覧表）シフト記号表'!$D$6:$X$47,21,FALSE))</f>
        <v/>
      </c>
      <c r="AI64" s="113" t="str">
        <f>IF(AI63="","",VLOOKUP(AI63,'（勤務形態一覧表）シフト記号表'!$D$6:$X$47,21,FALSE))</f>
        <v/>
      </c>
      <c r="AJ64" s="112" t="str">
        <f>IF(AJ63="","",VLOOKUP(AJ63,'（勤務形態一覧表）シフト記号表'!$D$6:$X$47,21,FALSE))</f>
        <v/>
      </c>
      <c r="AK64" s="112" t="str">
        <f>IF(AK63="","",VLOOKUP(AK63,'（勤務形態一覧表）シフト記号表'!$D$6:$X$47,21,FALSE))</f>
        <v/>
      </c>
      <c r="AL64" s="112" t="str">
        <f>IF(AL63="","",VLOOKUP(AL63,'（勤務形態一覧表）シフト記号表'!$D$6:$X$47,21,FALSE))</f>
        <v/>
      </c>
      <c r="AM64" s="112" t="str">
        <f>IF(AM63="","",VLOOKUP(AM63,'（勤務形態一覧表）シフト記号表'!$D$6:$X$47,21,FALSE))</f>
        <v/>
      </c>
      <c r="AN64" s="112" t="str">
        <f>IF(AN63="","",VLOOKUP(AN63,'（勤務形態一覧表）シフト記号表'!$D$6:$X$47,21,FALSE))</f>
        <v/>
      </c>
      <c r="AO64" s="114" t="str">
        <f>IF(AO63="","",VLOOKUP(AO63,'（勤務形態一覧表）シフト記号表'!$D$6:$X$47,21,FALSE))</f>
        <v/>
      </c>
      <c r="AP64" s="113" t="str">
        <f>IF(AP63="","",VLOOKUP(AP63,'（勤務形態一覧表）シフト記号表'!$D$6:$X$47,21,FALSE))</f>
        <v/>
      </c>
      <c r="AQ64" s="112" t="str">
        <f>IF(AQ63="","",VLOOKUP(AQ63,'（勤務形態一覧表）シフト記号表'!$D$6:$X$47,21,FALSE))</f>
        <v/>
      </c>
      <c r="AR64" s="112" t="str">
        <f>IF(AR63="","",VLOOKUP(AR63,'（勤務形態一覧表）シフト記号表'!$D$6:$X$47,21,FALSE))</f>
        <v/>
      </c>
      <c r="AS64" s="112" t="str">
        <f>IF(AS63="","",VLOOKUP(AS63,'（勤務形態一覧表）シフト記号表'!$D$6:$X$47,21,FALSE))</f>
        <v/>
      </c>
      <c r="AT64" s="112" t="str">
        <f>IF(AT63="","",VLOOKUP(AT63,'（勤務形態一覧表）シフト記号表'!$D$6:$X$47,21,FALSE))</f>
        <v/>
      </c>
      <c r="AU64" s="112" t="str">
        <f>IF(AU63="","",VLOOKUP(AU63,'（勤務形態一覧表）シフト記号表'!$D$6:$X$47,21,FALSE))</f>
        <v/>
      </c>
      <c r="AV64" s="114" t="str">
        <f>IF(AV63="","",VLOOKUP(AV63,'（勤務形態一覧表）シフト記号表'!$D$6:$X$47,21,FALSE))</f>
        <v/>
      </c>
      <c r="AW64" s="113" t="str">
        <f>IF(AW63="","",VLOOKUP(AW63,'（勤務形態一覧表）シフト記号表'!$D$6:$X$47,21,FALSE))</f>
        <v/>
      </c>
      <c r="AX64" s="112" t="str">
        <f>IF(AX63="","",VLOOKUP(AX63,'（勤務形態一覧表）シフト記号表'!$D$6:$X$47,21,FALSE))</f>
        <v/>
      </c>
      <c r="AY64" s="112" t="str">
        <f>IF(AY63="","",VLOOKUP(AY63,'（勤務形態一覧表）シフト記号表'!$D$6:$X$47,21,FALSE))</f>
        <v/>
      </c>
      <c r="AZ64" s="549">
        <f>IF($BC$3="４週",SUM(U64:AV64),IF($BC$3="暦月",SUM(U64:AY64),""))</f>
        <v>0</v>
      </c>
      <c r="BA64" s="550"/>
      <c r="BB64" s="551">
        <f>IF($BC$3="４週",AZ64/4,IF($BC$3="暦月",(AZ64/($BC$8/7)),""))</f>
        <v>0</v>
      </c>
      <c r="BC64" s="550"/>
      <c r="BD64" s="543"/>
      <c r="BE64" s="544"/>
      <c r="BF64" s="544"/>
      <c r="BG64" s="544"/>
      <c r="BH64" s="545"/>
    </row>
    <row r="65" spans="2:60" ht="20.25" customHeight="1">
      <c r="B65" s="135"/>
      <c r="C65" s="588"/>
      <c r="D65" s="589"/>
      <c r="E65" s="590"/>
      <c r="F65" s="134"/>
      <c r="G65" s="133">
        <f>C63</f>
        <v>0</v>
      </c>
      <c r="H65" s="591"/>
      <c r="I65" s="592"/>
      <c r="J65" s="593"/>
      <c r="K65" s="593"/>
      <c r="L65" s="594"/>
      <c r="M65" s="595"/>
      <c r="N65" s="596"/>
      <c r="O65" s="597"/>
      <c r="P65" s="132" t="s">
        <v>91</v>
      </c>
      <c r="Q65" s="131"/>
      <c r="R65" s="131"/>
      <c r="S65" s="130"/>
      <c r="T65" s="129"/>
      <c r="U65" s="103" t="str">
        <f>IF(U63="","",VLOOKUP(U63,'（勤務形態一覧表）シフト記号表'!$D$6:$Z$47,23,FALSE))</f>
        <v/>
      </c>
      <c r="V65" s="102" t="str">
        <f>IF(V63="","",VLOOKUP(V63,'（勤務形態一覧表）シフト記号表'!$D$6:$Z$47,23,FALSE))</f>
        <v/>
      </c>
      <c r="W65" s="102" t="str">
        <f>IF(W63="","",VLOOKUP(W63,'（勤務形態一覧表）シフト記号表'!$D$6:$Z$47,23,FALSE))</f>
        <v/>
      </c>
      <c r="X65" s="102" t="str">
        <f>IF(X63="","",VLOOKUP(X63,'（勤務形態一覧表）シフト記号表'!$D$6:$Z$47,23,FALSE))</f>
        <v/>
      </c>
      <c r="Y65" s="102" t="str">
        <f>IF(Y63="","",VLOOKUP(Y63,'（勤務形態一覧表）シフト記号表'!$D$6:$Z$47,23,FALSE))</f>
        <v/>
      </c>
      <c r="Z65" s="102" t="str">
        <f>IF(Z63="","",VLOOKUP(Z63,'（勤務形態一覧表）シフト記号表'!$D$6:$Z$47,23,FALSE))</f>
        <v/>
      </c>
      <c r="AA65" s="104" t="str">
        <f>IF(AA63="","",VLOOKUP(AA63,'（勤務形態一覧表）シフト記号表'!$D$6:$Z$47,23,FALSE))</f>
        <v/>
      </c>
      <c r="AB65" s="103" t="str">
        <f>IF(AB63="","",VLOOKUP(AB63,'（勤務形態一覧表）シフト記号表'!$D$6:$Z$47,23,FALSE))</f>
        <v/>
      </c>
      <c r="AC65" s="102" t="str">
        <f>IF(AC63="","",VLOOKUP(AC63,'（勤務形態一覧表）シフト記号表'!$D$6:$Z$47,23,FALSE))</f>
        <v/>
      </c>
      <c r="AD65" s="102" t="str">
        <f>IF(AD63="","",VLOOKUP(AD63,'（勤務形態一覧表）シフト記号表'!$D$6:$Z$47,23,FALSE))</f>
        <v/>
      </c>
      <c r="AE65" s="102" t="str">
        <f>IF(AE63="","",VLOOKUP(AE63,'（勤務形態一覧表）シフト記号表'!$D$6:$Z$47,23,FALSE))</f>
        <v/>
      </c>
      <c r="AF65" s="102" t="str">
        <f>IF(AF63="","",VLOOKUP(AF63,'（勤務形態一覧表）シフト記号表'!$D$6:$Z$47,23,FALSE))</f>
        <v/>
      </c>
      <c r="AG65" s="102" t="str">
        <f>IF(AG63="","",VLOOKUP(AG63,'（勤務形態一覧表）シフト記号表'!$D$6:$Z$47,23,FALSE))</f>
        <v/>
      </c>
      <c r="AH65" s="104" t="str">
        <f>IF(AH63="","",VLOOKUP(AH63,'（勤務形態一覧表）シフト記号表'!$D$6:$Z$47,23,FALSE))</f>
        <v/>
      </c>
      <c r="AI65" s="103" t="str">
        <f>IF(AI63="","",VLOOKUP(AI63,'（勤務形態一覧表）シフト記号表'!$D$6:$Z$47,23,FALSE))</f>
        <v/>
      </c>
      <c r="AJ65" s="102" t="str">
        <f>IF(AJ63="","",VLOOKUP(AJ63,'（勤務形態一覧表）シフト記号表'!$D$6:$Z$47,23,FALSE))</f>
        <v/>
      </c>
      <c r="AK65" s="102" t="str">
        <f>IF(AK63="","",VLOOKUP(AK63,'（勤務形態一覧表）シフト記号表'!$D$6:$Z$47,23,FALSE))</f>
        <v/>
      </c>
      <c r="AL65" s="102" t="str">
        <f>IF(AL63="","",VLOOKUP(AL63,'（勤務形態一覧表）シフト記号表'!$D$6:$Z$47,23,FALSE))</f>
        <v/>
      </c>
      <c r="AM65" s="102" t="str">
        <f>IF(AM63="","",VLOOKUP(AM63,'（勤務形態一覧表）シフト記号表'!$D$6:$Z$47,23,FALSE))</f>
        <v/>
      </c>
      <c r="AN65" s="102" t="str">
        <f>IF(AN63="","",VLOOKUP(AN63,'（勤務形態一覧表）シフト記号表'!$D$6:$Z$47,23,FALSE))</f>
        <v/>
      </c>
      <c r="AO65" s="104" t="str">
        <f>IF(AO63="","",VLOOKUP(AO63,'（勤務形態一覧表）シフト記号表'!$D$6:$Z$47,23,FALSE))</f>
        <v/>
      </c>
      <c r="AP65" s="103" t="str">
        <f>IF(AP63="","",VLOOKUP(AP63,'（勤務形態一覧表）シフト記号表'!$D$6:$Z$47,23,FALSE))</f>
        <v/>
      </c>
      <c r="AQ65" s="102" t="str">
        <f>IF(AQ63="","",VLOOKUP(AQ63,'（勤務形態一覧表）シフト記号表'!$D$6:$Z$47,23,FALSE))</f>
        <v/>
      </c>
      <c r="AR65" s="102" t="str">
        <f>IF(AR63="","",VLOOKUP(AR63,'（勤務形態一覧表）シフト記号表'!$D$6:$Z$47,23,FALSE))</f>
        <v/>
      </c>
      <c r="AS65" s="102" t="str">
        <f>IF(AS63="","",VLOOKUP(AS63,'（勤務形態一覧表）シフト記号表'!$D$6:$Z$47,23,FALSE))</f>
        <v/>
      </c>
      <c r="AT65" s="102" t="str">
        <f>IF(AT63="","",VLOOKUP(AT63,'（勤務形態一覧表）シフト記号表'!$D$6:$Z$47,23,FALSE))</f>
        <v/>
      </c>
      <c r="AU65" s="102" t="str">
        <f>IF(AU63="","",VLOOKUP(AU63,'（勤務形態一覧表）シフト記号表'!$D$6:$Z$47,23,FALSE))</f>
        <v/>
      </c>
      <c r="AV65" s="104" t="str">
        <f>IF(AV63="","",VLOOKUP(AV63,'（勤務形態一覧表）シフト記号表'!$D$6:$Z$47,23,FALSE))</f>
        <v/>
      </c>
      <c r="AW65" s="103" t="str">
        <f>IF(AW63="","",VLOOKUP(AW63,'（勤務形態一覧表）シフト記号表'!$D$6:$Z$47,23,FALSE))</f>
        <v/>
      </c>
      <c r="AX65" s="102" t="str">
        <f>IF(AX63="","",VLOOKUP(AX63,'（勤務形態一覧表）シフト記号表'!$D$6:$Z$47,23,FALSE))</f>
        <v/>
      </c>
      <c r="AY65" s="102" t="str">
        <f>IF(AY63="","",VLOOKUP(AY63,'（勤務形態一覧表）シフト記号表'!$D$6:$Z$47,23,FALSE))</f>
        <v/>
      </c>
      <c r="AZ65" s="552">
        <f>IF($BC$3="４週",SUM(U65:AV65),IF($BC$3="暦月",SUM(U65:AY65),""))</f>
        <v>0</v>
      </c>
      <c r="BA65" s="553"/>
      <c r="BB65" s="554">
        <f>IF($BC$3="４週",AZ65/4,IF($BC$3="暦月",(AZ65/($BC$8/7)),""))</f>
        <v>0</v>
      </c>
      <c r="BC65" s="553"/>
      <c r="BD65" s="546"/>
      <c r="BE65" s="547"/>
      <c r="BF65" s="547"/>
      <c r="BG65" s="547"/>
      <c r="BH65" s="548"/>
    </row>
    <row r="66" spans="2:60" ht="20.25" customHeight="1">
      <c r="B66" s="128"/>
      <c r="C66" s="557"/>
      <c r="D66" s="558"/>
      <c r="E66" s="559"/>
      <c r="F66" s="120"/>
      <c r="G66" s="119"/>
      <c r="H66" s="566"/>
      <c r="I66" s="569"/>
      <c r="J66" s="570"/>
      <c r="K66" s="570"/>
      <c r="L66" s="571"/>
      <c r="M66" s="578"/>
      <c r="N66" s="579"/>
      <c r="O66" s="580"/>
      <c r="P66" s="127" t="s">
        <v>93</v>
      </c>
      <c r="Q66" s="126"/>
      <c r="R66" s="126"/>
      <c r="S66" s="125"/>
      <c r="T66" s="124"/>
      <c r="U66" s="122"/>
      <c r="V66" s="121"/>
      <c r="W66" s="121"/>
      <c r="X66" s="121"/>
      <c r="Y66" s="121"/>
      <c r="Z66" s="121"/>
      <c r="AA66" s="123"/>
      <c r="AB66" s="122"/>
      <c r="AC66" s="121"/>
      <c r="AD66" s="121"/>
      <c r="AE66" s="121"/>
      <c r="AF66" s="121"/>
      <c r="AG66" s="121"/>
      <c r="AH66" s="123"/>
      <c r="AI66" s="122"/>
      <c r="AJ66" s="121"/>
      <c r="AK66" s="121"/>
      <c r="AL66" s="121"/>
      <c r="AM66" s="121"/>
      <c r="AN66" s="121"/>
      <c r="AO66" s="123"/>
      <c r="AP66" s="122"/>
      <c r="AQ66" s="121"/>
      <c r="AR66" s="121"/>
      <c r="AS66" s="121"/>
      <c r="AT66" s="121"/>
      <c r="AU66" s="121"/>
      <c r="AV66" s="123"/>
      <c r="AW66" s="122"/>
      <c r="AX66" s="121"/>
      <c r="AY66" s="121"/>
      <c r="AZ66" s="587"/>
      <c r="BA66" s="556"/>
      <c r="BB66" s="555"/>
      <c r="BC66" s="556"/>
      <c r="BD66" s="540"/>
      <c r="BE66" s="541"/>
      <c r="BF66" s="541"/>
      <c r="BG66" s="541"/>
      <c r="BH66" s="542"/>
    </row>
    <row r="67" spans="2:60" ht="20.25" customHeight="1">
      <c r="B67" s="111">
        <f>B64+1</f>
        <v>16</v>
      </c>
      <c r="C67" s="560"/>
      <c r="D67" s="561"/>
      <c r="E67" s="562"/>
      <c r="F67" s="120">
        <f>C66</f>
        <v>0</v>
      </c>
      <c r="G67" s="119"/>
      <c r="H67" s="567"/>
      <c r="I67" s="572"/>
      <c r="J67" s="573"/>
      <c r="K67" s="573"/>
      <c r="L67" s="574"/>
      <c r="M67" s="581"/>
      <c r="N67" s="582"/>
      <c r="O67" s="583"/>
      <c r="P67" s="118" t="s">
        <v>92</v>
      </c>
      <c r="Q67" s="117"/>
      <c r="R67" s="117"/>
      <c r="S67" s="116"/>
      <c r="T67" s="115"/>
      <c r="U67" s="113" t="str">
        <f>IF(U66="","",VLOOKUP(U66,'（勤務形態一覧表）シフト記号表'!$D$6:$X$47,21,FALSE))</f>
        <v/>
      </c>
      <c r="V67" s="112" t="str">
        <f>IF(V66="","",VLOOKUP(V66,'（勤務形態一覧表）シフト記号表'!$D$6:$X$47,21,FALSE))</f>
        <v/>
      </c>
      <c r="W67" s="112" t="str">
        <f>IF(W66="","",VLOOKUP(W66,'（勤務形態一覧表）シフト記号表'!$D$6:$X$47,21,FALSE))</f>
        <v/>
      </c>
      <c r="X67" s="112" t="str">
        <f>IF(X66="","",VLOOKUP(X66,'（勤務形態一覧表）シフト記号表'!$D$6:$X$47,21,FALSE))</f>
        <v/>
      </c>
      <c r="Y67" s="112" t="str">
        <f>IF(Y66="","",VLOOKUP(Y66,'（勤務形態一覧表）シフト記号表'!$D$6:$X$47,21,FALSE))</f>
        <v/>
      </c>
      <c r="Z67" s="112" t="str">
        <f>IF(Z66="","",VLOOKUP(Z66,'（勤務形態一覧表）シフト記号表'!$D$6:$X$47,21,FALSE))</f>
        <v/>
      </c>
      <c r="AA67" s="114" t="str">
        <f>IF(AA66="","",VLOOKUP(AA66,'（勤務形態一覧表）シフト記号表'!$D$6:$X$47,21,FALSE))</f>
        <v/>
      </c>
      <c r="AB67" s="113" t="str">
        <f>IF(AB66="","",VLOOKUP(AB66,'（勤務形態一覧表）シフト記号表'!$D$6:$X$47,21,FALSE))</f>
        <v/>
      </c>
      <c r="AC67" s="112" t="str">
        <f>IF(AC66="","",VLOOKUP(AC66,'（勤務形態一覧表）シフト記号表'!$D$6:$X$47,21,FALSE))</f>
        <v/>
      </c>
      <c r="AD67" s="112" t="str">
        <f>IF(AD66="","",VLOOKUP(AD66,'（勤務形態一覧表）シフト記号表'!$D$6:$X$47,21,FALSE))</f>
        <v/>
      </c>
      <c r="AE67" s="112" t="str">
        <f>IF(AE66="","",VLOOKUP(AE66,'（勤務形態一覧表）シフト記号表'!$D$6:$X$47,21,FALSE))</f>
        <v/>
      </c>
      <c r="AF67" s="112" t="str">
        <f>IF(AF66="","",VLOOKUP(AF66,'（勤務形態一覧表）シフト記号表'!$D$6:$X$47,21,FALSE))</f>
        <v/>
      </c>
      <c r="AG67" s="112" t="str">
        <f>IF(AG66="","",VLOOKUP(AG66,'（勤務形態一覧表）シフト記号表'!$D$6:$X$47,21,FALSE))</f>
        <v/>
      </c>
      <c r="AH67" s="114" t="str">
        <f>IF(AH66="","",VLOOKUP(AH66,'（勤務形態一覧表）シフト記号表'!$D$6:$X$47,21,FALSE))</f>
        <v/>
      </c>
      <c r="AI67" s="113" t="str">
        <f>IF(AI66="","",VLOOKUP(AI66,'（勤務形態一覧表）シフト記号表'!$D$6:$X$47,21,FALSE))</f>
        <v/>
      </c>
      <c r="AJ67" s="112" t="str">
        <f>IF(AJ66="","",VLOOKUP(AJ66,'（勤務形態一覧表）シフト記号表'!$D$6:$X$47,21,FALSE))</f>
        <v/>
      </c>
      <c r="AK67" s="112" t="str">
        <f>IF(AK66="","",VLOOKUP(AK66,'（勤務形態一覧表）シフト記号表'!$D$6:$X$47,21,FALSE))</f>
        <v/>
      </c>
      <c r="AL67" s="112" t="str">
        <f>IF(AL66="","",VLOOKUP(AL66,'（勤務形態一覧表）シフト記号表'!$D$6:$X$47,21,FALSE))</f>
        <v/>
      </c>
      <c r="AM67" s="112" t="str">
        <f>IF(AM66="","",VLOOKUP(AM66,'（勤務形態一覧表）シフト記号表'!$D$6:$X$47,21,FALSE))</f>
        <v/>
      </c>
      <c r="AN67" s="112" t="str">
        <f>IF(AN66="","",VLOOKUP(AN66,'（勤務形態一覧表）シフト記号表'!$D$6:$X$47,21,FALSE))</f>
        <v/>
      </c>
      <c r="AO67" s="114" t="str">
        <f>IF(AO66="","",VLOOKUP(AO66,'（勤務形態一覧表）シフト記号表'!$D$6:$X$47,21,FALSE))</f>
        <v/>
      </c>
      <c r="AP67" s="113" t="str">
        <f>IF(AP66="","",VLOOKUP(AP66,'（勤務形態一覧表）シフト記号表'!$D$6:$X$47,21,FALSE))</f>
        <v/>
      </c>
      <c r="AQ67" s="112" t="str">
        <f>IF(AQ66="","",VLOOKUP(AQ66,'（勤務形態一覧表）シフト記号表'!$D$6:$X$47,21,FALSE))</f>
        <v/>
      </c>
      <c r="AR67" s="112" t="str">
        <f>IF(AR66="","",VLOOKUP(AR66,'（勤務形態一覧表）シフト記号表'!$D$6:$X$47,21,FALSE))</f>
        <v/>
      </c>
      <c r="AS67" s="112" t="str">
        <f>IF(AS66="","",VLOOKUP(AS66,'（勤務形態一覧表）シフト記号表'!$D$6:$X$47,21,FALSE))</f>
        <v/>
      </c>
      <c r="AT67" s="112" t="str">
        <f>IF(AT66="","",VLOOKUP(AT66,'（勤務形態一覧表）シフト記号表'!$D$6:$X$47,21,FALSE))</f>
        <v/>
      </c>
      <c r="AU67" s="112" t="str">
        <f>IF(AU66="","",VLOOKUP(AU66,'（勤務形態一覧表）シフト記号表'!$D$6:$X$47,21,FALSE))</f>
        <v/>
      </c>
      <c r="AV67" s="114" t="str">
        <f>IF(AV66="","",VLOOKUP(AV66,'（勤務形態一覧表）シフト記号表'!$D$6:$X$47,21,FALSE))</f>
        <v/>
      </c>
      <c r="AW67" s="113" t="str">
        <f>IF(AW66="","",VLOOKUP(AW66,'（勤務形態一覧表）シフト記号表'!$D$6:$X$47,21,FALSE))</f>
        <v/>
      </c>
      <c r="AX67" s="112" t="str">
        <f>IF(AX66="","",VLOOKUP(AX66,'（勤務形態一覧表）シフト記号表'!$D$6:$X$47,21,FALSE))</f>
        <v/>
      </c>
      <c r="AY67" s="112" t="str">
        <f>IF(AY66="","",VLOOKUP(AY66,'（勤務形態一覧表）シフト記号表'!$D$6:$X$47,21,FALSE))</f>
        <v/>
      </c>
      <c r="AZ67" s="549">
        <f>IF($BC$3="４週",SUM(U67:AV67),IF($BC$3="暦月",SUM(U67:AY67),""))</f>
        <v>0</v>
      </c>
      <c r="BA67" s="550"/>
      <c r="BB67" s="551">
        <f>IF($BC$3="４週",AZ67/4,IF($BC$3="暦月",(AZ67/($BC$8/7)),""))</f>
        <v>0</v>
      </c>
      <c r="BC67" s="550"/>
      <c r="BD67" s="543"/>
      <c r="BE67" s="544"/>
      <c r="BF67" s="544"/>
      <c r="BG67" s="544"/>
      <c r="BH67" s="545"/>
    </row>
    <row r="68" spans="2:60" ht="20.25" customHeight="1" thickBot="1">
      <c r="B68" s="111"/>
      <c r="C68" s="563"/>
      <c r="D68" s="564"/>
      <c r="E68" s="565"/>
      <c r="F68" s="110"/>
      <c r="G68" s="109">
        <f>C66</f>
        <v>0</v>
      </c>
      <c r="H68" s="568"/>
      <c r="I68" s="575"/>
      <c r="J68" s="576"/>
      <c r="K68" s="576"/>
      <c r="L68" s="577"/>
      <c r="M68" s="584"/>
      <c r="N68" s="585"/>
      <c r="O68" s="586"/>
      <c r="P68" s="108" t="s">
        <v>91</v>
      </c>
      <c r="Q68" s="107"/>
      <c r="R68" s="107"/>
      <c r="S68" s="106"/>
      <c r="T68" s="105"/>
      <c r="U68" s="103" t="str">
        <f>IF(U66="","",VLOOKUP(U66,'（勤務形態一覧表）シフト記号表'!$D$6:$Z$47,23,FALSE))</f>
        <v/>
      </c>
      <c r="V68" s="102" t="str">
        <f>IF(V66="","",VLOOKUP(V66,'（勤務形態一覧表）シフト記号表'!$D$6:$Z$47,23,FALSE))</f>
        <v/>
      </c>
      <c r="W68" s="102" t="str">
        <f>IF(W66="","",VLOOKUP(W66,'（勤務形態一覧表）シフト記号表'!$D$6:$Z$47,23,FALSE))</f>
        <v/>
      </c>
      <c r="X68" s="102" t="str">
        <f>IF(X66="","",VLOOKUP(X66,'（勤務形態一覧表）シフト記号表'!$D$6:$Z$47,23,FALSE))</f>
        <v/>
      </c>
      <c r="Y68" s="102" t="str">
        <f>IF(Y66="","",VLOOKUP(Y66,'（勤務形態一覧表）シフト記号表'!$D$6:$Z$47,23,FALSE))</f>
        <v/>
      </c>
      <c r="Z68" s="102" t="str">
        <f>IF(Z66="","",VLOOKUP(Z66,'（勤務形態一覧表）シフト記号表'!$D$6:$Z$47,23,FALSE))</f>
        <v/>
      </c>
      <c r="AA68" s="104" t="str">
        <f>IF(AA66="","",VLOOKUP(AA66,'（勤務形態一覧表）シフト記号表'!$D$6:$Z$47,23,FALSE))</f>
        <v/>
      </c>
      <c r="AB68" s="103" t="str">
        <f>IF(AB66="","",VLOOKUP(AB66,'（勤務形態一覧表）シフト記号表'!$D$6:$Z$47,23,FALSE))</f>
        <v/>
      </c>
      <c r="AC68" s="102" t="str">
        <f>IF(AC66="","",VLOOKUP(AC66,'（勤務形態一覧表）シフト記号表'!$D$6:$Z$47,23,FALSE))</f>
        <v/>
      </c>
      <c r="AD68" s="102" t="str">
        <f>IF(AD66="","",VLOOKUP(AD66,'（勤務形態一覧表）シフト記号表'!$D$6:$Z$47,23,FALSE))</f>
        <v/>
      </c>
      <c r="AE68" s="102" t="str">
        <f>IF(AE66="","",VLOOKUP(AE66,'（勤務形態一覧表）シフト記号表'!$D$6:$Z$47,23,FALSE))</f>
        <v/>
      </c>
      <c r="AF68" s="102" t="str">
        <f>IF(AF66="","",VLOOKUP(AF66,'（勤務形態一覧表）シフト記号表'!$D$6:$Z$47,23,FALSE))</f>
        <v/>
      </c>
      <c r="AG68" s="102" t="str">
        <f>IF(AG66="","",VLOOKUP(AG66,'（勤務形態一覧表）シフト記号表'!$D$6:$Z$47,23,FALSE))</f>
        <v/>
      </c>
      <c r="AH68" s="104" t="str">
        <f>IF(AH66="","",VLOOKUP(AH66,'（勤務形態一覧表）シフト記号表'!$D$6:$Z$47,23,FALSE))</f>
        <v/>
      </c>
      <c r="AI68" s="103" t="str">
        <f>IF(AI66="","",VLOOKUP(AI66,'（勤務形態一覧表）シフト記号表'!$D$6:$Z$47,23,FALSE))</f>
        <v/>
      </c>
      <c r="AJ68" s="102" t="str">
        <f>IF(AJ66="","",VLOOKUP(AJ66,'（勤務形態一覧表）シフト記号表'!$D$6:$Z$47,23,FALSE))</f>
        <v/>
      </c>
      <c r="AK68" s="102" t="str">
        <f>IF(AK66="","",VLOOKUP(AK66,'（勤務形態一覧表）シフト記号表'!$D$6:$Z$47,23,FALSE))</f>
        <v/>
      </c>
      <c r="AL68" s="102" t="str">
        <f>IF(AL66="","",VLOOKUP(AL66,'（勤務形態一覧表）シフト記号表'!$D$6:$Z$47,23,FALSE))</f>
        <v/>
      </c>
      <c r="AM68" s="102" t="str">
        <f>IF(AM66="","",VLOOKUP(AM66,'（勤務形態一覧表）シフト記号表'!$D$6:$Z$47,23,FALSE))</f>
        <v/>
      </c>
      <c r="AN68" s="102" t="str">
        <f>IF(AN66="","",VLOOKUP(AN66,'（勤務形態一覧表）シフト記号表'!$D$6:$Z$47,23,FALSE))</f>
        <v/>
      </c>
      <c r="AO68" s="104" t="str">
        <f>IF(AO66="","",VLOOKUP(AO66,'（勤務形態一覧表）シフト記号表'!$D$6:$Z$47,23,FALSE))</f>
        <v/>
      </c>
      <c r="AP68" s="103" t="str">
        <f>IF(AP66="","",VLOOKUP(AP66,'（勤務形態一覧表）シフト記号表'!$D$6:$Z$47,23,FALSE))</f>
        <v/>
      </c>
      <c r="AQ68" s="102" t="str">
        <f>IF(AQ66="","",VLOOKUP(AQ66,'（勤務形態一覧表）シフト記号表'!$D$6:$Z$47,23,FALSE))</f>
        <v/>
      </c>
      <c r="AR68" s="102" t="str">
        <f>IF(AR66="","",VLOOKUP(AR66,'（勤務形態一覧表）シフト記号表'!$D$6:$Z$47,23,FALSE))</f>
        <v/>
      </c>
      <c r="AS68" s="102" t="str">
        <f>IF(AS66="","",VLOOKUP(AS66,'（勤務形態一覧表）シフト記号表'!$D$6:$Z$47,23,FALSE))</f>
        <v/>
      </c>
      <c r="AT68" s="102" t="str">
        <f>IF(AT66="","",VLOOKUP(AT66,'（勤務形態一覧表）シフト記号表'!$D$6:$Z$47,23,FALSE))</f>
        <v/>
      </c>
      <c r="AU68" s="102" t="str">
        <f>IF(AU66="","",VLOOKUP(AU66,'（勤務形態一覧表）シフト記号表'!$D$6:$Z$47,23,FALSE))</f>
        <v/>
      </c>
      <c r="AV68" s="104" t="str">
        <f>IF(AV66="","",VLOOKUP(AV66,'（勤務形態一覧表）シフト記号表'!$D$6:$Z$47,23,FALSE))</f>
        <v/>
      </c>
      <c r="AW68" s="103" t="str">
        <f>IF(AW66="","",VLOOKUP(AW66,'（勤務形態一覧表）シフト記号表'!$D$6:$Z$47,23,FALSE))</f>
        <v/>
      </c>
      <c r="AX68" s="102" t="str">
        <f>IF(AX66="","",VLOOKUP(AX66,'（勤務形態一覧表）シフト記号表'!$D$6:$Z$47,23,FALSE))</f>
        <v/>
      </c>
      <c r="AY68" s="102" t="str">
        <f>IF(AY66="","",VLOOKUP(AY66,'（勤務形態一覧表）シフト記号表'!$D$6:$Z$47,23,FALSE))</f>
        <v/>
      </c>
      <c r="AZ68" s="552">
        <f>IF($BC$3="４週",SUM(U68:AV68),IF($BC$3="暦月",SUM(U68:AY68),""))</f>
        <v>0</v>
      </c>
      <c r="BA68" s="553"/>
      <c r="BB68" s="554">
        <f>IF($BC$3="４週",AZ68/4,IF($BC$3="暦月",(AZ68/($BC$8/7)),""))</f>
        <v>0</v>
      </c>
      <c r="BC68" s="553"/>
      <c r="BD68" s="543"/>
      <c r="BE68" s="544"/>
      <c r="BF68" s="544"/>
      <c r="BG68" s="544"/>
      <c r="BH68" s="545"/>
    </row>
    <row r="69" spans="2:60" ht="20.25" customHeight="1">
      <c r="B69" s="511" t="s">
        <v>90</v>
      </c>
      <c r="C69" s="512"/>
      <c r="D69" s="512"/>
      <c r="E69" s="512"/>
      <c r="F69" s="512"/>
      <c r="G69" s="512"/>
      <c r="H69" s="512"/>
      <c r="I69" s="512"/>
      <c r="J69" s="512"/>
      <c r="K69" s="512"/>
      <c r="L69" s="512"/>
      <c r="M69" s="512"/>
      <c r="N69" s="512"/>
      <c r="O69" s="512"/>
      <c r="P69" s="512"/>
      <c r="Q69" s="512"/>
      <c r="R69" s="512"/>
      <c r="S69" s="512"/>
      <c r="T69" s="513"/>
      <c r="U69" s="101"/>
      <c r="V69" s="98"/>
      <c r="W69" s="98"/>
      <c r="X69" s="98"/>
      <c r="Y69" s="98"/>
      <c r="Z69" s="98"/>
      <c r="AA69" s="100"/>
      <c r="AB69" s="99"/>
      <c r="AC69" s="98"/>
      <c r="AD69" s="98"/>
      <c r="AE69" s="98"/>
      <c r="AF69" s="98"/>
      <c r="AG69" s="98"/>
      <c r="AH69" s="100"/>
      <c r="AI69" s="99"/>
      <c r="AJ69" s="98"/>
      <c r="AK69" s="98"/>
      <c r="AL69" s="98"/>
      <c r="AM69" s="98"/>
      <c r="AN69" s="98"/>
      <c r="AO69" s="100"/>
      <c r="AP69" s="99"/>
      <c r="AQ69" s="98"/>
      <c r="AR69" s="98"/>
      <c r="AS69" s="98"/>
      <c r="AT69" s="98"/>
      <c r="AU69" s="98"/>
      <c r="AV69" s="100"/>
      <c r="AW69" s="99"/>
      <c r="AX69" s="98"/>
      <c r="AY69" s="97"/>
      <c r="AZ69" s="514"/>
      <c r="BA69" s="515"/>
      <c r="BB69" s="520"/>
      <c r="BC69" s="521"/>
      <c r="BD69" s="521"/>
      <c r="BE69" s="521"/>
      <c r="BF69" s="521"/>
      <c r="BG69" s="521"/>
      <c r="BH69" s="522"/>
    </row>
    <row r="70" spans="2:60" ht="20.25" customHeight="1">
      <c r="B70" s="529" t="s">
        <v>89</v>
      </c>
      <c r="C70" s="530"/>
      <c r="D70" s="530"/>
      <c r="E70" s="530"/>
      <c r="F70" s="530"/>
      <c r="G70" s="530"/>
      <c r="H70" s="530"/>
      <c r="I70" s="530"/>
      <c r="J70" s="530"/>
      <c r="K70" s="530"/>
      <c r="L70" s="530"/>
      <c r="M70" s="530"/>
      <c r="N70" s="530"/>
      <c r="O70" s="530"/>
      <c r="P70" s="530"/>
      <c r="Q70" s="530"/>
      <c r="R70" s="530"/>
      <c r="S70" s="530"/>
      <c r="T70" s="531"/>
      <c r="U70" s="94"/>
      <c r="V70" s="91"/>
      <c r="W70" s="91"/>
      <c r="X70" s="91"/>
      <c r="Y70" s="91"/>
      <c r="Z70" s="91"/>
      <c r="AA70" s="96"/>
      <c r="AB70" s="95"/>
      <c r="AC70" s="91"/>
      <c r="AD70" s="91"/>
      <c r="AE70" s="91"/>
      <c r="AF70" s="91"/>
      <c r="AG70" s="91"/>
      <c r="AH70" s="96"/>
      <c r="AI70" s="95"/>
      <c r="AJ70" s="91"/>
      <c r="AK70" s="91"/>
      <c r="AL70" s="91"/>
      <c r="AM70" s="91"/>
      <c r="AN70" s="91"/>
      <c r="AO70" s="96"/>
      <c r="AP70" s="95"/>
      <c r="AQ70" s="91"/>
      <c r="AR70" s="91"/>
      <c r="AS70" s="91"/>
      <c r="AT70" s="91"/>
      <c r="AU70" s="91"/>
      <c r="AV70" s="96"/>
      <c r="AW70" s="95"/>
      <c r="AX70" s="91"/>
      <c r="AY70" s="90"/>
      <c r="AZ70" s="516"/>
      <c r="BA70" s="517"/>
      <c r="BB70" s="523"/>
      <c r="BC70" s="524"/>
      <c r="BD70" s="524"/>
      <c r="BE70" s="524"/>
      <c r="BF70" s="524"/>
      <c r="BG70" s="524"/>
      <c r="BH70" s="525"/>
    </row>
    <row r="71" spans="2:60" ht="20.25" customHeight="1">
      <c r="B71" s="529" t="s">
        <v>88</v>
      </c>
      <c r="C71" s="530"/>
      <c r="D71" s="530"/>
      <c r="E71" s="530"/>
      <c r="F71" s="530"/>
      <c r="G71" s="530"/>
      <c r="H71" s="530"/>
      <c r="I71" s="530"/>
      <c r="J71" s="530"/>
      <c r="K71" s="530"/>
      <c r="L71" s="530"/>
      <c r="M71" s="530"/>
      <c r="N71" s="530"/>
      <c r="O71" s="530"/>
      <c r="P71" s="530"/>
      <c r="Q71" s="530"/>
      <c r="R71" s="530"/>
      <c r="S71" s="530"/>
      <c r="T71" s="531"/>
      <c r="U71" s="94"/>
      <c r="V71" s="91"/>
      <c r="W71" s="91"/>
      <c r="X71" s="91"/>
      <c r="Y71" s="91"/>
      <c r="Z71" s="91"/>
      <c r="AA71" s="93"/>
      <c r="AB71" s="92"/>
      <c r="AC71" s="91"/>
      <c r="AD71" s="91"/>
      <c r="AE71" s="91"/>
      <c r="AF71" s="91"/>
      <c r="AG71" s="91"/>
      <c r="AH71" s="93"/>
      <c r="AI71" s="92"/>
      <c r="AJ71" s="91"/>
      <c r="AK71" s="91"/>
      <c r="AL71" s="91"/>
      <c r="AM71" s="91"/>
      <c r="AN71" s="91"/>
      <c r="AO71" s="93"/>
      <c r="AP71" s="92"/>
      <c r="AQ71" s="91"/>
      <c r="AR71" s="91"/>
      <c r="AS71" s="91"/>
      <c r="AT71" s="91"/>
      <c r="AU71" s="91"/>
      <c r="AV71" s="93"/>
      <c r="AW71" s="92"/>
      <c r="AX71" s="91"/>
      <c r="AY71" s="90"/>
      <c r="AZ71" s="518"/>
      <c r="BA71" s="519"/>
      <c r="BB71" s="523"/>
      <c r="BC71" s="524"/>
      <c r="BD71" s="524"/>
      <c r="BE71" s="524"/>
      <c r="BF71" s="524"/>
      <c r="BG71" s="524"/>
      <c r="BH71" s="525"/>
    </row>
    <row r="72" spans="2:60" ht="20.25" customHeight="1">
      <c r="B72" s="532" t="s">
        <v>87</v>
      </c>
      <c r="C72" s="530"/>
      <c r="D72" s="530"/>
      <c r="E72" s="530"/>
      <c r="F72" s="530"/>
      <c r="G72" s="530"/>
      <c r="H72" s="530"/>
      <c r="I72" s="530"/>
      <c r="J72" s="530"/>
      <c r="K72" s="530"/>
      <c r="L72" s="530"/>
      <c r="M72" s="530"/>
      <c r="N72" s="530"/>
      <c r="O72" s="530"/>
      <c r="P72" s="530"/>
      <c r="Q72" s="530"/>
      <c r="R72" s="530"/>
      <c r="S72" s="530"/>
      <c r="T72" s="531"/>
      <c r="U72" s="88" t="str">
        <f t="shared" ref="U72:AY72" si="1">IF(SUMIF($F$21:$F$68,"介護従業者",U21:U68)=0,"",SUMIF($F$21:$F$68,"介護従業者",U21:U68))</f>
        <v/>
      </c>
      <c r="V72" s="87" t="str">
        <f t="shared" si="1"/>
        <v/>
      </c>
      <c r="W72" s="87" t="str">
        <f t="shared" si="1"/>
        <v/>
      </c>
      <c r="X72" s="87" t="str">
        <f t="shared" si="1"/>
        <v/>
      </c>
      <c r="Y72" s="87" t="str">
        <f t="shared" si="1"/>
        <v/>
      </c>
      <c r="Z72" s="87" t="str">
        <f t="shared" si="1"/>
        <v/>
      </c>
      <c r="AA72" s="89" t="str">
        <f t="shared" si="1"/>
        <v/>
      </c>
      <c r="AB72" s="88" t="str">
        <f t="shared" si="1"/>
        <v/>
      </c>
      <c r="AC72" s="87" t="str">
        <f t="shared" si="1"/>
        <v/>
      </c>
      <c r="AD72" s="87" t="str">
        <f t="shared" si="1"/>
        <v/>
      </c>
      <c r="AE72" s="87" t="str">
        <f t="shared" si="1"/>
        <v/>
      </c>
      <c r="AF72" s="87" t="str">
        <f t="shared" si="1"/>
        <v/>
      </c>
      <c r="AG72" s="87" t="str">
        <f t="shared" si="1"/>
        <v/>
      </c>
      <c r="AH72" s="89" t="str">
        <f t="shared" si="1"/>
        <v/>
      </c>
      <c r="AI72" s="88" t="str">
        <f t="shared" si="1"/>
        <v/>
      </c>
      <c r="AJ72" s="87" t="str">
        <f t="shared" si="1"/>
        <v/>
      </c>
      <c r="AK72" s="87" t="str">
        <f t="shared" si="1"/>
        <v/>
      </c>
      <c r="AL72" s="87" t="str">
        <f t="shared" si="1"/>
        <v/>
      </c>
      <c r="AM72" s="87" t="str">
        <f t="shared" si="1"/>
        <v/>
      </c>
      <c r="AN72" s="87" t="str">
        <f t="shared" si="1"/>
        <v/>
      </c>
      <c r="AO72" s="89" t="str">
        <f t="shared" si="1"/>
        <v/>
      </c>
      <c r="AP72" s="88" t="str">
        <f t="shared" si="1"/>
        <v/>
      </c>
      <c r="AQ72" s="87" t="str">
        <f t="shared" si="1"/>
        <v/>
      </c>
      <c r="AR72" s="87" t="str">
        <f t="shared" si="1"/>
        <v/>
      </c>
      <c r="AS72" s="87" t="str">
        <f t="shared" si="1"/>
        <v/>
      </c>
      <c r="AT72" s="87" t="str">
        <f t="shared" si="1"/>
        <v/>
      </c>
      <c r="AU72" s="87" t="str">
        <f t="shared" si="1"/>
        <v/>
      </c>
      <c r="AV72" s="89" t="str">
        <f t="shared" si="1"/>
        <v/>
      </c>
      <c r="AW72" s="88" t="str">
        <f t="shared" si="1"/>
        <v/>
      </c>
      <c r="AX72" s="87" t="str">
        <f t="shared" si="1"/>
        <v/>
      </c>
      <c r="AY72" s="87" t="str">
        <f t="shared" si="1"/>
        <v/>
      </c>
      <c r="AZ72" s="533">
        <f>IF($BC$3="４週",SUM(U72:AV72),IF($BC$3="暦月",SUM(U72:AY72),""))</f>
        <v>0</v>
      </c>
      <c r="BA72" s="534"/>
      <c r="BB72" s="523"/>
      <c r="BC72" s="524"/>
      <c r="BD72" s="524"/>
      <c r="BE72" s="524"/>
      <c r="BF72" s="524"/>
      <c r="BG72" s="524"/>
      <c r="BH72" s="525"/>
    </row>
    <row r="73" spans="2:60" ht="20.25" customHeight="1" thickBot="1">
      <c r="B73" s="535" t="s">
        <v>86</v>
      </c>
      <c r="C73" s="536"/>
      <c r="D73" s="536"/>
      <c r="E73" s="536"/>
      <c r="F73" s="536"/>
      <c r="G73" s="536"/>
      <c r="H73" s="536"/>
      <c r="I73" s="536"/>
      <c r="J73" s="536"/>
      <c r="K73" s="536"/>
      <c r="L73" s="536"/>
      <c r="M73" s="536"/>
      <c r="N73" s="536"/>
      <c r="O73" s="536"/>
      <c r="P73" s="536"/>
      <c r="Q73" s="536"/>
      <c r="R73" s="536"/>
      <c r="S73" s="536"/>
      <c r="T73" s="537"/>
      <c r="U73" s="86" t="str">
        <f t="shared" ref="U73:AY73" si="2">IF(SUMIF($G$21:$G$68,"介護従業者",U21:U68)=0,"",SUMIF($G$21:$G$68,"介護従業者",U21:U68))</f>
        <v/>
      </c>
      <c r="V73" s="83" t="str">
        <f t="shared" si="2"/>
        <v/>
      </c>
      <c r="W73" s="83" t="str">
        <f t="shared" si="2"/>
        <v/>
      </c>
      <c r="X73" s="83" t="str">
        <f t="shared" si="2"/>
        <v/>
      </c>
      <c r="Y73" s="83" t="str">
        <f t="shared" si="2"/>
        <v/>
      </c>
      <c r="Z73" s="83" t="str">
        <f t="shared" si="2"/>
        <v/>
      </c>
      <c r="AA73" s="85" t="str">
        <f t="shared" si="2"/>
        <v/>
      </c>
      <c r="AB73" s="84" t="str">
        <f t="shared" si="2"/>
        <v/>
      </c>
      <c r="AC73" s="83" t="str">
        <f t="shared" si="2"/>
        <v/>
      </c>
      <c r="AD73" s="83" t="str">
        <f t="shared" si="2"/>
        <v/>
      </c>
      <c r="AE73" s="83" t="str">
        <f t="shared" si="2"/>
        <v/>
      </c>
      <c r="AF73" s="83" t="str">
        <f t="shared" si="2"/>
        <v/>
      </c>
      <c r="AG73" s="83" t="str">
        <f t="shared" si="2"/>
        <v/>
      </c>
      <c r="AH73" s="85" t="str">
        <f t="shared" si="2"/>
        <v/>
      </c>
      <c r="AI73" s="84" t="str">
        <f t="shared" si="2"/>
        <v/>
      </c>
      <c r="AJ73" s="83" t="str">
        <f t="shared" si="2"/>
        <v/>
      </c>
      <c r="AK73" s="83" t="str">
        <f t="shared" si="2"/>
        <v/>
      </c>
      <c r="AL73" s="83" t="str">
        <f t="shared" si="2"/>
        <v/>
      </c>
      <c r="AM73" s="83" t="str">
        <f t="shared" si="2"/>
        <v/>
      </c>
      <c r="AN73" s="83" t="str">
        <f t="shared" si="2"/>
        <v/>
      </c>
      <c r="AO73" s="85" t="str">
        <f t="shared" si="2"/>
        <v/>
      </c>
      <c r="AP73" s="84" t="str">
        <f t="shared" si="2"/>
        <v/>
      </c>
      <c r="AQ73" s="83" t="str">
        <f t="shared" si="2"/>
        <v/>
      </c>
      <c r="AR73" s="83" t="str">
        <f t="shared" si="2"/>
        <v/>
      </c>
      <c r="AS73" s="83" t="str">
        <f t="shared" si="2"/>
        <v/>
      </c>
      <c r="AT73" s="83" t="str">
        <f t="shared" si="2"/>
        <v/>
      </c>
      <c r="AU73" s="83" t="str">
        <f t="shared" si="2"/>
        <v/>
      </c>
      <c r="AV73" s="85" t="str">
        <f t="shared" si="2"/>
        <v/>
      </c>
      <c r="AW73" s="84" t="str">
        <f t="shared" si="2"/>
        <v/>
      </c>
      <c r="AX73" s="83" t="str">
        <f t="shared" si="2"/>
        <v/>
      </c>
      <c r="AY73" s="82" t="str">
        <f t="shared" si="2"/>
        <v/>
      </c>
      <c r="AZ73" s="538">
        <f>IF($BC$3="４週",SUM(U73:AV73),IF($BC$3="暦月",SUM(U73:AY73),""))</f>
        <v>0</v>
      </c>
      <c r="BA73" s="539"/>
      <c r="BB73" s="526"/>
      <c r="BC73" s="527"/>
      <c r="BD73" s="527"/>
      <c r="BE73" s="527"/>
      <c r="BF73" s="527"/>
      <c r="BG73" s="527"/>
      <c r="BH73" s="528"/>
    </row>
    <row r="74" spans="2:60" s="78" customFormat="1" ht="20.25" customHeight="1">
      <c r="C74" s="81"/>
      <c r="D74" s="81"/>
      <c r="E74" s="81"/>
      <c r="F74" s="81"/>
      <c r="G74" s="81"/>
      <c r="R74" s="80"/>
      <c r="BH74" s="79"/>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73"/>
      <c r="B128" s="73"/>
      <c r="C128" s="74"/>
      <c r="D128" s="74"/>
      <c r="E128" s="74"/>
      <c r="F128" s="74"/>
      <c r="G128" s="74"/>
      <c r="H128" s="74"/>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6"/>
      <c r="AY128" s="76"/>
      <c r="AZ128" s="76"/>
      <c r="BA128" s="76"/>
      <c r="BB128" s="76"/>
      <c r="BC128" s="76"/>
      <c r="BD128" s="76"/>
      <c r="BE128" s="76"/>
    </row>
    <row r="129" spans="1:57">
      <c r="A129" s="73"/>
      <c r="B129" s="73"/>
      <c r="C129" s="74"/>
      <c r="D129" s="74"/>
      <c r="E129" s="74"/>
      <c r="F129" s="74"/>
      <c r="G129" s="74"/>
      <c r="H129" s="74"/>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6"/>
      <c r="AY129" s="76"/>
      <c r="AZ129" s="76"/>
      <c r="BA129" s="76"/>
      <c r="BB129" s="76"/>
      <c r="BC129" s="76"/>
      <c r="BD129" s="76"/>
      <c r="BE129" s="76"/>
    </row>
    <row r="130" spans="1:57">
      <c r="A130" s="73"/>
      <c r="B130" s="73"/>
      <c r="C130" s="75"/>
      <c r="D130" s="75"/>
      <c r="E130" s="75"/>
      <c r="F130" s="75"/>
      <c r="G130" s="75"/>
      <c r="H130" s="75"/>
      <c r="I130" s="74"/>
      <c r="J130" s="74"/>
      <c r="K130" s="73"/>
      <c r="L130" s="73"/>
      <c r="M130" s="73"/>
      <c r="N130" s="73"/>
      <c r="O130" s="73"/>
      <c r="P130" s="73"/>
    </row>
    <row r="131" spans="1:57">
      <c r="A131" s="73"/>
      <c r="B131" s="73"/>
      <c r="C131" s="75"/>
      <c r="D131" s="75"/>
      <c r="E131" s="75"/>
      <c r="F131" s="75"/>
      <c r="G131" s="75"/>
      <c r="H131" s="75"/>
      <c r="I131" s="74"/>
      <c r="J131" s="74"/>
      <c r="K131" s="73"/>
      <c r="L131" s="73"/>
      <c r="M131" s="73"/>
      <c r="N131" s="73"/>
      <c r="O131" s="73"/>
      <c r="P131" s="73"/>
    </row>
    <row r="132" spans="1:57">
      <c r="C132" s="72"/>
      <c r="D132" s="72"/>
      <c r="E132" s="72"/>
      <c r="F132" s="72"/>
      <c r="G132" s="72"/>
      <c r="H132" s="72"/>
    </row>
    <row r="133" spans="1:57">
      <c r="C133" s="72"/>
      <c r="D133" s="72"/>
      <c r="E133" s="72"/>
      <c r="F133" s="72"/>
      <c r="G133" s="72"/>
      <c r="H133" s="72"/>
    </row>
    <row r="134" spans="1:57">
      <c r="C134" s="72"/>
      <c r="D134" s="72"/>
      <c r="E134" s="72"/>
      <c r="F134" s="72"/>
      <c r="G134" s="72"/>
      <c r="H134" s="72"/>
    </row>
    <row r="135" spans="1:57">
      <c r="C135" s="72"/>
      <c r="D135" s="72"/>
      <c r="E135" s="72"/>
      <c r="F135" s="72"/>
      <c r="G135" s="72"/>
      <c r="H135" s="72"/>
    </row>
  </sheetData>
  <sheetProtection insertRows="0" deleteRows="0"/>
  <mergeCells count="217">
    <mergeCell ref="AR1:BG1"/>
    <mergeCell ref="AA2:AB2"/>
    <mergeCell ref="AD2:AE2"/>
    <mergeCell ref="AH2:AI2"/>
    <mergeCell ref="AR2:BG2"/>
    <mergeCell ref="BC3:BF3"/>
    <mergeCell ref="AM14:AN14"/>
    <mergeCell ref="BC4:BF4"/>
    <mergeCell ref="AY6:AZ6"/>
    <mergeCell ref="BC6:BD6"/>
    <mergeCell ref="BC8:BD8"/>
    <mergeCell ref="U12:V12"/>
    <mergeCell ref="BB13:BD13"/>
    <mergeCell ref="BF13:BH13"/>
    <mergeCell ref="AM13:AN13"/>
    <mergeCell ref="BC10:BD10"/>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4:E26"/>
    <mergeCell ref="H24:H26"/>
    <mergeCell ref="I24:L26"/>
    <mergeCell ref="M24:O26"/>
    <mergeCell ref="AZ24:BA24"/>
    <mergeCell ref="C21:E23"/>
    <mergeCell ref="H21:H23"/>
    <mergeCell ref="I21:L23"/>
    <mergeCell ref="M21:O23"/>
    <mergeCell ref="AZ21:BA21"/>
    <mergeCell ref="BD21:BH23"/>
    <mergeCell ref="AZ22:BA22"/>
    <mergeCell ref="BB22:BC22"/>
    <mergeCell ref="AZ23:BA23"/>
    <mergeCell ref="BB23:BC23"/>
    <mergeCell ref="BB21:BC21"/>
    <mergeCell ref="BB24:BC24"/>
    <mergeCell ref="BD24:BH26"/>
    <mergeCell ref="AZ25:BA25"/>
    <mergeCell ref="BB25:BC25"/>
    <mergeCell ref="AZ26:BA26"/>
    <mergeCell ref="BB26:BC26"/>
    <mergeCell ref="C30:E32"/>
    <mergeCell ref="H30:H32"/>
    <mergeCell ref="I30:L32"/>
    <mergeCell ref="M30:O32"/>
    <mergeCell ref="AZ30:BA30"/>
    <mergeCell ref="C27:E29"/>
    <mergeCell ref="H27:H29"/>
    <mergeCell ref="I27:L29"/>
    <mergeCell ref="M27:O29"/>
    <mergeCell ref="AZ27:BA27"/>
    <mergeCell ref="BD27:BH29"/>
    <mergeCell ref="AZ28:BA28"/>
    <mergeCell ref="BB28:BC28"/>
    <mergeCell ref="AZ29:BA29"/>
    <mergeCell ref="BB29:BC29"/>
    <mergeCell ref="BB27:BC27"/>
    <mergeCell ref="BB30:BC30"/>
    <mergeCell ref="BD30:BH32"/>
    <mergeCell ref="AZ31:BA31"/>
    <mergeCell ref="BB31:BC31"/>
    <mergeCell ref="AZ32:BA32"/>
    <mergeCell ref="BB32:BC32"/>
    <mergeCell ref="C36:E38"/>
    <mergeCell ref="H36:H38"/>
    <mergeCell ref="I36:L38"/>
    <mergeCell ref="M36:O38"/>
    <mergeCell ref="AZ36:BA36"/>
    <mergeCell ref="C33:E35"/>
    <mergeCell ref="H33:H35"/>
    <mergeCell ref="I33:L35"/>
    <mergeCell ref="M33:O35"/>
    <mergeCell ref="AZ33:BA33"/>
    <mergeCell ref="BD33:BH35"/>
    <mergeCell ref="AZ34:BA34"/>
    <mergeCell ref="BB34:BC34"/>
    <mergeCell ref="AZ35:BA35"/>
    <mergeCell ref="BB35:BC35"/>
    <mergeCell ref="BB33:BC33"/>
    <mergeCell ref="BB36:BC36"/>
    <mergeCell ref="BD36:BH38"/>
    <mergeCell ref="AZ37:BA37"/>
    <mergeCell ref="BB37:BC37"/>
    <mergeCell ref="AZ38:BA38"/>
    <mergeCell ref="BB38:BC38"/>
    <mergeCell ref="C42:E44"/>
    <mergeCell ref="H42:H44"/>
    <mergeCell ref="I42:L44"/>
    <mergeCell ref="M42:O44"/>
    <mergeCell ref="AZ42:BA42"/>
    <mergeCell ref="C39:E41"/>
    <mergeCell ref="H39:H41"/>
    <mergeCell ref="I39:L41"/>
    <mergeCell ref="M39:O41"/>
    <mergeCell ref="AZ39:BA39"/>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8:E50"/>
    <mergeCell ref="H48:H50"/>
    <mergeCell ref="I48:L50"/>
    <mergeCell ref="M48:O50"/>
    <mergeCell ref="AZ48:BA48"/>
    <mergeCell ref="C45:E47"/>
    <mergeCell ref="H45:H47"/>
    <mergeCell ref="I45:L47"/>
    <mergeCell ref="M45:O47"/>
    <mergeCell ref="AZ45:BA45"/>
    <mergeCell ref="BD45:BH47"/>
    <mergeCell ref="AZ46:BA46"/>
    <mergeCell ref="BB46:BC46"/>
    <mergeCell ref="AZ47:BA47"/>
    <mergeCell ref="BB47:BC47"/>
    <mergeCell ref="BB45:BC45"/>
    <mergeCell ref="BB48:BC48"/>
    <mergeCell ref="BD48:BH50"/>
    <mergeCell ref="AZ49:BA49"/>
    <mergeCell ref="BB49:BC49"/>
    <mergeCell ref="AZ50:BA50"/>
    <mergeCell ref="BB50:BC50"/>
    <mergeCell ref="C54:E56"/>
    <mergeCell ref="H54:H56"/>
    <mergeCell ref="I54:L56"/>
    <mergeCell ref="M54:O56"/>
    <mergeCell ref="AZ54:BA54"/>
    <mergeCell ref="C51:E53"/>
    <mergeCell ref="H51:H53"/>
    <mergeCell ref="I51:L53"/>
    <mergeCell ref="M51:O53"/>
    <mergeCell ref="AZ51:BA51"/>
    <mergeCell ref="BD51:BH53"/>
    <mergeCell ref="AZ52:BA52"/>
    <mergeCell ref="BB52:BC52"/>
    <mergeCell ref="AZ53:BA53"/>
    <mergeCell ref="BB53:BC53"/>
    <mergeCell ref="BB51:BC51"/>
    <mergeCell ref="BB54:BC54"/>
    <mergeCell ref="BD54:BH56"/>
    <mergeCell ref="AZ55:BA55"/>
    <mergeCell ref="BB55:BC55"/>
    <mergeCell ref="AZ56:BA56"/>
    <mergeCell ref="BB56:BC56"/>
    <mergeCell ref="C60:E62"/>
    <mergeCell ref="H60:H62"/>
    <mergeCell ref="I60:L62"/>
    <mergeCell ref="M60:O62"/>
    <mergeCell ref="AZ60:BA60"/>
    <mergeCell ref="C57:E59"/>
    <mergeCell ref="H57:H59"/>
    <mergeCell ref="I57:L59"/>
    <mergeCell ref="M57:O59"/>
    <mergeCell ref="AZ57:BA57"/>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6:E68"/>
    <mergeCell ref="H66:H68"/>
    <mergeCell ref="I66:L68"/>
    <mergeCell ref="M66:O68"/>
    <mergeCell ref="AZ66:BA66"/>
    <mergeCell ref="C63:E65"/>
    <mergeCell ref="H63:H65"/>
    <mergeCell ref="I63:L65"/>
    <mergeCell ref="M63:O65"/>
    <mergeCell ref="AZ63:BA63"/>
    <mergeCell ref="BD63:BH65"/>
    <mergeCell ref="AZ64:BA64"/>
    <mergeCell ref="BB64:BC64"/>
    <mergeCell ref="AZ65:BA65"/>
    <mergeCell ref="BB65:BC65"/>
    <mergeCell ref="BB63:BC63"/>
    <mergeCell ref="BB66:BC66"/>
    <mergeCell ref="BD66:BH68"/>
    <mergeCell ref="AZ67:BA67"/>
    <mergeCell ref="BB67:BC67"/>
    <mergeCell ref="AZ68:BA68"/>
    <mergeCell ref="BB68:BC68"/>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'（勤務形態一覧表）プルダウン・リスト'!#REF!</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H10" sqref="H10"/>
    </sheetView>
  </sheetViews>
  <sheetFormatPr defaultRowHeight="25.5"/>
  <cols>
    <col min="1" max="1" width="1.625" style="227" customWidth="1"/>
    <col min="2" max="2" width="5.625" style="228" customWidth="1"/>
    <col min="3" max="3" width="10.625" style="228" customWidth="1"/>
    <col min="4" max="4" width="10.625" style="228" hidden="1" customWidth="1"/>
    <col min="5" max="5" width="3.375" style="228" bestFit="1" customWidth="1"/>
    <col min="6" max="6" width="15.625" style="227" customWidth="1"/>
    <col min="7" max="7" width="3.375" style="227" bestFit="1" customWidth="1"/>
    <col min="8" max="8" width="15.625" style="227" customWidth="1"/>
    <col min="9" max="9" width="3.375" style="227" bestFit="1" customWidth="1"/>
    <col min="10" max="10" width="15.625" style="228" customWidth="1"/>
    <col min="11" max="11" width="3.375" style="227" bestFit="1" customWidth="1"/>
    <col min="12" max="12" width="15.625" style="227" customWidth="1"/>
    <col min="13" max="13" width="5" style="227" customWidth="1"/>
    <col min="14" max="14" width="15.625" style="227" customWidth="1"/>
    <col min="15" max="15" width="3.375" style="227" customWidth="1"/>
    <col min="16" max="16" width="15.625" style="227" customWidth="1"/>
    <col min="17" max="17" width="3.375" style="227" customWidth="1"/>
    <col min="18" max="18" width="15.625" style="227" customWidth="1"/>
    <col min="19" max="19" width="3.375" style="227" customWidth="1"/>
    <col min="20" max="20" width="15.625" style="227" customWidth="1"/>
    <col min="21" max="21" width="3.375" style="227" customWidth="1"/>
    <col min="22" max="22" width="15.625" style="227" customWidth="1"/>
    <col min="23" max="23" width="3.375" style="227" customWidth="1"/>
    <col min="24" max="24" width="15.625" style="227" customWidth="1"/>
    <col min="25" max="25" width="3.375" style="227" customWidth="1"/>
    <col min="26" max="26" width="15.625" style="227" customWidth="1"/>
    <col min="27" max="27" width="3.375" style="227" customWidth="1"/>
    <col min="28" max="28" width="50.625" style="227" customWidth="1"/>
    <col min="29" max="16384" width="9" style="227"/>
  </cols>
  <sheetData>
    <row r="1" spans="2:28">
      <c r="B1" s="252" t="s">
        <v>215</v>
      </c>
    </row>
    <row r="2" spans="2:28">
      <c r="B2" s="229" t="s">
        <v>214</v>
      </c>
      <c r="F2" s="251"/>
      <c r="G2" s="249"/>
      <c r="H2" s="249"/>
      <c r="I2" s="249"/>
      <c r="J2" s="250"/>
      <c r="K2" s="249"/>
      <c r="L2" s="249"/>
    </row>
    <row r="3" spans="2:28">
      <c r="B3" s="251" t="s">
        <v>213</v>
      </c>
      <c r="F3" s="250" t="s">
        <v>212</v>
      </c>
      <c r="G3" s="249"/>
      <c r="H3" s="249"/>
      <c r="I3" s="249"/>
      <c r="J3" s="250"/>
      <c r="K3" s="249"/>
      <c r="L3" s="249"/>
    </row>
    <row r="4" spans="2:28">
      <c r="B4" s="229"/>
      <c r="F4" s="664" t="s">
        <v>200</v>
      </c>
      <c r="G4" s="664"/>
      <c r="H4" s="664"/>
      <c r="I4" s="664"/>
      <c r="J4" s="664"/>
      <c r="K4" s="664"/>
      <c r="L4" s="664"/>
      <c r="N4" s="664" t="s">
        <v>211</v>
      </c>
      <c r="O4" s="664"/>
      <c r="P4" s="664"/>
      <c r="R4" s="664" t="s">
        <v>210</v>
      </c>
      <c r="S4" s="664"/>
      <c r="T4" s="664"/>
      <c r="U4" s="664"/>
      <c r="V4" s="664"/>
      <c r="W4" s="664"/>
      <c r="X4" s="664"/>
      <c r="Z4" s="248" t="s">
        <v>209</v>
      </c>
      <c r="AB4" s="664" t="s">
        <v>208</v>
      </c>
    </row>
    <row r="5" spans="2:28">
      <c r="B5" s="228" t="s">
        <v>207</v>
      </c>
      <c r="C5" s="228" t="s">
        <v>206</v>
      </c>
      <c r="F5" s="228" t="s">
        <v>205</v>
      </c>
      <c r="G5" s="228"/>
      <c r="H5" s="228" t="s">
        <v>204</v>
      </c>
      <c r="J5" s="228" t="s">
        <v>201</v>
      </c>
      <c r="L5" s="228" t="s">
        <v>200</v>
      </c>
      <c r="N5" s="228" t="s">
        <v>203</v>
      </c>
      <c r="P5" s="228" t="s">
        <v>202</v>
      </c>
      <c r="R5" s="228" t="s">
        <v>203</v>
      </c>
      <c r="T5" s="228" t="s">
        <v>202</v>
      </c>
      <c r="V5" s="228" t="s">
        <v>201</v>
      </c>
      <c r="X5" s="228" t="s">
        <v>200</v>
      </c>
      <c r="Z5" s="247" t="s">
        <v>199</v>
      </c>
      <c r="AB5" s="664"/>
    </row>
    <row r="6" spans="2:28">
      <c r="B6" s="238">
        <v>1</v>
      </c>
      <c r="C6" s="246" t="s">
        <v>198</v>
      </c>
      <c r="D6" s="239" t="str">
        <f t="shared" ref="D6:D38" si="0">C6</f>
        <v>a</v>
      </c>
      <c r="E6" s="238" t="s">
        <v>159</v>
      </c>
      <c r="F6" s="232"/>
      <c r="G6" s="238" t="s">
        <v>148</v>
      </c>
      <c r="H6" s="232"/>
      <c r="I6" s="237" t="s">
        <v>157</v>
      </c>
      <c r="J6" s="232">
        <v>0</v>
      </c>
      <c r="K6" s="236" t="s">
        <v>156</v>
      </c>
      <c r="L6" s="231" t="str">
        <f t="shared" ref="L6:L22" si="1">IF(OR(F6="",H6=""),"",(H6+IF(F6&gt;H6,1,0)-F6-J6)*24)</f>
        <v/>
      </c>
      <c r="N6" s="232">
        <v>0.29166666666666669</v>
      </c>
      <c r="O6" s="228" t="s">
        <v>148</v>
      </c>
      <c r="P6" s="232">
        <v>0.83333333333333337</v>
      </c>
      <c r="R6" s="234" t="str">
        <f t="shared" ref="R6:R22" si="2">IF(F6="","",IF(F6&lt;N6,N6,IF(F6&gt;=P6,"",F6)))</f>
        <v/>
      </c>
      <c r="S6" s="228" t="s">
        <v>148</v>
      </c>
      <c r="T6" s="234" t="str">
        <f t="shared" ref="T6:T22" si="3">IF(H6="","",IF(H6&gt;F6,IF(H6&lt;P6,H6,P6),P6))</f>
        <v/>
      </c>
      <c r="U6" s="233" t="s">
        <v>157</v>
      </c>
      <c r="V6" s="232">
        <v>0</v>
      </c>
      <c r="W6" s="227" t="s">
        <v>156</v>
      </c>
      <c r="X6" s="231" t="str">
        <f t="shared" ref="X6:X22" si="4">IF(R6="","",IF((T6+IF(R6&gt;T6,1,0)-R6-V6)*24=0,"",(T6+IF(R6&gt;T6,1,0)-R6-V6)*24))</f>
        <v/>
      </c>
      <c r="Z6" s="231" t="str">
        <f t="shared" ref="Z6:Z22" si="5">IF(X6="",L6,IF(OR(L6-X6=0,L6-X6&lt;0),"-",L6-X6))</f>
        <v/>
      </c>
      <c r="AB6" s="230"/>
    </row>
    <row r="7" spans="2:28">
      <c r="B7" s="238">
        <v>2</v>
      </c>
      <c r="C7" s="246" t="s">
        <v>197</v>
      </c>
      <c r="D7" s="239" t="str">
        <f t="shared" si="0"/>
        <v>b</v>
      </c>
      <c r="E7" s="238" t="s">
        <v>159</v>
      </c>
      <c r="F7" s="232"/>
      <c r="G7" s="238" t="s">
        <v>148</v>
      </c>
      <c r="H7" s="232"/>
      <c r="I7" s="237" t="s">
        <v>157</v>
      </c>
      <c r="J7" s="232">
        <v>0</v>
      </c>
      <c r="K7" s="236" t="s">
        <v>156</v>
      </c>
      <c r="L7" s="231" t="str">
        <f t="shared" si="1"/>
        <v/>
      </c>
      <c r="N7" s="235">
        <f t="shared" ref="N7:N22" si="6">$N$6</f>
        <v>0.29166666666666669</v>
      </c>
      <c r="O7" s="228" t="s">
        <v>148</v>
      </c>
      <c r="P7" s="235">
        <f t="shared" ref="P7:P22" si="7">$P$6</f>
        <v>0.83333333333333337</v>
      </c>
      <c r="R7" s="234" t="str">
        <f t="shared" si="2"/>
        <v/>
      </c>
      <c r="S7" s="228" t="s">
        <v>148</v>
      </c>
      <c r="T7" s="234" t="str">
        <f t="shared" si="3"/>
        <v/>
      </c>
      <c r="U7" s="233" t="s">
        <v>157</v>
      </c>
      <c r="V7" s="232">
        <v>0</v>
      </c>
      <c r="W7" s="227" t="s">
        <v>156</v>
      </c>
      <c r="X7" s="231" t="str">
        <f t="shared" si="4"/>
        <v/>
      </c>
      <c r="Z7" s="231" t="str">
        <f t="shared" si="5"/>
        <v/>
      </c>
      <c r="AB7" s="230"/>
    </row>
    <row r="8" spans="2:28">
      <c r="B8" s="238">
        <v>3</v>
      </c>
      <c r="C8" s="246" t="s">
        <v>196</v>
      </c>
      <c r="D8" s="239" t="str">
        <f t="shared" si="0"/>
        <v>c</v>
      </c>
      <c r="E8" s="238" t="s">
        <v>159</v>
      </c>
      <c r="F8" s="232"/>
      <c r="G8" s="238" t="s">
        <v>148</v>
      </c>
      <c r="H8" s="232"/>
      <c r="I8" s="237" t="s">
        <v>157</v>
      </c>
      <c r="J8" s="232">
        <v>0</v>
      </c>
      <c r="K8" s="236" t="s">
        <v>156</v>
      </c>
      <c r="L8" s="231" t="str">
        <f t="shared" si="1"/>
        <v/>
      </c>
      <c r="N8" s="235">
        <f t="shared" si="6"/>
        <v>0.29166666666666669</v>
      </c>
      <c r="O8" s="228" t="s">
        <v>148</v>
      </c>
      <c r="P8" s="235">
        <f t="shared" si="7"/>
        <v>0.83333333333333337</v>
      </c>
      <c r="R8" s="234" t="str">
        <f t="shared" si="2"/>
        <v/>
      </c>
      <c r="S8" s="228" t="s">
        <v>148</v>
      </c>
      <c r="T8" s="234" t="str">
        <f t="shared" si="3"/>
        <v/>
      </c>
      <c r="U8" s="233" t="s">
        <v>147</v>
      </c>
      <c r="V8" s="232">
        <v>0</v>
      </c>
      <c r="W8" s="227" t="s">
        <v>156</v>
      </c>
      <c r="X8" s="231" t="str">
        <f t="shared" si="4"/>
        <v/>
      </c>
      <c r="Z8" s="231" t="str">
        <f t="shared" si="5"/>
        <v/>
      </c>
      <c r="AB8" s="230"/>
    </row>
    <row r="9" spans="2:28">
      <c r="B9" s="238">
        <v>4</v>
      </c>
      <c r="C9" s="246" t="s">
        <v>195</v>
      </c>
      <c r="D9" s="239" t="str">
        <f t="shared" si="0"/>
        <v>d</v>
      </c>
      <c r="E9" s="238" t="s">
        <v>159</v>
      </c>
      <c r="F9" s="232"/>
      <c r="G9" s="238" t="s">
        <v>148</v>
      </c>
      <c r="H9" s="232"/>
      <c r="I9" s="237" t="s">
        <v>157</v>
      </c>
      <c r="J9" s="232">
        <v>0</v>
      </c>
      <c r="K9" s="236" t="s">
        <v>156</v>
      </c>
      <c r="L9" s="231" t="str">
        <f t="shared" si="1"/>
        <v/>
      </c>
      <c r="N9" s="235">
        <f t="shared" si="6"/>
        <v>0.29166666666666669</v>
      </c>
      <c r="O9" s="228" t="s">
        <v>155</v>
      </c>
      <c r="P9" s="235">
        <f t="shared" si="7"/>
        <v>0.83333333333333337</v>
      </c>
      <c r="R9" s="234" t="str">
        <f t="shared" si="2"/>
        <v/>
      </c>
      <c r="S9" s="228" t="s">
        <v>148</v>
      </c>
      <c r="T9" s="234" t="str">
        <f t="shared" si="3"/>
        <v/>
      </c>
      <c r="U9" s="233" t="s">
        <v>147</v>
      </c>
      <c r="V9" s="232">
        <v>0</v>
      </c>
      <c r="W9" s="227" t="s">
        <v>156</v>
      </c>
      <c r="X9" s="231" t="str">
        <f t="shared" si="4"/>
        <v/>
      </c>
      <c r="Z9" s="231" t="str">
        <f t="shared" si="5"/>
        <v/>
      </c>
      <c r="AB9" s="230"/>
    </row>
    <row r="10" spans="2:28">
      <c r="B10" s="238">
        <v>5</v>
      </c>
      <c r="C10" s="246" t="s">
        <v>194</v>
      </c>
      <c r="D10" s="239" t="str">
        <f t="shared" si="0"/>
        <v>e</v>
      </c>
      <c r="E10" s="238" t="s">
        <v>159</v>
      </c>
      <c r="F10" s="232"/>
      <c r="G10" s="238" t="s">
        <v>148</v>
      </c>
      <c r="H10" s="232"/>
      <c r="I10" s="237" t="s">
        <v>157</v>
      </c>
      <c r="J10" s="232">
        <v>0</v>
      </c>
      <c r="K10" s="236" t="s">
        <v>156</v>
      </c>
      <c r="L10" s="231" t="str">
        <f t="shared" si="1"/>
        <v/>
      </c>
      <c r="N10" s="235">
        <f t="shared" si="6"/>
        <v>0.29166666666666669</v>
      </c>
      <c r="O10" s="228" t="s">
        <v>148</v>
      </c>
      <c r="P10" s="235">
        <f t="shared" si="7"/>
        <v>0.83333333333333337</v>
      </c>
      <c r="R10" s="234" t="str">
        <f t="shared" si="2"/>
        <v/>
      </c>
      <c r="S10" s="228" t="s">
        <v>148</v>
      </c>
      <c r="T10" s="234" t="str">
        <f t="shared" si="3"/>
        <v/>
      </c>
      <c r="U10" s="233" t="s">
        <v>157</v>
      </c>
      <c r="V10" s="232">
        <v>0</v>
      </c>
      <c r="W10" s="227" t="s">
        <v>156</v>
      </c>
      <c r="X10" s="231" t="str">
        <f t="shared" si="4"/>
        <v/>
      </c>
      <c r="Z10" s="231" t="str">
        <f t="shared" si="5"/>
        <v/>
      </c>
      <c r="AB10" s="230"/>
    </row>
    <row r="11" spans="2:28">
      <c r="B11" s="238">
        <v>6</v>
      </c>
      <c r="C11" s="246" t="s">
        <v>193</v>
      </c>
      <c r="D11" s="239" t="str">
        <f t="shared" si="0"/>
        <v>f</v>
      </c>
      <c r="E11" s="238" t="s">
        <v>159</v>
      </c>
      <c r="F11" s="232"/>
      <c r="G11" s="238" t="s">
        <v>148</v>
      </c>
      <c r="H11" s="232"/>
      <c r="I11" s="237" t="s">
        <v>147</v>
      </c>
      <c r="J11" s="232">
        <v>0</v>
      </c>
      <c r="K11" s="236" t="s">
        <v>156</v>
      </c>
      <c r="L11" s="231" t="str">
        <f t="shared" si="1"/>
        <v/>
      </c>
      <c r="N11" s="235">
        <f t="shared" si="6"/>
        <v>0.29166666666666669</v>
      </c>
      <c r="O11" s="228" t="s">
        <v>155</v>
      </c>
      <c r="P11" s="235">
        <f t="shared" si="7"/>
        <v>0.83333333333333337</v>
      </c>
      <c r="R11" s="234" t="str">
        <f t="shared" si="2"/>
        <v/>
      </c>
      <c r="S11" s="228" t="s">
        <v>148</v>
      </c>
      <c r="T11" s="234" t="str">
        <f t="shared" si="3"/>
        <v/>
      </c>
      <c r="U11" s="233" t="s">
        <v>157</v>
      </c>
      <c r="V11" s="232">
        <v>0</v>
      </c>
      <c r="W11" s="227" t="s">
        <v>156</v>
      </c>
      <c r="X11" s="231" t="str">
        <f t="shared" si="4"/>
        <v/>
      </c>
      <c r="Z11" s="231" t="str">
        <f t="shared" si="5"/>
        <v/>
      </c>
      <c r="AB11" s="230"/>
    </row>
    <row r="12" spans="2:28">
      <c r="B12" s="238">
        <v>7</v>
      </c>
      <c r="C12" s="246" t="s">
        <v>192</v>
      </c>
      <c r="D12" s="239" t="str">
        <f t="shared" si="0"/>
        <v>g</v>
      </c>
      <c r="E12" s="238" t="s">
        <v>159</v>
      </c>
      <c r="F12" s="232"/>
      <c r="G12" s="238" t="s">
        <v>155</v>
      </c>
      <c r="H12" s="232"/>
      <c r="I12" s="237" t="s">
        <v>147</v>
      </c>
      <c r="J12" s="232">
        <v>0</v>
      </c>
      <c r="K12" s="236" t="s">
        <v>156</v>
      </c>
      <c r="L12" s="231" t="str">
        <f t="shared" si="1"/>
        <v/>
      </c>
      <c r="N12" s="235">
        <f t="shared" si="6"/>
        <v>0.29166666666666669</v>
      </c>
      <c r="O12" s="228" t="s">
        <v>155</v>
      </c>
      <c r="P12" s="235">
        <f t="shared" si="7"/>
        <v>0.83333333333333337</v>
      </c>
      <c r="R12" s="234" t="str">
        <f t="shared" si="2"/>
        <v/>
      </c>
      <c r="S12" s="228" t="s">
        <v>155</v>
      </c>
      <c r="T12" s="234" t="str">
        <f t="shared" si="3"/>
        <v/>
      </c>
      <c r="U12" s="233" t="s">
        <v>157</v>
      </c>
      <c r="V12" s="232">
        <v>0</v>
      </c>
      <c r="W12" s="227" t="s">
        <v>145</v>
      </c>
      <c r="X12" s="231" t="str">
        <f t="shared" si="4"/>
        <v/>
      </c>
      <c r="Z12" s="231" t="str">
        <f t="shared" si="5"/>
        <v/>
      </c>
      <c r="AB12" s="230"/>
    </row>
    <row r="13" spans="2:28">
      <c r="B13" s="238">
        <v>8</v>
      </c>
      <c r="C13" s="246" t="s">
        <v>191</v>
      </c>
      <c r="D13" s="239" t="str">
        <f t="shared" si="0"/>
        <v>h</v>
      </c>
      <c r="E13" s="238" t="s">
        <v>159</v>
      </c>
      <c r="F13" s="232"/>
      <c r="G13" s="238" t="s">
        <v>148</v>
      </c>
      <c r="H13" s="232"/>
      <c r="I13" s="237" t="s">
        <v>157</v>
      </c>
      <c r="J13" s="232">
        <v>0</v>
      </c>
      <c r="K13" s="236" t="s">
        <v>145</v>
      </c>
      <c r="L13" s="231" t="str">
        <f t="shared" si="1"/>
        <v/>
      </c>
      <c r="N13" s="235">
        <f t="shared" si="6"/>
        <v>0.29166666666666669</v>
      </c>
      <c r="O13" s="228" t="s">
        <v>148</v>
      </c>
      <c r="P13" s="235">
        <f t="shared" si="7"/>
        <v>0.83333333333333337</v>
      </c>
      <c r="R13" s="234" t="str">
        <f t="shared" si="2"/>
        <v/>
      </c>
      <c r="S13" s="228" t="s">
        <v>148</v>
      </c>
      <c r="T13" s="234" t="str">
        <f t="shared" si="3"/>
        <v/>
      </c>
      <c r="U13" s="233" t="s">
        <v>147</v>
      </c>
      <c r="V13" s="232">
        <v>0</v>
      </c>
      <c r="W13" s="227" t="s">
        <v>145</v>
      </c>
      <c r="X13" s="231" t="str">
        <f t="shared" si="4"/>
        <v/>
      </c>
      <c r="Z13" s="231" t="str">
        <f t="shared" si="5"/>
        <v/>
      </c>
      <c r="AB13" s="230"/>
    </row>
    <row r="14" spans="2:28">
      <c r="B14" s="238">
        <v>9</v>
      </c>
      <c r="C14" s="246" t="s">
        <v>190</v>
      </c>
      <c r="D14" s="239" t="str">
        <f t="shared" si="0"/>
        <v>i</v>
      </c>
      <c r="E14" s="238" t="s">
        <v>163</v>
      </c>
      <c r="F14" s="232"/>
      <c r="G14" s="238" t="s">
        <v>148</v>
      </c>
      <c r="H14" s="232"/>
      <c r="I14" s="237" t="s">
        <v>147</v>
      </c>
      <c r="J14" s="232">
        <v>0</v>
      </c>
      <c r="K14" s="236" t="s">
        <v>156</v>
      </c>
      <c r="L14" s="231" t="str">
        <f t="shared" si="1"/>
        <v/>
      </c>
      <c r="N14" s="235">
        <f t="shared" si="6"/>
        <v>0.29166666666666669</v>
      </c>
      <c r="O14" s="228" t="s">
        <v>148</v>
      </c>
      <c r="P14" s="235">
        <f t="shared" si="7"/>
        <v>0.83333333333333337</v>
      </c>
      <c r="R14" s="234" t="str">
        <f t="shared" si="2"/>
        <v/>
      </c>
      <c r="S14" s="228" t="s">
        <v>155</v>
      </c>
      <c r="T14" s="234" t="str">
        <f t="shared" si="3"/>
        <v/>
      </c>
      <c r="U14" s="233" t="s">
        <v>147</v>
      </c>
      <c r="V14" s="232">
        <v>0</v>
      </c>
      <c r="W14" s="227" t="s">
        <v>156</v>
      </c>
      <c r="X14" s="231" t="str">
        <f t="shared" si="4"/>
        <v/>
      </c>
      <c r="Z14" s="231" t="str">
        <f t="shared" si="5"/>
        <v/>
      </c>
      <c r="AB14" s="230"/>
    </row>
    <row r="15" spans="2:28">
      <c r="B15" s="238">
        <v>10</v>
      </c>
      <c r="C15" s="246" t="s">
        <v>189</v>
      </c>
      <c r="D15" s="239" t="str">
        <f t="shared" si="0"/>
        <v>j</v>
      </c>
      <c r="E15" s="238" t="s">
        <v>159</v>
      </c>
      <c r="F15" s="232"/>
      <c r="G15" s="238" t="s">
        <v>148</v>
      </c>
      <c r="H15" s="232"/>
      <c r="I15" s="237" t="s">
        <v>157</v>
      </c>
      <c r="J15" s="232">
        <v>0</v>
      </c>
      <c r="K15" s="236" t="s">
        <v>156</v>
      </c>
      <c r="L15" s="231" t="str">
        <f t="shared" si="1"/>
        <v/>
      </c>
      <c r="N15" s="235">
        <f t="shared" si="6"/>
        <v>0.29166666666666669</v>
      </c>
      <c r="O15" s="228" t="s">
        <v>155</v>
      </c>
      <c r="P15" s="235">
        <f t="shared" si="7"/>
        <v>0.83333333333333337</v>
      </c>
      <c r="R15" s="234" t="str">
        <f t="shared" si="2"/>
        <v/>
      </c>
      <c r="S15" s="228" t="s">
        <v>155</v>
      </c>
      <c r="T15" s="234" t="str">
        <f t="shared" si="3"/>
        <v/>
      </c>
      <c r="U15" s="233" t="s">
        <v>157</v>
      </c>
      <c r="V15" s="232">
        <v>0</v>
      </c>
      <c r="W15" s="227" t="s">
        <v>145</v>
      </c>
      <c r="X15" s="231" t="str">
        <f t="shared" si="4"/>
        <v/>
      </c>
      <c r="Z15" s="231" t="str">
        <f t="shared" si="5"/>
        <v/>
      </c>
      <c r="AB15" s="230"/>
    </row>
    <row r="16" spans="2:28">
      <c r="B16" s="238">
        <v>11</v>
      </c>
      <c r="C16" s="246" t="s">
        <v>188</v>
      </c>
      <c r="D16" s="239" t="str">
        <f t="shared" si="0"/>
        <v>k</v>
      </c>
      <c r="E16" s="238" t="s">
        <v>163</v>
      </c>
      <c r="F16" s="232"/>
      <c r="G16" s="238" t="s">
        <v>148</v>
      </c>
      <c r="H16" s="232"/>
      <c r="I16" s="237" t="s">
        <v>157</v>
      </c>
      <c r="J16" s="232">
        <v>0</v>
      </c>
      <c r="K16" s="236" t="s">
        <v>145</v>
      </c>
      <c r="L16" s="231" t="str">
        <f t="shared" si="1"/>
        <v/>
      </c>
      <c r="N16" s="235">
        <f t="shared" si="6"/>
        <v>0.29166666666666669</v>
      </c>
      <c r="O16" s="228" t="s">
        <v>155</v>
      </c>
      <c r="P16" s="235">
        <f t="shared" si="7"/>
        <v>0.83333333333333337</v>
      </c>
      <c r="R16" s="234" t="str">
        <f t="shared" si="2"/>
        <v/>
      </c>
      <c r="S16" s="228" t="s">
        <v>148</v>
      </c>
      <c r="T16" s="234" t="str">
        <f t="shared" si="3"/>
        <v/>
      </c>
      <c r="U16" s="233" t="s">
        <v>157</v>
      </c>
      <c r="V16" s="232">
        <v>0</v>
      </c>
      <c r="W16" s="227" t="s">
        <v>156</v>
      </c>
      <c r="X16" s="231" t="str">
        <f t="shared" si="4"/>
        <v/>
      </c>
      <c r="Z16" s="231" t="str">
        <f t="shared" si="5"/>
        <v/>
      </c>
      <c r="AB16" s="230"/>
    </row>
    <row r="17" spans="2:28">
      <c r="B17" s="238">
        <v>12</v>
      </c>
      <c r="C17" s="246" t="s">
        <v>187</v>
      </c>
      <c r="D17" s="239" t="str">
        <f t="shared" si="0"/>
        <v>l</v>
      </c>
      <c r="E17" s="238" t="s">
        <v>163</v>
      </c>
      <c r="F17" s="232"/>
      <c r="G17" s="238" t="s">
        <v>148</v>
      </c>
      <c r="H17" s="232"/>
      <c r="I17" s="237" t="s">
        <v>157</v>
      </c>
      <c r="J17" s="232">
        <v>0</v>
      </c>
      <c r="K17" s="236" t="s">
        <v>156</v>
      </c>
      <c r="L17" s="231" t="str">
        <f t="shared" si="1"/>
        <v/>
      </c>
      <c r="N17" s="235">
        <f t="shared" si="6"/>
        <v>0.29166666666666669</v>
      </c>
      <c r="O17" s="228" t="s">
        <v>155</v>
      </c>
      <c r="P17" s="235">
        <f t="shared" si="7"/>
        <v>0.83333333333333337</v>
      </c>
      <c r="R17" s="234" t="str">
        <f t="shared" si="2"/>
        <v/>
      </c>
      <c r="S17" s="228" t="s">
        <v>155</v>
      </c>
      <c r="T17" s="234" t="str">
        <f t="shared" si="3"/>
        <v/>
      </c>
      <c r="U17" s="233" t="s">
        <v>147</v>
      </c>
      <c r="V17" s="232">
        <v>0</v>
      </c>
      <c r="W17" s="227" t="s">
        <v>145</v>
      </c>
      <c r="X17" s="231" t="str">
        <f t="shared" si="4"/>
        <v/>
      </c>
      <c r="Z17" s="231" t="str">
        <f t="shared" si="5"/>
        <v/>
      </c>
      <c r="AB17" s="230"/>
    </row>
    <row r="18" spans="2:28">
      <c r="B18" s="238">
        <v>13</v>
      </c>
      <c r="C18" s="246" t="s">
        <v>186</v>
      </c>
      <c r="D18" s="239" t="str">
        <f t="shared" si="0"/>
        <v>m</v>
      </c>
      <c r="E18" s="238" t="s">
        <v>163</v>
      </c>
      <c r="F18" s="232"/>
      <c r="G18" s="238" t="s">
        <v>155</v>
      </c>
      <c r="H18" s="232"/>
      <c r="I18" s="237" t="s">
        <v>157</v>
      </c>
      <c r="J18" s="232">
        <v>0</v>
      </c>
      <c r="K18" s="236" t="s">
        <v>145</v>
      </c>
      <c r="L18" s="231" t="str">
        <f t="shared" si="1"/>
        <v/>
      </c>
      <c r="N18" s="235">
        <f t="shared" si="6"/>
        <v>0.29166666666666669</v>
      </c>
      <c r="O18" s="228" t="s">
        <v>155</v>
      </c>
      <c r="P18" s="235">
        <f t="shared" si="7"/>
        <v>0.83333333333333337</v>
      </c>
      <c r="R18" s="234" t="str">
        <f t="shared" si="2"/>
        <v/>
      </c>
      <c r="S18" s="228" t="s">
        <v>155</v>
      </c>
      <c r="T18" s="234" t="str">
        <f t="shared" si="3"/>
        <v/>
      </c>
      <c r="U18" s="233" t="s">
        <v>147</v>
      </c>
      <c r="V18" s="232">
        <v>0</v>
      </c>
      <c r="W18" s="227" t="s">
        <v>145</v>
      </c>
      <c r="X18" s="231" t="str">
        <f t="shared" si="4"/>
        <v/>
      </c>
      <c r="Z18" s="231" t="str">
        <f t="shared" si="5"/>
        <v/>
      </c>
      <c r="AB18" s="230"/>
    </row>
    <row r="19" spans="2:28">
      <c r="B19" s="238">
        <v>14</v>
      </c>
      <c r="C19" s="246" t="s">
        <v>185</v>
      </c>
      <c r="D19" s="239" t="str">
        <f t="shared" si="0"/>
        <v>n</v>
      </c>
      <c r="E19" s="238" t="s">
        <v>163</v>
      </c>
      <c r="F19" s="232"/>
      <c r="G19" s="238" t="s">
        <v>155</v>
      </c>
      <c r="H19" s="232"/>
      <c r="I19" s="237" t="s">
        <v>147</v>
      </c>
      <c r="J19" s="232">
        <v>0</v>
      </c>
      <c r="K19" s="236" t="s">
        <v>145</v>
      </c>
      <c r="L19" s="231" t="str">
        <f t="shared" si="1"/>
        <v/>
      </c>
      <c r="N19" s="235">
        <f t="shared" si="6"/>
        <v>0.29166666666666669</v>
      </c>
      <c r="O19" s="228" t="s">
        <v>155</v>
      </c>
      <c r="P19" s="235">
        <f t="shared" si="7"/>
        <v>0.83333333333333337</v>
      </c>
      <c r="R19" s="234" t="str">
        <f t="shared" si="2"/>
        <v/>
      </c>
      <c r="S19" s="228" t="s">
        <v>148</v>
      </c>
      <c r="T19" s="234" t="str">
        <f t="shared" si="3"/>
        <v/>
      </c>
      <c r="U19" s="233" t="s">
        <v>157</v>
      </c>
      <c r="V19" s="232">
        <v>0</v>
      </c>
      <c r="W19" s="227" t="s">
        <v>156</v>
      </c>
      <c r="X19" s="231" t="str">
        <f t="shared" si="4"/>
        <v/>
      </c>
      <c r="Z19" s="231" t="str">
        <f t="shared" si="5"/>
        <v/>
      </c>
      <c r="AB19" s="230"/>
    </row>
    <row r="20" spans="2:28">
      <c r="B20" s="238">
        <v>15</v>
      </c>
      <c r="C20" s="246" t="s">
        <v>184</v>
      </c>
      <c r="D20" s="239" t="str">
        <f t="shared" si="0"/>
        <v>o</v>
      </c>
      <c r="E20" s="238" t="s">
        <v>159</v>
      </c>
      <c r="F20" s="232"/>
      <c r="G20" s="238" t="s">
        <v>148</v>
      </c>
      <c r="H20" s="232"/>
      <c r="I20" s="237" t="s">
        <v>157</v>
      </c>
      <c r="J20" s="232">
        <v>0</v>
      </c>
      <c r="K20" s="236" t="s">
        <v>156</v>
      </c>
      <c r="L20" s="231" t="str">
        <f t="shared" si="1"/>
        <v/>
      </c>
      <c r="N20" s="235">
        <f t="shared" si="6"/>
        <v>0.29166666666666669</v>
      </c>
      <c r="O20" s="228" t="s">
        <v>148</v>
      </c>
      <c r="P20" s="235">
        <f t="shared" si="7"/>
        <v>0.83333333333333337</v>
      </c>
      <c r="R20" s="234" t="str">
        <f t="shared" si="2"/>
        <v/>
      </c>
      <c r="S20" s="228" t="s">
        <v>148</v>
      </c>
      <c r="T20" s="234" t="str">
        <f t="shared" si="3"/>
        <v/>
      </c>
      <c r="U20" s="233" t="s">
        <v>157</v>
      </c>
      <c r="V20" s="232">
        <v>0</v>
      </c>
      <c r="W20" s="227" t="s">
        <v>156</v>
      </c>
      <c r="X20" s="231" t="str">
        <f t="shared" si="4"/>
        <v/>
      </c>
      <c r="Z20" s="231" t="str">
        <f t="shared" si="5"/>
        <v/>
      </c>
      <c r="AB20" s="230"/>
    </row>
    <row r="21" spans="2:28">
      <c r="B21" s="238">
        <v>16</v>
      </c>
      <c r="C21" s="246" t="s">
        <v>183</v>
      </c>
      <c r="D21" s="239" t="str">
        <f t="shared" si="0"/>
        <v>p</v>
      </c>
      <c r="E21" s="238" t="s">
        <v>159</v>
      </c>
      <c r="F21" s="232"/>
      <c r="G21" s="238" t="s">
        <v>148</v>
      </c>
      <c r="H21" s="232"/>
      <c r="I21" s="237" t="s">
        <v>157</v>
      </c>
      <c r="J21" s="232">
        <v>0</v>
      </c>
      <c r="K21" s="236" t="s">
        <v>156</v>
      </c>
      <c r="L21" s="231" t="str">
        <f t="shared" si="1"/>
        <v/>
      </c>
      <c r="N21" s="235">
        <f t="shared" si="6"/>
        <v>0.29166666666666669</v>
      </c>
      <c r="O21" s="228" t="s">
        <v>148</v>
      </c>
      <c r="P21" s="235">
        <f t="shared" si="7"/>
        <v>0.83333333333333337</v>
      </c>
      <c r="R21" s="234" t="str">
        <f t="shared" si="2"/>
        <v/>
      </c>
      <c r="S21" s="228" t="s">
        <v>148</v>
      </c>
      <c r="T21" s="234" t="str">
        <f t="shared" si="3"/>
        <v/>
      </c>
      <c r="U21" s="233" t="s">
        <v>157</v>
      </c>
      <c r="V21" s="232">
        <v>0</v>
      </c>
      <c r="W21" s="227" t="s">
        <v>156</v>
      </c>
      <c r="X21" s="231" t="str">
        <f t="shared" si="4"/>
        <v/>
      </c>
      <c r="Z21" s="231" t="str">
        <f t="shared" si="5"/>
        <v/>
      </c>
      <c r="AB21" s="230"/>
    </row>
    <row r="22" spans="2:28">
      <c r="B22" s="238">
        <v>17</v>
      </c>
      <c r="C22" s="246" t="s">
        <v>182</v>
      </c>
      <c r="D22" s="239" t="str">
        <f t="shared" si="0"/>
        <v>q</v>
      </c>
      <c r="E22" s="238" t="s">
        <v>159</v>
      </c>
      <c r="F22" s="232"/>
      <c r="G22" s="238" t="s">
        <v>148</v>
      </c>
      <c r="H22" s="232"/>
      <c r="I22" s="237" t="s">
        <v>157</v>
      </c>
      <c r="J22" s="232">
        <v>0</v>
      </c>
      <c r="K22" s="236" t="s">
        <v>156</v>
      </c>
      <c r="L22" s="231" t="str">
        <f t="shared" si="1"/>
        <v/>
      </c>
      <c r="N22" s="235">
        <f t="shared" si="6"/>
        <v>0.29166666666666669</v>
      </c>
      <c r="O22" s="228" t="s">
        <v>148</v>
      </c>
      <c r="P22" s="235">
        <f t="shared" si="7"/>
        <v>0.83333333333333337</v>
      </c>
      <c r="R22" s="234" t="str">
        <f t="shared" si="2"/>
        <v/>
      </c>
      <c r="S22" s="228" t="s">
        <v>148</v>
      </c>
      <c r="T22" s="234" t="str">
        <f t="shared" si="3"/>
        <v/>
      </c>
      <c r="U22" s="233" t="s">
        <v>157</v>
      </c>
      <c r="V22" s="232">
        <v>0</v>
      </c>
      <c r="W22" s="227" t="s">
        <v>156</v>
      </c>
      <c r="X22" s="231" t="str">
        <f t="shared" si="4"/>
        <v/>
      </c>
      <c r="Z22" s="231" t="str">
        <f t="shared" si="5"/>
        <v/>
      </c>
      <c r="AB22" s="230"/>
    </row>
    <row r="23" spans="2:28">
      <c r="B23" s="238">
        <v>18</v>
      </c>
      <c r="C23" s="246" t="s">
        <v>181</v>
      </c>
      <c r="D23" s="239" t="str">
        <f t="shared" si="0"/>
        <v>r</v>
      </c>
      <c r="E23" s="238" t="s">
        <v>159</v>
      </c>
      <c r="F23" s="244"/>
      <c r="G23" s="238" t="s">
        <v>148</v>
      </c>
      <c r="H23" s="244"/>
      <c r="I23" s="237" t="s">
        <v>157</v>
      </c>
      <c r="J23" s="244"/>
      <c r="K23" s="236" t="s">
        <v>156</v>
      </c>
      <c r="L23" s="246">
        <v>1</v>
      </c>
      <c r="N23" s="245"/>
      <c r="O23" s="238" t="s">
        <v>148</v>
      </c>
      <c r="P23" s="245"/>
      <c r="Q23" s="236"/>
      <c r="R23" s="245"/>
      <c r="S23" s="238" t="s">
        <v>148</v>
      </c>
      <c r="T23" s="245"/>
      <c r="U23" s="237" t="s">
        <v>157</v>
      </c>
      <c r="V23" s="244"/>
      <c r="W23" s="236" t="s">
        <v>156</v>
      </c>
      <c r="X23" s="243">
        <v>1</v>
      </c>
      <c r="Y23" s="236"/>
      <c r="Z23" s="243" t="s">
        <v>152</v>
      </c>
      <c r="AB23" s="230"/>
    </row>
    <row r="24" spans="2:28">
      <c r="B24" s="238">
        <v>19</v>
      </c>
      <c r="C24" s="246" t="s">
        <v>180</v>
      </c>
      <c r="D24" s="239" t="str">
        <f t="shared" si="0"/>
        <v>s</v>
      </c>
      <c r="E24" s="238" t="s">
        <v>159</v>
      </c>
      <c r="F24" s="244"/>
      <c r="G24" s="238" t="s">
        <v>148</v>
      </c>
      <c r="H24" s="244"/>
      <c r="I24" s="237" t="s">
        <v>157</v>
      </c>
      <c r="J24" s="244"/>
      <c r="K24" s="236" t="s">
        <v>156</v>
      </c>
      <c r="L24" s="246">
        <v>2</v>
      </c>
      <c r="N24" s="245"/>
      <c r="O24" s="238" t="s">
        <v>148</v>
      </c>
      <c r="P24" s="245"/>
      <c r="Q24" s="236"/>
      <c r="R24" s="245"/>
      <c r="S24" s="238" t="s">
        <v>148</v>
      </c>
      <c r="T24" s="245"/>
      <c r="U24" s="237" t="s">
        <v>157</v>
      </c>
      <c r="V24" s="244"/>
      <c r="W24" s="236" t="s">
        <v>156</v>
      </c>
      <c r="X24" s="243">
        <v>2</v>
      </c>
      <c r="Y24" s="236"/>
      <c r="Z24" s="243" t="s">
        <v>152</v>
      </c>
      <c r="AB24" s="230"/>
    </row>
    <row r="25" spans="2:28">
      <c r="B25" s="238">
        <v>20</v>
      </c>
      <c r="C25" s="246" t="s">
        <v>179</v>
      </c>
      <c r="D25" s="239" t="str">
        <f t="shared" si="0"/>
        <v>t</v>
      </c>
      <c r="E25" s="238" t="s">
        <v>159</v>
      </c>
      <c r="F25" s="244"/>
      <c r="G25" s="238" t="s">
        <v>148</v>
      </c>
      <c r="H25" s="244"/>
      <c r="I25" s="237" t="s">
        <v>157</v>
      </c>
      <c r="J25" s="244"/>
      <c r="K25" s="236" t="s">
        <v>156</v>
      </c>
      <c r="L25" s="246">
        <v>3</v>
      </c>
      <c r="N25" s="245"/>
      <c r="O25" s="238" t="s">
        <v>148</v>
      </c>
      <c r="P25" s="245"/>
      <c r="Q25" s="236"/>
      <c r="R25" s="245"/>
      <c r="S25" s="238" t="s">
        <v>148</v>
      </c>
      <c r="T25" s="245"/>
      <c r="U25" s="237" t="s">
        <v>157</v>
      </c>
      <c r="V25" s="244"/>
      <c r="W25" s="236" t="s">
        <v>156</v>
      </c>
      <c r="X25" s="243">
        <v>3</v>
      </c>
      <c r="Y25" s="236"/>
      <c r="Z25" s="243" t="s">
        <v>152</v>
      </c>
      <c r="AB25" s="230"/>
    </row>
    <row r="26" spans="2:28">
      <c r="B26" s="238">
        <v>21</v>
      </c>
      <c r="C26" s="246" t="s">
        <v>178</v>
      </c>
      <c r="D26" s="239" t="str">
        <f t="shared" si="0"/>
        <v>u</v>
      </c>
      <c r="E26" s="238" t="s">
        <v>159</v>
      </c>
      <c r="F26" s="244"/>
      <c r="G26" s="238" t="s">
        <v>148</v>
      </c>
      <c r="H26" s="244"/>
      <c r="I26" s="237" t="s">
        <v>157</v>
      </c>
      <c r="J26" s="244"/>
      <c r="K26" s="236" t="s">
        <v>156</v>
      </c>
      <c r="L26" s="246">
        <v>4</v>
      </c>
      <c r="N26" s="245"/>
      <c r="O26" s="238" t="s">
        <v>148</v>
      </c>
      <c r="P26" s="245"/>
      <c r="Q26" s="236"/>
      <c r="R26" s="245"/>
      <c r="S26" s="238" t="s">
        <v>148</v>
      </c>
      <c r="T26" s="245"/>
      <c r="U26" s="237" t="s">
        <v>157</v>
      </c>
      <c r="V26" s="244"/>
      <c r="W26" s="236" t="s">
        <v>156</v>
      </c>
      <c r="X26" s="243">
        <v>4</v>
      </c>
      <c r="Y26" s="236"/>
      <c r="Z26" s="243" t="s">
        <v>152</v>
      </c>
      <c r="AB26" s="230"/>
    </row>
    <row r="27" spans="2:28">
      <c r="B27" s="238">
        <v>22</v>
      </c>
      <c r="C27" s="246" t="s">
        <v>177</v>
      </c>
      <c r="D27" s="239" t="str">
        <f t="shared" si="0"/>
        <v>v</v>
      </c>
      <c r="E27" s="238" t="s">
        <v>159</v>
      </c>
      <c r="F27" s="244"/>
      <c r="G27" s="238" t="s">
        <v>148</v>
      </c>
      <c r="H27" s="244"/>
      <c r="I27" s="237" t="s">
        <v>157</v>
      </c>
      <c r="J27" s="244"/>
      <c r="K27" s="236" t="s">
        <v>156</v>
      </c>
      <c r="L27" s="246">
        <v>5</v>
      </c>
      <c r="N27" s="245"/>
      <c r="O27" s="238" t="s">
        <v>148</v>
      </c>
      <c r="P27" s="245"/>
      <c r="Q27" s="236"/>
      <c r="R27" s="245"/>
      <c r="S27" s="238" t="s">
        <v>148</v>
      </c>
      <c r="T27" s="245"/>
      <c r="U27" s="237" t="s">
        <v>157</v>
      </c>
      <c r="V27" s="244"/>
      <c r="W27" s="236" t="s">
        <v>156</v>
      </c>
      <c r="X27" s="243">
        <v>5</v>
      </c>
      <c r="Y27" s="236"/>
      <c r="Z27" s="243" t="s">
        <v>152</v>
      </c>
      <c r="AB27" s="230"/>
    </row>
    <row r="28" spans="2:28">
      <c r="B28" s="238">
        <v>23</v>
      </c>
      <c r="C28" s="246" t="s">
        <v>176</v>
      </c>
      <c r="D28" s="239" t="str">
        <f t="shared" si="0"/>
        <v>w</v>
      </c>
      <c r="E28" s="238" t="s">
        <v>159</v>
      </c>
      <c r="F28" s="244"/>
      <c r="G28" s="238" t="s">
        <v>148</v>
      </c>
      <c r="H28" s="244"/>
      <c r="I28" s="237" t="s">
        <v>157</v>
      </c>
      <c r="J28" s="244"/>
      <c r="K28" s="236" t="s">
        <v>156</v>
      </c>
      <c r="L28" s="246">
        <v>6</v>
      </c>
      <c r="N28" s="245"/>
      <c r="O28" s="238" t="s">
        <v>148</v>
      </c>
      <c r="P28" s="245"/>
      <c r="Q28" s="236"/>
      <c r="R28" s="245"/>
      <c r="S28" s="238" t="s">
        <v>148</v>
      </c>
      <c r="T28" s="245"/>
      <c r="U28" s="237" t="s">
        <v>157</v>
      </c>
      <c r="V28" s="244"/>
      <c r="W28" s="236" t="s">
        <v>156</v>
      </c>
      <c r="X28" s="243">
        <v>6</v>
      </c>
      <c r="Y28" s="236"/>
      <c r="Z28" s="243" t="s">
        <v>152</v>
      </c>
      <c r="AB28" s="230"/>
    </row>
    <row r="29" spans="2:28">
      <c r="B29" s="238">
        <v>24</v>
      </c>
      <c r="C29" s="246" t="s">
        <v>173</v>
      </c>
      <c r="D29" s="239" t="str">
        <f t="shared" si="0"/>
        <v>x</v>
      </c>
      <c r="E29" s="238" t="s">
        <v>159</v>
      </c>
      <c r="F29" s="244"/>
      <c r="G29" s="238" t="s">
        <v>148</v>
      </c>
      <c r="H29" s="244"/>
      <c r="I29" s="237" t="s">
        <v>157</v>
      </c>
      <c r="J29" s="244"/>
      <c r="K29" s="236" t="s">
        <v>156</v>
      </c>
      <c r="L29" s="246">
        <v>7</v>
      </c>
      <c r="N29" s="245"/>
      <c r="O29" s="238" t="s">
        <v>148</v>
      </c>
      <c r="P29" s="245"/>
      <c r="Q29" s="236"/>
      <c r="R29" s="245"/>
      <c r="S29" s="238" t="s">
        <v>148</v>
      </c>
      <c r="T29" s="245"/>
      <c r="U29" s="237" t="s">
        <v>157</v>
      </c>
      <c r="V29" s="244"/>
      <c r="W29" s="236" t="s">
        <v>156</v>
      </c>
      <c r="X29" s="243">
        <v>7</v>
      </c>
      <c r="Y29" s="236"/>
      <c r="Z29" s="243" t="s">
        <v>152</v>
      </c>
      <c r="AB29" s="230"/>
    </row>
    <row r="30" spans="2:28">
      <c r="B30" s="238">
        <v>25</v>
      </c>
      <c r="C30" s="246" t="s">
        <v>175</v>
      </c>
      <c r="D30" s="239" t="str">
        <f t="shared" si="0"/>
        <v>y</v>
      </c>
      <c r="E30" s="238" t="s">
        <v>159</v>
      </c>
      <c r="F30" s="244"/>
      <c r="G30" s="238" t="s">
        <v>148</v>
      </c>
      <c r="H30" s="244"/>
      <c r="I30" s="237" t="s">
        <v>157</v>
      </c>
      <c r="J30" s="244"/>
      <c r="K30" s="236" t="s">
        <v>156</v>
      </c>
      <c r="L30" s="246">
        <v>8</v>
      </c>
      <c r="N30" s="245"/>
      <c r="O30" s="238" t="s">
        <v>148</v>
      </c>
      <c r="P30" s="245"/>
      <c r="Q30" s="236"/>
      <c r="R30" s="245"/>
      <c r="S30" s="238" t="s">
        <v>148</v>
      </c>
      <c r="T30" s="245"/>
      <c r="U30" s="237" t="s">
        <v>157</v>
      </c>
      <c r="V30" s="244"/>
      <c r="W30" s="236" t="s">
        <v>156</v>
      </c>
      <c r="X30" s="243">
        <v>8</v>
      </c>
      <c r="Y30" s="236"/>
      <c r="Z30" s="243" t="s">
        <v>152</v>
      </c>
      <c r="AB30" s="230"/>
    </row>
    <row r="31" spans="2:28">
      <c r="B31" s="238">
        <v>26</v>
      </c>
      <c r="C31" s="246" t="s">
        <v>174</v>
      </c>
      <c r="D31" s="239" t="str">
        <f t="shared" si="0"/>
        <v>z</v>
      </c>
      <c r="E31" s="238" t="s">
        <v>159</v>
      </c>
      <c r="F31" s="244"/>
      <c r="G31" s="238" t="s">
        <v>148</v>
      </c>
      <c r="H31" s="244"/>
      <c r="I31" s="237" t="s">
        <v>157</v>
      </c>
      <c r="J31" s="244"/>
      <c r="K31" s="236" t="s">
        <v>156</v>
      </c>
      <c r="L31" s="246">
        <v>1</v>
      </c>
      <c r="N31" s="245"/>
      <c r="O31" s="238" t="s">
        <v>148</v>
      </c>
      <c r="P31" s="245"/>
      <c r="Q31" s="236"/>
      <c r="R31" s="245"/>
      <c r="S31" s="238" t="s">
        <v>148</v>
      </c>
      <c r="T31" s="245"/>
      <c r="U31" s="237" t="s">
        <v>157</v>
      </c>
      <c r="V31" s="244"/>
      <c r="W31" s="236" t="s">
        <v>156</v>
      </c>
      <c r="X31" s="243" t="s">
        <v>152</v>
      </c>
      <c r="Y31" s="236"/>
      <c r="Z31" s="243">
        <v>1</v>
      </c>
      <c r="AB31" s="230"/>
    </row>
    <row r="32" spans="2:28">
      <c r="B32" s="238">
        <v>27</v>
      </c>
      <c r="C32" s="246" t="s">
        <v>173</v>
      </c>
      <c r="D32" s="239" t="str">
        <f t="shared" si="0"/>
        <v>x</v>
      </c>
      <c r="E32" s="238" t="s">
        <v>159</v>
      </c>
      <c r="F32" s="244"/>
      <c r="G32" s="238" t="s">
        <v>148</v>
      </c>
      <c r="H32" s="244"/>
      <c r="I32" s="237" t="s">
        <v>157</v>
      </c>
      <c r="J32" s="244"/>
      <c r="K32" s="236" t="s">
        <v>156</v>
      </c>
      <c r="L32" s="246">
        <v>2</v>
      </c>
      <c r="N32" s="245"/>
      <c r="O32" s="238" t="s">
        <v>148</v>
      </c>
      <c r="P32" s="245"/>
      <c r="Q32" s="236"/>
      <c r="R32" s="245"/>
      <c r="S32" s="238" t="s">
        <v>148</v>
      </c>
      <c r="T32" s="245"/>
      <c r="U32" s="237" t="s">
        <v>157</v>
      </c>
      <c r="V32" s="244"/>
      <c r="W32" s="236" t="s">
        <v>156</v>
      </c>
      <c r="X32" s="243" t="s">
        <v>152</v>
      </c>
      <c r="Y32" s="236"/>
      <c r="Z32" s="243">
        <v>2</v>
      </c>
      <c r="AB32" s="230"/>
    </row>
    <row r="33" spans="2:28">
      <c r="B33" s="238">
        <v>28</v>
      </c>
      <c r="C33" s="246" t="s">
        <v>172</v>
      </c>
      <c r="D33" s="239" t="str">
        <f t="shared" si="0"/>
        <v>aa</v>
      </c>
      <c r="E33" s="238" t="s">
        <v>159</v>
      </c>
      <c r="F33" s="244"/>
      <c r="G33" s="238" t="s">
        <v>148</v>
      </c>
      <c r="H33" s="244"/>
      <c r="I33" s="237" t="s">
        <v>157</v>
      </c>
      <c r="J33" s="244"/>
      <c r="K33" s="236" t="s">
        <v>156</v>
      </c>
      <c r="L33" s="246">
        <v>3</v>
      </c>
      <c r="N33" s="245"/>
      <c r="O33" s="238" t="s">
        <v>148</v>
      </c>
      <c r="P33" s="245"/>
      <c r="Q33" s="236"/>
      <c r="R33" s="245"/>
      <c r="S33" s="238" t="s">
        <v>148</v>
      </c>
      <c r="T33" s="245"/>
      <c r="U33" s="237" t="s">
        <v>157</v>
      </c>
      <c r="V33" s="244"/>
      <c r="W33" s="236" t="s">
        <v>156</v>
      </c>
      <c r="X33" s="243" t="s">
        <v>152</v>
      </c>
      <c r="Y33" s="236"/>
      <c r="Z33" s="243">
        <v>3</v>
      </c>
      <c r="AB33" s="230"/>
    </row>
    <row r="34" spans="2:28">
      <c r="B34" s="238">
        <v>29</v>
      </c>
      <c r="C34" s="246" t="s">
        <v>171</v>
      </c>
      <c r="D34" s="239" t="str">
        <f t="shared" si="0"/>
        <v>ab</v>
      </c>
      <c r="E34" s="238" t="s">
        <v>159</v>
      </c>
      <c r="F34" s="244"/>
      <c r="G34" s="238" t="s">
        <v>148</v>
      </c>
      <c r="H34" s="244"/>
      <c r="I34" s="237" t="s">
        <v>157</v>
      </c>
      <c r="J34" s="244"/>
      <c r="K34" s="236" t="s">
        <v>156</v>
      </c>
      <c r="L34" s="246">
        <v>4</v>
      </c>
      <c r="N34" s="245"/>
      <c r="O34" s="238" t="s">
        <v>148</v>
      </c>
      <c r="P34" s="245"/>
      <c r="Q34" s="236"/>
      <c r="R34" s="245"/>
      <c r="S34" s="238" t="s">
        <v>148</v>
      </c>
      <c r="T34" s="245"/>
      <c r="U34" s="237" t="s">
        <v>157</v>
      </c>
      <c r="V34" s="244"/>
      <c r="W34" s="236" t="s">
        <v>156</v>
      </c>
      <c r="X34" s="243" t="s">
        <v>152</v>
      </c>
      <c r="Y34" s="236"/>
      <c r="Z34" s="243">
        <v>4</v>
      </c>
      <c r="AB34" s="230"/>
    </row>
    <row r="35" spans="2:28">
      <c r="B35" s="238">
        <v>30</v>
      </c>
      <c r="C35" s="246" t="s">
        <v>170</v>
      </c>
      <c r="D35" s="239" t="str">
        <f t="shared" si="0"/>
        <v>ac</v>
      </c>
      <c r="E35" s="238" t="s">
        <v>159</v>
      </c>
      <c r="F35" s="244"/>
      <c r="G35" s="238" t="s">
        <v>148</v>
      </c>
      <c r="H35" s="244"/>
      <c r="I35" s="237" t="s">
        <v>157</v>
      </c>
      <c r="J35" s="244"/>
      <c r="K35" s="236" t="s">
        <v>156</v>
      </c>
      <c r="L35" s="246">
        <v>5</v>
      </c>
      <c r="N35" s="245"/>
      <c r="O35" s="238" t="s">
        <v>148</v>
      </c>
      <c r="P35" s="245"/>
      <c r="Q35" s="236"/>
      <c r="R35" s="245"/>
      <c r="S35" s="238" t="s">
        <v>148</v>
      </c>
      <c r="T35" s="245"/>
      <c r="U35" s="237" t="s">
        <v>147</v>
      </c>
      <c r="V35" s="244"/>
      <c r="W35" s="236" t="s">
        <v>156</v>
      </c>
      <c r="X35" s="243" t="s">
        <v>152</v>
      </c>
      <c r="Y35" s="236"/>
      <c r="Z35" s="243">
        <v>5</v>
      </c>
      <c r="AB35" s="230"/>
    </row>
    <row r="36" spans="2:28">
      <c r="B36" s="238">
        <v>31</v>
      </c>
      <c r="C36" s="246" t="s">
        <v>169</v>
      </c>
      <c r="D36" s="239" t="str">
        <f t="shared" si="0"/>
        <v>ad</v>
      </c>
      <c r="E36" s="238" t="s">
        <v>159</v>
      </c>
      <c r="F36" s="244"/>
      <c r="G36" s="238" t="s">
        <v>148</v>
      </c>
      <c r="H36" s="244"/>
      <c r="I36" s="237" t="s">
        <v>157</v>
      </c>
      <c r="J36" s="244"/>
      <c r="K36" s="236" t="s">
        <v>156</v>
      </c>
      <c r="L36" s="246">
        <v>6</v>
      </c>
      <c r="N36" s="245"/>
      <c r="O36" s="238" t="s">
        <v>148</v>
      </c>
      <c r="P36" s="245"/>
      <c r="Q36" s="236"/>
      <c r="R36" s="245"/>
      <c r="S36" s="238" t="s">
        <v>148</v>
      </c>
      <c r="T36" s="245"/>
      <c r="U36" s="237" t="s">
        <v>157</v>
      </c>
      <c r="V36" s="244"/>
      <c r="W36" s="236" t="s">
        <v>156</v>
      </c>
      <c r="X36" s="243" t="s">
        <v>152</v>
      </c>
      <c r="Y36" s="236"/>
      <c r="Z36" s="243">
        <v>6</v>
      </c>
      <c r="AB36" s="230"/>
    </row>
    <row r="37" spans="2:28">
      <c r="B37" s="238">
        <v>32</v>
      </c>
      <c r="C37" s="246" t="s">
        <v>168</v>
      </c>
      <c r="D37" s="239" t="str">
        <f t="shared" si="0"/>
        <v>ae</v>
      </c>
      <c r="E37" s="238" t="s">
        <v>159</v>
      </c>
      <c r="F37" s="244"/>
      <c r="G37" s="238" t="s">
        <v>155</v>
      </c>
      <c r="H37" s="244"/>
      <c r="I37" s="237" t="s">
        <v>157</v>
      </c>
      <c r="J37" s="244"/>
      <c r="K37" s="236" t="s">
        <v>156</v>
      </c>
      <c r="L37" s="246">
        <v>7</v>
      </c>
      <c r="N37" s="245"/>
      <c r="O37" s="238" t="s">
        <v>148</v>
      </c>
      <c r="P37" s="245"/>
      <c r="Q37" s="236"/>
      <c r="R37" s="245"/>
      <c r="S37" s="238" t="s">
        <v>148</v>
      </c>
      <c r="T37" s="245"/>
      <c r="U37" s="237" t="s">
        <v>157</v>
      </c>
      <c r="V37" s="244"/>
      <c r="W37" s="236" t="s">
        <v>156</v>
      </c>
      <c r="X37" s="243" t="s">
        <v>149</v>
      </c>
      <c r="Y37" s="236"/>
      <c r="Z37" s="243">
        <v>7</v>
      </c>
      <c r="AB37" s="230"/>
    </row>
    <row r="38" spans="2:28">
      <c r="B38" s="238">
        <v>33</v>
      </c>
      <c r="C38" s="246" t="s">
        <v>167</v>
      </c>
      <c r="D38" s="239" t="str">
        <f t="shared" si="0"/>
        <v>af</v>
      </c>
      <c r="E38" s="238" t="s">
        <v>159</v>
      </c>
      <c r="F38" s="244"/>
      <c r="G38" s="238" t="s">
        <v>148</v>
      </c>
      <c r="H38" s="244"/>
      <c r="I38" s="237" t="s">
        <v>157</v>
      </c>
      <c r="J38" s="244"/>
      <c r="K38" s="236" t="s">
        <v>156</v>
      </c>
      <c r="L38" s="246">
        <v>8</v>
      </c>
      <c r="N38" s="245"/>
      <c r="O38" s="238" t="s">
        <v>148</v>
      </c>
      <c r="P38" s="245"/>
      <c r="Q38" s="236"/>
      <c r="R38" s="245"/>
      <c r="S38" s="238" t="s">
        <v>148</v>
      </c>
      <c r="T38" s="245"/>
      <c r="U38" s="237" t="s">
        <v>157</v>
      </c>
      <c r="V38" s="244"/>
      <c r="W38" s="236" t="s">
        <v>145</v>
      </c>
      <c r="X38" s="243" t="s">
        <v>152</v>
      </c>
      <c r="Y38" s="236"/>
      <c r="Z38" s="243">
        <v>8</v>
      </c>
      <c r="AB38" s="230"/>
    </row>
    <row r="39" spans="2:28">
      <c r="B39" s="238">
        <v>34</v>
      </c>
      <c r="C39" s="242" t="s">
        <v>166</v>
      </c>
      <c r="D39" s="239"/>
      <c r="E39" s="238" t="s">
        <v>159</v>
      </c>
      <c r="F39" s="232"/>
      <c r="G39" s="238" t="s">
        <v>150</v>
      </c>
      <c r="H39" s="232"/>
      <c r="I39" s="237" t="s">
        <v>157</v>
      </c>
      <c r="J39" s="232">
        <v>0</v>
      </c>
      <c r="K39" s="236" t="s">
        <v>156</v>
      </c>
      <c r="L39" s="231" t="str">
        <f>IF(OR(F39="",H39=""),"",(H39+IF(F39&gt;H39,1,0)-F39-J39)*24)</f>
        <v/>
      </c>
      <c r="N39" s="235">
        <f>$N$6</f>
        <v>0.29166666666666669</v>
      </c>
      <c r="O39" s="228" t="s">
        <v>148</v>
      </c>
      <c r="P39" s="235">
        <f>$P$6</f>
        <v>0.83333333333333337</v>
      </c>
      <c r="R39" s="234" t="str">
        <f t="shared" ref="R39:R47" si="8">IF(F39="","",IF(F39&lt;N39,N39,IF(F39&gt;=P39,"",F39)))</f>
        <v/>
      </c>
      <c r="S39" s="228" t="s">
        <v>148</v>
      </c>
      <c r="T39" s="234" t="str">
        <f t="shared" ref="T39:T47" si="9">IF(H39="","",IF(H39&gt;F39,IF(H39&lt;P39,H39,P39),P39))</f>
        <v/>
      </c>
      <c r="U39" s="233" t="s">
        <v>157</v>
      </c>
      <c r="V39" s="232">
        <v>0</v>
      </c>
      <c r="W39" s="227" t="s">
        <v>156</v>
      </c>
      <c r="X39" s="231" t="str">
        <f>IF(R39="","",IF((T39+IF(R39&gt;T39,1,0)-R39-V39)*24=0,"",(T39+IF(R39&gt;T39,1,0)-R39-V39)*24))</f>
        <v/>
      </c>
      <c r="Z39" s="231" t="str">
        <f t="shared" ref="Z39:Z47" si="10">IF(X39="",L39,IF(OR(L39-X39=0,L39-X39&lt;0),"-",L39-X39))</f>
        <v/>
      </c>
      <c r="AB39" s="230"/>
    </row>
    <row r="40" spans="2:28">
      <c r="B40" s="238"/>
      <c r="C40" s="241" t="s">
        <v>152</v>
      </c>
      <c r="D40" s="239"/>
      <c r="E40" s="238" t="s">
        <v>159</v>
      </c>
      <c r="F40" s="232"/>
      <c r="G40" s="238" t="s">
        <v>148</v>
      </c>
      <c r="H40" s="232"/>
      <c r="I40" s="237" t="s">
        <v>157</v>
      </c>
      <c r="J40" s="232">
        <v>0</v>
      </c>
      <c r="K40" s="236" t="s">
        <v>156</v>
      </c>
      <c r="L40" s="231" t="str">
        <f>IF(OR(F40="",H40=""),"",(H40+IF(F40&gt;H40,1,0)-F40-J40)*24)</f>
        <v/>
      </c>
      <c r="N40" s="235">
        <f>$N$6</f>
        <v>0.29166666666666669</v>
      </c>
      <c r="O40" s="228" t="s">
        <v>148</v>
      </c>
      <c r="P40" s="235">
        <f>$P$6</f>
        <v>0.83333333333333337</v>
      </c>
      <c r="R40" s="234" t="str">
        <f t="shared" si="8"/>
        <v/>
      </c>
      <c r="S40" s="228" t="s">
        <v>148</v>
      </c>
      <c r="T40" s="234" t="str">
        <f t="shared" si="9"/>
        <v/>
      </c>
      <c r="U40" s="233" t="s">
        <v>157</v>
      </c>
      <c r="V40" s="232">
        <v>0</v>
      </c>
      <c r="W40" s="227" t="s">
        <v>156</v>
      </c>
      <c r="X40" s="231" t="str">
        <f>IF(R40="","",IF((T40+IF(R40&gt;T40,1,0)-R40-V40)*24=0,"",(T40+IF(R40&gt;T40,1,0)-R40-V40)*24))</f>
        <v/>
      </c>
      <c r="Z40" s="231" t="str">
        <f t="shared" si="10"/>
        <v/>
      </c>
      <c r="AB40" s="230"/>
    </row>
    <row r="41" spans="2:28">
      <c r="B41" s="238"/>
      <c r="C41" s="240" t="s">
        <v>152</v>
      </c>
      <c r="D41" s="239" t="str">
        <f>C39</f>
        <v>ag</v>
      </c>
      <c r="E41" s="238" t="s">
        <v>159</v>
      </c>
      <c r="F41" s="232" t="s">
        <v>152</v>
      </c>
      <c r="G41" s="238" t="s">
        <v>148</v>
      </c>
      <c r="H41" s="232" t="s">
        <v>152</v>
      </c>
      <c r="I41" s="237" t="s">
        <v>157</v>
      </c>
      <c r="J41" s="232" t="s">
        <v>152</v>
      </c>
      <c r="K41" s="236" t="s">
        <v>156</v>
      </c>
      <c r="L41" s="231" t="str">
        <f>IF(OR(L39="",L40=""),"",L39+L40)</f>
        <v/>
      </c>
      <c r="N41" s="235" t="s">
        <v>152</v>
      </c>
      <c r="O41" s="228" t="s">
        <v>148</v>
      </c>
      <c r="P41" s="235" t="s">
        <v>152</v>
      </c>
      <c r="R41" s="234" t="str">
        <f t="shared" si="8"/>
        <v/>
      </c>
      <c r="S41" s="228" t="s">
        <v>148</v>
      </c>
      <c r="T41" s="234" t="str">
        <f t="shared" si="9"/>
        <v>-</v>
      </c>
      <c r="U41" s="233" t="s">
        <v>157</v>
      </c>
      <c r="V41" s="232" t="s">
        <v>146</v>
      </c>
      <c r="W41" s="227" t="s">
        <v>156</v>
      </c>
      <c r="X41" s="231" t="str">
        <f>IF(OR(X39="",X40=""),"",X39+X40)</f>
        <v/>
      </c>
      <c r="Z41" s="231" t="str">
        <f t="shared" si="10"/>
        <v/>
      </c>
      <c r="AB41" s="230" t="s">
        <v>165</v>
      </c>
    </row>
    <row r="42" spans="2:28">
      <c r="B42" s="238"/>
      <c r="C42" s="242" t="s">
        <v>164</v>
      </c>
      <c r="D42" s="239"/>
      <c r="E42" s="238" t="s">
        <v>163</v>
      </c>
      <c r="F42" s="232"/>
      <c r="G42" s="238" t="s">
        <v>148</v>
      </c>
      <c r="H42" s="232"/>
      <c r="I42" s="237" t="s">
        <v>162</v>
      </c>
      <c r="J42" s="232">
        <v>0</v>
      </c>
      <c r="K42" s="236" t="s">
        <v>156</v>
      </c>
      <c r="L42" s="231" t="str">
        <f>IF(OR(F42="",H42=""),"",(H42+IF(F42&gt;H42,1,0)-F42-J42)*24)</f>
        <v/>
      </c>
      <c r="N42" s="235">
        <f>$N$6</f>
        <v>0.29166666666666669</v>
      </c>
      <c r="O42" s="228" t="s">
        <v>148</v>
      </c>
      <c r="P42" s="235">
        <f>$P$6</f>
        <v>0.83333333333333337</v>
      </c>
      <c r="R42" s="234" t="str">
        <f t="shared" si="8"/>
        <v/>
      </c>
      <c r="S42" s="228" t="s">
        <v>148</v>
      </c>
      <c r="T42" s="234" t="str">
        <f t="shared" si="9"/>
        <v/>
      </c>
      <c r="U42" s="233" t="s">
        <v>157</v>
      </c>
      <c r="V42" s="232">
        <v>0</v>
      </c>
      <c r="W42" s="227" t="s">
        <v>156</v>
      </c>
      <c r="X42" s="231" t="str">
        <f>IF(R42="","",IF((T42+IF(R42&gt;T42,1,0)-R42-V42)*24=0,"",(T42+IF(R42&gt;T42,1,0)-R42-V42)*24))</f>
        <v/>
      </c>
      <c r="Z42" s="231" t="str">
        <f t="shared" si="10"/>
        <v/>
      </c>
      <c r="AB42" s="230"/>
    </row>
    <row r="43" spans="2:28">
      <c r="B43" s="238">
        <v>35</v>
      </c>
      <c r="C43" s="241" t="s">
        <v>152</v>
      </c>
      <c r="D43" s="239"/>
      <c r="E43" s="238" t="s">
        <v>159</v>
      </c>
      <c r="F43" s="232"/>
      <c r="G43" s="238" t="s">
        <v>148</v>
      </c>
      <c r="H43" s="232"/>
      <c r="I43" s="237" t="s">
        <v>157</v>
      </c>
      <c r="J43" s="232">
        <v>0</v>
      </c>
      <c r="K43" s="236" t="s">
        <v>156</v>
      </c>
      <c r="L43" s="231" t="str">
        <f>IF(OR(F43="",H43=""),"",(H43+IF(F43&gt;H43,1,0)-F43-J43)*24)</f>
        <v/>
      </c>
      <c r="N43" s="235">
        <f>$N$6</f>
        <v>0.29166666666666669</v>
      </c>
      <c r="O43" s="228" t="s">
        <v>148</v>
      </c>
      <c r="P43" s="235">
        <f>$P$6</f>
        <v>0.83333333333333337</v>
      </c>
      <c r="R43" s="234" t="str">
        <f t="shared" si="8"/>
        <v/>
      </c>
      <c r="S43" s="228" t="s">
        <v>148</v>
      </c>
      <c r="T43" s="234" t="str">
        <f t="shared" si="9"/>
        <v/>
      </c>
      <c r="U43" s="233" t="s">
        <v>157</v>
      </c>
      <c r="V43" s="232">
        <v>0</v>
      </c>
      <c r="W43" s="227" t="s">
        <v>156</v>
      </c>
      <c r="X43" s="231" t="str">
        <f>IF(R43="","",IF((T43+IF(R43&gt;T43,1,0)-R43-V43)*24=0,"",(T43+IF(R43&gt;T43,1,0)-R43-V43)*24))</f>
        <v/>
      </c>
      <c r="Z43" s="231" t="str">
        <f t="shared" si="10"/>
        <v/>
      </c>
      <c r="AB43" s="230"/>
    </row>
    <row r="44" spans="2:28">
      <c r="B44" s="238"/>
      <c r="C44" s="240" t="s">
        <v>152</v>
      </c>
      <c r="D44" s="239" t="str">
        <f>C42</f>
        <v>ah</v>
      </c>
      <c r="E44" s="238" t="s">
        <v>159</v>
      </c>
      <c r="F44" s="232" t="s">
        <v>152</v>
      </c>
      <c r="G44" s="238" t="s">
        <v>155</v>
      </c>
      <c r="H44" s="232" t="s">
        <v>151</v>
      </c>
      <c r="I44" s="237" t="s">
        <v>157</v>
      </c>
      <c r="J44" s="232" t="s">
        <v>152</v>
      </c>
      <c r="K44" s="236" t="s">
        <v>156</v>
      </c>
      <c r="L44" s="231" t="str">
        <f>IF(OR(L42="",L43=""),"",L42+L43)</f>
        <v/>
      </c>
      <c r="N44" s="235" t="s">
        <v>152</v>
      </c>
      <c r="O44" s="228" t="s">
        <v>155</v>
      </c>
      <c r="P44" s="235" t="s">
        <v>152</v>
      </c>
      <c r="R44" s="234" t="str">
        <f t="shared" si="8"/>
        <v/>
      </c>
      <c r="S44" s="228" t="s">
        <v>148</v>
      </c>
      <c r="T44" s="234" t="str">
        <f t="shared" si="9"/>
        <v>-</v>
      </c>
      <c r="U44" s="233" t="s">
        <v>162</v>
      </c>
      <c r="V44" s="232" t="s">
        <v>146</v>
      </c>
      <c r="W44" s="227" t="s">
        <v>156</v>
      </c>
      <c r="X44" s="231" t="str">
        <f>IF(OR(X42="",X43=""),"",X42+X43)</f>
        <v/>
      </c>
      <c r="Z44" s="231" t="str">
        <f t="shared" si="10"/>
        <v/>
      </c>
      <c r="AB44" s="230" t="s">
        <v>161</v>
      </c>
    </row>
    <row r="45" spans="2:28">
      <c r="B45" s="238"/>
      <c r="C45" s="242" t="s">
        <v>160</v>
      </c>
      <c r="D45" s="239"/>
      <c r="E45" s="238" t="s">
        <v>159</v>
      </c>
      <c r="F45" s="232"/>
      <c r="G45" s="238" t="s">
        <v>148</v>
      </c>
      <c r="H45" s="232"/>
      <c r="I45" s="237" t="s">
        <v>147</v>
      </c>
      <c r="J45" s="232">
        <v>0</v>
      </c>
      <c r="K45" s="236" t="s">
        <v>156</v>
      </c>
      <c r="L45" s="231" t="str">
        <f>IF(OR(F45="",H45=""),"",(H45+IF(F45&gt;H45,1,0)-F45-J45)*24)</f>
        <v/>
      </c>
      <c r="N45" s="235">
        <f>$N$6</f>
        <v>0.29166666666666669</v>
      </c>
      <c r="O45" s="228" t="s">
        <v>148</v>
      </c>
      <c r="P45" s="235">
        <f>$P$6</f>
        <v>0.83333333333333337</v>
      </c>
      <c r="R45" s="234" t="str">
        <f t="shared" si="8"/>
        <v/>
      </c>
      <c r="S45" s="228" t="s">
        <v>155</v>
      </c>
      <c r="T45" s="234" t="str">
        <f t="shared" si="9"/>
        <v/>
      </c>
      <c r="U45" s="233" t="s">
        <v>157</v>
      </c>
      <c r="V45" s="232">
        <v>0</v>
      </c>
      <c r="W45" s="227" t="s">
        <v>156</v>
      </c>
      <c r="X45" s="231" t="str">
        <f>IF(R45="","",IF((T45+IF(R45&gt;T45,1,0)-R45-V45)*24=0,"",(T45+IF(R45&gt;T45,1,0)-R45-V45)*24))</f>
        <v/>
      </c>
      <c r="Z45" s="231" t="str">
        <f t="shared" si="10"/>
        <v/>
      </c>
      <c r="AB45" s="230"/>
    </row>
    <row r="46" spans="2:28">
      <c r="B46" s="238">
        <v>36</v>
      </c>
      <c r="C46" s="241" t="s">
        <v>152</v>
      </c>
      <c r="D46" s="239"/>
      <c r="E46" s="238" t="s">
        <v>158</v>
      </c>
      <c r="F46" s="232"/>
      <c r="G46" s="238" t="s">
        <v>155</v>
      </c>
      <c r="H46" s="232"/>
      <c r="I46" s="237" t="s">
        <v>157</v>
      </c>
      <c r="J46" s="232">
        <v>0</v>
      </c>
      <c r="K46" s="236" t="s">
        <v>156</v>
      </c>
      <c r="L46" s="231" t="str">
        <f>IF(OR(F46="",H46=""),"",(H46+IF(F46&gt;H46,1,0)-F46-J46)*24)</f>
        <v/>
      </c>
      <c r="N46" s="235">
        <f>$N$6</f>
        <v>0.29166666666666669</v>
      </c>
      <c r="O46" s="228" t="s">
        <v>155</v>
      </c>
      <c r="P46" s="235">
        <f>$P$6</f>
        <v>0.83333333333333337</v>
      </c>
      <c r="R46" s="234" t="str">
        <f t="shared" si="8"/>
        <v/>
      </c>
      <c r="S46" s="228" t="s">
        <v>154</v>
      </c>
      <c r="T46" s="234" t="str">
        <f t="shared" si="9"/>
        <v/>
      </c>
      <c r="U46" s="233" t="s">
        <v>147</v>
      </c>
      <c r="V46" s="232">
        <v>0</v>
      </c>
      <c r="W46" s="227" t="s">
        <v>145</v>
      </c>
      <c r="X46" s="231" t="str">
        <f>IF(R46="","",IF((T46+IF(R46&gt;T46,1,0)-R46-V46)*24=0,"",(T46+IF(R46&gt;T46,1,0)-R46-V46)*24))</f>
        <v/>
      </c>
      <c r="Z46" s="231" t="str">
        <f t="shared" si="10"/>
        <v/>
      </c>
      <c r="AB46" s="230"/>
    </row>
    <row r="47" spans="2:28">
      <c r="B47" s="238"/>
      <c r="C47" s="240" t="s">
        <v>152</v>
      </c>
      <c r="D47" s="239" t="str">
        <f>C45</f>
        <v>ai</v>
      </c>
      <c r="E47" s="238" t="s">
        <v>153</v>
      </c>
      <c r="F47" s="232" t="s">
        <v>152</v>
      </c>
      <c r="G47" s="238" t="s">
        <v>150</v>
      </c>
      <c r="H47" s="232" t="s">
        <v>149</v>
      </c>
      <c r="I47" s="237" t="s">
        <v>147</v>
      </c>
      <c r="J47" s="232" t="s">
        <v>151</v>
      </c>
      <c r="K47" s="236" t="s">
        <v>145</v>
      </c>
      <c r="L47" s="231" t="str">
        <f>IF(OR(L45="",L46=""),"",L45+L46)</f>
        <v/>
      </c>
      <c r="N47" s="235" t="s">
        <v>149</v>
      </c>
      <c r="O47" s="228" t="s">
        <v>150</v>
      </c>
      <c r="P47" s="235" t="s">
        <v>149</v>
      </c>
      <c r="R47" s="234" t="str">
        <f t="shared" si="8"/>
        <v/>
      </c>
      <c r="S47" s="228" t="s">
        <v>148</v>
      </c>
      <c r="T47" s="234" t="str">
        <f t="shared" si="9"/>
        <v>-</v>
      </c>
      <c r="U47" s="233" t="s">
        <v>147</v>
      </c>
      <c r="V47" s="232" t="s">
        <v>146</v>
      </c>
      <c r="W47" s="227" t="s">
        <v>145</v>
      </c>
      <c r="X47" s="231" t="str">
        <f>IF(OR(X45="",X46=""),"",X45+X46)</f>
        <v/>
      </c>
      <c r="Z47" s="231" t="str">
        <f t="shared" si="10"/>
        <v/>
      </c>
      <c r="AB47" s="230" t="s">
        <v>144</v>
      </c>
    </row>
    <row r="49" spans="3:4">
      <c r="C49" s="229" t="s">
        <v>143</v>
      </c>
      <c r="D49" s="229"/>
    </row>
    <row r="50" spans="3:4">
      <c r="C50" s="229" t="s">
        <v>142</v>
      </c>
      <c r="D50" s="229"/>
    </row>
    <row r="51" spans="3:4">
      <c r="C51" s="229" t="s">
        <v>141</v>
      </c>
      <c r="D51" s="229"/>
    </row>
    <row r="52" spans="3:4">
      <c r="C52" s="229" t="s">
        <v>140</v>
      </c>
      <c r="D52" s="229"/>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2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6"/>
  <sheetViews>
    <sheetView zoomScale="70" zoomScaleNormal="70" workbookViewId="0"/>
  </sheetViews>
  <sheetFormatPr defaultRowHeight="18.75"/>
  <cols>
    <col min="1" max="1" width="1.375" style="253" customWidth="1"/>
    <col min="2" max="3" width="9" style="253"/>
    <col min="4" max="4" width="40.625" style="253" customWidth="1"/>
    <col min="5" max="16384" width="9" style="253"/>
  </cols>
  <sheetData>
    <row r="1" spans="2:11">
      <c r="B1" s="253" t="s">
        <v>216</v>
      </c>
      <c r="D1" s="254"/>
      <c r="E1" s="254"/>
      <c r="F1" s="254"/>
    </row>
    <row r="2" spans="2:11" s="256" customFormat="1" ht="20.25" customHeight="1">
      <c r="B2" s="255" t="s">
        <v>217</v>
      </c>
      <c r="C2" s="255"/>
      <c r="D2" s="254"/>
      <c r="E2" s="254"/>
      <c r="F2" s="254"/>
    </row>
    <row r="3" spans="2:11" s="256" customFormat="1" ht="20.25" customHeight="1">
      <c r="B3" s="255"/>
      <c r="C3" s="255"/>
      <c r="D3" s="254"/>
      <c r="E3" s="254"/>
      <c r="F3" s="254"/>
    </row>
    <row r="4" spans="2:11" s="258" customFormat="1" ht="20.25" customHeight="1">
      <c r="B4" s="257"/>
      <c r="C4" s="254" t="s">
        <v>218</v>
      </c>
      <c r="D4" s="254"/>
      <c r="F4" s="665" t="s">
        <v>219</v>
      </c>
      <c r="G4" s="665"/>
      <c r="H4" s="665"/>
      <c r="I4" s="665"/>
      <c r="J4" s="665"/>
      <c r="K4" s="665"/>
    </row>
    <row r="5" spans="2:11" s="258" customFormat="1" ht="20.25" customHeight="1">
      <c r="B5" s="259"/>
      <c r="C5" s="254" t="s">
        <v>220</v>
      </c>
      <c r="D5" s="254"/>
      <c r="F5" s="665"/>
      <c r="G5" s="665"/>
      <c r="H5" s="665"/>
      <c r="I5" s="665"/>
      <c r="J5" s="665"/>
      <c r="K5" s="665"/>
    </row>
    <row r="6" spans="2:11" s="256" customFormat="1" ht="20.25" customHeight="1">
      <c r="B6" s="260" t="s">
        <v>221</v>
      </c>
      <c r="C6" s="254"/>
      <c r="D6" s="254"/>
      <c r="E6" s="261"/>
      <c r="F6" s="262"/>
    </row>
    <row r="7" spans="2:11" s="256" customFormat="1" ht="20.25" customHeight="1">
      <c r="B7" s="255"/>
      <c r="C7" s="255"/>
      <c r="D7" s="254"/>
      <c r="E7" s="261"/>
      <c r="F7" s="262"/>
    </row>
    <row r="8" spans="2:11" s="256" customFormat="1" ht="20.25" customHeight="1">
      <c r="B8" s="254" t="s">
        <v>222</v>
      </c>
      <c r="C8" s="255"/>
      <c r="D8" s="254"/>
      <c r="E8" s="261"/>
      <c r="F8" s="262"/>
    </row>
    <row r="9" spans="2:11" s="256" customFormat="1" ht="20.25" customHeight="1">
      <c r="B9" s="255"/>
      <c r="C9" s="255"/>
      <c r="D9" s="254"/>
      <c r="E9" s="254"/>
      <c r="F9" s="254"/>
    </row>
    <row r="10" spans="2:11" s="256" customFormat="1" ht="20.25" customHeight="1">
      <c r="B10" s="254" t="s">
        <v>223</v>
      </c>
      <c r="C10" s="255"/>
      <c r="D10" s="254"/>
      <c r="E10" s="254"/>
      <c r="F10" s="254"/>
    </row>
    <row r="11" spans="2:11" s="256" customFormat="1" ht="20.25" customHeight="1">
      <c r="B11" s="254"/>
      <c r="C11" s="255"/>
      <c r="D11" s="254"/>
      <c r="E11" s="254"/>
      <c r="F11" s="254"/>
    </row>
    <row r="12" spans="2:11" s="256" customFormat="1" ht="20.25" customHeight="1">
      <c r="B12" s="254" t="s">
        <v>224</v>
      </c>
      <c r="C12" s="255"/>
      <c r="D12" s="254"/>
    </row>
    <row r="13" spans="2:11" s="256" customFormat="1" ht="20.25" customHeight="1">
      <c r="B13" s="254"/>
      <c r="C13" s="255"/>
      <c r="D13" s="254"/>
    </row>
    <row r="14" spans="2:11" s="256" customFormat="1" ht="20.25" customHeight="1">
      <c r="B14" s="254" t="s">
        <v>225</v>
      </c>
      <c r="C14" s="255"/>
      <c r="D14" s="254"/>
    </row>
    <row r="15" spans="2:11" s="256" customFormat="1" ht="20.25" customHeight="1">
      <c r="B15" s="254"/>
      <c r="C15" s="255"/>
      <c r="D15" s="254"/>
    </row>
    <row r="16" spans="2:11" s="256" customFormat="1" ht="20.25" customHeight="1">
      <c r="B16" s="254" t="s">
        <v>226</v>
      </c>
      <c r="C16" s="255"/>
      <c r="D16" s="254"/>
    </row>
    <row r="17" spans="2:4" s="256" customFormat="1" ht="20.25" customHeight="1">
      <c r="B17" s="254" t="s">
        <v>227</v>
      </c>
      <c r="C17" s="255"/>
      <c r="D17" s="254"/>
    </row>
    <row r="18" spans="2:4" s="256" customFormat="1" ht="20.25" customHeight="1">
      <c r="B18" s="254" t="s">
        <v>228</v>
      </c>
      <c r="C18" s="255"/>
      <c r="D18" s="254"/>
    </row>
    <row r="19" spans="2:4" s="256" customFormat="1" ht="20.25" customHeight="1">
      <c r="B19" s="254"/>
      <c r="C19" s="255"/>
      <c r="D19" s="254"/>
    </row>
    <row r="20" spans="2:4" s="256" customFormat="1" ht="20.25" customHeight="1">
      <c r="B20" s="254" t="s">
        <v>229</v>
      </c>
      <c r="C20" s="255"/>
      <c r="D20" s="254"/>
    </row>
    <row r="21" spans="2:4" s="256" customFormat="1" ht="20.25" customHeight="1">
      <c r="B21" s="254" t="s">
        <v>230</v>
      </c>
      <c r="C21" s="255"/>
      <c r="D21" s="254"/>
    </row>
    <row r="22" spans="2:4" s="256" customFormat="1" ht="20.25" customHeight="1">
      <c r="B22" s="254"/>
      <c r="C22" s="255"/>
      <c r="D22" s="254"/>
    </row>
    <row r="23" spans="2:4" s="256" customFormat="1" ht="20.25" customHeight="1">
      <c r="B23" s="254" t="s">
        <v>231</v>
      </c>
      <c r="C23" s="255"/>
      <c r="D23" s="254"/>
    </row>
    <row r="24" spans="2:4" s="256" customFormat="1" ht="20.25" customHeight="1">
      <c r="B24" s="254"/>
      <c r="C24" s="255"/>
      <c r="D24" s="254"/>
    </row>
    <row r="25" spans="2:4" s="256" customFormat="1" ht="17.25" customHeight="1">
      <c r="B25" s="254" t="s">
        <v>232</v>
      </c>
      <c r="C25" s="254"/>
      <c r="D25" s="254"/>
    </row>
    <row r="26" spans="2:4" s="256" customFormat="1" ht="17.25" customHeight="1">
      <c r="B26" s="254" t="s">
        <v>233</v>
      </c>
      <c r="C26" s="254"/>
      <c r="D26" s="254"/>
    </row>
    <row r="27" spans="2:4" s="256" customFormat="1" ht="17.25" customHeight="1">
      <c r="B27" s="254"/>
      <c r="C27" s="254"/>
      <c r="D27" s="254"/>
    </row>
    <row r="28" spans="2:4" s="256" customFormat="1" ht="17.25" customHeight="1">
      <c r="B28" s="254"/>
      <c r="C28" s="263" t="s">
        <v>234</v>
      </c>
      <c r="D28" s="263" t="s">
        <v>235</v>
      </c>
    </row>
    <row r="29" spans="2:4" s="256" customFormat="1" ht="17.25" customHeight="1">
      <c r="B29" s="254"/>
      <c r="C29" s="263">
        <v>1</v>
      </c>
      <c r="D29" s="264" t="s">
        <v>236</v>
      </c>
    </row>
    <row r="30" spans="2:4" s="256" customFormat="1" ht="17.25" customHeight="1">
      <c r="B30" s="254"/>
      <c r="C30" s="263">
        <v>2</v>
      </c>
      <c r="D30" s="264" t="s">
        <v>237</v>
      </c>
    </row>
    <row r="31" spans="2:4" s="256" customFormat="1" ht="17.25" customHeight="1">
      <c r="B31" s="254"/>
      <c r="C31" s="263">
        <v>3</v>
      </c>
      <c r="D31" s="264" t="s">
        <v>238</v>
      </c>
    </row>
    <row r="32" spans="2:4" s="256" customFormat="1" ht="17.25" customHeight="1">
      <c r="B32" s="254"/>
      <c r="C32" s="261"/>
      <c r="D32" s="262"/>
    </row>
    <row r="33" spans="2:51" s="256" customFormat="1" ht="17.25" customHeight="1">
      <c r="B33" s="254" t="s">
        <v>239</v>
      </c>
      <c r="C33" s="254"/>
      <c r="D33" s="254"/>
      <c r="E33" s="258"/>
      <c r="F33" s="258"/>
    </row>
    <row r="34" spans="2:51" s="256" customFormat="1" ht="17.25" customHeight="1">
      <c r="B34" s="254" t="s">
        <v>240</v>
      </c>
      <c r="C34" s="254"/>
      <c r="D34" s="254"/>
      <c r="E34" s="258"/>
      <c r="F34" s="258"/>
    </row>
    <row r="35" spans="2:51" s="256" customFormat="1" ht="17.25" customHeight="1">
      <c r="B35" s="254"/>
      <c r="C35" s="254"/>
      <c r="D35" s="254"/>
      <c r="E35" s="258"/>
      <c r="F35" s="258"/>
      <c r="G35" s="265"/>
      <c r="H35" s="265"/>
      <c r="J35" s="265"/>
      <c r="K35" s="265"/>
      <c r="L35" s="265"/>
      <c r="M35" s="265"/>
      <c r="N35" s="265"/>
      <c r="O35" s="265"/>
      <c r="R35" s="265"/>
      <c r="S35" s="265"/>
      <c r="T35" s="265"/>
      <c r="W35" s="265"/>
      <c r="X35" s="265"/>
      <c r="Y35" s="265"/>
    </row>
    <row r="36" spans="2:51" s="256" customFormat="1" ht="17.25" customHeight="1">
      <c r="B36" s="254"/>
      <c r="C36" s="263" t="s">
        <v>206</v>
      </c>
      <c r="D36" s="263" t="s">
        <v>241</v>
      </c>
      <c r="E36" s="258"/>
      <c r="F36" s="258"/>
      <c r="G36" s="265"/>
      <c r="H36" s="265"/>
      <c r="J36" s="265"/>
      <c r="K36" s="265"/>
      <c r="L36" s="265"/>
      <c r="M36" s="265"/>
      <c r="N36" s="265"/>
      <c r="O36" s="265"/>
      <c r="R36" s="265"/>
      <c r="S36" s="265"/>
      <c r="T36" s="265"/>
      <c r="W36" s="265"/>
      <c r="X36" s="265"/>
      <c r="Y36" s="265"/>
    </row>
    <row r="37" spans="2:51" s="256" customFormat="1" ht="17.25" customHeight="1">
      <c r="B37" s="254"/>
      <c r="C37" s="263" t="s">
        <v>242</v>
      </c>
      <c r="D37" s="264" t="s">
        <v>243</v>
      </c>
      <c r="E37" s="258"/>
      <c r="F37" s="258"/>
      <c r="G37" s="265"/>
      <c r="H37" s="265"/>
      <c r="J37" s="265"/>
      <c r="K37" s="265"/>
      <c r="L37" s="265"/>
      <c r="M37" s="265"/>
      <c r="N37" s="265"/>
      <c r="O37" s="265"/>
      <c r="R37" s="265"/>
      <c r="S37" s="265"/>
      <c r="T37" s="265"/>
      <c r="W37" s="265"/>
      <c r="X37" s="265"/>
      <c r="Y37" s="265"/>
    </row>
    <row r="38" spans="2:51" s="256" customFormat="1" ht="17.25" customHeight="1">
      <c r="B38" s="254"/>
      <c r="C38" s="263" t="s">
        <v>244</v>
      </c>
      <c r="D38" s="264" t="s">
        <v>245</v>
      </c>
      <c r="E38" s="258"/>
      <c r="F38" s="258"/>
      <c r="G38" s="265"/>
      <c r="H38" s="265"/>
      <c r="J38" s="265"/>
      <c r="K38" s="265"/>
      <c r="L38" s="265"/>
      <c r="M38" s="265"/>
      <c r="N38" s="265"/>
      <c r="O38" s="265"/>
      <c r="R38" s="265"/>
      <c r="S38" s="265"/>
      <c r="T38" s="265"/>
      <c r="W38" s="265"/>
      <c r="X38" s="265"/>
      <c r="Y38" s="265"/>
    </row>
    <row r="39" spans="2:51" s="256" customFormat="1" ht="17.25" customHeight="1">
      <c r="B39" s="254"/>
      <c r="C39" s="263" t="s">
        <v>246</v>
      </c>
      <c r="D39" s="264" t="s">
        <v>247</v>
      </c>
      <c r="E39" s="258"/>
      <c r="F39" s="258"/>
      <c r="G39" s="265"/>
      <c r="H39" s="265"/>
      <c r="J39" s="265"/>
      <c r="K39" s="265"/>
      <c r="L39" s="265"/>
      <c r="M39" s="265"/>
      <c r="N39" s="265"/>
      <c r="O39" s="265"/>
      <c r="R39" s="265"/>
      <c r="S39" s="265"/>
      <c r="T39" s="265"/>
      <c r="W39" s="265"/>
      <c r="X39" s="265"/>
      <c r="Y39" s="265"/>
    </row>
    <row r="40" spans="2:51" s="256" customFormat="1" ht="17.25" customHeight="1">
      <c r="B40" s="254"/>
      <c r="C40" s="263" t="s">
        <v>248</v>
      </c>
      <c r="D40" s="264" t="s">
        <v>249</v>
      </c>
      <c r="E40" s="258"/>
      <c r="F40" s="258"/>
      <c r="G40" s="265"/>
      <c r="H40" s="265"/>
      <c r="J40" s="265"/>
      <c r="K40" s="265"/>
      <c r="L40" s="265"/>
      <c r="M40" s="265"/>
      <c r="N40" s="265"/>
      <c r="O40" s="265"/>
      <c r="R40" s="265"/>
      <c r="S40" s="265"/>
      <c r="T40" s="265"/>
      <c r="W40" s="265"/>
      <c r="X40" s="265"/>
      <c r="Y40" s="265"/>
    </row>
    <row r="41" spans="2:51" s="256" customFormat="1" ht="17.25" customHeight="1">
      <c r="B41" s="254"/>
      <c r="C41" s="254"/>
      <c r="D41" s="254"/>
      <c r="E41" s="258"/>
      <c r="F41" s="258"/>
      <c r="G41" s="265"/>
      <c r="H41" s="265"/>
      <c r="J41" s="265"/>
      <c r="K41" s="265"/>
      <c r="L41" s="265"/>
      <c r="M41" s="265"/>
      <c r="N41" s="265"/>
      <c r="O41" s="265"/>
      <c r="R41" s="265"/>
      <c r="S41" s="265"/>
      <c r="T41" s="265"/>
      <c r="W41" s="265"/>
      <c r="X41" s="265"/>
      <c r="Y41" s="265"/>
    </row>
    <row r="42" spans="2:51" s="256" customFormat="1" ht="17.25" customHeight="1">
      <c r="B42" s="254"/>
      <c r="C42" s="266" t="s">
        <v>250</v>
      </c>
      <c r="D42" s="254"/>
      <c r="E42" s="258"/>
      <c r="F42" s="258"/>
      <c r="G42" s="265"/>
      <c r="H42" s="265"/>
      <c r="J42" s="265"/>
      <c r="K42" s="265"/>
      <c r="L42" s="265"/>
      <c r="M42" s="265"/>
      <c r="N42" s="265"/>
      <c r="O42" s="265"/>
      <c r="R42" s="265"/>
      <c r="S42" s="265"/>
      <c r="T42" s="265"/>
      <c r="W42" s="265"/>
      <c r="X42" s="265"/>
      <c r="Y42" s="265"/>
    </row>
    <row r="43" spans="2:51" s="256" customFormat="1" ht="17.25" customHeight="1">
      <c r="B43" s="258"/>
      <c r="C43" s="254" t="s">
        <v>251</v>
      </c>
      <c r="D43" s="258"/>
      <c r="E43" s="258"/>
      <c r="F43" s="266"/>
      <c r="G43" s="265"/>
      <c r="H43" s="265"/>
      <c r="J43" s="265"/>
      <c r="K43" s="265"/>
      <c r="L43" s="265"/>
      <c r="M43" s="265"/>
      <c r="N43" s="265"/>
      <c r="O43" s="265"/>
      <c r="R43" s="265"/>
      <c r="S43" s="265"/>
      <c r="T43" s="265"/>
      <c r="W43" s="265"/>
      <c r="X43" s="265"/>
      <c r="Y43" s="265"/>
    </row>
    <row r="44" spans="2:51" s="256" customFormat="1" ht="17.25" customHeight="1">
      <c r="B44" s="258"/>
      <c r="C44" s="254" t="s">
        <v>252</v>
      </c>
      <c r="D44" s="258"/>
      <c r="E44" s="258"/>
      <c r="F44" s="254"/>
      <c r="G44" s="265"/>
      <c r="H44" s="265"/>
      <c r="J44" s="265"/>
      <c r="K44" s="265"/>
      <c r="L44" s="265"/>
      <c r="M44" s="265"/>
      <c r="N44" s="265"/>
      <c r="O44" s="265"/>
      <c r="R44" s="265"/>
      <c r="S44" s="265"/>
      <c r="T44" s="265"/>
      <c r="W44" s="265"/>
      <c r="X44" s="265"/>
      <c r="Y44" s="265"/>
    </row>
    <row r="45" spans="2:51" s="256" customFormat="1" ht="17.25" customHeight="1">
      <c r="B45" s="254"/>
      <c r="C45" s="254"/>
      <c r="D45" s="254"/>
      <c r="E45" s="266"/>
      <c r="F45" s="265"/>
      <c r="G45" s="265"/>
      <c r="H45" s="265"/>
      <c r="J45" s="265"/>
      <c r="K45" s="265"/>
      <c r="L45" s="265"/>
      <c r="M45" s="265"/>
      <c r="N45" s="265"/>
      <c r="O45" s="265"/>
      <c r="R45" s="265"/>
      <c r="S45" s="265"/>
      <c r="T45" s="265"/>
      <c r="W45" s="265"/>
      <c r="X45" s="265"/>
      <c r="Y45" s="265"/>
    </row>
    <row r="46" spans="2:51" s="256" customFormat="1" ht="17.25" customHeight="1">
      <c r="B46" s="254" t="s">
        <v>253</v>
      </c>
      <c r="C46" s="254"/>
      <c r="D46" s="254"/>
    </row>
    <row r="47" spans="2:51" s="256" customFormat="1" ht="17.25" customHeight="1">
      <c r="B47" s="254" t="s">
        <v>254</v>
      </c>
      <c r="C47" s="254"/>
      <c r="D47" s="254"/>
      <c r="AH47" s="267"/>
      <c r="AI47" s="267"/>
      <c r="AJ47" s="267"/>
      <c r="AK47" s="267"/>
      <c r="AL47" s="267"/>
      <c r="AM47" s="267"/>
      <c r="AN47" s="267"/>
      <c r="AO47" s="267"/>
      <c r="AP47" s="267"/>
      <c r="AQ47" s="267"/>
      <c r="AR47" s="267"/>
      <c r="AS47" s="267"/>
    </row>
    <row r="48" spans="2:51" s="256" customFormat="1" ht="17.25" customHeight="1">
      <c r="B48" s="268" t="s">
        <v>255</v>
      </c>
      <c r="C48" s="258"/>
      <c r="D48" s="258"/>
      <c r="E48" s="269"/>
      <c r="F48" s="269"/>
      <c r="G48" s="269"/>
      <c r="H48" s="269"/>
      <c r="I48" s="269"/>
      <c r="J48" s="269"/>
      <c r="K48" s="269"/>
      <c r="L48" s="269"/>
      <c r="M48" s="269"/>
      <c r="N48" s="269"/>
      <c r="O48" s="270"/>
      <c r="P48" s="270"/>
      <c r="Q48" s="269"/>
      <c r="R48" s="270"/>
      <c r="S48" s="269"/>
      <c r="T48" s="269"/>
      <c r="U48" s="270"/>
      <c r="V48" s="267"/>
      <c r="W48" s="267"/>
      <c r="X48" s="267"/>
      <c r="Y48" s="269"/>
      <c r="Z48" s="269"/>
      <c r="AA48" s="269"/>
      <c r="AB48" s="269"/>
      <c r="AC48" s="267"/>
      <c r="AD48" s="269"/>
      <c r="AE48" s="270"/>
      <c r="AF48" s="270"/>
      <c r="AG48" s="270"/>
      <c r="AH48" s="270"/>
      <c r="AI48" s="271"/>
      <c r="AJ48" s="270"/>
      <c r="AK48" s="270"/>
      <c r="AL48" s="270"/>
      <c r="AM48" s="270"/>
      <c r="AN48" s="270"/>
      <c r="AO48" s="270"/>
      <c r="AP48" s="270"/>
      <c r="AQ48" s="270"/>
      <c r="AR48" s="270"/>
      <c r="AS48" s="270"/>
      <c r="AT48" s="270"/>
      <c r="AU48" s="270"/>
      <c r="AV48" s="270"/>
      <c r="AW48" s="270"/>
      <c r="AX48" s="270"/>
      <c r="AY48" s="271"/>
    </row>
    <row r="49" spans="2:50" s="256" customFormat="1" ht="17.25" customHeight="1">
      <c r="F49" s="267"/>
    </row>
    <row r="50" spans="2:50" s="256" customFormat="1" ht="17.25" customHeight="1">
      <c r="B50" s="254" t="s">
        <v>256</v>
      </c>
      <c r="C50" s="254"/>
    </row>
    <row r="51" spans="2:50" s="256" customFormat="1" ht="17.25" customHeight="1">
      <c r="B51" s="254"/>
      <c r="C51" s="254"/>
    </row>
    <row r="52" spans="2:50" s="256" customFormat="1" ht="17.25" customHeight="1">
      <c r="B52" s="254" t="s">
        <v>257</v>
      </c>
      <c r="C52" s="254"/>
    </row>
    <row r="53" spans="2:50" s="256" customFormat="1" ht="17.25" customHeight="1">
      <c r="B53" s="254" t="s">
        <v>258</v>
      </c>
      <c r="C53" s="254"/>
    </row>
    <row r="54" spans="2:50" s="256" customFormat="1" ht="17.25" customHeight="1">
      <c r="B54" s="254"/>
      <c r="C54" s="254"/>
    </row>
    <row r="55" spans="2:50" s="256" customFormat="1" ht="17.25" customHeight="1">
      <c r="B55" s="254" t="s">
        <v>259</v>
      </c>
      <c r="C55" s="254"/>
    </row>
    <row r="56" spans="2:50" s="256" customFormat="1" ht="17.25" customHeight="1">
      <c r="B56" s="254" t="s">
        <v>260</v>
      </c>
      <c r="C56" s="254"/>
    </row>
    <row r="57" spans="2:50" s="256" customFormat="1" ht="17.25" customHeight="1">
      <c r="B57" s="254"/>
      <c r="C57" s="254"/>
    </row>
    <row r="58" spans="2:50" s="256" customFormat="1" ht="17.25" customHeight="1">
      <c r="B58" s="254" t="s">
        <v>261</v>
      </c>
      <c r="C58" s="254"/>
      <c r="D58" s="254"/>
    </row>
    <row r="59" spans="2:50" s="256" customFormat="1" ht="17.25" customHeight="1">
      <c r="B59" s="254"/>
      <c r="C59" s="254"/>
      <c r="D59" s="254"/>
    </row>
    <row r="60" spans="2:50" s="256" customFormat="1" ht="17.25" customHeight="1">
      <c r="B60" s="258" t="s">
        <v>262</v>
      </c>
      <c r="C60" s="258"/>
      <c r="D60" s="254"/>
    </row>
    <row r="61" spans="2:50" s="256" customFormat="1" ht="17.25" customHeight="1">
      <c r="B61" s="258" t="s">
        <v>263</v>
      </c>
      <c r="C61" s="258"/>
      <c r="D61" s="254"/>
    </row>
    <row r="62" spans="2:50" s="256" customFormat="1" ht="17.25" customHeight="1">
      <c r="B62" s="258" t="s">
        <v>264</v>
      </c>
    </row>
    <row r="63" spans="2:50" s="256" customFormat="1" ht="17.25" customHeight="1">
      <c r="B63" s="258"/>
    </row>
    <row r="64" spans="2:50" s="256" customFormat="1" ht="17.25" customHeight="1">
      <c r="B64" s="256" t="s">
        <v>265</v>
      </c>
      <c r="E64" s="272"/>
      <c r="F64" s="272"/>
      <c r="G64" s="272"/>
      <c r="H64" s="272"/>
      <c r="I64" s="272"/>
      <c r="J64" s="272"/>
      <c r="K64" s="272"/>
      <c r="L64" s="273"/>
      <c r="M64" s="258" t="s">
        <v>266</v>
      </c>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row>
    <row r="65" spans="2:71" s="256" customFormat="1" ht="17.25" customHeight="1">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row>
    <row r="66" spans="2:71" s="256" customFormat="1" ht="17.25" customHeight="1">
      <c r="B66" s="256" t="s">
        <v>267</v>
      </c>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row>
    <row r="67" spans="2:71" s="256" customFormat="1" ht="17.25" customHeight="1">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row>
    <row r="68" spans="2:71" s="256" customFormat="1" ht="17.25" customHeight="1">
      <c r="B68" s="256" t="s">
        <v>268</v>
      </c>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row>
    <row r="69" spans="2:71" s="256" customFormat="1" ht="17.25" customHeight="1">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row>
    <row r="70" spans="2:71" s="256" customFormat="1" ht="17.25" customHeight="1">
      <c r="B70" s="256" t="s">
        <v>269</v>
      </c>
      <c r="BL70" s="274"/>
      <c r="BM70" s="275"/>
      <c r="BN70" s="274"/>
      <c r="BO70" s="274"/>
      <c r="BP70" s="274"/>
      <c r="BQ70" s="276"/>
      <c r="BR70" s="277"/>
      <c r="BS70" s="277"/>
    </row>
    <row r="71" spans="2:71" s="256" customFormat="1" ht="17.25" customHeight="1">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row>
    <row r="72" spans="2:71" ht="17.25" customHeight="1">
      <c r="B72" s="256" t="s">
        <v>270</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1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zoomScale="70" zoomScaleNormal="70" workbookViewId="0">
      <selection activeCell="D18" sqref="D18"/>
    </sheetView>
  </sheetViews>
  <sheetFormatPr defaultRowHeight="25.5"/>
  <cols>
    <col min="1" max="1" width="1.875" style="278" customWidth="1"/>
    <col min="2" max="2" width="11.5" style="278" customWidth="1"/>
    <col min="3" max="12" width="40.625" style="278" customWidth="1"/>
    <col min="13" max="16384" width="9" style="278"/>
  </cols>
  <sheetData>
    <row r="1" spans="2:12">
      <c r="B1" s="291" t="s">
        <v>305</v>
      </c>
      <c r="C1" s="291"/>
      <c r="D1" s="291"/>
    </row>
    <row r="2" spans="2:12">
      <c r="B2" s="291"/>
      <c r="C2" s="291"/>
      <c r="D2" s="291"/>
    </row>
    <row r="3" spans="2:12">
      <c r="B3" s="294" t="s">
        <v>304</v>
      </c>
      <c r="C3" s="294" t="s">
        <v>303</v>
      </c>
      <c r="D3" s="291"/>
    </row>
    <row r="4" spans="2:12">
      <c r="B4" s="293">
        <v>1</v>
      </c>
      <c r="C4" s="292" t="s">
        <v>136</v>
      </c>
      <c r="D4" s="291"/>
    </row>
    <row r="5" spans="2:12">
      <c r="B5" s="293">
        <v>2</v>
      </c>
      <c r="C5" s="292" t="s">
        <v>302</v>
      </c>
    </row>
    <row r="6" spans="2:12">
      <c r="B6" s="293">
        <v>3</v>
      </c>
      <c r="C6" s="292" t="s">
        <v>301</v>
      </c>
      <c r="D6" s="291"/>
    </row>
    <row r="7" spans="2:12">
      <c r="B7" s="293">
        <v>4</v>
      </c>
      <c r="C7" s="292" t="s">
        <v>300</v>
      </c>
      <c r="D7" s="291"/>
    </row>
    <row r="8" spans="2:12">
      <c r="B8" s="293">
        <v>5</v>
      </c>
      <c r="C8" s="292" t="s">
        <v>299</v>
      </c>
      <c r="D8" s="291"/>
    </row>
    <row r="9" spans="2:12">
      <c r="B9" s="293">
        <v>6</v>
      </c>
      <c r="C9" s="292" t="s">
        <v>287</v>
      </c>
      <c r="D9" s="291"/>
    </row>
    <row r="10" spans="2:12">
      <c r="B10" s="293">
        <v>7</v>
      </c>
      <c r="C10" s="292" t="s">
        <v>287</v>
      </c>
      <c r="D10" s="291"/>
    </row>
    <row r="12" spans="2:12">
      <c r="B12" s="291" t="s">
        <v>298</v>
      </c>
    </row>
    <row r="13" spans="2:12" ht="26.25" thickBot="1"/>
    <row r="14" spans="2:12" ht="26.25" thickBot="1">
      <c r="B14" s="290" t="s">
        <v>235</v>
      </c>
      <c r="C14" s="289" t="s">
        <v>236</v>
      </c>
      <c r="D14" s="288" t="s">
        <v>237</v>
      </c>
      <c r="E14" s="288" t="s">
        <v>238</v>
      </c>
      <c r="F14" s="288" t="s">
        <v>287</v>
      </c>
      <c r="G14" s="288" t="s">
        <v>287</v>
      </c>
      <c r="H14" s="288" t="s">
        <v>287</v>
      </c>
      <c r="I14" s="288" t="s">
        <v>287</v>
      </c>
      <c r="J14" s="288" t="s">
        <v>287</v>
      </c>
      <c r="K14" s="288" t="s">
        <v>287</v>
      </c>
      <c r="L14" s="287" t="s">
        <v>287</v>
      </c>
    </row>
    <row r="15" spans="2:12">
      <c r="B15" s="666" t="s">
        <v>297</v>
      </c>
      <c r="C15" s="286" t="s">
        <v>296</v>
      </c>
      <c r="D15" s="285" t="s">
        <v>295</v>
      </c>
      <c r="E15" s="285" t="s">
        <v>294</v>
      </c>
      <c r="F15" s="283" t="s">
        <v>287</v>
      </c>
      <c r="G15" s="283" t="s">
        <v>287</v>
      </c>
      <c r="H15" s="283" t="s">
        <v>293</v>
      </c>
      <c r="I15" s="283" t="s">
        <v>287</v>
      </c>
      <c r="J15" s="283" t="s">
        <v>293</v>
      </c>
      <c r="K15" s="283" t="s">
        <v>287</v>
      </c>
      <c r="L15" s="282" t="s">
        <v>287</v>
      </c>
    </row>
    <row r="16" spans="2:12">
      <c r="B16" s="667"/>
      <c r="C16" s="284" t="s">
        <v>287</v>
      </c>
      <c r="D16" s="283" t="s">
        <v>292</v>
      </c>
      <c r="E16" s="283" t="s">
        <v>291</v>
      </c>
      <c r="F16" s="283" t="s">
        <v>287</v>
      </c>
      <c r="G16" s="283" t="s">
        <v>287</v>
      </c>
      <c r="H16" s="283" t="s">
        <v>287</v>
      </c>
      <c r="I16" s="283" t="s">
        <v>285</v>
      </c>
      <c r="J16" s="283" t="s">
        <v>287</v>
      </c>
      <c r="K16" s="283" t="s">
        <v>287</v>
      </c>
      <c r="L16" s="282" t="s">
        <v>287</v>
      </c>
    </row>
    <row r="17" spans="2:12">
      <c r="B17" s="667"/>
      <c r="C17" s="284" t="s">
        <v>287</v>
      </c>
      <c r="D17" s="283" t="s">
        <v>290</v>
      </c>
      <c r="E17" s="283" t="s">
        <v>289</v>
      </c>
      <c r="F17" s="283" t="s">
        <v>287</v>
      </c>
      <c r="G17" s="283" t="s">
        <v>287</v>
      </c>
      <c r="H17" s="283" t="s">
        <v>287</v>
      </c>
      <c r="I17" s="283" t="s">
        <v>287</v>
      </c>
      <c r="J17" s="283" t="s">
        <v>287</v>
      </c>
      <c r="K17" s="283" t="s">
        <v>287</v>
      </c>
      <c r="L17" s="282" t="s">
        <v>287</v>
      </c>
    </row>
    <row r="18" spans="2:12">
      <c r="B18" s="667"/>
      <c r="C18" s="284" t="s">
        <v>287</v>
      </c>
      <c r="D18" s="283" t="s">
        <v>288</v>
      </c>
      <c r="E18" s="283" t="s">
        <v>288</v>
      </c>
      <c r="F18" s="283" t="s">
        <v>287</v>
      </c>
      <c r="G18" s="283" t="s">
        <v>286</v>
      </c>
      <c r="H18" s="283" t="s">
        <v>287</v>
      </c>
      <c r="I18" s="283" t="s">
        <v>287</v>
      </c>
      <c r="J18" s="283" t="s">
        <v>287</v>
      </c>
      <c r="K18" s="283" t="s">
        <v>287</v>
      </c>
      <c r="L18" s="282" t="s">
        <v>287</v>
      </c>
    </row>
    <row r="19" spans="2:12">
      <c r="B19" s="667"/>
      <c r="C19" s="284" t="s">
        <v>287</v>
      </c>
      <c r="D19" s="283" t="s">
        <v>287</v>
      </c>
      <c r="E19" s="283" t="s">
        <v>286</v>
      </c>
      <c r="F19" s="283" t="s">
        <v>287</v>
      </c>
      <c r="G19" s="283" t="s">
        <v>287</v>
      </c>
      <c r="H19" s="283" t="s">
        <v>287</v>
      </c>
      <c r="I19" s="283" t="s">
        <v>285</v>
      </c>
      <c r="J19" s="283" t="s">
        <v>287</v>
      </c>
      <c r="K19" s="283" t="s">
        <v>287</v>
      </c>
      <c r="L19" s="282" t="s">
        <v>287</v>
      </c>
    </row>
    <row r="20" spans="2:12">
      <c r="B20" s="667"/>
      <c r="C20" s="284" t="s">
        <v>286</v>
      </c>
      <c r="D20" s="283" t="s">
        <v>287</v>
      </c>
      <c r="E20" s="283" t="s">
        <v>287</v>
      </c>
      <c r="F20" s="283" t="s">
        <v>286</v>
      </c>
      <c r="G20" s="283" t="s">
        <v>287</v>
      </c>
      <c r="H20" s="283" t="s">
        <v>287</v>
      </c>
      <c r="I20" s="283" t="s">
        <v>287</v>
      </c>
      <c r="J20" s="283" t="s">
        <v>287</v>
      </c>
      <c r="K20" s="283" t="s">
        <v>287</v>
      </c>
      <c r="L20" s="282" t="s">
        <v>286</v>
      </c>
    </row>
    <row r="21" spans="2:12">
      <c r="B21" s="667"/>
      <c r="C21" s="284" t="s">
        <v>287</v>
      </c>
      <c r="D21" s="283" t="s">
        <v>287</v>
      </c>
      <c r="E21" s="283" t="s">
        <v>286</v>
      </c>
      <c r="F21" s="283" t="s">
        <v>287</v>
      </c>
      <c r="G21" s="283" t="s">
        <v>285</v>
      </c>
      <c r="H21" s="283" t="s">
        <v>285</v>
      </c>
      <c r="I21" s="283" t="s">
        <v>285</v>
      </c>
      <c r="J21" s="283" t="s">
        <v>287</v>
      </c>
      <c r="K21" s="283" t="s">
        <v>287</v>
      </c>
      <c r="L21" s="282" t="s">
        <v>285</v>
      </c>
    </row>
    <row r="22" spans="2:12">
      <c r="B22" s="667"/>
      <c r="C22" s="284" t="s">
        <v>287</v>
      </c>
      <c r="D22" s="283" t="s">
        <v>287</v>
      </c>
      <c r="E22" s="283" t="s">
        <v>287</v>
      </c>
      <c r="F22" s="283" t="s">
        <v>287</v>
      </c>
      <c r="G22" s="283" t="s">
        <v>287</v>
      </c>
      <c r="H22" s="283" t="s">
        <v>287</v>
      </c>
      <c r="I22" s="283" t="s">
        <v>285</v>
      </c>
      <c r="J22" s="283" t="s">
        <v>285</v>
      </c>
      <c r="K22" s="283" t="s">
        <v>287</v>
      </c>
      <c r="L22" s="282" t="s">
        <v>286</v>
      </c>
    </row>
    <row r="23" spans="2:12" ht="26.25" thickBot="1">
      <c r="B23" s="668"/>
      <c r="C23" s="281" t="s">
        <v>285</v>
      </c>
      <c r="D23" s="280" t="s">
        <v>286</v>
      </c>
      <c r="E23" s="280" t="s">
        <v>285</v>
      </c>
      <c r="F23" s="280" t="s">
        <v>287</v>
      </c>
      <c r="G23" s="280" t="s">
        <v>287</v>
      </c>
      <c r="H23" s="280" t="s">
        <v>286</v>
      </c>
      <c r="I23" s="280" t="s">
        <v>285</v>
      </c>
      <c r="J23" s="280" t="s">
        <v>285</v>
      </c>
      <c r="K23" s="280" t="s">
        <v>286</v>
      </c>
      <c r="L23" s="279" t="s">
        <v>285</v>
      </c>
    </row>
    <row r="25" spans="2:12">
      <c r="C25" s="278" t="s">
        <v>284</v>
      </c>
    </row>
    <row r="26" spans="2:12">
      <c r="C26" s="278" t="s">
        <v>283</v>
      </c>
    </row>
    <row r="27" spans="2:12">
      <c r="C27" s="278" t="s">
        <v>282</v>
      </c>
    </row>
    <row r="28" spans="2:12">
      <c r="C28" s="278" t="s">
        <v>281</v>
      </c>
    </row>
    <row r="29" spans="2:12">
      <c r="C29" s="278" t="s">
        <v>280</v>
      </c>
    </row>
    <row r="30" spans="2:12">
      <c r="C30" s="278" t="s">
        <v>279</v>
      </c>
    </row>
    <row r="32" spans="2:12">
      <c r="C32" s="278" t="s">
        <v>278</v>
      </c>
    </row>
    <row r="33" spans="3:3">
      <c r="C33" s="278" t="s">
        <v>277</v>
      </c>
    </row>
    <row r="35" spans="3:3">
      <c r="C35" s="278" t="s">
        <v>276</v>
      </c>
    </row>
    <row r="36" spans="3:3">
      <c r="C36" s="278" t="s">
        <v>275</v>
      </c>
    </row>
    <row r="37" spans="3:3">
      <c r="C37" s="278" t="s">
        <v>274</v>
      </c>
    </row>
    <row r="38" spans="3:3">
      <c r="C38" s="278" t="s">
        <v>273</v>
      </c>
    </row>
    <row r="39" spans="3:3">
      <c r="C39" s="278" t="s">
        <v>272</v>
      </c>
    </row>
    <row r="40" spans="3:3">
      <c r="C40" s="278" t="s">
        <v>271</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9"/>
  <sheetViews>
    <sheetView workbookViewId="0">
      <selection activeCell="AB30" sqref="AB30"/>
    </sheetView>
  </sheetViews>
  <sheetFormatPr defaultRowHeight="12"/>
  <cols>
    <col min="1" max="1" width="1.25" style="22" customWidth="1"/>
    <col min="2" max="23" width="4" style="22" customWidth="1"/>
    <col min="24" max="24" width="5" style="22" customWidth="1"/>
    <col min="25" max="16384" width="9" style="22"/>
  </cols>
  <sheetData>
    <row r="1" spans="2:22" ht="16.5" customHeight="1">
      <c r="B1" s="11"/>
      <c r="C1" s="11"/>
      <c r="D1" s="11"/>
      <c r="E1" s="11"/>
      <c r="F1" s="11"/>
      <c r="G1" s="11"/>
      <c r="H1" s="11"/>
      <c r="I1" s="11"/>
      <c r="J1" s="11"/>
      <c r="K1" s="11"/>
      <c r="L1" s="11"/>
      <c r="M1" s="11"/>
      <c r="N1" s="11"/>
      <c r="O1" s="11"/>
      <c r="P1" s="11"/>
      <c r="Q1" s="11"/>
      <c r="R1" s="11"/>
      <c r="S1" s="11"/>
      <c r="T1" s="11"/>
      <c r="U1" s="11"/>
      <c r="V1" s="11"/>
    </row>
    <row r="2" spans="2:22" ht="13.5">
      <c r="B2" s="698" t="s">
        <v>17</v>
      </c>
      <c r="C2" s="698"/>
      <c r="D2" s="698"/>
      <c r="E2" s="698"/>
      <c r="F2" s="698"/>
      <c r="G2" s="698"/>
      <c r="H2" s="698"/>
      <c r="I2" s="698"/>
      <c r="J2" s="698"/>
      <c r="K2" s="698"/>
      <c r="L2" s="698"/>
      <c r="M2" s="698"/>
      <c r="N2" s="698"/>
      <c r="O2" s="698"/>
      <c r="P2" s="698"/>
      <c r="Q2" s="698"/>
      <c r="R2" s="698"/>
      <c r="S2" s="698"/>
    </row>
    <row r="3" spans="2:22" ht="7.5" customHeight="1">
      <c r="B3" s="23"/>
      <c r="C3" s="23"/>
      <c r="D3" s="23"/>
      <c r="E3" s="23"/>
      <c r="F3" s="23"/>
      <c r="G3" s="23"/>
      <c r="H3" s="23"/>
      <c r="I3" s="1"/>
      <c r="J3" s="1"/>
      <c r="K3" s="1"/>
      <c r="L3" s="1"/>
      <c r="M3" s="1"/>
      <c r="N3" s="1"/>
      <c r="O3" s="1"/>
      <c r="P3" s="1"/>
      <c r="Q3" s="1"/>
      <c r="R3" s="1"/>
      <c r="S3" s="1"/>
    </row>
    <row r="4" spans="2:22" ht="13.5">
      <c r="B4" s="23" t="s">
        <v>18</v>
      </c>
      <c r="C4" s="23"/>
      <c r="D4" s="23"/>
      <c r="E4" s="23"/>
      <c r="F4" s="23"/>
      <c r="G4" s="23"/>
      <c r="H4" s="1"/>
      <c r="I4" s="1"/>
      <c r="J4" s="1"/>
      <c r="K4" s="1"/>
      <c r="L4" s="1"/>
      <c r="M4" s="1"/>
      <c r="N4" s="1"/>
      <c r="O4" s="1"/>
      <c r="P4" s="1"/>
      <c r="Q4" s="1"/>
      <c r="R4" s="1"/>
    </row>
    <row r="5" spans="2:22" ht="13.5">
      <c r="B5" s="23" t="s">
        <v>19</v>
      </c>
      <c r="C5" s="23"/>
      <c r="D5" s="23"/>
      <c r="E5" s="23"/>
      <c r="F5" s="23"/>
      <c r="G5" s="23"/>
      <c r="H5" s="1"/>
      <c r="I5" s="1"/>
      <c r="J5" s="1"/>
      <c r="K5" s="1"/>
      <c r="L5" s="1"/>
      <c r="M5" s="1"/>
      <c r="N5" s="1"/>
      <c r="O5" s="1"/>
      <c r="P5" s="1"/>
      <c r="Q5" s="1"/>
      <c r="R5" s="1"/>
    </row>
    <row r="6" spans="2:22" ht="13.5">
      <c r="B6" s="23"/>
      <c r="C6" s="23"/>
      <c r="D6" s="23"/>
      <c r="E6" s="23"/>
      <c r="F6" s="23"/>
      <c r="G6" s="23"/>
      <c r="H6" s="1"/>
      <c r="I6" s="1"/>
      <c r="J6" s="1"/>
      <c r="K6" s="1"/>
      <c r="L6" s="1"/>
      <c r="M6" s="1"/>
      <c r="N6" s="1"/>
      <c r="O6" s="1"/>
      <c r="P6" s="1"/>
      <c r="Q6" s="1"/>
      <c r="R6" s="1"/>
    </row>
    <row r="7" spans="2:22" ht="13.5">
      <c r="B7" s="23" t="s">
        <v>20</v>
      </c>
      <c r="C7" s="23"/>
      <c r="D7" s="23"/>
      <c r="E7" s="23"/>
      <c r="F7" s="23"/>
      <c r="G7" s="23"/>
      <c r="H7" s="24"/>
      <c r="I7" s="24"/>
      <c r="J7" s="24"/>
      <c r="K7" s="24"/>
      <c r="L7" s="24"/>
      <c r="M7" s="24"/>
      <c r="N7" s="24"/>
      <c r="O7" s="24"/>
      <c r="P7" s="24"/>
      <c r="Q7" s="24"/>
      <c r="R7" s="1"/>
    </row>
    <row r="8" spans="2:22" ht="13.5">
      <c r="B8" s="23" t="s">
        <v>21</v>
      </c>
      <c r="C8" s="23"/>
      <c r="D8" s="23"/>
      <c r="E8" s="23"/>
      <c r="F8" s="23"/>
      <c r="G8" s="23"/>
      <c r="H8" s="24"/>
      <c r="I8" s="24"/>
      <c r="J8" s="24"/>
      <c r="K8" s="24"/>
      <c r="L8" s="24"/>
      <c r="M8" s="24"/>
      <c r="N8" s="24"/>
      <c r="O8" s="24"/>
      <c r="P8" s="24"/>
      <c r="Q8" s="24"/>
      <c r="R8" s="1"/>
    </row>
    <row r="9" spans="2:22" ht="13.5">
      <c r="B9" s="23" t="s">
        <v>22</v>
      </c>
      <c r="C9" s="23"/>
      <c r="D9" s="23"/>
      <c r="E9" s="23"/>
      <c r="F9" s="23"/>
      <c r="G9" s="23"/>
      <c r="H9" s="24"/>
      <c r="I9" s="24"/>
      <c r="J9" s="24"/>
      <c r="K9" s="24"/>
      <c r="L9" s="24"/>
      <c r="M9" s="24"/>
      <c r="N9" s="24"/>
      <c r="O9" s="24"/>
      <c r="P9" s="24"/>
      <c r="Q9" s="24"/>
      <c r="R9" s="1"/>
    </row>
    <row r="10" spans="2:22" ht="13.5">
      <c r="B10" s="23"/>
      <c r="C10" s="23"/>
      <c r="D10" s="23"/>
      <c r="E10" s="23"/>
      <c r="F10" s="23"/>
      <c r="G10" s="23"/>
      <c r="H10" s="24"/>
      <c r="I10" s="24"/>
      <c r="J10" s="24"/>
      <c r="K10" s="24"/>
      <c r="L10" s="24"/>
      <c r="M10" s="24"/>
      <c r="N10" s="24"/>
      <c r="O10" s="24"/>
      <c r="P10" s="24"/>
      <c r="Q10" s="24"/>
      <c r="R10" s="1"/>
    </row>
    <row r="11" spans="2:22" ht="13.5">
      <c r="B11" s="23" t="s">
        <v>23</v>
      </c>
      <c r="C11" s="23"/>
      <c r="D11" s="23"/>
      <c r="E11" s="23"/>
      <c r="F11" s="23"/>
      <c r="G11" s="23"/>
      <c r="H11" s="1"/>
      <c r="I11" s="1"/>
      <c r="J11" s="1"/>
      <c r="K11" s="1"/>
      <c r="L11" s="1"/>
      <c r="M11" s="1"/>
      <c r="N11" s="1"/>
      <c r="O11" s="1"/>
      <c r="P11" s="1"/>
      <c r="Q11" s="1"/>
      <c r="R11" s="1"/>
    </row>
    <row r="12" spans="2:22" ht="13.5">
      <c r="B12" s="23" t="s">
        <v>24</v>
      </c>
      <c r="C12" s="23"/>
      <c r="D12" s="23"/>
      <c r="E12" s="23"/>
      <c r="F12" s="23"/>
      <c r="G12" s="23"/>
      <c r="H12" s="1"/>
      <c r="I12" s="1"/>
      <c r="J12" s="1"/>
      <c r="K12" s="1"/>
      <c r="L12" s="1"/>
      <c r="M12" s="1"/>
      <c r="N12" s="1"/>
      <c r="O12" s="1"/>
      <c r="P12" s="1"/>
      <c r="Q12" s="1"/>
      <c r="R12" s="1"/>
    </row>
    <row r="13" spans="2:22" ht="13.5">
      <c r="B13" s="23"/>
      <c r="C13" s="23"/>
      <c r="D13" s="23"/>
      <c r="E13" s="23"/>
      <c r="F13" s="23"/>
      <c r="G13" s="23"/>
      <c r="H13" s="1"/>
      <c r="I13" s="1"/>
      <c r="J13" s="1"/>
      <c r="K13" s="1"/>
      <c r="L13" s="1"/>
      <c r="M13" s="1"/>
      <c r="N13" s="1"/>
      <c r="O13" s="1"/>
      <c r="P13" s="1"/>
      <c r="Q13" s="1"/>
      <c r="R13" s="1"/>
    </row>
    <row r="14" spans="2:22" ht="13.5">
      <c r="B14" s="23" t="s">
        <v>25</v>
      </c>
      <c r="C14" s="23"/>
      <c r="D14" s="23"/>
      <c r="E14" s="23"/>
      <c r="F14" s="23"/>
      <c r="G14" s="23"/>
      <c r="H14" s="1"/>
      <c r="I14" s="1"/>
      <c r="J14" s="1"/>
      <c r="K14" s="1"/>
      <c r="L14" s="1"/>
      <c r="M14" s="1"/>
      <c r="N14" s="1"/>
      <c r="O14" s="1"/>
      <c r="P14" s="1"/>
      <c r="Q14" s="1"/>
      <c r="R14" s="1"/>
    </row>
    <row r="15" spans="2:22" ht="13.5">
      <c r="B15" s="23" t="s">
        <v>26</v>
      </c>
      <c r="C15" s="23"/>
      <c r="D15" s="23"/>
      <c r="E15" s="23"/>
      <c r="F15" s="23"/>
      <c r="G15" s="23"/>
      <c r="H15" s="1"/>
      <c r="I15" s="1"/>
      <c r="J15" s="1"/>
      <c r="K15" s="1"/>
      <c r="L15" s="1"/>
      <c r="M15" s="1"/>
      <c r="N15" s="1"/>
      <c r="O15" s="1"/>
      <c r="P15" s="1"/>
      <c r="Q15" s="1"/>
      <c r="R15" s="1"/>
    </row>
    <row r="16" spans="2:22" ht="13.5">
      <c r="B16" s="699" t="s">
        <v>27</v>
      </c>
      <c r="C16" s="699"/>
      <c r="D16" s="699"/>
      <c r="E16" s="25"/>
      <c r="F16" s="23"/>
      <c r="G16" s="23"/>
      <c r="H16" s="1"/>
      <c r="I16" s="1"/>
      <c r="J16" s="1"/>
      <c r="K16" s="1"/>
      <c r="L16" s="1"/>
      <c r="M16" s="1"/>
      <c r="N16" s="1"/>
      <c r="O16" s="1"/>
      <c r="P16" s="1"/>
      <c r="Q16" s="1"/>
      <c r="R16" s="1"/>
    </row>
    <row r="17" spans="2:20" ht="13.5">
      <c r="B17" s="25"/>
      <c r="C17" s="25"/>
      <c r="D17" s="25"/>
      <c r="E17" s="25"/>
      <c r="F17" s="23"/>
      <c r="G17" s="23"/>
      <c r="H17" s="1"/>
      <c r="I17" s="1"/>
      <c r="J17" s="1"/>
      <c r="K17" s="1"/>
      <c r="L17" s="1"/>
      <c r="M17" s="1"/>
      <c r="N17" s="1"/>
      <c r="O17" s="1"/>
      <c r="P17" s="1"/>
      <c r="Q17" s="1"/>
      <c r="R17" s="1"/>
    </row>
    <row r="18" spans="2:20" ht="13.5">
      <c r="B18" s="23" t="s">
        <v>28</v>
      </c>
      <c r="C18" s="23"/>
      <c r="D18" s="23"/>
      <c r="E18" s="23"/>
      <c r="F18" s="23"/>
      <c r="G18" s="23"/>
      <c r="H18" s="1"/>
      <c r="I18" s="1"/>
      <c r="J18" s="1"/>
      <c r="K18" s="1"/>
      <c r="L18" s="1"/>
      <c r="M18" s="1"/>
      <c r="N18" s="1"/>
      <c r="O18" s="1"/>
      <c r="P18" s="1"/>
      <c r="Q18" s="1"/>
      <c r="R18" s="1"/>
    </row>
    <row r="19" spans="2:20" ht="13.5">
      <c r="B19" s="23" t="s">
        <v>29</v>
      </c>
      <c r="C19" s="23"/>
      <c r="D19" s="23"/>
      <c r="E19" s="23"/>
      <c r="F19" s="23"/>
      <c r="G19" s="23"/>
      <c r="H19" s="1"/>
      <c r="I19" s="1"/>
      <c r="J19" s="1"/>
      <c r="K19" s="1"/>
      <c r="L19" s="1"/>
      <c r="M19" s="1"/>
      <c r="N19" s="1"/>
      <c r="O19" s="1"/>
      <c r="P19" s="1"/>
      <c r="Q19" s="1"/>
      <c r="R19" s="1"/>
    </row>
    <row r="20" spans="2:20" ht="13.5">
      <c r="B20" s="23"/>
      <c r="C20" s="23"/>
      <c r="D20" s="23"/>
      <c r="E20" s="23"/>
      <c r="F20" s="23"/>
      <c r="G20" s="23"/>
      <c r="H20" s="1"/>
      <c r="I20" s="1"/>
      <c r="J20" s="1"/>
      <c r="K20" s="1"/>
      <c r="L20" s="1"/>
      <c r="M20" s="1"/>
      <c r="N20" s="1"/>
      <c r="O20" s="1"/>
      <c r="P20" s="1"/>
      <c r="Q20" s="1"/>
      <c r="R20" s="1"/>
    </row>
    <row r="21" spans="2:20" ht="13.5">
      <c r="B21" s="23" t="s">
        <v>30</v>
      </c>
      <c r="C21" s="23"/>
      <c r="D21" s="23"/>
      <c r="E21" s="23"/>
      <c r="F21" s="23"/>
      <c r="G21" s="23"/>
      <c r="H21" s="1"/>
      <c r="I21" s="1"/>
      <c r="J21" s="1"/>
      <c r="K21" s="1"/>
      <c r="L21" s="1"/>
      <c r="M21" s="1"/>
      <c r="N21" s="1"/>
      <c r="O21" s="1"/>
      <c r="P21" s="1"/>
      <c r="Q21" s="1"/>
      <c r="R21" s="1"/>
    </row>
    <row r="22" spans="2:20" ht="13.5">
      <c r="B22" s="23"/>
      <c r="C22" s="23"/>
      <c r="D22" s="23"/>
      <c r="E22" s="23"/>
      <c r="F22" s="23"/>
      <c r="G22" s="23"/>
      <c r="H22" s="1"/>
      <c r="I22" s="1"/>
      <c r="J22" s="1"/>
      <c r="K22" s="1"/>
      <c r="L22" s="1"/>
      <c r="M22" s="1"/>
      <c r="N22" s="1"/>
      <c r="O22" s="1"/>
      <c r="P22" s="1"/>
      <c r="Q22" s="1"/>
      <c r="R22" s="1"/>
    </row>
    <row r="23" spans="2:20" ht="13.5">
      <c r="B23" s="23" t="s">
        <v>31</v>
      </c>
      <c r="C23" s="23"/>
      <c r="D23" s="23"/>
      <c r="E23" s="23"/>
      <c r="F23" s="23"/>
      <c r="G23" s="23"/>
      <c r="H23" s="1"/>
      <c r="I23" s="1"/>
      <c r="J23" s="1"/>
      <c r="K23" s="1"/>
      <c r="L23" s="1"/>
      <c r="M23" s="1"/>
      <c r="N23" s="1"/>
      <c r="O23" s="1"/>
      <c r="P23" s="1"/>
      <c r="Q23" s="1"/>
      <c r="R23" s="1"/>
    </row>
    <row r="24" spans="2:20" ht="13.5">
      <c r="B24" s="23"/>
      <c r="C24" s="23"/>
      <c r="D24" s="23"/>
      <c r="E24" s="23"/>
      <c r="F24" s="23"/>
      <c r="G24" s="23"/>
      <c r="H24" s="1"/>
      <c r="I24" s="1"/>
      <c r="J24" s="1"/>
      <c r="K24" s="1"/>
      <c r="L24" s="1"/>
      <c r="M24" s="1"/>
      <c r="N24" s="1"/>
      <c r="O24" s="1"/>
      <c r="P24" s="1"/>
      <c r="Q24" s="1"/>
      <c r="R24" s="1"/>
    </row>
    <row r="25" spans="2:20" ht="13.5">
      <c r="B25" s="23" t="s">
        <v>32</v>
      </c>
      <c r="C25" s="23"/>
      <c r="D25" s="26"/>
      <c r="E25" s="26"/>
      <c r="F25" s="26"/>
      <c r="G25" s="26"/>
      <c r="H25" s="27"/>
      <c r="I25" s="27"/>
      <c r="J25" s="27"/>
      <c r="K25" s="27"/>
      <c r="L25" s="1"/>
      <c r="M25" s="1"/>
      <c r="N25" s="1"/>
      <c r="O25" s="1"/>
      <c r="P25" s="1"/>
      <c r="Q25" s="1"/>
      <c r="R25" s="1"/>
    </row>
    <row r="26" spans="2:20" ht="13.5">
      <c r="B26" s="23" t="s">
        <v>33</v>
      </c>
      <c r="C26" s="23"/>
      <c r="D26" s="26"/>
      <c r="E26" s="26"/>
      <c r="F26" s="26"/>
      <c r="G26" s="26"/>
      <c r="H26" s="27"/>
      <c r="I26" s="27"/>
      <c r="J26" s="27"/>
      <c r="K26" s="27"/>
      <c r="L26" s="1"/>
      <c r="M26" s="1"/>
      <c r="N26" s="1"/>
      <c r="O26" s="1"/>
      <c r="P26" s="1"/>
      <c r="Q26" s="1"/>
      <c r="R26" s="1"/>
    </row>
    <row r="27" spans="2:20" ht="13.5">
      <c r="B27" s="23"/>
      <c r="C27" s="23"/>
      <c r="D27" s="26"/>
      <c r="E27" s="26"/>
      <c r="F27" s="26"/>
      <c r="G27" s="26"/>
      <c r="H27" s="27"/>
      <c r="I27" s="27"/>
      <c r="J27" s="27"/>
      <c r="K27" s="27"/>
      <c r="L27" s="1"/>
      <c r="M27" s="1"/>
      <c r="N27" s="1"/>
      <c r="O27" s="1"/>
      <c r="P27" s="1"/>
      <c r="Q27" s="1"/>
      <c r="R27" s="1"/>
    </row>
    <row r="28" spans="2:20" ht="13.5">
      <c r="B28" s="23" t="s">
        <v>34</v>
      </c>
      <c r="C28" s="23"/>
      <c r="D28" s="26"/>
      <c r="E28" s="26"/>
      <c r="F28" s="26"/>
      <c r="G28" s="26"/>
      <c r="H28" s="27"/>
      <c r="I28" s="27"/>
      <c r="J28" s="27"/>
      <c r="K28" s="27"/>
      <c r="L28" s="1"/>
      <c r="M28" s="1"/>
      <c r="N28" s="1"/>
      <c r="O28" s="1"/>
      <c r="P28" s="1"/>
      <c r="Q28" s="1"/>
      <c r="R28" s="1"/>
    </row>
    <row r="29" spans="2:20" ht="4.5" customHeight="1">
      <c r="B29" s="23"/>
      <c r="C29" s="23"/>
      <c r="D29" s="26"/>
      <c r="E29" s="26"/>
      <c r="F29" s="26"/>
      <c r="G29" s="26"/>
      <c r="H29" s="27"/>
      <c r="I29" s="27"/>
      <c r="J29" s="27"/>
      <c r="K29" s="27"/>
      <c r="L29" s="1"/>
      <c r="M29" s="1"/>
      <c r="N29" s="1"/>
      <c r="O29" s="1"/>
      <c r="P29" s="1"/>
      <c r="Q29" s="1"/>
      <c r="R29" s="1"/>
    </row>
    <row r="30" spans="2:20" ht="17.25" customHeight="1">
      <c r="B30" s="23"/>
      <c r="C30" s="683" t="s">
        <v>35</v>
      </c>
      <c r="D30" s="684"/>
      <c r="E30" s="685"/>
      <c r="F30" s="700" t="s">
        <v>36</v>
      </c>
      <c r="G30" s="700"/>
      <c r="H30" s="701" t="s">
        <v>37</v>
      </c>
      <c r="I30" s="701"/>
      <c r="J30" s="700" t="s">
        <v>38</v>
      </c>
      <c r="K30" s="700"/>
      <c r="L30" s="700">
        <v>1</v>
      </c>
      <c r="M30" s="702"/>
      <c r="N30" s="703">
        <v>2</v>
      </c>
      <c r="O30" s="704"/>
      <c r="P30" s="705">
        <v>3</v>
      </c>
      <c r="Q30" s="700"/>
    </row>
    <row r="31" spans="2:20" ht="17.25" customHeight="1">
      <c r="B31" s="23"/>
      <c r="C31" s="689"/>
      <c r="D31" s="690"/>
      <c r="E31" s="691"/>
      <c r="F31" s="700"/>
      <c r="G31" s="700"/>
      <c r="H31" s="701"/>
      <c r="I31" s="701"/>
      <c r="J31" s="700"/>
      <c r="K31" s="700"/>
      <c r="L31" s="693" t="s">
        <v>39</v>
      </c>
      <c r="M31" s="706"/>
      <c r="N31" s="707" t="s">
        <v>40</v>
      </c>
      <c r="O31" s="708"/>
      <c r="P31" s="709" t="s">
        <v>41</v>
      </c>
      <c r="Q31" s="693"/>
      <c r="R31" s="28" t="s">
        <v>42</v>
      </c>
      <c r="S31" s="27" t="s">
        <v>43</v>
      </c>
      <c r="T31" s="1"/>
    </row>
    <row r="32" spans="2:20" ht="17.25" customHeight="1">
      <c r="B32" s="23"/>
      <c r="C32" s="683"/>
      <c r="D32" s="684"/>
      <c r="E32" s="685"/>
      <c r="F32" s="692" t="s">
        <v>57</v>
      </c>
      <c r="G32" s="692"/>
      <c r="H32" s="693" t="s">
        <v>44</v>
      </c>
      <c r="I32" s="693"/>
      <c r="J32" s="692" t="s">
        <v>58</v>
      </c>
      <c r="K32" s="692"/>
      <c r="L32" s="694" t="s">
        <v>45</v>
      </c>
      <c r="M32" s="695"/>
      <c r="N32" s="673"/>
      <c r="O32" s="674"/>
      <c r="P32" s="675"/>
      <c r="Q32" s="676"/>
      <c r="R32" s="28" t="s">
        <v>46</v>
      </c>
      <c r="S32" s="27" t="s">
        <v>47</v>
      </c>
      <c r="T32" s="1"/>
    </row>
    <row r="33" spans="2:22" ht="17.25" customHeight="1" thickBot="1">
      <c r="B33" s="23"/>
      <c r="C33" s="686"/>
      <c r="D33" s="687"/>
      <c r="E33" s="688"/>
      <c r="F33" s="692"/>
      <c r="G33" s="692"/>
      <c r="H33" s="693"/>
      <c r="I33" s="693"/>
      <c r="J33" s="692"/>
      <c r="K33" s="692"/>
      <c r="L33" s="677" t="s">
        <v>48</v>
      </c>
      <c r="M33" s="678"/>
      <c r="N33" s="679"/>
      <c r="O33" s="680"/>
      <c r="P33" s="681"/>
      <c r="Q33" s="682"/>
      <c r="R33" s="28" t="s">
        <v>46</v>
      </c>
      <c r="S33" s="27" t="s">
        <v>49</v>
      </c>
      <c r="T33" s="1"/>
    </row>
    <row r="34" spans="2:22" ht="17.25" customHeight="1" thickTop="1">
      <c r="B34" s="23"/>
      <c r="C34" s="689"/>
      <c r="D34" s="690"/>
      <c r="E34" s="691"/>
      <c r="F34" s="692"/>
      <c r="G34" s="692"/>
      <c r="H34" s="693"/>
      <c r="I34" s="693"/>
      <c r="J34" s="692"/>
      <c r="K34" s="692"/>
      <c r="L34" s="696" t="s">
        <v>50</v>
      </c>
      <c r="M34" s="697"/>
      <c r="N34" s="669"/>
      <c r="O34" s="670"/>
      <c r="P34" s="671"/>
      <c r="Q34" s="672"/>
      <c r="R34" s="28" t="s">
        <v>46</v>
      </c>
      <c r="S34" s="27" t="s">
        <v>51</v>
      </c>
      <c r="T34" s="1"/>
    </row>
    <row r="35" spans="2:22" ht="13.5">
      <c r="B35" s="23"/>
      <c r="C35" s="23"/>
      <c r="D35" s="29"/>
      <c r="E35" s="29"/>
      <c r="F35" s="29"/>
      <c r="G35" s="29"/>
      <c r="H35" s="29"/>
      <c r="I35" s="30"/>
      <c r="J35" s="30"/>
      <c r="K35" s="30"/>
      <c r="L35" s="1"/>
      <c r="M35" s="1"/>
      <c r="N35" s="1"/>
      <c r="O35" s="1"/>
      <c r="P35" s="1"/>
      <c r="Q35" s="1"/>
      <c r="R35" s="1"/>
    </row>
    <row r="36" spans="2:22" ht="13.5">
      <c r="B36" s="31" t="s">
        <v>52</v>
      </c>
      <c r="C36" s="31"/>
      <c r="D36" s="32"/>
      <c r="E36" s="32"/>
      <c r="F36" s="32"/>
      <c r="G36" s="32"/>
      <c r="H36" s="33"/>
      <c r="I36" s="33"/>
      <c r="J36" s="33"/>
      <c r="K36" s="33"/>
      <c r="L36" s="33"/>
      <c r="M36" s="33"/>
      <c r="N36" s="33"/>
      <c r="O36" s="33"/>
      <c r="P36" s="33"/>
      <c r="Q36" s="34"/>
      <c r="R36" s="34"/>
      <c r="S36" s="35"/>
      <c r="T36" s="35"/>
      <c r="U36" s="35"/>
      <c r="V36" s="35"/>
    </row>
    <row r="37" spans="2:22" ht="13.5">
      <c r="B37" s="29"/>
      <c r="C37" s="29"/>
      <c r="D37" s="29"/>
      <c r="E37" s="29"/>
      <c r="F37" s="29"/>
      <c r="G37" s="29"/>
      <c r="H37" s="30"/>
      <c r="I37" s="30"/>
      <c r="J37" s="30"/>
      <c r="K37" s="30"/>
      <c r="L37" s="30"/>
      <c r="M37" s="30"/>
      <c r="N37" s="30"/>
      <c r="O37" s="30"/>
      <c r="P37" s="30"/>
      <c r="Q37" s="1"/>
      <c r="R37" s="1"/>
    </row>
    <row r="38" spans="2:22" ht="13.5">
      <c r="B38" s="36" t="s">
        <v>53</v>
      </c>
      <c r="C38" s="36"/>
      <c r="D38" s="36"/>
      <c r="E38" s="36"/>
      <c r="F38" s="23"/>
      <c r="G38" s="23"/>
      <c r="H38" s="1"/>
      <c r="I38" s="1"/>
      <c r="J38" s="1"/>
      <c r="K38" s="1"/>
      <c r="L38" s="1"/>
      <c r="M38" s="1"/>
      <c r="N38" s="1"/>
      <c r="O38" s="1"/>
      <c r="P38" s="1"/>
      <c r="Q38" s="1"/>
      <c r="R38" s="1"/>
    </row>
    <row r="39" spans="2:22" ht="13.5">
      <c r="B39" s="23"/>
      <c r="C39" s="23"/>
      <c r="D39" s="23" t="s">
        <v>54</v>
      </c>
      <c r="E39" s="23"/>
      <c r="F39" s="23"/>
      <c r="G39" s="23"/>
      <c r="H39" s="1"/>
      <c r="I39" s="1"/>
      <c r="J39" s="1"/>
      <c r="K39" s="1"/>
      <c r="L39" s="1"/>
      <c r="M39" s="1"/>
      <c r="N39" s="1"/>
      <c r="O39" s="1"/>
      <c r="P39" s="1"/>
      <c r="Q39" s="1"/>
      <c r="R39" s="1"/>
    </row>
  </sheetData>
  <mergeCells count="25">
    <mergeCell ref="B2:S2"/>
    <mergeCell ref="B16:D16"/>
    <mergeCell ref="C30:E31"/>
    <mergeCell ref="F30:G31"/>
    <mergeCell ref="H30:I31"/>
    <mergeCell ref="J30:K31"/>
    <mergeCell ref="L30:M30"/>
    <mergeCell ref="N30:O30"/>
    <mergeCell ref="P30:Q30"/>
    <mergeCell ref="L31:M31"/>
    <mergeCell ref="N31:O31"/>
    <mergeCell ref="P31:Q31"/>
    <mergeCell ref="C32:E34"/>
    <mergeCell ref="F32:G34"/>
    <mergeCell ref="H32:I34"/>
    <mergeCell ref="J32:K34"/>
    <mergeCell ref="L32:M32"/>
    <mergeCell ref="L34:M34"/>
    <mergeCell ref="N34:O34"/>
    <mergeCell ref="P34:Q34"/>
    <mergeCell ref="N32:O32"/>
    <mergeCell ref="P32:Q32"/>
    <mergeCell ref="L33:M33"/>
    <mergeCell ref="N33:O33"/>
    <mergeCell ref="P33:Q33"/>
  </mergeCells>
  <phoneticPr fontId="2"/>
  <printOptions horizontalCentered="1"/>
  <pageMargins left="0.59055118110236227" right="0.39370078740157483" top="0.39370078740157483" bottom="0.39370078740157483" header="0.51181102362204722" footer="0.118110236220472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8"/>
  <sheetViews>
    <sheetView view="pageBreakPreview" zoomScaleNormal="115" zoomScaleSheetLayoutView="100" workbookViewId="0">
      <selection activeCell="Z90" sqref="Z90"/>
    </sheetView>
  </sheetViews>
  <sheetFormatPr defaultColWidth="3.625" defaultRowHeight="15" customHeight="1"/>
  <cols>
    <col min="1" max="3" width="3.125" style="298" customWidth="1"/>
    <col min="4" max="4" width="4.625" style="306" customWidth="1"/>
    <col min="5" max="5" width="4.25" style="298" bestFit="1" customWidth="1"/>
    <col min="6" max="14" width="3.625" style="298"/>
    <col min="15" max="15" width="2.625" style="298" customWidth="1"/>
    <col min="16" max="16" width="3.625" style="298"/>
    <col min="17" max="17" width="2.625" style="479" customWidth="1"/>
    <col min="18" max="18" width="4.625" style="298" customWidth="1"/>
    <col min="19" max="19" width="3.625" style="298" customWidth="1"/>
    <col min="20" max="20" width="1.625" style="298" customWidth="1"/>
    <col min="21" max="21" width="4.625" style="298" customWidth="1"/>
    <col min="22" max="22" width="3.875" style="298" customWidth="1"/>
    <col min="23" max="25" width="3.625" style="298" customWidth="1"/>
    <col min="26" max="26" width="55.375" style="298" customWidth="1"/>
    <col min="27" max="16384" width="3.625" style="298"/>
  </cols>
  <sheetData>
    <row r="1" spans="1:25" s="295" customFormat="1" ht="30" customHeight="1">
      <c r="A1" s="870" t="s">
        <v>55</v>
      </c>
      <c r="B1" s="870"/>
      <c r="C1" s="870"/>
      <c r="D1" s="870"/>
      <c r="E1" s="870"/>
      <c r="F1" s="870"/>
      <c r="G1" s="870"/>
      <c r="H1" s="870"/>
      <c r="I1" s="870"/>
      <c r="J1" s="870"/>
      <c r="K1" s="870"/>
      <c r="L1" s="870"/>
      <c r="M1" s="870"/>
      <c r="N1" s="870"/>
      <c r="O1" s="870"/>
      <c r="P1" s="870"/>
      <c r="Q1" s="870"/>
      <c r="R1" s="870"/>
      <c r="S1" s="870"/>
      <c r="T1" s="870"/>
      <c r="U1" s="870"/>
      <c r="V1" s="870"/>
      <c r="W1" s="870"/>
      <c r="X1" s="870"/>
      <c r="Y1" s="870"/>
    </row>
    <row r="2" spans="1:25" s="295" customFormat="1" ht="9.9499999999999993" customHeight="1">
      <c r="A2" s="296"/>
      <c r="B2" s="296"/>
      <c r="C2" s="296"/>
      <c r="D2" s="305"/>
      <c r="E2" s="296"/>
      <c r="F2" s="296"/>
      <c r="G2" s="296"/>
      <c r="H2" s="296"/>
      <c r="I2" s="296"/>
      <c r="J2" s="296"/>
      <c r="K2" s="296"/>
      <c r="L2" s="296"/>
      <c r="M2" s="296"/>
      <c r="N2" s="296"/>
      <c r="O2" s="296"/>
      <c r="P2" s="296"/>
      <c r="Q2" s="474"/>
      <c r="R2" s="296"/>
      <c r="S2" s="296"/>
      <c r="T2" s="296"/>
      <c r="U2" s="296"/>
    </row>
    <row r="3" spans="1:25" s="330" customFormat="1" ht="18.75" customHeight="1">
      <c r="A3" s="872" t="s">
        <v>398</v>
      </c>
      <c r="B3" s="872"/>
      <c r="C3" s="872"/>
      <c r="D3" s="872"/>
      <c r="E3" s="872"/>
      <c r="F3" s="872"/>
      <c r="G3" s="872"/>
      <c r="H3" s="872"/>
      <c r="I3" s="872"/>
      <c r="J3" s="872"/>
      <c r="K3" s="872"/>
      <c r="L3" s="872"/>
      <c r="M3" s="872"/>
      <c r="N3" s="872"/>
      <c r="O3" s="872"/>
      <c r="P3" s="872"/>
      <c r="Q3" s="872"/>
      <c r="R3" s="872"/>
      <c r="S3" s="872"/>
      <c r="T3" s="872"/>
      <c r="U3" s="872"/>
      <c r="V3" s="872"/>
      <c r="W3" s="872"/>
      <c r="X3" s="872"/>
      <c r="Y3" s="872"/>
    </row>
    <row r="4" spans="1:25" s="330" customFormat="1" ht="18.75" customHeight="1">
      <c r="A4" s="873" t="s">
        <v>399</v>
      </c>
      <c r="B4" s="873"/>
      <c r="C4" s="873"/>
      <c r="D4" s="873"/>
      <c r="E4" s="873"/>
      <c r="F4" s="873"/>
      <c r="G4" s="873"/>
      <c r="H4" s="873"/>
      <c r="I4" s="873"/>
      <c r="J4" s="873"/>
      <c r="K4" s="873"/>
      <c r="L4" s="873"/>
      <c r="M4" s="873"/>
      <c r="N4" s="873"/>
      <c r="O4" s="873"/>
      <c r="P4" s="873"/>
      <c r="Q4" s="873"/>
      <c r="R4" s="873"/>
      <c r="S4" s="873"/>
      <c r="T4" s="873"/>
      <c r="U4" s="873"/>
      <c r="V4" s="873"/>
      <c r="W4" s="873"/>
      <c r="X4" s="873"/>
      <c r="Y4" s="873"/>
    </row>
    <row r="5" spans="1:25" s="330" customFormat="1" ht="20.100000000000001" customHeight="1">
      <c r="A5" s="866" t="s">
        <v>407</v>
      </c>
      <c r="B5" s="866"/>
      <c r="C5" s="866"/>
      <c r="D5" s="866"/>
      <c r="E5" s="866"/>
      <c r="F5" s="866"/>
      <c r="G5" s="866"/>
      <c r="H5" s="866"/>
      <c r="I5" s="866"/>
      <c r="J5" s="866"/>
      <c r="K5" s="866"/>
      <c r="L5" s="866"/>
      <c r="M5" s="866"/>
      <c r="N5" s="866"/>
      <c r="O5" s="866"/>
      <c r="P5" s="866"/>
      <c r="Q5" s="866"/>
      <c r="R5" s="866"/>
      <c r="S5" s="866"/>
      <c r="T5" s="866"/>
      <c r="U5" s="866"/>
      <c r="V5" s="866"/>
      <c r="W5" s="866"/>
      <c r="X5" s="866"/>
      <c r="Y5" s="866"/>
    </row>
    <row r="6" spans="1:25" s="330" customFormat="1" ht="30" customHeight="1">
      <c r="A6" s="866" t="s">
        <v>408</v>
      </c>
      <c r="B6" s="866"/>
      <c r="C6" s="866"/>
      <c r="D6" s="866"/>
      <c r="E6" s="866"/>
      <c r="F6" s="866"/>
      <c r="G6" s="866"/>
      <c r="H6" s="866"/>
      <c r="I6" s="866"/>
      <c r="J6" s="866"/>
      <c r="K6" s="866"/>
      <c r="L6" s="866"/>
      <c r="M6" s="866"/>
      <c r="N6" s="866"/>
      <c r="O6" s="866"/>
      <c r="P6" s="866"/>
      <c r="Q6" s="866"/>
      <c r="R6" s="866"/>
      <c r="S6" s="866"/>
      <c r="T6" s="866"/>
      <c r="U6" s="866"/>
      <c r="V6" s="866"/>
      <c r="W6" s="866"/>
      <c r="X6" s="866"/>
      <c r="Y6" s="866"/>
    </row>
    <row r="7" spans="1:25" s="330" customFormat="1" ht="18.75">
      <c r="A7" s="886" t="s">
        <v>619</v>
      </c>
      <c r="B7" s="886"/>
      <c r="C7" s="886"/>
      <c r="D7" s="886"/>
      <c r="E7" s="886"/>
      <c r="F7" s="886"/>
      <c r="G7" s="886"/>
      <c r="H7" s="886"/>
      <c r="I7" s="886"/>
      <c r="J7" s="886"/>
      <c r="K7" s="886"/>
      <c r="L7" s="886"/>
      <c r="M7" s="886"/>
      <c r="N7" s="886"/>
      <c r="O7" s="886"/>
      <c r="P7" s="886"/>
      <c r="Q7" s="886"/>
      <c r="R7" s="886"/>
      <c r="S7" s="886"/>
      <c r="T7" s="886"/>
      <c r="U7" s="886"/>
      <c r="V7" s="886"/>
      <c r="W7" s="886"/>
      <c r="X7" s="886"/>
      <c r="Y7" s="886"/>
    </row>
    <row r="8" spans="1:25" s="330" customFormat="1" ht="30" customHeight="1">
      <c r="A8" s="866" t="s">
        <v>401</v>
      </c>
      <c r="B8" s="866"/>
      <c r="C8" s="866"/>
      <c r="D8" s="866"/>
      <c r="E8" s="866"/>
      <c r="F8" s="866"/>
      <c r="G8" s="866"/>
      <c r="H8" s="866"/>
      <c r="I8" s="866"/>
      <c r="J8" s="866"/>
      <c r="K8" s="866"/>
      <c r="L8" s="866"/>
      <c r="M8" s="866"/>
      <c r="N8" s="866"/>
      <c r="O8" s="866"/>
      <c r="P8" s="866"/>
      <c r="Q8" s="866"/>
      <c r="R8" s="866"/>
      <c r="S8" s="866"/>
      <c r="T8" s="866"/>
      <c r="U8" s="866"/>
      <c r="V8" s="866"/>
      <c r="W8" s="866"/>
      <c r="X8" s="866"/>
      <c r="Y8" s="866"/>
    </row>
    <row r="9" spans="1:25" s="441" customFormat="1" ht="18.75">
      <c r="A9" s="742" t="s">
        <v>620</v>
      </c>
      <c r="B9" s="742"/>
      <c r="C9" s="742"/>
      <c r="D9" s="742"/>
      <c r="E9" s="742"/>
      <c r="F9" s="742"/>
      <c r="G9" s="742"/>
      <c r="H9" s="742"/>
      <c r="I9" s="742"/>
      <c r="J9" s="742"/>
      <c r="K9" s="742"/>
      <c r="L9" s="742"/>
      <c r="M9" s="742"/>
      <c r="N9" s="742"/>
      <c r="O9" s="742"/>
      <c r="P9" s="742"/>
      <c r="Q9" s="742"/>
      <c r="R9" s="742"/>
      <c r="S9" s="742"/>
      <c r="T9" s="742"/>
      <c r="U9" s="742"/>
      <c r="V9" s="742"/>
      <c r="W9" s="742"/>
      <c r="X9" s="742"/>
      <c r="Y9" s="742"/>
    </row>
    <row r="10" spans="1:25" s="330" customFormat="1" ht="15" customHeight="1">
      <c r="A10" s="866" t="s">
        <v>621</v>
      </c>
      <c r="B10" s="866"/>
      <c r="C10" s="866"/>
      <c r="D10" s="866"/>
      <c r="E10" s="866"/>
      <c r="F10" s="866"/>
      <c r="G10" s="866"/>
      <c r="H10" s="866"/>
      <c r="I10" s="866"/>
      <c r="J10" s="866"/>
      <c r="K10" s="866"/>
      <c r="L10" s="866"/>
      <c r="M10" s="866"/>
      <c r="N10" s="866"/>
      <c r="O10" s="866"/>
      <c r="P10" s="866"/>
      <c r="Q10" s="866"/>
      <c r="R10" s="866"/>
      <c r="S10" s="866"/>
      <c r="T10" s="866"/>
      <c r="U10" s="866"/>
      <c r="V10" s="866"/>
      <c r="W10" s="866"/>
      <c r="X10" s="866"/>
      <c r="Y10" s="866"/>
    </row>
    <row r="11" spans="1:25" s="330" customFormat="1" ht="15" customHeight="1">
      <c r="A11" s="866" t="s">
        <v>400</v>
      </c>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row>
    <row r="12" spans="1:25" s="295" customFormat="1" ht="30" customHeight="1">
      <c r="A12" s="710" t="s">
        <v>1024</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row>
    <row r="13" spans="1:25" s="355" customFormat="1" ht="15" customHeight="1">
      <c r="A13" s="354" t="s">
        <v>307</v>
      </c>
      <c r="D13" s="356"/>
      <c r="Q13" s="475"/>
    </row>
    <row r="14" spans="1:25" ht="30" customHeight="1">
      <c r="A14" s="340" t="s">
        <v>402</v>
      </c>
      <c r="B14" s="341"/>
      <c r="C14" s="342"/>
      <c r="D14" s="343"/>
      <c r="E14" s="343">
        <v>1</v>
      </c>
      <c r="F14" s="343"/>
      <c r="G14" s="343"/>
      <c r="H14" s="343"/>
      <c r="I14" s="343"/>
      <c r="J14" s="343"/>
      <c r="K14" s="344" t="s">
        <v>403</v>
      </c>
      <c r="L14" s="345">
        <f>IF(R14=X14,1,0)</f>
        <v>0</v>
      </c>
      <c r="M14" s="346"/>
      <c r="N14" s="343"/>
      <c r="O14" s="343"/>
      <c r="P14" s="343"/>
      <c r="Q14" s="476" t="s">
        <v>406</v>
      </c>
      <c r="R14" s="345"/>
      <c r="S14" s="347"/>
      <c r="T14" s="343"/>
      <c r="U14" s="343"/>
      <c r="V14" s="345">
        <f>COUNT(U16:U23)</f>
        <v>0</v>
      </c>
      <c r="W14" s="343" t="s">
        <v>405</v>
      </c>
      <c r="X14" s="343">
        <v>8</v>
      </c>
      <c r="Y14" s="349"/>
    </row>
    <row r="15" spans="1:25" s="348" customFormat="1" ht="15" customHeight="1">
      <c r="A15" s="714" t="s">
        <v>409</v>
      </c>
      <c r="B15" s="715"/>
      <c r="C15" s="715"/>
      <c r="D15" s="715" t="s">
        <v>649</v>
      </c>
      <c r="E15" s="715"/>
      <c r="F15" s="715"/>
      <c r="G15" s="715"/>
      <c r="H15" s="715"/>
      <c r="I15" s="715"/>
      <c r="J15" s="715"/>
      <c r="K15" s="715"/>
      <c r="L15" s="715"/>
      <c r="M15" s="715"/>
      <c r="N15" s="715"/>
      <c r="O15" s="715"/>
      <c r="P15" s="715"/>
      <c r="Q15" s="715"/>
      <c r="R15" s="715"/>
      <c r="S15" s="715"/>
      <c r="T15" s="716"/>
      <c r="U15" s="350" t="s">
        <v>410</v>
      </c>
      <c r="V15" s="714" t="s">
        <v>430</v>
      </c>
      <c r="W15" s="715"/>
      <c r="X15" s="715"/>
      <c r="Y15" s="785"/>
    </row>
    <row r="16" spans="1:25" s="299" customFormat="1" ht="45" customHeight="1">
      <c r="A16" s="815" t="s">
        <v>416</v>
      </c>
      <c r="B16" s="787"/>
      <c r="C16" s="788"/>
      <c r="D16" s="311" t="s">
        <v>308</v>
      </c>
      <c r="E16" s="746" t="s">
        <v>837</v>
      </c>
      <c r="F16" s="747"/>
      <c r="G16" s="747"/>
      <c r="H16" s="747"/>
      <c r="I16" s="747"/>
      <c r="J16" s="747"/>
      <c r="K16" s="747"/>
      <c r="L16" s="747"/>
      <c r="M16" s="747"/>
      <c r="N16" s="747"/>
      <c r="O16" s="747"/>
      <c r="P16" s="747"/>
      <c r="Q16" s="747"/>
      <c r="R16" s="747"/>
      <c r="S16" s="747"/>
      <c r="T16" s="747"/>
      <c r="U16" s="447"/>
      <c r="V16" s="727" t="s">
        <v>836</v>
      </c>
      <c r="W16" s="728"/>
      <c r="X16" s="728"/>
      <c r="Y16" s="729"/>
    </row>
    <row r="17" spans="1:25" s="299" customFormat="1" ht="30" customHeight="1">
      <c r="A17" s="809"/>
      <c r="B17" s="810"/>
      <c r="C17" s="811"/>
      <c r="D17" s="311" t="s">
        <v>309</v>
      </c>
      <c r="E17" s="746" t="s">
        <v>838</v>
      </c>
      <c r="F17" s="747"/>
      <c r="G17" s="747"/>
      <c r="H17" s="747"/>
      <c r="I17" s="747"/>
      <c r="J17" s="747"/>
      <c r="K17" s="747"/>
      <c r="L17" s="747"/>
      <c r="M17" s="747"/>
      <c r="N17" s="747"/>
      <c r="O17" s="747"/>
      <c r="P17" s="747"/>
      <c r="Q17" s="747"/>
      <c r="R17" s="747"/>
      <c r="S17" s="747"/>
      <c r="T17" s="747"/>
      <c r="U17" s="447"/>
      <c r="V17" s="748"/>
      <c r="W17" s="749"/>
      <c r="X17" s="749"/>
      <c r="Y17" s="750"/>
    </row>
    <row r="18" spans="1:25" s="299" customFormat="1" ht="15" customHeight="1">
      <c r="A18" s="809"/>
      <c r="B18" s="810"/>
      <c r="C18" s="811"/>
      <c r="D18" s="311" t="s">
        <v>310</v>
      </c>
      <c r="E18" s="746" t="s">
        <v>839</v>
      </c>
      <c r="F18" s="747"/>
      <c r="G18" s="747"/>
      <c r="H18" s="747"/>
      <c r="I18" s="747"/>
      <c r="J18" s="747"/>
      <c r="K18" s="747"/>
      <c r="L18" s="747"/>
      <c r="M18" s="747"/>
      <c r="N18" s="747"/>
      <c r="O18" s="747"/>
      <c r="P18" s="747"/>
      <c r="Q18" s="747"/>
      <c r="R18" s="747"/>
      <c r="S18" s="747"/>
      <c r="T18" s="747"/>
      <c r="U18" s="447"/>
      <c r="V18" s="748"/>
      <c r="W18" s="749"/>
      <c r="X18" s="749"/>
      <c r="Y18" s="750"/>
    </row>
    <row r="19" spans="1:25" s="299" customFormat="1" ht="25.5" customHeight="1">
      <c r="A19" s="809"/>
      <c r="B19" s="810"/>
      <c r="C19" s="811"/>
      <c r="D19" s="311" t="s">
        <v>411</v>
      </c>
      <c r="E19" s="746" t="s">
        <v>840</v>
      </c>
      <c r="F19" s="747"/>
      <c r="G19" s="747"/>
      <c r="H19" s="747"/>
      <c r="I19" s="747"/>
      <c r="J19" s="747"/>
      <c r="K19" s="747"/>
      <c r="L19" s="747"/>
      <c r="M19" s="747"/>
      <c r="N19" s="747"/>
      <c r="O19" s="747"/>
      <c r="P19" s="747"/>
      <c r="Q19" s="747"/>
      <c r="R19" s="747"/>
      <c r="S19" s="747"/>
      <c r="T19" s="747"/>
      <c r="U19" s="447"/>
      <c r="V19" s="748"/>
      <c r="W19" s="749"/>
      <c r="X19" s="749"/>
      <c r="Y19" s="750"/>
    </row>
    <row r="20" spans="1:25" s="299" customFormat="1" ht="30" customHeight="1">
      <c r="A20" s="809"/>
      <c r="B20" s="810"/>
      <c r="C20" s="811"/>
      <c r="D20" s="311" t="s">
        <v>412</v>
      </c>
      <c r="E20" s="746" t="s">
        <v>841</v>
      </c>
      <c r="F20" s="747"/>
      <c r="G20" s="747"/>
      <c r="H20" s="747"/>
      <c r="I20" s="747"/>
      <c r="J20" s="747"/>
      <c r="K20" s="747"/>
      <c r="L20" s="747"/>
      <c r="M20" s="747"/>
      <c r="N20" s="747"/>
      <c r="O20" s="747"/>
      <c r="P20" s="747"/>
      <c r="Q20" s="747"/>
      <c r="R20" s="747"/>
      <c r="S20" s="747"/>
      <c r="T20" s="747"/>
      <c r="U20" s="447"/>
      <c r="V20" s="748"/>
      <c r="W20" s="749"/>
      <c r="X20" s="749"/>
      <c r="Y20" s="750"/>
    </row>
    <row r="21" spans="1:25" s="299" customFormat="1" ht="30" customHeight="1">
      <c r="A21" s="809"/>
      <c r="B21" s="810"/>
      <c r="C21" s="811"/>
      <c r="D21" s="311" t="s">
        <v>413</v>
      </c>
      <c r="E21" s="746" t="s">
        <v>842</v>
      </c>
      <c r="F21" s="747"/>
      <c r="G21" s="747"/>
      <c r="H21" s="747"/>
      <c r="I21" s="747"/>
      <c r="J21" s="747"/>
      <c r="K21" s="747"/>
      <c r="L21" s="747"/>
      <c r="M21" s="747"/>
      <c r="N21" s="747"/>
      <c r="O21" s="747"/>
      <c r="P21" s="747"/>
      <c r="Q21" s="747"/>
      <c r="R21" s="747"/>
      <c r="S21" s="747"/>
      <c r="T21" s="747"/>
      <c r="U21" s="447"/>
      <c r="V21" s="748"/>
      <c r="W21" s="749"/>
      <c r="X21" s="749"/>
      <c r="Y21" s="750"/>
    </row>
    <row r="22" spans="1:25" s="299" customFormat="1" ht="45" customHeight="1">
      <c r="A22" s="809"/>
      <c r="B22" s="810"/>
      <c r="C22" s="811"/>
      <c r="D22" s="311" t="s">
        <v>414</v>
      </c>
      <c r="E22" s="746" t="s">
        <v>843</v>
      </c>
      <c r="F22" s="747"/>
      <c r="G22" s="747"/>
      <c r="H22" s="747"/>
      <c r="I22" s="747"/>
      <c r="J22" s="747"/>
      <c r="K22" s="747"/>
      <c r="L22" s="747"/>
      <c r="M22" s="747"/>
      <c r="N22" s="747"/>
      <c r="O22" s="747"/>
      <c r="P22" s="747"/>
      <c r="Q22" s="747"/>
      <c r="R22" s="747"/>
      <c r="S22" s="747"/>
      <c r="T22" s="747"/>
      <c r="U22" s="447"/>
      <c r="V22" s="748"/>
      <c r="W22" s="749"/>
      <c r="X22" s="749"/>
      <c r="Y22" s="750"/>
    </row>
    <row r="23" spans="1:25" s="299" customFormat="1" ht="60" customHeight="1">
      <c r="A23" s="789"/>
      <c r="B23" s="790"/>
      <c r="C23" s="791"/>
      <c r="D23" s="311" t="s">
        <v>415</v>
      </c>
      <c r="E23" s="746" t="s">
        <v>844</v>
      </c>
      <c r="F23" s="747"/>
      <c r="G23" s="747"/>
      <c r="H23" s="747"/>
      <c r="I23" s="747"/>
      <c r="J23" s="747"/>
      <c r="K23" s="747"/>
      <c r="L23" s="747"/>
      <c r="M23" s="747"/>
      <c r="N23" s="747"/>
      <c r="O23" s="747"/>
      <c r="P23" s="747"/>
      <c r="Q23" s="747"/>
      <c r="R23" s="747"/>
      <c r="S23" s="747"/>
      <c r="T23" s="747"/>
      <c r="U23" s="447"/>
      <c r="V23" s="730"/>
      <c r="W23" s="731"/>
      <c r="X23" s="731"/>
      <c r="Y23" s="732"/>
    </row>
    <row r="24" spans="1:25" ht="30" customHeight="1">
      <c r="A24" s="331" t="s">
        <v>402</v>
      </c>
      <c r="B24" s="332"/>
      <c r="C24" s="333"/>
      <c r="D24" s="334"/>
      <c r="E24" s="334">
        <v>2</v>
      </c>
      <c r="F24" s="334"/>
      <c r="G24" s="334"/>
      <c r="H24" s="334"/>
      <c r="I24" s="334"/>
      <c r="J24" s="334"/>
      <c r="K24" s="335" t="s">
        <v>403</v>
      </c>
      <c r="L24" s="336">
        <f>IF(R24=X24,1,0)</f>
        <v>0</v>
      </c>
      <c r="M24" s="337"/>
      <c r="N24" s="334"/>
      <c r="O24" s="334"/>
      <c r="P24" s="334"/>
      <c r="Q24" s="477" t="s">
        <v>404</v>
      </c>
      <c r="R24" s="336"/>
      <c r="S24" s="338"/>
      <c r="T24" s="334"/>
      <c r="U24" s="358"/>
      <c r="V24" s="345">
        <f>COUNT(U26:U29)</f>
        <v>0</v>
      </c>
      <c r="W24" s="334" t="s">
        <v>428</v>
      </c>
      <c r="X24" s="334">
        <v>4</v>
      </c>
      <c r="Y24" s="339"/>
    </row>
    <row r="25" spans="1:25" s="348" customFormat="1" ht="15" customHeight="1">
      <c r="A25" s="714" t="s">
        <v>409</v>
      </c>
      <c r="B25" s="715"/>
      <c r="C25" s="715"/>
      <c r="D25" s="715" t="s">
        <v>650</v>
      </c>
      <c r="E25" s="715"/>
      <c r="F25" s="715"/>
      <c r="G25" s="715"/>
      <c r="H25" s="715"/>
      <c r="I25" s="715"/>
      <c r="J25" s="715"/>
      <c r="K25" s="715"/>
      <c r="L25" s="715"/>
      <c r="M25" s="715"/>
      <c r="N25" s="715"/>
      <c r="O25" s="715"/>
      <c r="P25" s="715"/>
      <c r="Q25" s="715"/>
      <c r="R25" s="715"/>
      <c r="S25" s="715"/>
      <c r="T25" s="716"/>
      <c r="U25" s="359" t="s">
        <v>429</v>
      </c>
      <c r="V25" s="711" t="s">
        <v>430</v>
      </c>
      <c r="W25" s="712"/>
      <c r="X25" s="712"/>
      <c r="Y25" s="713"/>
    </row>
    <row r="26" spans="1:25" s="299" customFormat="1" ht="30" customHeight="1">
      <c r="A26" s="815" t="s">
        <v>437</v>
      </c>
      <c r="B26" s="816"/>
      <c r="C26" s="817"/>
      <c r="D26" s="311" t="s">
        <v>645</v>
      </c>
      <c r="E26" s="740" t="s">
        <v>352</v>
      </c>
      <c r="F26" s="741"/>
      <c r="G26" s="741"/>
      <c r="H26" s="741"/>
      <c r="I26" s="741"/>
      <c r="J26" s="741"/>
      <c r="K26" s="741"/>
      <c r="L26" s="741"/>
      <c r="M26" s="741"/>
      <c r="N26" s="741"/>
      <c r="O26" s="741"/>
      <c r="P26" s="741"/>
      <c r="Q26" s="741"/>
      <c r="R26" s="741"/>
      <c r="S26" s="741"/>
      <c r="T26" s="741"/>
      <c r="U26" s="303"/>
      <c r="V26" s="727" t="s">
        <v>864</v>
      </c>
      <c r="W26" s="728"/>
      <c r="X26" s="728"/>
      <c r="Y26" s="729"/>
    </row>
    <row r="27" spans="1:25" s="299" customFormat="1" ht="120" customHeight="1">
      <c r="A27" s="833"/>
      <c r="B27" s="834"/>
      <c r="C27" s="835"/>
      <c r="D27" s="311" t="s">
        <v>646</v>
      </c>
      <c r="E27" s="740" t="s">
        <v>845</v>
      </c>
      <c r="F27" s="741"/>
      <c r="G27" s="741"/>
      <c r="H27" s="741"/>
      <c r="I27" s="741"/>
      <c r="J27" s="741"/>
      <c r="K27" s="741"/>
      <c r="L27" s="741"/>
      <c r="M27" s="741"/>
      <c r="N27" s="741"/>
      <c r="O27" s="741"/>
      <c r="P27" s="741"/>
      <c r="Q27" s="741"/>
      <c r="R27" s="741"/>
      <c r="S27" s="741"/>
      <c r="T27" s="741"/>
      <c r="U27" s="303"/>
      <c r="V27" s="748"/>
      <c r="W27" s="749"/>
      <c r="X27" s="749"/>
      <c r="Y27" s="750"/>
    </row>
    <row r="28" spans="1:25" s="299" customFormat="1" ht="30" customHeight="1">
      <c r="A28" s="833"/>
      <c r="B28" s="834"/>
      <c r="C28" s="835"/>
      <c r="D28" s="311" t="s">
        <v>647</v>
      </c>
      <c r="E28" s="740" t="s">
        <v>353</v>
      </c>
      <c r="F28" s="741"/>
      <c r="G28" s="741"/>
      <c r="H28" s="741"/>
      <c r="I28" s="741"/>
      <c r="J28" s="741"/>
      <c r="K28" s="741"/>
      <c r="L28" s="741"/>
      <c r="M28" s="741"/>
      <c r="N28" s="741"/>
      <c r="O28" s="741"/>
      <c r="P28" s="741"/>
      <c r="Q28" s="741"/>
      <c r="R28" s="741"/>
      <c r="S28" s="741"/>
      <c r="T28" s="741"/>
      <c r="U28" s="303"/>
      <c r="V28" s="748"/>
      <c r="W28" s="749"/>
      <c r="X28" s="749"/>
      <c r="Y28" s="750"/>
    </row>
    <row r="29" spans="1:25" s="299" customFormat="1" ht="30" customHeight="1">
      <c r="A29" s="818"/>
      <c r="B29" s="819"/>
      <c r="C29" s="820"/>
      <c r="D29" s="311" t="s">
        <v>648</v>
      </c>
      <c r="E29" s="740" t="s">
        <v>364</v>
      </c>
      <c r="F29" s="741"/>
      <c r="G29" s="741"/>
      <c r="H29" s="741"/>
      <c r="I29" s="741"/>
      <c r="J29" s="741"/>
      <c r="K29" s="741"/>
      <c r="L29" s="741"/>
      <c r="M29" s="741"/>
      <c r="N29" s="741"/>
      <c r="O29" s="741"/>
      <c r="P29" s="741"/>
      <c r="Q29" s="741"/>
      <c r="R29" s="741"/>
      <c r="S29" s="741"/>
      <c r="T29" s="741"/>
      <c r="U29" s="303"/>
      <c r="V29" s="730"/>
      <c r="W29" s="731"/>
      <c r="X29" s="731"/>
      <c r="Y29" s="732"/>
    </row>
    <row r="30" spans="1:25" s="352" customFormat="1" ht="15" customHeight="1">
      <c r="A30" s="351" t="s">
        <v>314</v>
      </c>
      <c r="D30" s="353"/>
      <c r="Q30" s="478"/>
    </row>
    <row r="31" spans="1:25" ht="30" customHeight="1">
      <c r="A31" s="340" t="s">
        <v>402</v>
      </c>
      <c r="B31" s="341"/>
      <c r="C31" s="342"/>
      <c r="D31" s="343"/>
      <c r="E31" s="343">
        <v>3</v>
      </c>
      <c r="F31" s="343"/>
      <c r="G31" s="343"/>
      <c r="H31" s="343"/>
      <c r="I31" s="343"/>
      <c r="J31" s="343"/>
      <c r="K31" s="344" t="s">
        <v>403</v>
      </c>
      <c r="L31" s="345">
        <f>IF(R31=X31,1,0)</f>
        <v>0</v>
      </c>
      <c r="M31" s="346"/>
      <c r="N31" s="343"/>
      <c r="O31" s="343"/>
      <c r="P31" s="343"/>
      <c r="Q31" s="476" t="s">
        <v>406</v>
      </c>
      <c r="R31" s="345"/>
      <c r="S31" s="347"/>
      <c r="T31" s="343"/>
      <c r="U31" s="343"/>
      <c r="V31" s="345">
        <f>COUNT(U33:U36)</f>
        <v>0</v>
      </c>
      <c r="W31" s="343" t="s">
        <v>405</v>
      </c>
      <c r="X31" s="343">
        <v>4</v>
      </c>
      <c r="Y31" s="349"/>
    </row>
    <row r="32" spans="1:25" s="348" customFormat="1" ht="15" customHeight="1">
      <c r="A32" s="714" t="s">
        <v>409</v>
      </c>
      <c r="B32" s="715"/>
      <c r="C32" s="715"/>
      <c r="D32" s="715" t="s">
        <v>649</v>
      </c>
      <c r="E32" s="715"/>
      <c r="F32" s="715"/>
      <c r="G32" s="715"/>
      <c r="H32" s="715"/>
      <c r="I32" s="715"/>
      <c r="J32" s="715"/>
      <c r="K32" s="715"/>
      <c r="L32" s="715"/>
      <c r="M32" s="715"/>
      <c r="N32" s="715"/>
      <c r="O32" s="715"/>
      <c r="P32" s="715"/>
      <c r="Q32" s="715"/>
      <c r="R32" s="715"/>
      <c r="S32" s="715"/>
      <c r="T32" s="716"/>
      <c r="U32" s="350" t="s">
        <v>410</v>
      </c>
      <c r="V32" s="714" t="s">
        <v>430</v>
      </c>
      <c r="W32" s="715"/>
      <c r="X32" s="715"/>
      <c r="Y32" s="785"/>
    </row>
    <row r="33" spans="1:25" s="299" customFormat="1" ht="39.75" customHeight="1">
      <c r="A33" s="815" t="s">
        <v>629</v>
      </c>
      <c r="B33" s="816"/>
      <c r="C33" s="817"/>
      <c r="D33" s="311" t="s">
        <v>651</v>
      </c>
      <c r="E33" s="871" t="s">
        <v>861</v>
      </c>
      <c r="F33" s="871"/>
      <c r="G33" s="871"/>
      <c r="H33" s="871"/>
      <c r="I33" s="871"/>
      <c r="J33" s="871"/>
      <c r="K33" s="871"/>
      <c r="L33" s="871"/>
      <c r="M33" s="871"/>
      <c r="N33" s="871"/>
      <c r="O33" s="871"/>
      <c r="P33" s="871"/>
      <c r="Q33" s="871"/>
      <c r="R33" s="871"/>
      <c r="S33" s="871"/>
      <c r="T33" s="871"/>
      <c r="U33" s="312"/>
      <c r="V33" s="779" t="s">
        <v>6</v>
      </c>
      <c r="W33" s="779"/>
      <c r="X33" s="779"/>
      <c r="Y33" s="779"/>
    </row>
    <row r="34" spans="1:25" s="299" customFormat="1" ht="20.25" customHeight="1">
      <c r="A34" s="833"/>
      <c r="B34" s="834"/>
      <c r="C34" s="835"/>
      <c r="D34" s="311" t="s">
        <v>652</v>
      </c>
      <c r="E34" s="828" t="s">
        <v>316</v>
      </c>
      <c r="F34" s="828"/>
      <c r="G34" s="828"/>
      <c r="H34" s="828"/>
      <c r="I34" s="828"/>
      <c r="J34" s="828"/>
      <c r="K34" s="828"/>
      <c r="L34" s="828"/>
      <c r="M34" s="828"/>
      <c r="N34" s="828"/>
      <c r="O34" s="828"/>
      <c r="P34" s="828"/>
      <c r="Q34" s="828"/>
      <c r="R34" s="828"/>
      <c r="S34" s="828"/>
      <c r="T34" s="828"/>
      <c r="U34" s="312"/>
      <c r="V34" s="896"/>
      <c r="W34" s="896"/>
      <c r="X34" s="896"/>
      <c r="Y34" s="896"/>
    </row>
    <row r="35" spans="1:25" s="299" customFormat="1" ht="32.25" customHeight="1">
      <c r="A35" s="833"/>
      <c r="B35" s="834"/>
      <c r="C35" s="835"/>
      <c r="D35" s="311" t="s">
        <v>653</v>
      </c>
      <c r="E35" s="828" t="s">
        <v>846</v>
      </c>
      <c r="F35" s="828"/>
      <c r="G35" s="828"/>
      <c r="H35" s="828"/>
      <c r="I35" s="828"/>
      <c r="J35" s="828"/>
      <c r="K35" s="828"/>
      <c r="L35" s="828"/>
      <c r="M35" s="828"/>
      <c r="N35" s="828"/>
      <c r="O35" s="828"/>
      <c r="P35" s="828"/>
      <c r="Q35" s="828"/>
      <c r="R35" s="828"/>
      <c r="S35" s="828"/>
      <c r="T35" s="828"/>
      <c r="U35" s="312"/>
      <c r="V35" s="896"/>
      <c r="W35" s="896"/>
      <c r="X35" s="896"/>
      <c r="Y35" s="896"/>
    </row>
    <row r="36" spans="1:25" s="299" customFormat="1" ht="45" customHeight="1">
      <c r="A36" s="818"/>
      <c r="B36" s="819"/>
      <c r="C36" s="820"/>
      <c r="D36" s="311" t="s">
        <v>654</v>
      </c>
      <c r="E36" s="828" t="s">
        <v>317</v>
      </c>
      <c r="F36" s="828"/>
      <c r="G36" s="828"/>
      <c r="H36" s="828"/>
      <c r="I36" s="828"/>
      <c r="J36" s="828"/>
      <c r="K36" s="828"/>
      <c r="L36" s="828"/>
      <c r="M36" s="828"/>
      <c r="N36" s="828"/>
      <c r="O36" s="828"/>
      <c r="P36" s="828"/>
      <c r="Q36" s="828"/>
      <c r="R36" s="828"/>
      <c r="S36" s="828"/>
      <c r="T36" s="828"/>
      <c r="U36" s="312"/>
      <c r="V36" s="897"/>
      <c r="W36" s="897"/>
      <c r="X36" s="897"/>
      <c r="Y36" s="897"/>
    </row>
    <row r="37" spans="1:25" s="352" customFormat="1" ht="15" customHeight="1">
      <c r="A37" s="351" t="s">
        <v>315</v>
      </c>
      <c r="D37" s="353"/>
      <c r="Q37" s="478"/>
    </row>
    <row r="38" spans="1:25" ht="30" customHeight="1">
      <c r="A38" s="340" t="s">
        <v>402</v>
      </c>
      <c r="B38" s="341"/>
      <c r="C38" s="342"/>
      <c r="D38" s="343"/>
      <c r="E38" s="343">
        <v>4</v>
      </c>
      <c r="F38" s="343"/>
      <c r="G38" s="343"/>
      <c r="H38" s="343"/>
      <c r="I38" s="343"/>
      <c r="J38" s="343"/>
      <c r="K38" s="344" t="s">
        <v>403</v>
      </c>
      <c r="L38" s="345">
        <f>IF(R38=X38,1,0)</f>
        <v>0</v>
      </c>
      <c r="M38" s="346"/>
      <c r="N38" s="343"/>
      <c r="O38" s="343"/>
      <c r="P38" s="343"/>
      <c r="Q38" s="476" t="s">
        <v>406</v>
      </c>
      <c r="R38" s="345"/>
      <c r="S38" s="347"/>
      <c r="T38" s="343"/>
      <c r="U38" s="343"/>
      <c r="V38" s="345">
        <f>COUNT(U40:U42)</f>
        <v>0</v>
      </c>
      <c r="W38" s="343" t="s">
        <v>405</v>
      </c>
      <c r="X38" s="343">
        <v>3</v>
      </c>
      <c r="Y38" s="349"/>
    </row>
    <row r="39" spans="1:25" s="348" customFormat="1" ht="15" customHeight="1">
      <c r="A39" s="714" t="s">
        <v>409</v>
      </c>
      <c r="B39" s="715"/>
      <c r="C39" s="715"/>
      <c r="D39" s="715" t="s">
        <v>649</v>
      </c>
      <c r="E39" s="715"/>
      <c r="F39" s="715"/>
      <c r="G39" s="715"/>
      <c r="H39" s="715"/>
      <c r="I39" s="715"/>
      <c r="J39" s="715"/>
      <c r="K39" s="715"/>
      <c r="L39" s="715"/>
      <c r="M39" s="715"/>
      <c r="N39" s="715"/>
      <c r="O39" s="715"/>
      <c r="P39" s="715"/>
      <c r="Q39" s="715"/>
      <c r="R39" s="715"/>
      <c r="S39" s="715"/>
      <c r="T39" s="716"/>
      <c r="U39" s="350" t="s">
        <v>410</v>
      </c>
      <c r="V39" s="714" t="s">
        <v>430</v>
      </c>
      <c r="W39" s="715"/>
      <c r="X39" s="715"/>
      <c r="Y39" s="785"/>
    </row>
    <row r="40" spans="1:25" s="299" customFormat="1" ht="45" customHeight="1">
      <c r="A40" s="868" t="s">
        <v>599</v>
      </c>
      <c r="B40" s="868"/>
      <c r="C40" s="868"/>
      <c r="D40" s="311" t="s">
        <v>655</v>
      </c>
      <c r="E40" s="746" t="s">
        <v>862</v>
      </c>
      <c r="F40" s="747"/>
      <c r="G40" s="747"/>
      <c r="H40" s="747"/>
      <c r="I40" s="747"/>
      <c r="J40" s="747"/>
      <c r="K40" s="747"/>
      <c r="L40" s="747"/>
      <c r="M40" s="747"/>
      <c r="N40" s="747"/>
      <c r="O40" s="747"/>
      <c r="P40" s="747"/>
      <c r="Q40" s="747"/>
      <c r="R40" s="747"/>
      <c r="S40" s="747"/>
      <c r="T40" s="867"/>
      <c r="U40" s="327"/>
      <c r="V40" s="779" t="s">
        <v>847</v>
      </c>
      <c r="W40" s="779"/>
      <c r="X40" s="779"/>
      <c r="Y40" s="779"/>
    </row>
    <row r="41" spans="1:25" s="299" customFormat="1" ht="30" customHeight="1">
      <c r="A41" s="869"/>
      <c r="B41" s="869"/>
      <c r="C41" s="869"/>
      <c r="D41" s="311" t="s">
        <v>656</v>
      </c>
      <c r="E41" s="751" t="s">
        <v>863</v>
      </c>
      <c r="F41" s="751"/>
      <c r="G41" s="751"/>
      <c r="H41" s="751"/>
      <c r="I41" s="751"/>
      <c r="J41" s="751"/>
      <c r="K41" s="751"/>
      <c r="L41" s="751"/>
      <c r="M41" s="751"/>
      <c r="N41" s="751"/>
      <c r="O41" s="751"/>
      <c r="P41" s="751"/>
      <c r="Q41" s="751"/>
      <c r="R41" s="751"/>
      <c r="S41" s="751"/>
      <c r="T41" s="751"/>
      <c r="U41" s="319"/>
      <c r="V41" s="881"/>
      <c r="W41" s="881"/>
      <c r="X41" s="881"/>
      <c r="Y41" s="881"/>
    </row>
    <row r="42" spans="1:25" s="299" customFormat="1" ht="135" customHeight="1">
      <c r="A42" s="724"/>
      <c r="B42" s="725"/>
      <c r="C42" s="726"/>
      <c r="D42" s="311" t="s">
        <v>657</v>
      </c>
      <c r="E42" s="740" t="s">
        <v>814</v>
      </c>
      <c r="F42" s="741"/>
      <c r="G42" s="741"/>
      <c r="H42" s="741"/>
      <c r="I42" s="741"/>
      <c r="J42" s="741"/>
      <c r="K42" s="741"/>
      <c r="L42" s="741"/>
      <c r="M42" s="741"/>
      <c r="N42" s="741"/>
      <c r="O42" s="741"/>
      <c r="P42" s="741"/>
      <c r="Q42" s="741"/>
      <c r="R42" s="741"/>
      <c r="S42" s="741"/>
      <c r="T42" s="741"/>
      <c r="U42" s="303"/>
      <c r="V42" s="724"/>
      <c r="W42" s="725"/>
      <c r="X42" s="725"/>
      <c r="Y42" s="726"/>
    </row>
    <row r="43" spans="1:25" ht="30" customHeight="1">
      <c r="A43" s="340" t="s">
        <v>402</v>
      </c>
      <c r="B43" s="341"/>
      <c r="C43" s="342"/>
      <c r="D43" s="343"/>
      <c r="E43" s="343">
        <v>5</v>
      </c>
      <c r="F43" s="343"/>
      <c r="G43" s="343"/>
      <c r="H43" s="343"/>
      <c r="I43" s="343"/>
      <c r="J43" s="343"/>
      <c r="K43" s="344" t="s">
        <v>403</v>
      </c>
      <c r="L43" s="345">
        <f>IF(R43=X43,1,0)</f>
        <v>0</v>
      </c>
      <c r="M43" s="346"/>
      <c r="N43" s="343"/>
      <c r="O43" s="343"/>
      <c r="P43" s="343"/>
      <c r="Q43" s="476" t="s">
        <v>406</v>
      </c>
      <c r="R43" s="345"/>
      <c r="S43" s="347"/>
      <c r="T43" s="343"/>
      <c r="U43" s="343"/>
      <c r="V43" s="345">
        <f>COUNT(U45:U46)</f>
        <v>0</v>
      </c>
      <c r="W43" s="343" t="s">
        <v>405</v>
      </c>
      <c r="X43" s="343">
        <v>2</v>
      </c>
      <c r="Y43" s="349"/>
    </row>
    <row r="44" spans="1:25" s="348" customFormat="1" ht="15" customHeight="1">
      <c r="A44" s="714" t="s">
        <v>409</v>
      </c>
      <c r="B44" s="715"/>
      <c r="C44" s="715"/>
      <c r="D44" s="715" t="s">
        <v>649</v>
      </c>
      <c r="E44" s="715"/>
      <c r="F44" s="715"/>
      <c r="G44" s="715"/>
      <c r="H44" s="715"/>
      <c r="I44" s="715"/>
      <c r="J44" s="715"/>
      <c r="K44" s="715"/>
      <c r="L44" s="715"/>
      <c r="M44" s="715"/>
      <c r="N44" s="715"/>
      <c r="O44" s="715"/>
      <c r="P44" s="715"/>
      <c r="Q44" s="715"/>
      <c r="R44" s="715"/>
      <c r="S44" s="715"/>
      <c r="T44" s="716"/>
      <c r="U44" s="350" t="s">
        <v>410</v>
      </c>
      <c r="V44" s="714" t="s">
        <v>430</v>
      </c>
      <c r="W44" s="715"/>
      <c r="X44" s="715"/>
      <c r="Y44" s="785"/>
    </row>
    <row r="45" spans="1:25" s="299" customFormat="1" ht="45" customHeight="1">
      <c r="A45" s="815" t="s">
        <v>600</v>
      </c>
      <c r="B45" s="816"/>
      <c r="C45" s="817"/>
      <c r="D45" s="311" t="s">
        <v>658</v>
      </c>
      <c r="E45" s="740" t="s">
        <v>318</v>
      </c>
      <c r="F45" s="741"/>
      <c r="G45" s="741"/>
      <c r="H45" s="741"/>
      <c r="I45" s="741"/>
      <c r="J45" s="741"/>
      <c r="K45" s="741"/>
      <c r="L45" s="741"/>
      <c r="M45" s="741"/>
      <c r="N45" s="741"/>
      <c r="O45" s="741"/>
      <c r="P45" s="741"/>
      <c r="Q45" s="741"/>
      <c r="R45" s="741"/>
      <c r="S45" s="741"/>
      <c r="T45" s="741"/>
      <c r="U45" s="303"/>
      <c r="V45" s="786" t="s">
        <v>7</v>
      </c>
      <c r="W45" s="787"/>
      <c r="X45" s="787"/>
      <c r="Y45" s="788"/>
    </row>
    <row r="46" spans="1:25" s="299" customFormat="1" ht="30" customHeight="1">
      <c r="A46" s="818"/>
      <c r="B46" s="819"/>
      <c r="C46" s="820"/>
      <c r="D46" s="311" t="s">
        <v>659</v>
      </c>
      <c r="E46" s="740" t="s">
        <v>319</v>
      </c>
      <c r="F46" s="741"/>
      <c r="G46" s="741"/>
      <c r="H46" s="741"/>
      <c r="I46" s="741"/>
      <c r="J46" s="741"/>
      <c r="K46" s="741"/>
      <c r="L46" s="741"/>
      <c r="M46" s="741"/>
      <c r="N46" s="741"/>
      <c r="O46" s="741"/>
      <c r="P46" s="741"/>
      <c r="Q46" s="741"/>
      <c r="R46" s="741"/>
      <c r="S46" s="741"/>
      <c r="T46" s="741"/>
      <c r="U46" s="303"/>
      <c r="V46" s="789"/>
      <c r="W46" s="790"/>
      <c r="X46" s="790"/>
      <c r="Y46" s="791"/>
    </row>
    <row r="47" spans="1:25" ht="30" customHeight="1">
      <c r="A47" s="340" t="s">
        <v>402</v>
      </c>
      <c r="B47" s="341"/>
      <c r="C47" s="342"/>
      <c r="D47" s="343"/>
      <c r="E47" s="343">
        <v>6</v>
      </c>
      <c r="F47" s="343"/>
      <c r="G47" s="343"/>
      <c r="H47" s="343"/>
      <c r="I47" s="343"/>
      <c r="J47" s="343"/>
      <c r="K47" s="344" t="s">
        <v>403</v>
      </c>
      <c r="L47" s="345">
        <f>IF(R47=X47,1,0)</f>
        <v>0</v>
      </c>
      <c r="M47" s="346"/>
      <c r="N47" s="343"/>
      <c r="O47" s="343"/>
      <c r="P47" s="343"/>
      <c r="Q47" s="476" t="s">
        <v>406</v>
      </c>
      <c r="R47" s="345"/>
      <c r="S47" s="347"/>
      <c r="T47" s="343"/>
      <c r="U47" s="343"/>
      <c r="V47" s="345">
        <f>COUNT(U49:U54)</f>
        <v>0</v>
      </c>
      <c r="W47" s="343" t="s">
        <v>405</v>
      </c>
      <c r="X47" s="343">
        <v>6</v>
      </c>
      <c r="Y47" s="349"/>
    </row>
    <row r="48" spans="1:25" s="348" customFormat="1" ht="15" customHeight="1">
      <c r="A48" s="714" t="s">
        <v>409</v>
      </c>
      <c r="B48" s="715"/>
      <c r="C48" s="715"/>
      <c r="D48" s="715" t="s">
        <v>649</v>
      </c>
      <c r="E48" s="715"/>
      <c r="F48" s="715"/>
      <c r="G48" s="715"/>
      <c r="H48" s="715"/>
      <c r="I48" s="715"/>
      <c r="J48" s="715"/>
      <c r="K48" s="715"/>
      <c r="L48" s="715"/>
      <c r="M48" s="715"/>
      <c r="N48" s="715"/>
      <c r="O48" s="715"/>
      <c r="P48" s="715"/>
      <c r="Q48" s="715"/>
      <c r="R48" s="715"/>
      <c r="S48" s="715"/>
      <c r="T48" s="716"/>
      <c r="U48" s="350" t="s">
        <v>410</v>
      </c>
      <c r="V48" s="714" t="s">
        <v>430</v>
      </c>
      <c r="W48" s="715"/>
      <c r="X48" s="715"/>
      <c r="Y48" s="785"/>
    </row>
    <row r="49" spans="1:25" s="299" customFormat="1" ht="30" customHeight="1">
      <c r="A49" s="815" t="s">
        <v>417</v>
      </c>
      <c r="B49" s="816"/>
      <c r="C49" s="817"/>
      <c r="D49" s="311" t="s">
        <v>660</v>
      </c>
      <c r="E49" s="740" t="s">
        <v>320</v>
      </c>
      <c r="F49" s="741"/>
      <c r="G49" s="741"/>
      <c r="H49" s="741"/>
      <c r="I49" s="741"/>
      <c r="J49" s="741"/>
      <c r="K49" s="741"/>
      <c r="L49" s="741"/>
      <c r="M49" s="741"/>
      <c r="N49" s="741"/>
      <c r="O49" s="741"/>
      <c r="P49" s="741"/>
      <c r="Q49" s="741"/>
      <c r="R49" s="741"/>
      <c r="S49" s="741"/>
      <c r="T49" s="741"/>
      <c r="U49" s="303"/>
      <c r="V49" s="727" t="s">
        <v>848</v>
      </c>
      <c r="W49" s="728"/>
      <c r="X49" s="728"/>
      <c r="Y49" s="729"/>
    </row>
    <row r="50" spans="1:25" s="299" customFormat="1" ht="30" customHeight="1">
      <c r="A50" s="833"/>
      <c r="B50" s="834"/>
      <c r="C50" s="835"/>
      <c r="D50" s="311" t="s">
        <v>661</v>
      </c>
      <c r="E50" s="740" t="s">
        <v>321</v>
      </c>
      <c r="F50" s="741"/>
      <c r="G50" s="741"/>
      <c r="H50" s="741"/>
      <c r="I50" s="741"/>
      <c r="J50" s="741"/>
      <c r="K50" s="741"/>
      <c r="L50" s="741"/>
      <c r="M50" s="741"/>
      <c r="N50" s="741"/>
      <c r="O50" s="741"/>
      <c r="P50" s="741"/>
      <c r="Q50" s="741"/>
      <c r="R50" s="741"/>
      <c r="S50" s="741"/>
      <c r="T50" s="741"/>
      <c r="U50" s="303"/>
      <c r="V50" s="748"/>
      <c r="W50" s="749"/>
      <c r="X50" s="749"/>
      <c r="Y50" s="750"/>
    </row>
    <row r="51" spans="1:25" s="299" customFormat="1" ht="60" customHeight="1">
      <c r="A51" s="833"/>
      <c r="B51" s="834"/>
      <c r="C51" s="835"/>
      <c r="D51" s="311" t="s">
        <v>662</v>
      </c>
      <c r="E51" s="740" t="s">
        <v>379</v>
      </c>
      <c r="F51" s="741"/>
      <c r="G51" s="741"/>
      <c r="H51" s="741"/>
      <c r="I51" s="741"/>
      <c r="J51" s="741"/>
      <c r="K51" s="741"/>
      <c r="L51" s="741"/>
      <c r="M51" s="741"/>
      <c r="N51" s="741"/>
      <c r="O51" s="741"/>
      <c r="P51" s="741"/>
      <c r="Q51" s="741"/>
      <c r="R51" s="741"/>
      <c r="S51" s="741"/>
      <c r="T51" s="741"/>
      <c r="U51" s="303"/>
      <c r="V51" s="748"/>
      <c r="W51" s="749"/>
      <c r="X51" s="749"/>
      <c r="Y51" s="750"/>
    </row>
    <row r="52" spans="1:25" s="299" customFormat="1" ht="30" customHeight="1">
      <c r="A52" s="833"/>
      <c r="B52" s="834"/>
      <c r="C52" s="835"/>
      <c r="D52" s="311" t="s">
        <v>663</v>
      </c>
      <c r="E52" s="740" t="s">
        <v>322</v>
      </c>
      <c r="F52" s="741"/>
      <c r="G52" s="741"/>
      <c r="H52" s="741"/>
      <c r="I52" s="741"/>
      <c r="J52" s="741"/>
      <c r="K52" s="741"/>
      <c r="L52" s="741"/>
      <c r="M52" s="741"/>
      <c r="N52" s="741"/>
      <c r="O52" s="741"/>
      <c r="P52" s="741"/>
      <c r="Q52" s="741"/>
      <c r="R52" s="741"/>
      <c r="S52" s="741"/>
      <c r="T52" s="741"/>
      <c r="U52" s="303"/>
      <c r="V52" s="748"/>
      <c r="W52" s="749"/>
      <c r="X52" s="749"/>
      <c r="Y52" s="750"/>
    </row>
    <row r="53" spans="1:25" s="299" customFormat="1" ht="45" customHeight="1">
      <c r="A53" s="833"/>
      <c r="B53" s="834"/>
      <c r="C53" s="835"/>
      <c r="D53" s="311" t="s">
        <v>664</v>
      </c>
      <c r="E53" s="740" t="s">
        <v>358</v>
      </c>
      <c r="F53" s="741"/>
      <c r="G53" s="741"/>
      <c r="H53" s="741"/>
      <c r="I53" s="741"/>
      <c r="J53" s="741"/>
      <c r="K53" s="741"/>
      <c r="L53" s="741"/>
      <c r="M53" s="741"/>
      <c r="N53" s="741"/>
      <c r="O53" s="741"/>
      <c r="P53" s="741"/>
      <c r="Q53" s="741"/>
      <c r="R53" s="741"/>
      <c r="S53" s="741"/>
      <c r="T53" s="741"/>
      <c r="U53" s="303"/>
      <c r="V53" s="748"/>
      <c r="W53" s="749"/>
      <c r="X53" s="749"/>
      <c r="Y53" s="750"/>
    </row>
    <row r="54" spans="1:25" s="299" customFormat="1" ht="60" customHeight="1">
      <c r="A54" s="818"/>
      <c r="B54" s="819"/>
      <c r="C54" s="820"/>
      <c r="D54" s="311" t="s">
        <v>665</v>
      </c>
      <c r="E54" s="740" t="s">
        <v>359</v>
      </c>
      <c r="F54" s="741"/>
      <c r="G54" s="741"/>
      <c r="H54" s="741"/>
      <c r="I54" s="741"/>
      <c r="J54" s="741"/>
      <c r="K54" s="741"/>
      <c r="L54" s="741"/>
      <c r="M54" s="741"/>
      <c r="N54" s="741"/>
      <c r="O54" s="741"/>
      <c r="P54" s="741"/>
      <c r="Q54" s="741"/>
      <c r="R54" s="741"/>
      <c r="S54" s="741"/>
      <c r="T54" s="741"/>
      <c r="U54" s="303"/>
      <c r="V54" s="730"/>
      <c r="W54" s="731"/>
      <c r="X54" s="731"/>
      <c r="Y54" s="732"/>
    </row>
    <row r="55" spans="1:25" ht="30" customHeight="1">
      <c r="A55" s="340" t="s">
        <v>402</v>
      </c>
      <c r="B55" s="341"/>
      <c r="C55" s="342"/>
      <c r="D55" s="343"/>
      <c r="E55" s="343">
        <v>7</v>
      </c>
      <c r="F55" s="343"/>
      <c r="G55" s="343"/>
      <c r="H55" s="343"/>
      <c r="I55" s="343"/>
      <c r="J55" s="343"/>
      <c r="K55" s="344" t="s">
        <v>403</v>
      </c>
      <c r="L55" s="345">
        <f>IF(R55=X55,1,0)</f>
        <v>0</v>
      </c>
      <c r="M55" s="346"/>
      <c r="N55" s="343"/>
      <c r="O55" s="343"/>
      <c r="P55" s="343"/>
      <c r="Q55" s="476" t="s">
        <v>406</v>
      </c>
      <c r="R55" s="345"/>
      <c r="S55" s="347"/>
      <c r="T55" s="343"/>
      <c r="U55" s="343"/>
      <c r="V55" s="345">
        <f>COUNT(U57:U58)</f>
        <v>0</v>
      </c>
      <c r="W55" s="343" t="s">
        <v>405</v>
      </c>
      <c r="X55" s="343">
        <v>2</v>
      </c>
      <c r="Y55" s="349"/>
    </row>
    <row r="56" spans="1:25" s="348" customFormat="1" ht="15" customHeight="1">
      <c r="A56" s="714" t="s">
        <v>409</v>
      </c>
      <c r="B56" s="715"/>
      <c r="C56" s="715"/>
      <c r="D56" s="715" t="s">
        <v>649</v>
      </c>
      <c r="E56" s="715"/>
      <c r="F56" s="715"/>
      <c r="G56" s="715"/>
      <c r="H56" s="715"/>
      <c r="I56" s="715"/>
      <c r="J56" s="715"/>
      <c r="K56" s="715"/>
      <c r="L56" s="715"/>
      <c r="M56" s="715"/>
      <c r="N56" s="715"/>
      <c r="O56" s="715"/>
      <c r="P56" s="715"/>
      <c r="Q56" s="715"/>
      <c r="R56" s="715"/>
      <c r="S56" s="715"/>
      <c r="T56" s="716"/>
      <c r="U56" s="350" t="s">
        <v>410</v>
      </c>
      <c r="V56" s="714" t="s">
        <v>430</v>
      </c>
      <c r="W56" s="715"/>
      <c r="X56" s="715"/>
      <c r="Y56" s="785"/>
    </row>
    <row r="57" spans="1:25" s="299" customFormat="1" ht="45" customHeight="1">
      <c r="A57" s="815" t="s">
        <v>418</v>
      </c>
      <c r="B57" s="816"/>
      <c r="C57" s="817"/>
      <c r="D57" s="311" t="s">
        <v>666</v>
      </c>
      <c r="E57" s="740" t="s">
        <v>360</v>
      </c>
      <c r="F57" s="741"/>
      <c r="G57" s="741"/>
      <c r="H57" s="741"/>
      <c r="I57" s="741"/>
      <c r="J57" s="741"/>
      <c r="K57" s="741"/>
      <c r="L57" s="741"/>
      <c r="M57" s="741"/>
      <c r="N57" s="741"/>
      <c r="O57" s="741"/>
      <c r="P57" s="741"/>
      <c r="Q57" s="741"/>
      <c r="R57" s="741"/>
      <c r="S57" s="741"/>
      <c r="T57" s="741"/>
      <c r="U57" s="303"/>
      <c r="V57" s="792" t="s">
        <v>458</v>
      </c>
      <c r="W57" s="793"/>
      <c r="X57" s="793"/>
      <c r="Y57" s="794"/>
    </row>
    <row r="58" spans="1:25" s="299" customFormat="1" ht="15" customHeight="1">
      <c r="A58" s="818"/>
      <c r="B58" s="819"/>
      <c r="C58" s="820"/>
      <c r="D58" s="311" t="s">
        <v>667</v>
      </c>
      <c r="E58" s="740" t="s">
        <v>323</v>
      </c>
      <c r="F58" s="741"/>
      <c r="G58" s="741"/>
      <c r="H58" s="741"/>
      <c r="I58" s="741"/>
      <c r="J58" s="741"/>
      <c r="K58" s="741"/>
      <c r="L58" s="741"/>
      <c r="M58" s="741"/>
      <c r="N58" s="741"/>
      <c r="O58" s="741"/>
      <c r="P58" s="741"/>
      <c r="Q58" s="741"/>
      <c r="R58" s="741"/>
      <c r="S58" s="741"/>
      <c r="T58" s="741"/>
      <c r="U58" s="303"/>
      <c r="V58" s="795"/>
      <c r="W58" s="796"/>
      <c r="X58" s="796"/>
      <c r="Y58" s="797"/>
    </row>
    <row r="59" spans="1:25" ht="30" customHeight="1">
      <c r="A59" s="340" t="s">
        <v>402</v>
      </c>
      <c r="B59" s="341"/>
      <c r="C59" s="342"/>
      <c r="D59" s="343"/>
      <c r="E59" s="343">
        <v>8</v>
      </c>
      <c r="F59" s="343"/>
      <c r="G59" s="343"/>
      <c r="H59" s="343"/>
      <c r="I59" s="343"/>
      <c r="J59" s="343"/>
      <c r="K59" s="344" t="s">
        <v>403</v>
      </c>
      <c r="L59" s="345">
        <f>IF(R59=X59,1,0)</f>
        <v>0</v>
      </c>
      <c r="M59" s="346"/>
      <c r="N59" s="343"/>
      <c r="O59" s="343"/>
      <c r="P59" s="343"/>
      <c r="Q59" s="476" t="s">
        <v>406</v>
      </c>
      <c r="R59" s="345"/>
      <c r="S59" s="347"/>
      <c r="T59" s="343"/>
      <c r="U59" s="343"/>
      <c r="V59" s="345">
        <f>COUNT(U61:U68)</f>
        <v>0</v>
      </c>
      <c r="W59" s="343" t="s">
        <v>405</v>
      </c>
      <c r="X59" s="343">
        <v>7</v>
      </c>
      <c r="Y59" s="349"/>
    </row>
    <row r="60" spans="1:25" s="348" customFormat="1" ht="15" customHeight="1">
      <c r="A60" s="714" t="s">
        <v>409</v>
      </c>
      <c r="B60" s="715"/>
      <c r="C60" s="715"/>
      <c r="D60" s="715" t="s">
        <v>649</v>
      </c>
      <c r="E60" s="715"/>
      <c r="F60" s="715"/>
      <c r="G60" s="715"/>
      <c r="H60" s="715"/>
      <c r="I60" s="715"/>
      <c r="J60" s="715"/>
      <c r="K60" s="715"/>
      <c r="L60" s="715"/>
      <c r="M60" s="715"/>
      <c r="N60" s="715"/>
      <c r="O60" s="715"/>
      <c r="P60" s="715"/>
      <c r="Q60" s="715"/>
      <c r="R60" s="715"/>
      <c r="S60" s="715"/>
      <c r="T60" s="716"/>
      <c r="U60" s="350" t="s">
        <v>410</v>
      </c>
      <c r="V60" s="714" t="s">
        <v>430</v>
      </c>
      <c r="W60" s="715"/>
      <c r="X60" s="715"/>
      <c r="Y60" s="785"/>
    </row>
    <row r="61" spans="1:25" s="299" customFormat="1" ht="45" customHeight="1">
      <c r="A61" s="868" t="s">
        <v>419</v>
      </c>
      <c r="B61" s="868"/>
      <c r="C61" s="868"/>
      <c r="D61" s="470" t="s">
        <v>668</v>
      </c>
      <c r="E61" s="827" t="s">
        <v>324</v>
      </c>
      <c r="F61" s="827"/>
      <c r="G61" s="827"/>
      <c r="H61" s="827"/>
      <c r="I61" s="827"/>
      <c r="J61" s="827"/>
      <c r="K61" s="827"/>
      <c r="L61" s="827"/>
      <c r="M61" s="827"/>
      <c r="N61" s="827"/>
      <c r="O61" s="827"/>
      <c r="P61" s="827"/>
      <c r="Q61" s="827"/>
      <c r="R61" s="827"/>
      <c r="S61" s="827"/>
      <c r="T61" s="827"/>
      <c r="U61" s="469"/>
      <c r="V61" s="779" t="s">
        <v>380</v>
      </c>
      <c r="W61" s="779"/>
      <c r="X61" s="779"/>
      <c r="Y61" s="779"/>
    </row>
    <row r="62" spans="1:25" s="299" customFormat="1" ht="30" customHeight="1">
      <c r="A62" s="869"/>
      <c r="B62" s="869"/>
      <c r="C62" s="869"/>
      <c r="D62" s="470" t="s">
        <v>669</v>
      </c>
      <c r="E62" s="827" t="s">
        <v>325</v>
      </c>
      <c r="F62" s="827"/>
      <c r="G62" s="827"/>
      <c r="H62" s="827"/>
      <c r="I62" s="827"/>
      <c r="J62" s="827"/>
      <c r="K62" s="827"/>
      <c r="L62" s="827"/>
      <c r="M62" s="827"/>
      <c r="N62" s="827"/>
      <c r="O62" s="827"/>
      <c r="P62" s="827"/>
      <c r="Q62" s="827"/>
      <c r="R62" s="827"/>
      <c r="S62" s="827"/>
      <c r="T62" s="827"/>
      <c r="U62" s="469"/>
      <c r="V62" s="881"/>
      <c r="W62" s="881"/>
      <c r="X62" s="881"/>
      <c r="Y62" s="881"/>
    </row>
    <row r="63" spans="1:25" s="299" customFormat="1" ht="90" customHeight="1">
      <c r="A63" s="818"/>
      <c r="B63" s="819"/>
      <c r="C63" s="820"/>
      <c r="D63" s="470" t="s">
        <v>670</v>
      </c>
      <c r="E63" s="740" t="s">
        <v>326</v>
      </c>
      <c r="F63" s="741"/>
      <c r="G63" s="741"/>
      <c r="H63" s="741"/>
      <c r="I63" s="741"/>
      <c r="J63" s="741"/>
      <c r="K63" s="741"/>
      <c r="L63" s="741"/>
      <c r="M63" s="741"/>
      <c r="N63" s="741"/>
      <c r="O63" s="741"/>
      <c r="P63" s="741"/>
      <c r="Q63" s="741"/>
      <c r="R63" s="741"/>
      <c r="S63" s="741"/>
      <c r="T63" s="741"/>
      <c r="U63" s="467"/>
      <c r="V63" s="877"/>
      <c r="W63" s="878"/>
      <c r="X63" s="878"/>
      <c r="Y63" s="879"/>
    </row>
    <row r="64" spans="1:25" s="348" customFormat="1" ht="15" customHeight="1">
      <c r="A64" s="714" t="s">
        <v>409</v>
      </c>
      <c r="B64" s="715"/>
      <c r="C64" s="715"/>
      <c r="D64" s="715" t="s">
        <v>649</v>
      </c>
      <c r="E64" s="715"/>
      <c r="F64" s="715"/>
      <c r="G64" s="715"/>
      <c r="H64" s="715"/>
      <c r="I64" s="715"/>
      <c r="J64" s="715"/>
      <c r="K64" s="715"/>
      <c r="L64" s="715"/>
      <c r="M64" s="715"/>
      <c r="N64" s="715"/>
      <c r="O64" s="715"/>
      <c r="P64" s="715"/>
      <c r="Q64" s="715"/>
      <c r="R64" s="715"/>
      <c r="S64" s="715"/>
      <c r="T64" s="716"/>
      <c r="U64" s="450" t="s">
        <v>410</v>
      </c>
      <c r="V64" s="714" t="s">
        <v>430</v>
      </c>
      <c r="W64" s="715"/>
      <c r="X64" s="715"/>
      <c r="Y64" s="785"/>
    </row>
    <row r="65" spans="1:25" s="299" customFormat="1" ht="45" customHeight="1">
      <c r="A65" s="809"/>
      <c r="B65" s="810"/>
      <c r="C65" s="811"/>
      <c r="D65" s="451" t="s">
        <v>671</v>
      </c>
      <c r="E65" s="740" t="s">
        <v>381</v>
      </c>
      <c r="F65" s="741"/>
      <c r="G65" s="741"/>
      <c r="H65" s="741"/>
      <c r="I65" s="741"/>
      <c r="J65" s="741"/>
      <c r="K65" s="741"/>
      <c r="L65" s="741"/>
      <c r="M65" s="741"/>
      <c r="N65" s="741"/>
      <c r="O65" s="741"/>
      <c r="P65" s="741"/>
      <c r="Q65" s="741"/>
      <c r="R65" s="741"/>
      <c r="S65" s="741"/>
      <c r="T65" s="741"/>
      <c r="U65" s="452"/>
      <c r="V65" s="748"/>
      <c r="W65" s="749"/>
      <c r="X65" s="749"/>
      <c r="Y65" s="750"/>
    </row>
    <row r="66" spans="1:25" s="315" customFormat="1" ht="45" customHeight="1">
      <c r="A66" s="809"/>
      <c r="B66" s="810"/>
      <c r="C66" s="811"/>
      <c r="D66" s="451" t="s">
        <v>672</v>
      </c>
      <c r="E66" s="740" t="s">
        <v>618</v>
      </c>
      <c r="F66" s="741"/>
      <c r="G66" s="741"/>
      <c r="H66" s="741"/>
      <c r="I66" s="741"/>
      <c r="J66" s="741"/>
      <c r="K66" s="741"/>
      <c r="L66" s="741"/>
      <c r="M66" s="741"/>
      <c r="N66" s="741"/>
      <c r="O66" s="741"/>
      <c r="P66" s="741"/>
      <c r="Q66" s="741"/>
      <c r="R66" s="741"/>
      <c r="S66" s="741"/>
      <c r="T66" s="741"/>
      <c r="U66" s="452"/>
      <c r="V66" s="748"/>
      <c r="W66" s="749"/>
      <c r="X66" s="749"/>
      <c r="Y66" s="750"/>
    </row>
    <row r="67" spans="1:25" s="315" customFormat="1" ht="30" customHeight="1">
      <c r="A67" s="809"/>
      <c r="B67" s="810"/>
      <c r="C67" s="811"/>
      <c r="D67" s="451" t="s">
        <v>673</v>
      </c>
      <c r="E67" s="746" t="s">
        <v>674</v>
      </c>
      <c r="F67" s="747"/>
      <c r="G67" s="747"/>
      <c r="H67" s="747"/>
      <c r="I67" s="747"/>
      <c r="J67" s="747"/>
      <c r="K67" s="747"/>
      <c r="L67" s="747"/>
      <c r="M67" s="747"/>
      <c r="N67" s="747"/>
      <c r="O67" s="747"/>
      <c r="P67" s="747"/>
      <c r="Q67" s="747"/>
      <c r="R67" s="747"/>
      <c r="S67" s="747"/>
      <c r="T67" s="747"/>
      <c r="U67" s="452"/>
      <c r="V67" s="748"/>
      <c r="W67" s="749"/>
      <c r="X67" s="749"/>
      <c r="Y67" s="750"/>
    </row>
    <row r="68" spans="1:25" s="315" customFormat="1" ht="60" customHeight="1">
      <c r="A68" s="789"/>
      <c r="B68" s="790"/>
      <c r="C68" s="791"/>
      <c r="D68" s="451" t="s">
        <v>676</v>
      </c>
      <c r="E68" s="746" t="s">
        <v>675</v>
      </c>
      <c r="F68" s="747"/>
      <c r="G68" s="747"/>
      <c r="H68" s="747"/>
      <c r="I68" s="747"/>
      <c r="J68" s="747"/>
      <c r="K68" s="747"/>
      <c r="L68" s="747"/>
      <c r="M68" s="747"/>
      <c r="N68" s="747"/>
      <c r="O68" s="747"/>
      <c r="P68" s="747"/>
      <c r="Q68" s="747"/>
      <c r="R68" s="747"/>
      <c r="S68" s="747"/>
      <c r="T68" s="747"/>
      <c r="U68" s="452"/>
      <c r="V68" s="730"/>
      <c r="W68" s="731"/>
      <c r="X68" s="731"/>
      <c r="Y68" s="732"/>
    </row>
    <row r="69" spans="1:25" ht="30" customHeight="1">
      <c r="A69" s="340" t="s">
        <v>402</v>
      </c>
      <c r="B69" s="341"/>
      <c r="C69" s="342"/>
      <c r="D69" s="343"/>
      <c r="E69" s="343">
        <v>9</v>
      </c>
      <c r="F69" s="343"/>
      <c r="G69" s="343"/>
      <c r="H69" s="343"/>
      <c r="I69" s="343"/>
      <c r="J69" s="343"/>
      <c r="K69" s="344" t="s">
        <v>403</v>
      </c>
      <c r="L69" s="345">
        <f>IF(R69=X69,1,0)</f>
        <v>0</v>
      </c>
      <c r="M69" s="346"/>
      <c r="N69" s="343"/>
      <c r="O69" s="343"/>
      <c r="P69" s="343"/>
      <c r="Q69" s="476" t="s">
        <v>406</v>
      </c>
      <c r="R69" s="345"/>
      <c r="S69" s="347"/>
      <c r="T69" s="343"/>
      <c r="U69" s="343"/>
      <c r="V69" s="345">
        <f>COUNT(U71:U92)</f>
        <v>0</v>
      </c>
      <c r="W69" s="343" t="s">
        <v>405</v>
      </c>
      <c r="X69" s="343">
        <v>10</v>
      </c>
      <c r="Y69" s="349"/>
    </row>
    <row r="70" spans="1:25" s="348" customFormat="1" ht="15" customHeight="1">
      <c r="A70" s="714" t="s">
        <v>409</v>
      </c>
      <c r="B70" s="715"/>
      <c r="C70" s="715"/>
      <c r="D70" s="715" t="s">
        <v>649</v>
      </c>
      <c r="E70" s="715"/>
      <c r="F70" s="715"/>
      <c r="G70" s="715"/>
      <c r="H70" s="715"/>
      <c r="I70" s="715"/>
      <c r="J70" s="715"/>
      <c r="K70" s="715"/>
      <c r="L70" s="715"/>
      <c r="M70" s="715"/>
      <c r="N70" s="715"/>
      <c r="O70" s="715"/>
      <c r="P70" s="715"/>
      <c r="Q70" s="715"/>
      <c r="R70" s="715"/>
      <c r="S70" s="715"/>
      <c r="T70" s="716"/>
      <c r="U70" s="350" t="s">
        <v>410</v>
      </c>
      <c r="V70" s="714" t="s">
        <v>430</v>
      </c>
      <c r="W70" s="715"/>
      <c r="X70" s="715"/>
      <c r="Y70" s="785"/>
    </row>
    <row r="71" spans="1:25" s="299" customFormat="1" ht="45" customHeight="1">
      <c r="A71" s="815" t="s">
        <v>701</v>
      </c>
      <c r="B71" s="816"/>
      <c r="C71" s="817"/>
      <c r="D71" s="486" t="s">
        <v>677</v>
      </c>
      <c r="E71" s="827" t="s">
        <v>327</v>
      </c>
      <c r="F71" s="827"/>
      <c r="G71" s="827"/>
      <c r="H71" s="827"/>
      <c r="I71" s="827"/>
      <c r="J71" s="827"/>
      <c r="K71" s="827"/>
      <c r="L71" s="827"/>
      <c r="M71" s="827"/>
      <c r="N71" s="827"/>
      <c r="O71" s="827"/>
      <c r="P71" s="827"/>
      <c r="Q71" s="827"/>
      <c r="R71" s="827"/>
      <c r="S71" s="827"/>
      <c r="T71" s="827"/>
      <c r="U71" s="485"/>
      <c r="V71" s="727" t="s">
        <v>1020</v>
      </c>
      <c r="W71" s="728"/>
      <c r="X71" s="728"/>
      <c r="Y71" s="729"/>
    </row>
    <row r="72" spans="1:25" s="299" customFormat="1" ht="45" customHeight="1">
      <c r="A72" s="833"/>
      <c r="B72" s="834"/>
      <c r="C72" s="835"/>
      <c r="D72" s="486" t="s">
        <v>678</v>
      </c>
      <c r="E72" s="827" t="s">
        <v>328</v>
      </c>
      <c r="F72" s="827"/>
      <c r="G72" s="827"/>
      <c r="H72" s="827"/>
      <c r="I72" s="827"/>
      <c r="J72" s="827"/>
      <c r="K72" s="827"/>
      <c r="L72" s="827"/>
      <c r="M72" s="827"/>
      <c r="N72" s="827"/>
      <c r="O72" s="827"/>
      <c r="P72" s="827"/>
      <c r="Q72" s="827"/>
      <c r="R72" s="827"/>
      <c r="S72" s="827"/>
      <c r="T72" s="827"/>
      <c r="U72" s="485"/>
      <c r="V72" s="748"/>
      <c r="W72" s="749"/>
      <c r="X72" s="749"/>
      <c r="Y72" s="750"/>
    </row>
    <row r="73" spans="1:25" s="299" customFormat="1" ht="30" customHeight="1">
      <c r="A73" s="833"/>
      <c r="B73" s="834"/>
      <c r="C73" s="835"/>
      <c r="D73" s="486" t="s">
        <v>679</v>
      </c>
      <c r="E73" s="827" t="s">
        <v>329</v>
      </c>
      <c r="F73" s="827"/>
      <c r="G73" s="827"/>
      <c r="H73" s="827"/>
      <c r="I73" s="827"/>
      <c r="J73" s="827"/>
      <c r="K73" s="827"/>
      <c r="L73" s="827"/>
      <c r="M73" s="827"/>
      <c r="N73" s="827"/>
      <c r="O73" s="827"/>
      <c r="P73" s="827"/>
      <c r="Q73" s="827"/>
      <c r="R73" s="827"/>
      <c r="S73" s="827"/>
      <c r="T73" s="827"/>
      <c r="U73" s="485"/>
      <c r="V73" s="748"/>
      <c r="W73" s="749"/>
      <c r="X73" s="749"/>
      <c r="Y73" s="750"/>
    </row>
    <row r="74" spans="1:25" s="299" customFormat="1" ht="60" customHeight="1">
      <c r="A74" s="833"/>
      <c r="B74" s="834"/>
      <c r="C74" s="835"/>
      <c r="D74" s="486" t="s">
        <v>680</v>
      </c>
      <c r="E74" s="827" t="s">
        <v>330</v>
      </c>
      <c r="F74" s="827"/>
      <c r="G74" s="827"/>
      <c r="H74" s="827"/>
      <c r="I74" s="827"/>
      <c r="J74" s="827"/>
      <c r="K74" s="827"/>
      <c r="L74" s="827"/>
      <c r="M74" s="827"/>
      <c r="N74" s="827"/>
      <c r="O74" s="827"/>
      <c r="P74" s="827"/>
      <c r="Q74" s="827"/>
      <c r="R74" s="827"/>
      <c r="S74" s="827"/>
      <c r="T74" s="827"/>
      <c r="U74" s="485"/>
      <c r="V74" s="748"/>
      <c r="W74" s="749"/>
      <c r="X74" s="749"/>
      <c r="Y74" s="750"/>
    </row>
    <row r="75" spans="1:25" s="299" customFormat="1" ht="45" customHeight="1">
      <c r="A75" s="833"/>
      <c r="B75" s="834"/>
      <c r="C75" s="835"/>
      <c r="D75" s="486" t="s">
        <v>681</v>
      </c>
      <c r="E75" s="827" t="s">
        <v>459</v>
      </c>
      <c r="F75" s="827"/>
      <c r="G75" s="827"/>
      <c r="H75" s="827"/>
      <c r="I75" s="827"/>
      <c r="J75" s="827"/>
      <c r="K75" s="827"/>
      <c r="L75" s="827"/>
      <c r="M75" s="827"/>
      <c r="N75" s="827"/>
      <c r="O75" s="827"/>
      <c r="P75" s="827"/>
      <c r="Q75" s="827"/>
      <c r="R75" s="827"/>
      <c r="S75" s="827"/>
      <c r="T75" s="827"/>
      <c r="U75" s="485"/>
      <c r="V75" s="748"/>
      <c r="W75" s="749"/>
      <c r="X75" s="749"/>
      <c r="Y75" s="750"/>
    </row>
    <row r="76" spans="1:25" s="299" customFormat="1" ht="45" customHeight="1">
      <c r="A76" s="833"/>
      <c r="B76" s="834"/>
      <c r="C76" s="835"/>
      <c r="D76" s="486" t="s">
        <v>682</v>
      </c>
      <c r="E76" s="827" t="s">
        <v>460</v>
      </c>
      <c r="F76" s="827"/>
      <c r="G76" s="827"/>
      <c r="H76" s="827"/>
      <c r="I76" s="827"/>
      <c r="J76" s="827"/>
      <c r="K76" s="827"/>
      <c r="L76" s="827"/>
      <c r="M76" s="827"/>
      <c r="N76" s="827"/>
      <c r="O76" s="827"/>
      <c r="P76" s="827"/>
      <c r="Q76" s="827"/>
      <c r="R76" s="827"/>
      <c r="S76" s="827"/>
      <c r="T76" s="827"/>
      <c r="U76" s="485"/>
      <c r="V76" s="874"/>
      <c r="W76" s="875"/>
      <c r="X76" s="875"/>
      <c r="Y76" s="876"/>
    </row>
    <row r="77" spans="1:25" s="299" customFormat="1" ht="32.1" customHeight="1">
      <c r="A77" s="721"/>
      <c r="B77" s="722"/>
      <c r="C77" s="723"/>
      <c r="D77" s="887" t="s">
        <v>683</v>
      </c>
      <c r="E77" s="727" t="s">
        <v>687</v>
      </c>
      <c r="F77" s="728"/>
      <c r="G77" s="728"/>
      <c r="H77" s="728"/>
      <c r="I77" s="728"/>
      <c r="J77" s="728"/>
      <c r="K77" s="728"/>
      <c r="L77" s="728"/>
      <c r="M77" s="728"/>
      <c r="N77" s="728"/>
      <c r="O77" s="728"/>
      <c r="P77" s="728"/>
      <c r="Q77" s="728"/>
      <c r="R77" s="728"/>
      <c r="S77" s="728"/>
      <c r="T77" s="729"/>
      <c r="U77" s="753"/>
      <c r="V77" s="874"/>
      <c r="W77" s="875"/>
      <c r="X77" s="875"/>
      <c r="Y77" s="876"/>
    </row>
    <row r="78" spans="1:25" s="299" customFormat="1" ht="32.1" customHeight="1">
      <c r="A78" s="721"/>
      <c r="B78" s="722"/>
      <c r="C78" s="723"/>
      <c r="D78" s="888"/>
      <c r="E78" s="748"/>
      <c r="F78" s="749"/>
      <c r="G78" s="749"/>
      <c r="H78" s="749"/>
      <c r="I78" s="749"/>
      <c r="J78" s="749"/>
      <c r="K78" s="749"/>
      <c r="L78" s="749"/>
      <c r="M78" s="749"/>
      <c r="N78" s="749"/>
      <c r="O78" s="749"/>
      <c r="P78" s="749"/>
      <c r="Q78" s="749"/>
      <c r="R78" s="749"/>
      <c r="S78" s="749"/>
      <c r="T78" s="750"/>
      <c r="U78" s="754"/>
      <c r="V78" s="874"/>
      <c r="W78" s="875"/>
      <c r="X78" s="875"/>
      <c r="Y78" s="876"/>
    </row>
    <row r="79" spans="1:25" s="299" customFormat="1" ht="32.1" customHeight="1">
      <c r="A79" s="721"/>
      <c r="B79" s="722"/>
      <c r="C79" s="723"/>
      <c r="D79" s="888"/>
      <c r="E79" s="748"/>
      <c r="F79" s="749"/>
      <c r="G79" s="749"/>
      <c r="H79" s="749"/>
      <c r="I79" s="749"/>
      <c r="J79" s="749"/>
      <c r="K79" s="749"/>
      <c r="L79" s="749"/>
      <c r="M79" s="749"/>
      <c r="N79" s="749"/>
      <c r="O79" s="749"/>
      <c r="P79" s="749"/>
      <c r="Q79" s="749"/>
      <c r="R79" s="749"/>
      <c r="S79" s="749"/>
      <c r="T79" s="750"/>
      <c r="U79" s="754"/>
      <c r="V79" s="874"/>
      <c r="W79" s="875"/>
      <c r="X79" s="875"/>
      <c r="Y79" s="876"/>
    </row>
    <row r="80" spans="1:25" s="299" customFormat="1" ht="32.1" customHeight="1">
      <c r="A80" s="721"/>
      <c r="B80" s="722"/>
      <c r="C80" s="723"/>
      <c r="D80" s="888"/>
      <c r="E80" s="748"/>
      <c r="F80" s="749"/>
      <c r="G80" s="749"/>
      <c r="H80" s="749"/>
      <c r="I80" s="749"/>
      <c r="J80" s="749"/>
      <c r="K80" s="749"/>
      <c r="L80" s="749"/>
      <c r="M80" s="749"/>
      <c r="N80" s="749"/>
      <c r="O80" s="749"/>
      <c r="P80" s="749"/>
      <c r="Q80" s="749"/>
      <c r="R80" s="749"/>
      <c r="S80" s="749"/>
      <c r="T80" s="750"/>
      <c r="U80" s="754"/>
      <c r="V80" s="874"/>
      <c r="W80" s="875"/>
      <c r="X80" s="875"/>
      <c r="Y80" s="876"/>
    </row>
    <row r="81" spans="1:25" s="299" customFormat="1" ht="32.1" customHeight="1">
      <c r="A81" s="721"/>
      <c r="B81" s="722"/>
      <c r="C81" s="723"/>
      <c r="D81" s="888"/>
      <c r="E81" s="748"/>
      <c r="F81" s="749"/>
      <c r="G81" s="749"/>
      <c r="H81" s="749"/>
      <c r="I81" s="749"/>
      <c r="J81" s="749"/>
      <c r="K81" s="749"/>
      <c r="L81" s="749"/>
      <c r="M81" s="749"/>
      <c r="N81" s="749"/>
      <c r="O81" s="749"/>
      <c r="P81" s="749"/>
      <c r="Q81" s="749"/>
      <c r="R81" s="749"/>
      <c r="S81" s="749"/>
      <c r="T81" s="750"/>
      <c r="U81" s="754"/>
      <c r="V81" s="874"/>
      <c r="W81" s="875"/>
      <c r="X81" s="875"/>
      <c r="Y81" s="876"/>
    </row>
    <row r="82" spans="1:25" s="299" customFormat="1" ht="32.1" customHeight="1">
      <c r="A82" s="721"/>
      <c r="B82" s="722"/>
      <c r="C82" s="723"/>
      <c r="D82" s="888"/>
      <c r="E82" s="748"/>
      <c r="F82" s="749"/>
      <c r="G82" s="749"/>
      <c r="H82" s="749"/>
      <c r="I82" s="749"/>
      <c r="J82" s="749"/>
      <c r="K82" s="749"/>
      <c r="L82" s="749"/>
      <c r="M82" s="749"/>
      <c r="N82" s="749"/>
      <c r="O82" s="749"/>
      <c r="P82" s="749"/>
      <c r="Q82" s="749"/>
      <c r="R82" s="749"/>
      <c r="S82" s="749"/>
      <c r="T82" s="750"/>
      <c r="U82" s="754"/>
      <c r="V82" s="874"/>
      <c r="W82" s="875"/>
      <c r="X82" s="875"/>
      <c r="Y82" s="876"/>
    </row>
    <row r="83" spans="1:25" s="299" customFormat="1" ht="32.1" customHeight="1">
      <c r="A83" s="724"/>
      <c r="B83" s="725"/>
      <c r="C83" s="726"/>
      <c r="D83" s="889"/>
      <c r="E83" s="730"/>
      <c r="F83" s="731"/>
      <c r="G83" s="731"/>
      <c r="H83" s="731"/>
      <c r="I83" s="731"/>
      <c r="J83" s="731"/>
      <c r="K83" s="731"/>
      <c r="L83" s="731"/>
      <c r="M83" s="731"/>
      <c r="N83" s="731"/>
      <c r="O83" s="731"/>
      <c r="P83" s="731"/>
      <c r="Q83" s="731"/>
      <c r="R83" s="731"/>
      <c r="S83" s="731"/>
      <c r="T83" s="732"/>
      <c r="U83" s="755"/>
      <c r="V83" s="877"/>
      <c r="W83" s="878"/>
      <c r="X83" s="878"/>
      <c r="Y83" s="879"/>
    </row>
    <row r="84" spans="1:25" s="348" customFormat="1" ht="15" customHeight="1">
      <c r="A84" s="714" t="s">
        <v>409</v>
      </c>
      <c r="B84" s="715"/>
      <c r="C84" s="715"/>
      <c r="D84" s="715" t="s">
        <v>649</v>
      </c>
      <c r="E84" s="715"/>
      <c r="F84" s="715"/>
      <c r="G84" s="715"/>
      <c r="H84" s="715"/>
      <c r="I84" s="715"/>
      <c r="J84" s="715"/>
      <c r="K84" s="715"/>
      <c r="L84" s="715"/>
      <c r="M84" s="715"/>
      <c r="N84" s="715"/>
      <c r="O84" s="715"/>
      <c r="P84" s="715"/>
      <c r="Q84" s="715"/>
      <c r="R84" s="715"/>
      <c r="S84" s="715"/>
      <c r="T84" s="716"/>
      <c r="U84" s="450" t="s">
        <v>410</v>
      </c>
      <c r="V84" s="714" t="s">
        <v>430</v>
      </c>
      <c r="W84" s="715"/>
      <c r="X84" s="715"/>
      <c r="Y84" s="785"/>
    </row>
    <row r="85" spans="1:25" s="299" customFormat="1" ht="27" customHeight="1">
      <c r="A85" s="721"/>
      <c r="B85" s="722"/>
      <c r="C85" s="723"/>
      <c r="D85" s="887" t="s">
        <v>684</v>
      </c>
      <c r="E85" s="786" t="s">
        <v>816</v>
      </c>
      <c r="F85" s="787"/>
      <c r="G85" s="787"/>
      <c r="H85" s="787"/>
      <c r="I85" s="787"/>
      <c r="J85" s="787"/>
      <c r="K85" s="787"/>
      <c r="L85" s="787"/>
      <c r="M85" s="787"/>
      <c r="N85" s="787"/>
      <c r="O85" s="787"/>
      <c r="P85" s="787"/>
      <c r="Q85" s="787"/>
      <c r="R85" s="787"/>
      <c r="S85" s="787"/>
      <c r="T85" s="788"/>
      <c r="U85" s="753"/>
      <c r="V85" s="874"/>
      <c r="W85" s="875"/>
      <c r="X85" s="875"/>
      <c r="Y85" s="876"/>
    </row>
    <row r="86" spans="1:25" s="299" customFormat="1" ht="27" customHeight="1">
      <c r="A86" s="721"/>
      <c r="B86" s="722"/>
      <c r="C86" s="723"/>
      <c r="D86" s="888"/>
      <c r="E86" s="809"/>
      <c r="F86" s="810"/>
      <c r="G86" s="810"/>
      <c r="H86" s="810"/>
      <c r="I86" s="810"/>
      <c r="J86" s="810"/>
      <c r="K86" s="810"/>
      <c r="L86" s="810"/>
      <c r="M86" s="810"/>
      <c r="N86" s="810"/>
      <c r="O86" s="810"/>
      <c r="P86" s="810"/>
      <c r="Q86" s="810"/>
      <c r="R86" s="810"/>
      <c r="S86" s="810"/>
      <c r="T86" s="811"/>
      <c r="U86" s="754"/>
      <c r="V86" s="874"/>
      <c r="W86" s="875"/>
      <c r="X86" s="875"/>
      <c r="Y86" s="876"/>
    </row>
    <row r="87" spans="1:25" s="299" customFormat="1" ht="27" customHeight="1">
      <c r="A87" s="721"/>
      <c r="B87" s="722"/>
      <c r="C87" s="723"/>
      <c r="D87" s="888"/>
      <c r="E87" s="809"/>
      <c r="F87" s="810"/>
      <c r="G87" s="810"/>
      <c r="H87" s="810"/>
      <c r="I87" s="810"/>
      <c r="J87" s="810"/>
      <c r="K87" s="810"/>
      <c r="L87" s="810"/>
      <c r="M87" s="810"/>
      <c r="N87" s="810"/>
      <c r="O87" s="810"/>
      <c r="P87" s="810"/>
      <c r="Q87" s="810"/>
      <c r="R87" s="810"/>
      <c r="S87" s="810"/>
      <c r="T87" s="811"/>
      <c r="U87" s="754"/>
      <c r="V87" s="874"/>
      <c r="W87" s="875"/>
      <c r="X87" s="875"/>
      <c r="Y87" s="876"/>
    </row>
    <row r="88" spans="1:25" s="299" customFormat="1" ht="27" customHeight="1">
      <c r="A88" s="721"/>
      <c r="B88" s="722"/>
      <c r="C88" s="723"/>
      <c r="D88" s="888"/>
      <c r="E88" s="809"/>
      <c r="F88" s="810"/>
      <c r="G88" s="810"/>
      <c r="H88" s="810"/>
      <c r="I88" s="810"/>
      <c r="J88" s="810"/>
      <c r="K88" s="810"/>
      <c r="L88" s="810"/>
      <c r="M88" s="810"/>
      <c r="N88" s="810"/>
      <c r="O88" s="810"/>
      <c r="P88" s="810"/>
      <c r="Q88" s="810"/>
      <c r="R88" s="810"/>
      <c r="S88" s="810"/>
      <c r="T88" s="811"/>
      <c r="U88" s="754"/>
      <c r="V88" s="874"/>
      <c r="W88" s="875"/>
      <c r="X88" s="875"/>
      <c r="Y88" s="876"/>
    </row>
    <row r="89" spans="1:25" s="299" customFormat="1" ht="27" customHeight="1">
      <c r="A89" s="721"/>
      <c r="B89" s="722"/>
      <c r="C89" s="723"/>
      <c r="D89" s="888"/>
      <c r="E89" s="809"/>
      <c r="F89" s="810"/>
      <c r="G89" s="810"/>
      <c r="H89" s="810"/>
      <c r="I89" s="810"/>
      <c r="J89" s="810"/>
      <c r="K89" s="810"/>
      <c r="L89" s="810"/>
      <c r="M89" s="810"/>
      <c r="N89" s="810"/>
      <c r="O89" s="810"/>
      <c r="P89" s="810"/>
      <c r="Q89" s="810"/>
      <c r="R89" s="810"/>
      <c r="S89" s="810"/>
      <c r="T89" s="811"/>
      <c r="U89" s="754"/>
      <c r="V89" s="874"/>
      <c r="W89" s="875"/>
      <c r="X89" s="875"/>
      <c r="Y89" s="876"/>
    </row>
    <row r="90" spans="1:25" s="299" customFormat="1" ht="27" customHeight="1">
      <c r="A90" s="721"/>
      <c r="B90" s="722"/>
      <c r="C90" s="723"/>
      <c r="D90" s="889"/>
      <c r="E90" s="789"/>
      <c r="F90" s="790"/>
      <c r="G90" s="790"/>
      <c r="H90" s="790"/>
      <c r="I90" s="790"/>
      <c r="J90" s="790"/>
      <c r="K90" s="790"/>
      <c r="L90" s="790"/>
      <c r="M90" s="790"/>
      <c r="N90" s="790"/>
      <c r="O90" s="790"/>
      <c r="P90" s="790"/>
      <c r="Q90" s="790"/>
      <c r="R90" s="790"/>
      <c r="S90" s="790"/>
      <c r="T90" s="791"/>
      <c r="U90" s="755"/>
      <c r="V90" s="874"/>
      <c r="W90" s="875"/>
      <c r="X90" s="875"/>
      <c r="Y90" s="876"/>
    </row>
    <row r="91" spans="1:25" s="299" customFormat="1" ht="75" customHeight="1">
      <c r="A91" s="721"/>
      <c r="B91" s="722"/>
      <c r="C91" s="723"/>
      <c r="D91" s="311" t="s">
        <v>685</v>
      </c>
      <c r="E91" s="746" t="s">
        <v>860</v>
      </c>
      <c r="F91" s="747"/>
      <c r="G91" s="747"/>
      <c r="H91" s="747"/>
      <c r="I91" s="747"/>
      <c r="J91" s="747"/>
      <c r="K91" s="747"/>
      <c r="L91" s="747"/>
      <c r="M91" s="747"/>
      <c r="N91" s="747"/>
      <c r="O91" s="747"/>
      <c r="P91" s="747"/>
      <c r="Q91" s="747"/>
      <c r="R91" s="747"/>
      <c r="S91" s="747"/>
      <c r="T91" s="747"/>
      <c r="U91" s="303"/>
      <c r="V91" s="874"/>
      <c r="W91" s="875"/>
      <c r="X91" s="875"/>
      <c r="Y91" s="876"/>
    </row>
    <row r="92" spans="1:25" s="299" customFormat="1" ht="75" customHeight="1">
      <c r="A92" s="724"/>
      <c r="B92" s="725"/>
      <c r="C92" s="726"/>
      <c r="D92" s="357" t="s">
        <v>686</v>
      </c>
      <c r="E92" s="746" t="s">
        <v>688</v>
      </c>
      <c r="F92" s="747"/>
      <c r="G92" s="747"/>
      <c r="H92" s="747"/>
      <c r="I92" s="747"/>
      <c r="J92" s="747"/>
      <c r="K92" s="747"/>
      <c r="L92" s="747"/>
      <c r="M92" s="747"/>
      <c r="N92" s="747"/>
      <c r="O92" s="747"/>
      <c r="P92" s="747"/>
      <c r="Q92" s="747"/>
      <c r="R92" s="747"/>
      <c r="S92" s="747"/>
      <c r="T92" s="747"/>
      <c r="U92" s="303"/>
      <c r="V92" s="877"/>
      <c r="W92" s="878"/>
      <c r="X92" s="878"/>
      <c r="Y92" s="879"/>
    </row>
    <row r="93" spans="1:25" ht="30" customHeight="1">
      <c r="A93" s="340" t="s">
        <v>402</v>
      </c>
      <c r="B93" s="341"/>
      <c r="C93" s="342"/>
      <c r="D93" s="343"/>
      <c r="E93" s="377">
        <v>9</v>
      </c>
      <c r="F93" s="343"/>
      <c r="G93" s="343"/>
      <c r="H93" s="343"/>
      <c r="I93" s="343"/>
      <c r="J93" s="343"/>
      <c r="K93" s="344" t="s">
        <v>403</v>
      </c>
      <c r="L93" s="345">
        <f>IF(R93=X93,1,0)</f>
        <v>0</v>
      </c>
      <c r="M93" s="346"/>
      <c r="N93" s="343"/>
      <c r="O93" s="343"/>
      <c r="P93" s="473"/>
      <c r="Q93" s="476" t="s">
        <v>406</v>
      </c>
      <c r="R93" s="345"/>
      <c r="S93" s="347"/>
      <c r="T93" s="343"/>
      <c r="U93" s="343"/>
      <c r="V93" s="345">
        <f>COUNT(U95:U99)</f>
        <v>0</v>
      </c>
      <c r="W93" s="343" t="s">
        <v>405</v>
      </c>
      <c r="X93" s="343">
        <v>6</v>
      </c>
      <c r="Y93" s="349"/>
    </row>
    <row r="94" spans="1:25" s="348" customFormat="1" ht="15" customHeight="1">
      <c r="A94" s="714" t="s">
        <v>409</v>
      </c>
      <c r="B94" s="715"/>
      <c r="C94" s="715"/>
      <c r="D94" s="715" t="s">
        <v>649</v>
      </c>
      <c r="E94" s="715"/>
      <c r="F94" s="715"/>
      <c r="G94" s="715"/>
      <c r="H94" s="715"/>
      <c r="I94" s="715"/>
      <c r="J94" s="715"/>
      <c r="K94" s="715"/>
      <c r="L94" s="715"/>
      <c r="M94" s="715"/>
      <c r="N94" s="715"/>
      <c r="O94" s="715"/>
      <c r="P94" s="715"/>
      <c r="Q94" s="715"/>
      <c r="R94" s="715"/>
      <c r="S94" s="715"/>
      <c r="T94" s="716"/>
      <c r="U94" s="350" t="s">
        <v>410</v>
      </c>
      <c r="V94" s="714" t="s">
        <v>430</v>
      </c>
      <c r="W94" s="715"/>
      <c r="X94" s="715"/>
      <c r="Y94" s="785"/>
    </row>
    <row r="95" spans="1:25" s="299" customFormat="1" ht="30" customHeight="1">
      <c r="A95" s="815" t="s">
        <v>702</v>
      </c>
      <c r="B95" s="816"/>
      <c r="C95" s="817"/>
      <c r="D95" s="486" t="s">
        <v>689</v>
      </c>
      <c r="E95" s="827" t="s">
        <v>331</v>
      </c>
      <c r="F95" s="827"/>
      <c r="G95" s="827"/>
      <c r="H95" s="827"/>
      <c r="I95" s="827"/>
      <c r="J95" s="827"/>
      <c r="K95" s="827"/>
      <c r="L95" s="827"/>
      <c r="M95" s="827"/>
      <c r="N95" s="827"/>
      <c r="O95" s="827"/>
      <c r="P95" s="827"/>
      <c r="Q95" s="827"/>
      <c r="R95" s="827"/>
      <c r="S95" s="827"/>
      <c r="T95" s="827"/>
      <c r="U95" s="485"/>
      <c r="V95" s="727" t="s">
        <v>56</v>
      </c>
      <c r="W95" s="728"/>
      <c r="X95" s="728"/>
      <c r="Y95" s="729"/>
    </row>
    <row r="96" spans="1:25" s="299" customFormat="1" ht="75" customHeight="1">
      <c r="A96" s="833"/>
      <c r="B96" s="834"/>
      <c r="C96" s="835"/>
      <c r="D96" s="486" t="s">
        <v>678</v>
      </c>
      <c r="E96" s="751" t="s">
        <v>796</v>
      </c>
      <c r="F96" s="751"/>
      <c r="G96" s="751"/>
      <c r="H96" s="751"/>
      <c r="I96" s="751"/>
      <c r="J96" s="751"/>
      <c r="K96" s="751"/>
      <c r="L96" s="751"/>
      <c r="M96" s="751"/>
      <c r="N96" s="751"/>
      <c r="O96" s="751"/>
      <c r="P96" s="751"/>
      <c r="Q96" s="751"/>
      <c r="R96" s="751"/>
      <c r="S96" s="751"/>
      <c r="T96" s="751"/>
      <c r="U96" s="485"/>
      <c r="V96" s="748"/>
      <c r="W96" s="749"/>
      <c r="X96" s="749"/>
      <c r="Y96" s="750"/>
    </row>
    <row r="97" spans="1:25" s="299" customFormat="1" ht="45" customHeight="1">
      <c r="A97" s="833"/>
      <c r="B97" s="834"/>
      <c r="C97" s="835"/>
      <c r="D97" s="486" t="s">
        <v>679</v>
      </c>
      <c r="E97" s="827" t="s">
        <v>361</v>
      </c>
      <c r="F97" s="827"/>
      <c r="G97" s="827"/>
      <c r="H97" s="827"/>
      <c r="I97" s="827"/>
      <c r="J97" s="827"/>
      <c r="K97" s="827"/>
      <c r="L97" s="827"/>
      <c r="M97" s="827"/>
      <c r="N97" s="827"/>
      <c r="O97" s="827"/>
      <c r="P97" s="827"/>
      <c r="Q97" s="827"/>
      <c r="R97" s="827"/>
      <c r="S97" s="827"/>
      <c r="T97" s="827"/>
      <c r="U97" s="485"/>
      <c r="V97" s="748"/>
      <c r="W97" s="749"/>
      <c r="X97" s="749"/>
      <c r="Y97" s="750"/>
    </row>
    <row r="98" spans="1:25" s="299" customFormat="1" ht="45" customHeight="1">
      <c r="A98" s="721"/>
      <c r="B98" s="722"/>
      <c r="C98" s="723"/>
      <c r="D98" s="486" t="s">
        <v>680</v>
      </c>
      <c r="E98" s="827" t="s">
        <v>332</v>
      </c>
      <c r="F98" s="827"/>
      <c r="G98" s="827"/>
      <c r="H98" s="827"/>
      <c r="I98" s="827"/>
      <c r="J98" s="827"/>
      <c r="K98" s="827"/>
      <c r="L98" s="827"/>
      <c r="M98" s="827"/>
      <c r="N98" s="827"/>
      <c r="O98" s="827"/>
      <c r="P98" s="827"/>
      <c r="Q98" s="827"/>
      <c r="R98" s="827"/>
      <c r="S98" s="827"/>
      <c r="T98" s="827"/>
      <c r="U98" s="485"/>
      <c r="V98" s="874"/>
      <c r="W98" s="875"/>
      <c r="X98" s="875"/>
      <c r="Y98" s="876"/>
    </row>
    <row r="99" spans="1:25" s="299" customFormat="1" ht="45" customHeight="1">
      <c r="A99" s="724"/>
      <c r="B99" s="725"/>
      <c r="C99" s="726"/>
      <c r="D99" s="486" t="s">
        <v>690</v>
      </c>
      <c r="E99" s="827" t="s">
        <v>333</v>
      </c>
      <c r="F99" s="827"/>
      <c r="G99" s="827"/>
      <c r="H99" s="827"/>
      <c r="I99" s="827"/>
      <c r="J99" s="827"/>
      <c r="K99" s="827"/>
      <c r="L99" s="827"/>
      <c r="M99" s="827"/>
      <c r="N99" s="827"/>
      <c r="O99" s="827"/>
      <c r="P99" s="827"/>
      <c r="Q99" s="827"/>
      <c r="R99" s="827"/>
      <c r="S99" s="827"/>
      <c r="T99" s="827"/>
      <c r="U99" s="485"/>
      <c r="V99" s="877"/>
      <c r="W99" s="878"/>
      <c r="X99" s="878"/>
      <c r="Y99" s="879"/>
    </row>
    <row r="100" spans="1:25" s="302" customFormat="1" ht="45" customHeight="1">
      <c r="A100" s="829" t="s">
        <v>1011</v>
      </c>
      <c r="B100" s="830"/>
      <c r="C100" s="831"/>
      <c r="D100" s="484" t="s">
        <v>1012</v>
      </c>
      <c r="E100" s="829" t="s">
        <v>1022</v>
      </c>
      <c r="F100" s="830"/>
      <c r="G100" s="830"/>
      <c r="H100" s="830"/>
      <c r="I100" s="830"/>
      <c r="J100" s="830"/>
      <c r="K100" s="830"/>
      <c r="L100" s="830"/>
      <c r="M100" s="830"/>
      <c r="N100" s="830"/>
      <c r="O100" s="830"/>
      <c r="P100" s="830"/>
      <c r="Q100" s="830"/>
      <c r="R100" s="830"/>
      <c r="S100" s="830"/>
      <c r="T100" s="831"/>
      <c r="U100" s="447"/>
      <c r="V100" s="789"/>
      <c r="W100" s="790"/>
      <c r="X100" s="790"/>
      <c r="Y100" s="791"/>
    </row>
    <row r="101" spans="1:25" ht="30" customHeight="1">
      <c r="A101" s="340" t="s">
        <v>402</v>
      </c>
      <c r="B101" s="341"/>
      <c r="C101" s="342"/>
      <c r="D101" s="343"/>
      <c r="E101" s="343">
        <v>10</v>
      </c>
      <c r="F101" s="343"/>
      <c r="G101" s="343"/>
      <c r="H101" s="343"/>
      <c r="I101" s="343"/>
      <c r="J101" s="343"/>
      <c r="K101" s="344" t="s">
        <v>403</v>
      </c>
      <c r="L101" s="345">
        <f>IF(R101=X101,1,0)</f>
        <v>0</v>
      </c>
      <c r="M101" s="472"/>
      <c r="N101" s="343"/>
      <c r="O101" s="343"/>
      <c r="P101" s="343"/>
      <c r="Q101" s="476" t="s">
        <v>406</v>
      </c>
      <c r="R101" s="345"/>
      <c r="S101" s="347"/>
      <c r="T101" s="343"/>
      <c r="U101" s="343"/>
      <c r="V101" s="345">
        <f>COUNT(U103:U106)</f>
        <v>0</v>
      </c>
      <c r="W101" s="343" t="s">
        <v>405</v>
      </c>
      <c r="X101" s="343">
        <v>4</v>
      </c>
      <c r="Y101" s="349"/>
    </row>
    <row r="102" spans="1:25" s="348" customFormat="1" ht="15" customHeight="1">
      <c r="A102" s="714" t="s">
        <v>409</v>
      </c>
      <c r="B102" s="715"/>
      <c r="C102" s="715"/>
      <c r="D102" s="715" t="s">
        <v>649</v>
      </c>
      <c r="E102" s="715"/>
      <c r="F102" s="715"/>
      <c r="G102" s="715"/>
      <c r="H102" s="715"/>
      <c r="I102" s="715"/>
      <c r="J102" s="715"/>
      <c r="K102" s="715"/>
      <c r="L102" s="715"/>
      <c r="M102" s="715"/>
      <c r="N102" s="715"/>
      <c r="O102" s="715"/>
      <c r="P102" s="715"/>
      <c r="Q102" s="715"/>
      <c r="R102" s="715"/>
      <c r="S102" s="715"/>
      <c r="T102" s="716"/>
      <c r="U102" s="350" t="s">
        <v>410</v>
      </c>
      <c r="V102" s="714" t="s">
        <v>430</v>
      </c>
      <c r="W102" s="715"/>
      <c r="X102" s="715"/>
      <c r="Y102" s="785"/>
    </row>
    <row r="103" spans="1:25" s="299" customFormat="1" ht="30" customHeight="1">
      <c r="A103" s="815" t="s">
        <v>703</v>
      </c>
      <c r="B103" s="816"/>
      <c r="C103" s="817"/>
      <c r="D103" s="311" t="s">
        <v>691</v>
      </c>
      <c r="E103" s="827" t="s">
        <v>334</v>
      </c>
      <c r="F103" s="827"/>
      <c r="G103" s="827"/>
      <c r="H103" s="827"/>
      <c r="I103" s="827"/>
      <c r="J103" s="827"/>
      <c r="K103" s="827"/>
      <c r="L103" s="827"/>
      <c r="M103" s="827"/>
      <c r="N103" s="827"/>
      <c r="O103" s="827"/>
      <c r="P103" s="827"/>
      <c r="Q103" s="827"/>
      <c r="R103" s="827"/>
      <c r="S103" s="827"/>
      <c r="T103" s="827"/>
      <c r="U103" s="319"/>
      <c r="V103" s="727" t="s">
        <v>849</v>
      </c>
      <c r="W103" s="728"/>
      <c r="X103" s="728"/>
      <c r="Y103" s="729"/>
    </row>
    <row r="104" spans="1:25" s="299" customFormat="1" ht="45" customHeight="1">
      <c r="A104" s="833"/>
      <c r="B104" s="834"/>
      <c r="C104" s="835"/>
      <c r="D104" s="311" t="s">
        <v>692</v>
      </c>
      <c r="E104" s="827" t="s">
        <v>817</v>
      </c>
      <c r="F104" s="827"/>
      <c r="G104" s="827"/>
      <c r="H104" s="827"/>
      <c r="I104" s="827"/>
      <c r="J104" s="827"/>
      <c r="K104" s="827"/>
      <c r="L104" s="827"/>
      <c r="M104" s="827"/>
      <c r="N104" s="827"/>
      <c r="O104" s="827"/>
      <c r="P104" s="827"/>
      <c r="Q104" s="827"/>
      <c r="R104" s="827"/>
      <c r="S104" s="827"/>
      <c r="T104" s="827"/>
      <c r="U104" s="319"/>
      <c r="V104" s="748"/>
      <c r="W104" s="749"/>
      <c r="X104" s="749"/>
      <c r="Y104" s="750"/>
    </row>
    <row r="105" spans="1:25" s="299" customFormat="1" ht="75" customHeight="1">
      <c r="A105" s="833"/>
      <c r="B105" s="834"/>
      <c r="C105" s="835"/>
      <c r="D105" s="311" t="s">
        <v>693</v>
      </c>
      <c r="E105" s="827" t="s">
        <v>818</v>
      </c>
      <c r="F105" s="827"/>
      <c r="G105" s="827"/>
      <c r="H105" s="827"/>
      <c r="I105" s="827"/>
      <c r="J105" s="827"/>
      <c r="K105" s="827"/>
      <c r="L105" s="827"/>
      <c r="M105" s="827"/>
      <c r="N105" s="827"/>
      <c r="O105" s="827"/>
      <c r="P105" s="827"/>
      <c r="Q105" s="827"/>
      <c r="R105" s="827"/>
      <c r="S105" s="827"/>
      <c r="T105" s="827"/>
      <c r="U105" s="319"/>
      <c r="V105" s="748"/>
      <c r="W105" s="749"/>
      <c r="X105" s="749"/>
      <c r="Y105" s="750"/>
    </row>
    <row r="106" spans="1:25" s="299" customFormat="1" ht="75" customHeight="1">
      <c r="A106" s="724"/>
      <c r="B106" s="725"/>
      <c r="C106" s="726"/>
      <c r="D106" s="311" t="s">
        <v>694</v>
      </c>
      <c r="E106" s="743" t="s">
        <v>819</v>
      </c>
      <c r="F106" s="743"/>
      <c r="G106" s="743"/>
      <c r="H106" s="743"/>
      <c r="I106" s="743"/>
      <c r="J106" s="743"/>
      <c r="K106" s="743"/>
      <c r="L106" s="743"/>
      <c r="M106" s="743"/>
      <c r="N106" s="743"/>
      <c r="O106" s="743"/>
      <c r="P106" s="743"/>
      <c r="Q106" s="743"/>
      <c r="R106" s="743"/>
      <c r="S106" s="743"/>
      <c r="T106" s="743"/>
      <c r="U106" s="319"/>
      <c r="V106" s="877"/>
      <c r="W106" s="878"/>
      <c r="X106" s="878"/>
      <c r="Y106" s="879"/>
    </row>
    <row r="107" spans="1:25" ht="30" customHeight="1">
      <c r="A107" s="340" t="s">
        <v>402</v>
      </c>
      <c r="B107" s="341"/>
      <c r="C107" s="342"/>
      <c r="D107" s="343"/>
      <c r="E107" s="377">
        <v>10</v>
      </c>
      <c r="F107" s="343"/>
      <c r="G107" s="343"/>
      <c r="H107" s="343"/>
      <c r="I107" s="343"/>
      <c r="J107" s="343"/>
      <c r="K107" s="344" t="s">
        <v>403</v>
      </c>
      <c r="L107" s="345">
        <f>IF(R107=X107,1,0)</f>
        <v>0</v>
      </c>
      <c r="M107" s="346"/>
      <c r="N107" s="343"/>
      <c r="O107" s="343"/>
      <c r="P107" s="343"/>
      <c r="Q107" s="476" t="s">
        <v>406</v>
      </c>
      <c r="R107" s="345"/>
      <c r="S107" s="347"/>
      <c r="T107" s="343"/>
      <c r="U107" s="343"/>
      <c r="V107" s="345">
        <f>COUNT(U109:U116)</f>
        <v>0</v>
      </c>
      <c r="W107" s="343" t="s">
        <v>405</v>
      </c>
      <c r="X107" s="343">
        <v>7</v>
      </c>
      <c r="Y107" s="349"/>
    </row>
    <row r="108" spans="1:25" s="348" customFormat="1" ht="15" customHeight="1">
      <c r="A108" s="714" t="s">
        <v>409</v>
      </c>
      <c r="B108" s="715"/>
      <c r="C108" s="715"/>
      <c r="D108" s="715" t="s">
        <v>649</v>
      </c>
      <c r="E108" s="715"/>
      <c r="F108" s="715"/>
      <c r="G108" s="715"/>
      <c r="H108" s="715"/>
      <c r="I108" s="715"/>
      <c r="J108" s="715"/>
      <c r="K108" s="715"/>
      <c r="L108" s="715"/>
      <c r="M108" s="715"/>
      <c r="N108" s="715"/>
      <c r="O108" s="715"/>
      <c r="P108" s="715"/>
      <c r="Q108" s="715"/>
      <c r="R108" s="715"/>
      <c r="S108" s="715"/>
      <c r="T108" s="716"/>
      <c r="U108" s="350" t="s">
        <v>410</v>
      </c>
      <c r="V108" s="714" t="s">
        <v>430</v>
      </c>
      <c r="W108" s="715"/>
      <c r="X108" s="715"/>
      <c r="Y108" s="785"/>
    </row>
    <row r="109" spans="1:25" s="299" customFormat="1" ht="60" customHeight="1">
      <c r="A109" s="815" t="s">
        <v>704</v>
      </c>
      <c r="B109" s="816"/>
      <c r="C109" s="817"/>
      <c r="D109" s="470" t="s">
        <v>695</v>
      </c>
      <c r="E109" s="827" t="s">
        <v>820</v>
      </c>
      <c r="F109" s="827"/>
      <c r="G109" s="827"/>
      <c r="H109" s="827"/>
      <c r="I109" s="827"/>
      <c r="J109" s="827"/>
      <c r="K109" s="827"/>
      <c r="L109" s="827"/>
      <c r="M109" s="827"/>
      <c r="N109" s="827"/>
      <c r="O109" s="827"/>
      <c r="P109" s="827"/>
      <c r="Q109" s="827"/>
      <c r="R109" s="827"/>
      <c r="S109" s="827"/>
      <c r="T109" s="827"/>
      <c r="U109" s="469"/>
      <c r="V109" s="727" t="s">
        <v>850</v>
      </c>
      <c r="W109" s="728"/>
      <c r="X109" s="728"/>
      <c r="Y109" s="729"/>
    </row>
    <row r="110" spans="1:25" s="299" customFormat="1" ht="90" customHeight="1">
      <c r="A110" s="833"/>
      <c r="B110" s="834"/>
      <c r="C110" s="835"/>
      <c r="D110" s="470" t="s">
        <v>696</v>
      </c>
      <c r="E110" s="751" t="s">
        <v>821</v>
      </c>
      <c r="F110" s="751"/>
      <c r="G110" s="751"/>
      <c r="H110" s="751"/>
      <c r="I110" s="751"/>
      <c r="J110" s="751"/>
      <c r="K110" s="751"/>
      <c r="L110" s="751"/>
      <c r="M110" s="751"/>
      <c r="N110" s="751"/>
      <c r="O110" s="751"/>
      <c r="P110" s="751"/>
      <c r="Q110" s="751"/>
      <c r="R110" s="751"/>
      <c r="S110" s="751"/>
      <c r="T110" s="751"/>
      <c r="U110" s="469"/>
      <c r="V110" s="748"/>
      <c r="W110" s="749"/>
      <c r="X110" s="749"/>
      <c r="Y110" s="750"/>
    </row>
    <row r="111" spans="1:25" s="299" customFormat="1" ht="60" customHeight="1">
      <c r="A111" s="833"/>
      <c r="B111" s="834"/>
      <c r="C111" s="835"/>
      <c r="D111" s="470" t="s">
        <v>693</v>
      </c>
      <c r="E111" s="827" t="s">
        <v>822</v>
      </c>
      <c r="F111" s="827"/>
      <c r="G111" s="827"/>
      <c r="H111" s="827"/>
      <c r="I111" s="827"/>
      <c r="J111" s="827"/>
      <c r="K111" s="827"/>
      <c r="L111" s="827"/>
      <c r="M111" s="827"/>
      <c r="N111" s="827"/>
      <c r="O111" s="827"/>
      <c r="P111" s="827"/>
      <c r="Q111" s="827"/>
      <c r="R111" s="827"/>
      <c r="S111" s="827"/>
      <c r="T111" s="827"/>
      <c r="U111" s="469"/>
      <c r="V111" s="748"/>
      <c r="W111" s="749"/>
      <c r="X111" s="749"/>
      <c r="Y111" s="750"/>
    </row>
    <row r="112" spans="1:25" s="299" customFormat="1" ht="45" customHeight="1">
      <c r="A112" s="833"/>
      <c r="B112" s="834"/>
      <c r="C112" s="835"/>
      <c r="D112" s="470" t="s">
        <v>697</v>
      </c>
      <c r="E112" s="827" t="s">
        <v>823</v>
      </c>
      <c r="F112" s="827"/>
      <c r="G112" s="827"/>
      <c r="H112" s="827"/>
      <c r="I112" s="827"/>
      <c r="J112" s="827"/>
      <c r="K112" s="827"/>
      <c r="L112" s="827"/>
      <c r="M112" s="827"/>
      <c r="N112" s="827"/>
      <c r="O112" s="827"/>
      <c r="P112" s="827"/>
      <c r="Q112" s="827"/>
      <c r="R112" s="827"/>
      <c r="S112" s="827"/>
      <c r="T112" s="827"/>
      <c r="U112" s="469"/>
      <c r="V112" s="748"/>
      <c r="W112" s="749"/>
      <c r="X112" s="749"/>
      <c r="Y112" s="750"/>
    </row>
    <row r="113" spans="1:25" s="299" customFormat="1" ht="45" customHeight="1">
      <c r="A113" s="833"/>
      <c r="B113" s="834"/>
      <c r="C113" s="835"/>
      <c r="D113" s="470" t="s">
        <v>698</v>
      </c>
      <c r="E113" s="827" t="s">
        <v>824</v>
      </c>
      <c r="F113" s="827"/>
      <c r="G113" s="827"/>
      <c r="H113" s="827"/>
      <c r="I113" s="827"/>
      <c r="J113" s="827"/>
      <c r="K113" s="827"/>
      <c r="L113" s="827"/>
      <c r="M113" s="827"/>
      <c r="N113" s="827"/>
      <c r="O113" s="827"/>
      <c r="P113" s="827"/>
      <c r="Q113" s="827"/>
      <c r="R113" s="827"/>
      <c r="S113" s="827"/>
      <c r="T113" s="827"/>
      <c r="U113" s="469"/>
      <c r="V113" s="748"/>
      <c r="W113" s="749"/>
      <c r="X113" s="749"/>
      <c r="Y113" s="750"/>
    </row>
    <row r="114" spans="1:25" s="299" customFormat="1" ht="45" customHeight="1">
      <c r="A114" s="818"/>
      <c r="B114" s="819"/>
      <c r="C114" s="820"/>
      <c r="D114" s="470" t="s">
        <v>699</v>
      </c>
      <c r="E114" s="827" t="s">
        <v>825</v>
      </c>
      <c r="F114" s="827"/>
      <c r="G114" s="827"/>
      <c r="H114" s="827"/>
      <c r="I114" s="827"/>
      <c r="J114" s="827"/>
      <c r="K114" s="827"/>
      <c r="L114" s="827"/>
      <c r="M114" s="827"/>
      <c r="N114" s="827"/>
      <c r="O114" s="827"/>
      <c r="P114" s="827"/>
      <c r="Q114" s="827"/>
      <c r="R114" s="827"/>
      <c r="S114" s="827"/>
      <c r="T114" s="827"/>
      <c r="U114" s="469"/>
      <c r="V114" s="730"/>
      <c r="W114" s="731"/>
      <c r="X114" s="731"/>
      <c r="Y114" s="732"/>
    </row>
    <row r="115" spans="1:25" s="348" customFormat="1" ht="15" customHeight="1">
      <c r="A115" s="714" t="s">
        <v>409</v>
      </c>
      <c r="B115" s="715"/>
      <c r="C115" s="715"/>
      <c r="D115" s="715" t="s">
        <v>649</v>
      </c>
      <c r="E115" s="715"/>
      <c r="F115" s="715"/>
      <c r="G115" s="715"/>
      <c r="H115" s="715"/>
      <c r="I115" s="715"/>
      <c r="J115" s="715"/>
      <c r="K115" s="715"/>
      <c r="L115" s="715"/>
      <c r="M115" s="715"/>
      <c r="N115" s="715"/>
      <c r="O115" s="715"/>
      <c r="P115" s="715"/>
      <c r="Q115" s="715"/>
      <c r="R115" s="715"/>
      <c r="S115" s="715"/>
      <c r="T115" s="716"/>
      <c r="U115" s="466" t="s">
        <v>410</v>
      </c>
      <c r="V115" s="714" t="s">
        <v>430</v>
      </c>
      <c r="W115" s="715"/>
      <c r="X115" s="715"/>
      <c r="Y115" s="785"/>
    </row>
    <row r="116" spans="1:25" s="299" customFormat="1" ht="96" customHeight="1">
      <c r="A116" s="724"/>
      <c r="B116" s="725"/>
      <c r="C116" s="726"/>
      <c r="D116" s="311" t="s">
        <v>700</v>
      </c>
      <c r="E116" s="827" t="s">
        <v>826</v>
      </c>
      <c r="F116" s="827"/>
      <c r="G116" s="827"/>
      <c r="H116" s="827"/>
      <c r="I116" s="827"/>
      <c r="J116" s="827"/>
      <c r="K116" s="827"/>
      <c r="L116" s="827"/>
      <c r="M116" s="827"/>
      <c r="N116" s="827"/>
      <c r="O116" s="827"/>
      <c r="P116" s="827"/>
      <c r="Q116" s="827"/>
      <c r="R116" s="827"/>
      <c r="S116" s="827"/>
      <c r="T116" s="827"/>
      <c r="U116" s="319"/>
      <c r="V116" s="877"/>
      <c r="W116" s="878"/>
      <c r="X116" s="878"/>
      <c r="Y116" s="879"/>
    </row>
    <row r="117" spans="1:25" ht="30" customHeight="1">
      <c r="A117" s="340" t="s">
        <v>402</v>
      </c>
      <c r="B117" s="341"/>
      <c r="C117" s="342"/>
      <c r="D117" s="343"/>
      <c r="E117" s="343">
        <v>11</v>
      </c>
      <c r="F117" s="343"/>
      <c r="G117" s="343"/>
      <c r="H117" s="343"/>
      <c r="I117" s="343"/>
      <c r="J117" s="343"/>
      <c r="K117" s="344" t="s">
        <v>403</v>
      </c>
      <c r="L117" s="345">
        <f>IF(R117=X117,1,0)</f>
        <v>0</v>
      </c>
      <c r="M117" s="346"/>
      <c r="N117" s="343"/>
      <c r="O117" s="343"/>
      <c r="P117" s="343"/>
      <c r="Q117" s="476" t="s">
        <v>406</v>
      </c>
      <c r="R117" s="345"/>
      <c r="S117" s="347"/>
      <c r="T117" s="343"/>
      <c r="U117" s="343"/>
      <c r="V117" s="345">
        <f>COUNT(U119:U121)</f>
        <v>0</v>
      </c>
      <c r="W117" s="343" t="s">
        <v>405</v>
      </c>
      <c r="X117" s="343">
        <v>3</v>
      </c>
      <c r="Y117" s="349"/>
    </row>
    <row r="118" spans="1:25" s="348" customFormat="1" ht="15" customHeight="1">
      <c r="A118" s="714" t="s">
        <v>409</v>
      </c>
      <c r="B118" s="715"/>
      <c r="C118" s="715"/>
      <c r="D118" s="715" t="s">
        <v>649</v>
      </c>
      <c r="E118" s="715"/>
      <c r="F118" s="715"/>
      <c r="G118" s="715"/>
      <c r="H118" s="715"/>
      <c r="I118" s="715"/>
      <c r="J118" s="715"/>
      <c r="K118" s="715"/>
      <c r="L118" s="715"/>
      <c r="M118" s="715"/>
      <c r="N118" s="715"/>
      <c r="O118" s="715"/>
      <c r="P118" s="715"/>
      <c r="Q118" s="715"/>
      <c r="R118" s="715"/>
      <c r="S118" s="715"/>
      <c r="T118" s="716"/>
      <c r="U118" s="350" t="s">
        <v>410</v>
      </c>
      <c r="V118" s="714" t="s">
        <v>430</v>
      </c>
      <c r="W118" s="715"/>
      <c r="X118" s="715"/>
      <c r="Y118" s="785"/>
    </row>
    <row r="119" spans="1:25" s="299" customFormat="1" ht="45" customHeight="1">
      <c r="A119" s="815" t="s">
        <v>420</v>
      </c>
      <c r="B119" s="816"/>
      <c r="C119" s="817"/>
      <c r="D119" s="311" t="s">
        <v>705</v>
      </c>
      <c r="E119" s="740" t="s">
        <v>335</v>
      </c>
      <c r="F119" s="741"/>
      <c r="G119" s="741"/>
      <c r="H119" s="741"/>
      <c r="I119" s="741"/>
      <c r="J119" s="741"/>
      <c r="K119" s="741"/>
      <c r="L119" s="741"/>
      <c r="M119" s="741"/>
      <c r="N119" s="741"/>
      <c r="O119" s="741"/>
      <c r="P119" s="741"/>
      <c r="Q119" s="741"/>
      <c r="R119" s="741"/>
      <c r="S119" s="741"/>
      <c r="T119" s="741"/>
      <c r="U119" s="303"/>
      <c r="V119" s="727" t="s">
        <v>851</v>
      </c>
      <c r="W119" s="728"/>
      <c r="X119" s="728"/>
      <c r="Y119" s="729"/>
    </row>
    <row r="120" spans="1:25" s="299" customFormat="1" ht="30" customHeight="1">
      <c r="A120" s="833"/>
      <c r="B120" s="834"/>
      <c r="C120" s="835"/>
      <c r="D120" s="311" t="s">
        <v>706</v>
      </c>
      <c r="E120" s="740" t="s">
        <v>336</v>
      </c>
      <c r="F120" s="741"/>
      <c r="G120" s="741"/>
      <c r="H120" s="741"/>
      <c r="I120" s="741"/>
      <c r="J120" s="741"/>
      <c r="K120" s="741"/>
      <c r="L120" s="741"/>
      <c r="M120" s="741"/>
      <c r="N120" s="741"/>
      <c r="O120" s="741"/>
      <c r="P120" s="741"/>
      <c r="Q120" s="741"/>
      <c r="R120" s="741"/>
      <c r="S120" s="741"/>
      <c r="T120" s="741"/>
      <c r="U120" s="303"/>
      <c r="V120" s="748"/>
      <c r="W120" s="749"/>
      <c r="X120" s="749"/>
      <c r="Y120" s="750"/>
    </row>
    <row r="121" spans="1:25" s="299" customFormat="1" ht="30" customHeight="1">
      <c r="A121" s="818"/>
      <c r="B121" s="819"/>
      <c r="C121" s="820"/>
      <c r="D121" s="311" t="s">
        <v>707</v>
      </c>
      <c r="E121" s="740" t="s">
        <v>337</v>
      </c>
      <c r="F121" s="741"/>
      <c r="G121" s="741"/>
      <c r="H121" s="741"/>
      <c r="I121" s="741"/>
      <c r="J121" s="741"/>
      <c r="K121" s="741"/>
      <c r="L121" s="741"/>
      <c r="M121" s="741"/>
      <c r="N121" s="741"/>
      <c r="O121" s="741"/>
      <c r="P121" s="741"/>
      <c r="Q121" s="741"/>
      <c r="R121" s="741"/>
      <c r="S121" s="741"/>
      <c r="T121" s="741"/>
      <c r="U121" s="303"/>
      <c r="V121" s="730"/>
      <c r="W121" s="731"/>
      <c r="X121" s="731"/>
      <c r="Y121" s="732"/>
    </row>
    <row r="122" spans="1:25" ht="30" customHeight="1">
      <c r="A122" s="340" t="s">
        <v>402</v>
      </c>
      <c r="B122" s="341"/>
      <c r="C122" s="342"/>
      <c r="D122" s="343"/>
      <c r="E122" s="343">
        <v>12</v>
      </c>
      <c r="F122" s="343"/>
      <c r="G122" s="343"/>
      <c r="H122" s="343"/>
      <c r="I122" s="343"/>
      <c r="J122" s="343"/>
      <c r="K122" s="344" t="s">
        <v>403</v>
      </c>
      <c r="L122" s="345">
        <f>IF(R122=X122,1,0)</f>
        <v>0</v>
      </c>
      <c r="M122" s="346"/>
      <c r="N122" s="343"/>
      <c r="O122" s="343"/>
      <c r="P122" s="343"/>
      <c r="Q122" s="476" t="s">
        <v>406</v>
      </c>
      <c r="R122" s="345"/>
      <c r="S122" s="347"/>
      <c r="T122" s="343"/>
      <c r="U122" s="343"/>
      <c r="V122" s="345">
        <f>COUNT(U124)</f>
        <v>0</v>
      </c>
      <c r="W122" s="343" t="s">
        <v>405</v>
      </c>
      <c r="X122" s="343">
        <v>1</v>
      </c>
      <c r="Y122" s="349"/>
    </row>
    <row r="123" spans="1:25" s="348" customFormat="1" ht="15" customHeight="1">
      <c r="A123" s="714" t="s">
        <v>409</v>
      </c>
      <c r="B123" s="715"/>
      <c r="C123" s="715"/>
      <c r="D123" s="715" t="s">
        <v>649</v>
      </c>
      <c r="E123" s="715"/>
      <c r="F123" s="715"/>
      <c r="G123" s="715"/>
      <c r="H123" s="715"/>
      <c r="I123" s="715"/>
      <c r="J123" s="715"/>
      <c r="K123" s="715"/>
      <c r="L123" s="715"/>
      <c r="M123" s="715"/>
      <c r="N123" s="715"/>
      <c r="O123" s="715"/>
      <c r="P123" s="715"/>
      <c r="Q123" s="715"/>
      <c r="R123" s="715"/>
      <c r="S123" s="715"/>
      <c r="T123" s="716"/>
      <c r="U123" s="350" t="s">
        <v>410</v>
      </c>
      <c r="V123" s="714" t="s">
        <v>430</v>
      </c>
      <c r="W123" s="715"/>
      <c r="X123" s="715"/>
      <c r="Y123" s="785"/>
    </row>
    <row r="124" spans="1:25" s="299" customFormat="1" ht="60" customHeight="1">
      <c r="A124" s="824" t="s">
        <v>615</v>
      </c>
      <c r="B124" s="825"/>
      <c r="C124" s="826"/>
      <c r="D124" s="311" t="s">
        <v>708</v>
      </c>
      <c r="E124" s="783" t="s">
        <v>338</v>
      </c>
      <c r="F124" s="783"/>
      <c r="G124" s="783"/>
      <c r="H124" s="783"/>
      <c r="I124" s="783"/>
      <c r="J124" s="783"/>
      <c r="K124" s="783"/>
      <c r="L124" s="783"/>
      <c r="M124" s="783"/>
      <c r="N124" s="783"/>
      <c r="O124" s="783"/>
      <c r="P124" s="783"/>
      <c r="Q124" s="783"/>
      <c r="R124" s="783"/>
      <c r="S124" s="783"/>
      <c r="T124" s="783"/>
      <c r="U124" s="303"/>
      <c r="V124" s="812" t="s">
        <v>382</v>
      </c>
      <c r="W124" s="783"/>
      <c r="X124" s="783"/>
      <c r="Y124" s="813"/>
    </row>
    <row r="125" spans="1:25" ht="30" customHeight="1">
      <c r="A125" s="340" t="s">
        <v>402</v>
      </c>
      <c r="B125" s="341"/>
      <c r="C125" s="342"/>
      <c r="D125" s="343"/>
      <c r="E125" s="343">
        <v>13</v>
      </c>
      <c r="F125" s="343"/>
      <c r="G125" s="343"/>
      <c r="H125" s="343"/>
      <c r="I125" s="343"/>
      <c r="J125" s="343"/>
      <c r="K125" s="344" t="s">
        <v>403</v>
      </c>
      <c r="L125" s="345">
        <f>IF(R125=X125,1,0)</f>
        <v>0</v>
      </c>
      <c r="M125" s="346"/>
      <c r="N125" s="343"/>
      <c r="O125" s="343"/>
      <c r="P125" s="343"/>
      <c r="Q125" s="476" t="s">
        <v>406</v>
      </c>
      <c r="R125" s="345"/>
      <c r="S125" s="347"/>
      <c r="T125" s="343"/>
      <c r="U125" s="343"/>
      <c r="V125" s="345">
        <f>COUNT(U127)</f>
        <v>0</v>
      </c>
      <c r="W125" s="343" t="s">
        <v>405</v>
      </c>
      <c r="X125" s="343">
        <v>1</v>
      </c>
      <c r="Y125" s="349"/>
    </row>
    <row r="126" spans="1:25" s="348" customFormat="1" ht="15" customHeight="1">
      <c r="A126" s="714" t="s">
        <v>409</v>
      </c>
      <c r="B126" s="715"/>
      <c r="C126" s="715"/>
      <c r="D126" s="715" t="s">
        <v>649</v>
      </c>
      <c r="E126" s="715"/>
      <c r="F126" s="715"/>
      <c r="G126" s="715"/>
      <c r="H126" s="715"/>
      <c r="I126" s="715"/>
      <c r="J126" s="715"/>
      <c r="K126" s="715"/>
      <c r="L126" s="715"/>
      <c r="M126" s="715"/>
      <c r="N126" s="715"/>
      <c r="O126" s="715"/>
      <c r="P126" s="715"/>
      <c r="Q126" s="715"/>
      <c r="R126" s="715"/>
      <c r="S126" s="715"/>
      <c r="T126" s="716"/>
      <c r="U126" s="350" t="s">
        <v>410</v>
      </c>
      <c r="V126" s="714" t="s">
        <v>430</v>
      </c>
      <c r="W126" s="715"/>
      <c r="X126" s="715"/>
      <c r="Y126" s="785"/>
    </row>
    <row r="127" spans="1:25" s="299" customFormat="1" ht="150" customHeight="1">
      <c r="A127" s="836" t="s">
        <v>975</v>
      </c>
      <c r="B127" s="837"/>
      <c r="C127" s="838"/>
      <c r="D127" s="311" t="s">
        <v>710</v>
      </c>
      <c r="E127" s="830" t="s">
        <v>976</v>
      </c>
      <c r="F127" s="830"/>
      <c r="G127" s="830"/>
      <c r="H127" s="830"/>
      <c r="I127" s="830"/>
      <c r="J127" s="830"/>
      <c r="K127" s="830"/>
      <c r="L127" s="830"/>
      <c r="M127" s="830"/>
      <c r="N127" s="830"/>
      <c r="O127" s="830"/>
      <c r="P127" s="830"/>
      <c r="Q127" s="830"/>
      <c r="R127" s="830"/>
      <c r="S127" s="830"/>
      <c r="T127" s="830"/>
      <c r="U127" s="303"/>
      <c r="V127" s="812" t="s">
        <v>709</v>
      </c>
      <c r="W127" s="783"/>
      <c r="X127" s="783"/>
      <c r="Y127" s="813"/>
    </row>
    <row r="128" spans="1:25" ht="30" customHeight="1">
      <c r="A128" s="340" t="s">
        <v>402</v>
      </c>
      <c r="B128" s="341"/>
      <c r="C128" s="342"/>
      <c r="D128" s="343"/>
      <c r="E128" s="343">
        <v>14</v>
      </c>
      <c r="F128" s="343"/>
      <c r="G128" s="343"/>
      <c r="H128" s="343"/>
      <c r="I128" s="343"/>
      <c r="J128" s="343"/>
      <c r="K128" s="344" t="s">
        <v>403</v>
      </c>
      <c r="L128" s="345">
        <f>IF(R128=X128,1,0)</f>
        <v>0</v>
      </c>
      <c r="M128" s="346"/>
      <c r="N128" s="343"/>
      <c r="O128" s="343"/>
      <c r="P128" s="343"/>
      <c r="Q128" s="476" t="s">
        <v>406</v>
      </c>
      <c r="R128" s="345"/>
      <c r="S128" s="347"/>
      <c r="T128" s="343"/>
      <c r="U128" s="343"/>
      <c r="V128" s="345">
        <f>COUNT(U130:U137)</f>
        <v>0</v>
      </c>
      <c r="W128" s="343" t="s">
        <v>405</v>
      </c>
      <c r="X128" s="343">
        <v>7</v>
      </c>
      <c r="Y128" s="349"/>
    </row>
    <row r="129" spans="1:25" s="348" customFormat="1" ht="15" customHeight="1">
      <c r="A129" s="714" t="s">
        <v>409</v>
      </c>
      <c r="B129" s="715"/>
      <c r="C129" s="715"/>
      <c r="D129" s="715" t="s">
        <v>649</v>
      </c>
      <c r="E129" s="715"/>
      <c r="F129" s="715"/>
      <c r="G129" s="715"/>
      <c r="H129" s="715"/>
      <c r="I129" s="715"/>
      <c r="J129" s="715"/>
      <c r="K129" s="715"/>
      <c r="L129" s="715"/>
      <c r="M129" s="715"/>
      <c r="N129" s="715"/>
      <c r="O129" s="715"/>
      <c r="P129" s="715"/>
      <c r="Q129" s="715"/>
      <c r="R129" s="715"/>
      <c r="S129" s="715"/>
      <c r="T129" s="716"/>
      <c r="U129" s="350" t="s">
        <v>410</v>
      </c>
      <c r="V129" s="714" t="s">
        <v>430</v>
      </c>
      <c r="W129" s="715"/>
      <c r="X129" s="715"/>
      <c r="Y129" s="785"/>
    </row>
    <row r="130" spans="1:25" s="299" customFormat="1" ht="45" customHeight="1">
      <c r="A130" s="815" t="s">
        <v>421</v>
      </c>
      <c r="B130" s="816"/>
      <c r="C130" s="817"/>
      <c r="D130" s="470" t="s">
        <v>711</v>
      </c>
      <c r="E130" s="827" t="s">
        <v>461</v>
      </c>
      <c r="F130" s="827"/>
      <c r="G130" s="827"/>
      <c r="H130" s="827"/>
      <c r="I130" s="827"/>
      <c r="J130" s="827"/>
      <c r="K130" s="827"/>
      <c r="L130" s="827"/>
      <c r="M130" s="827"/>
      <c r="N130" s="827"/>
      <c r="O130" s="827"/>
      <c r="P130" s="827"/>
      <c r="Q130" s="827"/>
      <c r="R130" s="827"/>
      <c r="S130" s="827"/>
      <c r="T130" s="827"/>
      <c r="U130" s="469"/>
      <c r="V130" s="727" t="s">
        <v>852</v>
      </c>
      <c r="W130" s="728"/>
      <c r="X130" s="728"/>
      <c r="Y130" s="729"/>
    </row>
    <row r="131" spans="1:25" s="299" customFormat="1" ht="45" customHeight="1">
      <c r="A131" s="833"/>
      <c r="B131" s="834"/>
      <c r="C131" s="835"/>
      <c r="D131" s="470" t="s">
        <v>712</v>
      </c>
      <c r="E131" s="827" t="s">
        <v>339</v>
      </c>
      <c r="F131" s="827"/>
      <c r="G131" s="827"/>
      <c r="H131" s="827"/>
      <c r="I131" s="827"/>
      <c r="J131" s="827"/>
      <c r="K131" s="827"/>
      <c r="L131" s="827"/>
      <c r="M131" s="827"/>
      <c r="N131" s="827"/>
      <c r="O131" s="827"/>
      <c r="P131" s="827"/>
      <c r="Q131" s="827"/>
      <c r="R131" s="827"/>
      <c r="S131" s="827"/>
      <c r="T131" s="827"/>
      <c r="U131" s="469"/>
      <c r="V131" s="748"/>
      <c r="W131" s="749"/>
      <c r="X131" s="749"/>
      <c r="Y131" s="750"/>
    </row>
    <row r="132" spans="1:25" s="299" customFormat="1" ht="30" customHeight="1">
      <c r="A132" s="818"/>
      <c r="B132" s="819"/>
      <c r="C132" s="820"/>
      <c r="D132" s="470" t="s">
        <v>713</v>
      </c>
      <c r="E132" s="827" t="s">
        <v>977</v>
      </c>
      <c r="F132" s="827"/>
      <c r="G132" s="827"/>
      <c r="H132" s="827"/>
      <c r="I132" s="827"/>
      <c r="J132" s="827"/>
      <c r="K132" s="827"/>
      <c r="L132" s="827"/>
      <c r="M132" s="827"/>
      <c r="N132" s="827"/>
      <c r="O132" s="827"/>
      <c r="P132" s="827"/>
      <c r="Q132" s="827"/>
      <c r="R132" s="827"/>
      <c r="S132" s="827"/>
      <c r="T132" s="827"/>
      <c r="U132" s="469"/>
      <c r="V132" s="730"/>
      <c r="W132" s="731"/>
      <c r="X132" s="731"/>
      <c r="Y132" s="732"/>
    </row>
    <row r="133" spans="1:25" s="348" customFormat="1" ht="15" customHeight="1">
      <c r="A133" s="714" t="s">
        <v>409</v>
      </c>
      <c r="B133" s="715"/>
      <c r="C133" s="715"/>
      <c r="D133" s="715" t="s">
        <v>649</v>
      </c>
      <c r="E133" s="715"/>
      <c r="F133" s="715"/>
      <c r="G133" s="715"/>
      <c r="H133" s="715"/>
      <c r="I133" s="715"/>
      <c r="J133" s="715"/>
      <c r="K133" s="715"/>
      <c r="L133" s="715"/>
      <c r="M133" s="715"/>
      <c r="N133" s="715"/>
      <c r="O133" s="715"/>
      <c r="P133" s="715"/>
      <c r="Q133" s="715"/>
      <c r="R133" s="715"/>
      <c r="S133" s="715"/>
      <c r="T133" s="716"/>
      <c r="U133" s="466" t="s">
        <v>410</v>
      </c>
      <c r="V133" s="714" t="s">
        <v>430</v>
      </c>
      <c r="W133" s="715"/>
      <c r="X133" s="715"/>
      <c r="Y133" s="785"/>
    </row>
    <row r="134" spans="1:25" s="299" customFormat="1" ht="75" customHeight="1">
      <c r="A134" s="833"/>
      <c r="B134" s="834"/>
      <c r="C134" s="835"/>
      <c r="D134" s="311" t="s">
        <v>714</v>
      </c>
      <c r="E134" s="808" t="s">
        <v>385</v>
      </c>
      <c r="F134" s="743"/>
      <c r="G134" s="743"/>
      <c r="H134" s="743"/>
      <c r="I134" s="743"/>
      <c r="J134" s="743"/>
      <c r="K134" s="743"/>
      <c r="L134" s="743"/>
      <c r="M134" s="743"/>
      <c r="N134" s="743"/>
      <c r="O134" s="743"/>
      <c r="P134" s="743"/>
      <c r="Q134" s="743"/>
      <c r="R134" s="743"/>
      <c r="S134" s="743"/>
      <c r="T134" s="743"/>
      <c r="U134" s="319"/>
      <c r="V134" s="748"/>
      <c r="W134" s="749"/>
      <c r="X134" s="749"/>
      <c r="Y134" s="750"/>
    </row>
    <row r="135" spans="1:25" s="299" customFormat="1" ht="69.95" customHeight="1">
      <c r="A135" s="833"/>
      <c r="B135" s="834"/>
      <c r="C135" s="835"/>
      <c r="D135" s="311" t="s">
        <v>715</v>
      </c>
      <c r="E135" s="763" t="s">
        <v>622</v>
      </c>
      <c r="F135" s="763"/>
      <c r="G135" s="763"/>
      <c r="H135" s="763"/>
      <c r="I135" s="763"/>
      <c r="J135" s="763"/>
      <c r="K135" s="763"/>
      <c r="L135" s="763"/>
      <c r="M135" s="763"/>
      <c r="N135" s="763"/>
      <c r="O135" s="763"/>
      <c r="P135" s="763"/>
      <c r="Q135" s="763"/>
      <c r="R135" s="763"/>
      <c r="S135" s="763"/>
      <c r="T135" s="763"/>
      <c r="U135" s="322"/>
      <c r="V135" s="748"/>
      <c r="W135" s="749"/>
      <c r="X135" s="749"/>
      <c r="Y135" s="750"/>
    </row>
    <row r="136" spans="1:25" s="299" customFormat="1" ht="60" customHeight="1">
      <c r="A136" s="809"/>
      <c r="B136" s="810"/>
      <c r="C136" s="811"/>
      <c r="D136" s="311" t="s">
        <v>716</v>
      </c>
      <c r="E136" s="763" t="s">
        <v>340</v>
      </c>
      <c r="F136" s="763"/>
      <c r="G136" s="763"/>
      <c r="H136" s="763"/>
      <c r="I136" s="763"/>
      <c r="J136" s="763"/>
      <c r="K136" s="763"/>
      <c r="L136" s="763"/>
      <c r="M136" s="763"/>
      <c r="N136" s="763"/>
      <c r="O136" s="763"/>
      <c r="P136" s="763"/>
      <c r="Q136" s="763"/>
      <c r="R136" s="763"/>
      <c r="S136" s="763"/>
      <c r="T136" s="763"/>
      <c r="U136" s="319"/>
      <c r="V136" s="809"/>
      <c r="W136" s="810"/>
      <c r="X136" s="810"/>
      <c r="Y136" s="811"/>
    </row>
    <row r="137" spans="1:25" s="299" customFormat="1" ht="45" customHeight="1">
      <c r="A137" s="789"/>
      <c r="B137" s="790"/>
      <c r="C137" s="791"/>
      <c r="D137" s="311" t="s">
        <v>717</v>
      </c>
      <c r="E137" s="763" t="s">
        <v>341</v>
      </c>
      <c r="F137" s="763"/>
      <c r="G137" s="763"/>
      <c r="H137" s="763"/>
      <c r="I137" s="763"/>
      <c r="J137" s="763"/>
      <c r="K137" s="763"/>
      <c r="L137" s="763"/>
      <c r="M137" s="763"/>
      <c r="N137" s="763"/>
      <c r="O137" s="763"/>
      <c r="P137" s="763"/>
      <c r="Q137" s="763"/>
      <c r="R137" s="763"/>
      <c r="S137" s="763"/>
      <c r="T137" s="763"/>
      <c r="U137" s="319"/>
      <c r="V137" s="789"/>
      <c r="W137" s="790"/>
      <c r="X137" s="790"/>
      <c r="Y137" s="791"/>
    </row>
    <row r="138" spans="1:25" ht="30" customHeight="1">
      <c r="A138" s="340" t="s">
        <v>402</v>
      </c>
      <c r="B138" s="341"/>
      <c r="C138" s="342"/>
      <c r="D138" s="343"/>
      <c r="E138" s="343">
        <v>15</v>
      </c>
      <c r="F138" s="343"/>
      <c r="G138" s="343"/>
      <c r="H138" s="343"/>
      <c r="I138" s="343"/>
      <c r="J138" s="343"/>
      <c r="K138" s="344" t="s">
        <v>403</v>
      </c>
      <c r="L138" s="345">
        <f>IF(R138=X138,1,0)</f>
        <v>0</v>
      </c>
      <c r="M138" s="346"/>
      <c r="N138" s="343"/>
      <c r="O138" s="343"/>
      <c r="P138" s="343"/>
      <c r="Q138" s="476" t="s">
        <v>406</v>
      </c>
      <c r="R138" s="345"/>
      <c r="S138" s="347"/>
      <c r="T138" s="343"/>
      <c r="U138" s="343"/>
      <c r="V138" s="345">
        <f>COUNT(U140:U141)</f>
        <v>0</v>
      </c>
      <c r="W138" s="343" t="s">
        <v>405</v>
      </c>
      <c r="X138" s="343">
        <v>2</v>
      </c>
      <c r="Y138" s="349"/>
    </row>
    <row r="139" spans="1:25" s="348" customFormat="1" ht="15" customHeight="1">
      <c r="A139" s="714" t="s">
        <v>409</v>
      </c>
      <c r="B139" s="715"/>
      <c r="C139" s="715"/>
      <c r="D139" s="715" t="s">
        <v>649</v>
      </c>
      <c r="E139" s="715"/>
      <c r="F139" s="715"/>
      <c r="G139" s="715"/>
      <c r="H139" s="715"/>
      <c r="I139" s="715"/>
      <c r="J139" s="715"/>
      <c r="K139" s="715"/>
      <c r="L139" s="715"/>
      <c r="M139" s="715"/>
      <c r="N139" s="715"/>
      <c r="O139" s="715"/>
      <c r="P139" s="715"/>
      <c r="Q139" s="715"/>
      <c r="R139" s="715"/>
      <c r="S139" s="715"/>
      <c r="T139" s="716"/>
      <c r="U139" s="350" t="s">
        <v>410</v>
      </c>
      <c r="V139" s="714" t="s">
        <v>430</v>
      </c>
      <c r="W139" s="715"/>
      <c r="X139" s="715"/>
      <c r="Y139" s="785"/>
    </row>
    <row r="140" spans="1:25" s="299" customFormat="1" ht="24.75" customHeight="1">
      <c r="A140" s="767" t="s">
        <v>422</v>
      </c>
      <c r="B140" s="768"/>
      <c r="C140" s="769"/>
      <c r="D140" s="313" t="s">
        <v>718</v>
      </c>
      <c r="E140" s="880" t="s">
        <v>342</v>
      </c>
      <c r="F140" s="880"/>
      <c r="G140" s="880"/>
      <c r="H140" s="880"/>
      <c r="I140" s="880"/>
      <c r="J140" s="880"/>
      <c r="K140" s="880"/>
      <c r="L140" s="880"/>
      <c r="M140" s="880"/>
      <c r="N140" s="880"/>
      <c r="O140" s="880"/>
      <c r="P140" s="880"/>
      <c r="Q140" s="880"/>
      <c r="R140" s="880"/>
      <c r="S140" s="880"/>
      <c r="T140" s="880"/>
      <c r="U140" s="314"/>
      <c r="V140" s="773" t="s">
        <v>383</v>
      </c>
      <c r="W140" s="774"/>
      <c r="X140" s="774"/>
      <c r="Y140" s="775"/>
    </row>
    <row r="141" spans="1:25" s="299" customFormat="1" ht="45" customHeight="1">
      <c r="A141" s="770"/>
      <c r="B141" s="771"/>
      <c r="C141" s="772"/>
      <c r="D141" s="313" t="s">
        <v>719</v>
      </c>
      <c r="E141" s="880" t="s">
        <v>854</v>
      </c>
      <c r="F141" s="880"/>
      <c r="G141" s="880"/>
      <c r="H141" s="880"/>
      <c r="I141" s="880"/>
      <c r="J141" s="880"/>
      <c r="K141" s="880"/>
      <c r="L141" s="880"/>
      <c r="M141" s="880"/>
      <c r="N141" s="880"/>
      <c r="O141" s="880"/>
      <c r="P141" s="880"/>
      <c r="Q141" s="880"/>
      <c r="R141" s="880"/>
      <c r="S141" s="880"/>
      <c r="T141" s="880"/>
      <c r="U141" s="314"/>
      <c r="V141" s="776"/>
      <c r="W141" s="777"/>
      <c r="X141" s="777"/>
      <c r="Y141" s="778"/>
    </row>
    <row r="142" spans="1:25" ht="30" customHeight="1">
      <c r="A142" s="331" t="s">
        <v>402</v>
      </c>
      <c r="B142" s="332"/>
      <c r="C142" s="333"/>
      <c r="D142" s="334"/>
      <c r="E142" s="334">
        <v>16</v>
      </c>
      <c r="F142" s="334"/>
      <c r="G142" s="334"/>
      <c r="H142" s="334"/>
      <c r="I142" s="334"/>
      <c r="J142" s="334"/>
      <c r="K142" s="335" t="s">
        <v>403</v>
      </c>
      <c r="L142" s="336">
        <f>IF(R142=X142,1,0)</f>
        <v>0</v>
      </c>
      <c r="M142" s="337"/>
      <c r="N142" s="334"/>
      <c r="O142" s="334"/>
      <c r="P142" s="334"/>
      <c r="Q142" s="477" t="s">
        <v>404</v>
      </c>
      <c r="R142" s="336"/>
      <c r="S142" s="334"/>
      <c r="T142" s="334"/>
      <c r="V142" s="336">
        <f>COUNT(U144:U150)</f>
        <v>0</v>
      </c>
      <c r="W142" s="334" t="s">
        <v>442</v>
      </c>
      <c r="X142" s="334">
        <v>3</v>
      </c>
      <c r="Y142" s="339"/>
    </row>
    <row r="143" spans="1:25" s="348" customFormat="1" ht="15" customHeight="1">
      <c r="A143" s="714" t="s">
        <v>409</v>
      </c>
      <c r="B143" s="715"/>
      <c r="C143" s="715"/>
      <c r="D143" s="715" t="s">
        <v>720</v>
      </c>
      <c r="E143" s="715"/>
      <c r="F143" s="715"/>
      <c r="G143" s="715"/>
      <c r="H143" s="715"/>
      <c r="I143" s="715"/>
      <c r="J143" s="715"/>
      <c r="K143" s="715"/>
      <c r="L143" s="715"/>
      <c r="M143" s="715"/>
      <c r="N143" s="715"/>
      <c r="O143" s="715"/>
      <c r="P143" s="715"/>
      <c r="Q143" s="715"/>
      <c r="R143" s="715"/>
      <c r="S143" s="715"/>
      <c r="T143" s="716"/>
      <c r="U143" s="359" t="s">
        <v>443</v>
      </c>
      <c r="V143" s="711" t="s">
        <v>430</v>
      </c>
      <c r="W143" s="712"/>
      <c r="X143" s="712"/>
      <c r="Y143" s="713"/>
    </row>
    <row r="144" spans="1:25" s="302" customFormat="1" ht="50.1" customHeight="1">
      <c r="A144" s="842" t="s">
        <v>606</v>
      </c>
      <c r="B144" s="843"/>
      <c r="C144" s="844"/>
      <c r="D144" s="361" t="s">
        <v>721</v>
      </c>
      <c r="E144" s="798" t="s">
        <v>829</v>
      </c>
      <c r="F144" s="799"/>
      <c r="G144" s="799"/>
      <c r="H144" s="799"/>
      <c r="I144" s="799"/>
      <c r="J144" s="799"/>
      <c r="K144" s="799"/>
      <c r="L144" s="799"/>
      <c r="M144" s="799"/>
      <c r="N144" s="799"/>
      <c r="O144" s="799"/>
      <c r="P144" s="799"/>
      <c r="Q144" s="799"/>
      <c r="R144" s="799"/>
      <c r="S144" s="799"/>
      <c r="T144" s="800"/>
      <c r="U144" s="848"/>
      <c r="V144" s="763" t="s">
        <v>853</v>
      </c>
      <c r="W144" s="763"/>
      <c r="X144" s="763"/>
      <c r="Y144" s="763"/>
    </row>
    <row r="145" spans="1:25" s="302" customFormat="1" ht="50.1" customHeight="1">
      <c r="A145" s="845"/>
      <c r="B145" s="846"/>
      <c r="C145" s="847"/>
      <c r="D145" s="362"/>
      <c r="E145" s="801"/>
      <c r="F145" s="802"/>
      <c r="G145" s="802"/>
      <c r="H145" s="802"/>
      <c r="I145" s="802"/>
      <c r="J145" s="802"/>
      <c r="K145" s="802"/>
      <c r="L145" s="802"/>
      <c r="M145" s="802"/>
      <c r="N145" s="802"/>
      <c r="O145" s="802"/>
      <c r="P145" s="802"/>
      <c r="Q145" s="802"/>
      <c r="R145" s="802"/>
      <c r="S145" s="802"/>
      <c r="T145" s="803"/>
      <c r="U145" s="848"/>
      <c r="V145" s="763"/>
      <c r="W145" s="763"/>
      <c r="X145" s="763"/>
      <c r="Y145" s="763"/>
    </row>
    <row r="146" spans="1:25" s="302" customFormat="1" ht="50.1" customHeight="1">
      <c r="A146" s="845"/>
      <c r="B146" s="846"/>
      <c r="C146" s="847"/>
      <c r="D146" s="362"/>
      <c r="E146" s="801"/>
      <c r="F146" s="802"/>
      <c r="G146" s="802"/>
      <c r="H146" s="802"/>
      <c r="I146" s="802"/>
      <c r="J146" s="802"/>
      <c r="K146" s="802"/>
      <c r="L146" s="802"/>
      <c r="M146" s="802"/>
      <c r="N146" s="802"/>
      <c r="O146" s="802"/>
      <c r="P146" s="802"/>
      <c r="Q146" s="802"/>
      <c r="R146" s="802"/>
      <c r="S146" s="802"/>
      <c r="T146" s="803"/>
      <c r="U146" s="848"/>
      <c r="V146" s="763"/>
      <c r="W146" s="763"/>
      <c r="X146" s="763"/>
      <c r="Y146" s="763"/>
    </row>
    <row r="147" spans="1:25" s="302" customFormat="1" ht="50.1" customHeight="1">
      <c r="A147" s="845"/>
      <c r="B147" s="846"/>
      <c r="C147" s="847"/>
      <c r="D147" s="362"/>
      <c r="E147" s="801"/>
      <c r="F147" s="802"/>
      <c r="G147" s="802"/>
      <c r="H147" s="802"/>
      <c r="I147" s="802"/>
      <c r="J147" s="802"/>
      <c r="K147" s="802"/>
      <c r="L147" s="802"/>
      <c r="M147" s="802"/>
      <c r="N147" s="802"/>
      <c r="O147" s="802"/>
      <c r="P147" s="802"/>
      <c r="Q147" s="802"/>
      <c r="R147" s="802"/>
      <c r="S147" s="802"/>
      <c r="T147" s="803"/>
      <c r="U147" s="848"/>
      <c r="V147" s="763"/>
      <c r="W147" s="763"/>
      <c r="X147" s="763"/>
      <c r="Y147" s="763"/>
    </row>
    <row r="148" spans="1:25" s="302" customFormat="1" ht="50.1" customHeight="1">
      <c r="A148" s="845"/>
      <c r="B148" s="846"/>
      <c r="C148" s="847"/>
      <c r="D148" s="363"/>
      <c r="E148" s="804"/>
      <c r="F148" s="805"/>
      <c r="G148" s="805"/>
      <c r="H148" s="805"/>
      <c r="I148" s="805"/>
      <c r="J148" s="805"/>
      <c r="K148" s="805"/>
      <c r="L148" s="805"/>
      <c r="M148" s="805"/>
      <c r="N148" s="805"/>
      <c r="O148" s="805"/>
      <c r="P148" s="805"/>
      <c r="Q148" s="805"/>
      <c r="R148" s="805"/>
      <c r="S148" s="805"/>
      <c r="T148" s="806"/>
      <c r="U148" s="848"/>
      <c r="V148" s="779"/>
      <c r="W148" s="779"/>
      <c r="X148" s="779"/>
      <c r="Y148" s="779"/>
    </row>
    <row r="149" spans="1:25" s="299" customFormat="1" ht="45" customHeight="1">
      <c r="A149" s="845" t="s">
        <v>445</v>
      </c>
      <c r="B149" s="846"/>
      <c r="C149" s="847"/>
      <c r="D149" s="320" t="s">
        <v>722</v>
      </c>
      <c r="E149" s="808" t="s">
        <v>444</v>
      </c>
      <c r="F149" s="808"/>
      <c r="G149" s="808"/>
      <c r="H149" s="808"/>
      <c r="I149" s="808"/>
      <c r="J149" s="808"/>
      <c r="K149" s="808"/>
      <c r="L149" s="808"/>
      <c r="M149" s="808"/>
      <c r="N149" s="808"/>
      <c r="O149" s="808"/>
      <c r="P149" s="808"/>
      <c r="Q149" s="808"/>
      <c r="R149" s="808"/>
      <c r="S149" s="808"/>
      <c r="T149" s="808"/>
      <c r="U149" s="317"/>
      <c r="V149" s="882"/>
      <c r="W149" s="883"/>
      <c r="X149" s="883"/>
      <c r="Y149" s="884"/>
    </row>
    <row r="150" spans="1:25" s="299" customFormat="1" ht="30" customHeight="1">
      <c r="A150" s="856"/>
      <c r="B150" s="857"/>
      <c r="C150" s="858"/>
      <c r="D150" s="320" t="s">
        <v>723</v>
      </c>
      <c r="E150" s="808" t="s">
        <v>446</v>
      </c>
      <c r="F150" s="808"/>
      <c r="G150" s="808"/>
      <c r="H150" s="808"/>
      <c r="I150" s="808"/>
      <c r="J150" s="808"/>
      <c r="K150" s="808"/>
      <c r="L150" s="808"/>
      <c r="M150" s="808"/>
      <c r="N150" s="808"/>
      <c r="O150" s="808"/>
      <c r="P150" s="808"/>
      <c r="Q150" s="808"/>
      <c r="R150" s="808"/>
      <c r="S150" s="808"/>
      <c r="T150" s="808"/>
      <c r="U150" s="317"/>
      <c r="V150" s="856"/>
      <c r="W150" s="857"/>
      <c r="X150" s="857"/>
      <c r="Y150" s="858"/>
    </row>
    <row r="151" spans="1:25" ht="30" customHeight="1">
      <c r="A151" s="340" t="s">
        <v>402</v>
      </c>
      <c r="B151" s="341"/>
      <c r="C151" s="342"/>
      <c r="D151" s="343"/>
      <c r="E151" s="343">
        <v>17</v>
      </c>
      <c r="F151" s="343"/>
      <c r="G151" s="343"/>
      <c r="H151" s="343"/>
      <c r="I151" s="343"/>
      <c r="J151" s="343"/>
      <c r="K151" s="344" t="s">
        <v>403</v>
      </c>
      <c r="L151" s="345">
        <f>IF(R151=X151,1,0)</f>
        <v>0</v>
      </c>
      <c r="M151" s="346"/>
      <c r="N151" s="343"/>
      <c r="O151" s="343"/>
      <c r="P151" s="343"/>
      <c r="Q151" s="476" t="s">
        <v>406</v>
      </c>
      <c r="R151" s="345"/>
      <c r="S151" s="347"/>
      <c r="T151" s="343"/>
      <c r="U151" s="343"/>
      <c r="V151" s="345">
        <f>COUNT(U153:U154)</f>
        <v>0</v>
      </c>
      <c r="W151" s="343" t="s">
        <v>405</v>
      </c>
      <c r="X151" s="343">
        <v>2</v>
      </c>
      <c r="Y151" s="349"/>
    </row>
    <row r="152" spans="1:25" s="348" customFormat="1" ht="15" customHeight="1">
      <c r="A152" s="714" t="s">
        <v>409</v>
      </c>
      <c r="B152" s="715"/>
      <c r="C152" s="715"/>
      <c r="D152" s="715" t="s">
        <v>649</v>
      </c>
      <c r="E152" s="715"/>
      <c r="F152" s="715"/>
      <c r="G152" s="715"/>
      <c r="H152" s="715"/>
      <c r="I152" s="715"/>
      <c r="J152" s="715"/>
      <c r="K152" s="715"/>
      <c r="L152" s="715"/>
      <c r="M152" s="715"/>
      <c r="N152" s="715"/>
      <c r="O152" s="715"/>
      <c r="P152" s="715"/>
      <c r="Q152" s="715"/>
      <c r="R152" s="715"/>
      <c r="S152" s="715"/>
      <c r="T152" s="716"/>
      <c r="U152" s="350" t="s">
        <v>410</v>
      </c>
      <c r="V152" s="714" t="s">
        <v>430</v>
      </c>
      <c r="W152" s="715"/>
      <c r="X152" s="715"/>
      <c r="Y152" s="785"/>
    </row>
    <row r="153" spans="1:25" s="299" customFormat="1" ht="143.25" customHeight="1">
      <c r="A153" s="815" t="s">
        <v>616</v>
      </c>
      <c r="B153" s="816"/>
      <c r="C153" s="817"/>
      <c r="D153" s="311" t="s">
        <v>724</v>
      </c>
      <c r="E153" s="741" t="s">
        <v>827</v>
      </c>
      <c r="F153" s="741"/>
      <c r="G153" s="741"/>
      <c r="H153" s="741"/>
      <c r="I153" s="741"/>
      <c r="J153" s="741"/>
      <c r="K153" s="741"/>
      <c r="L153" s="741"/>
      <c r="M153" s="741"/>
      <c r="N153" s="741"/>
      <c r="O153" s="741"/>
      <c r="P153" s="741"/>
      <c r="Q153" s="741"/>
      <c r="R153" s="741"/>
      <c r="S153" s="741"/>
      <c r="T153" s="741"/>
      <c r="U153" s="303"/>
      <c r="V153" s="727" t="s">
        <v>855</v>
      </c>
      <c r="W153" s="728"/>
      <c r="X153" s="728"/>
      <c r="Y153" s="729"/>
    </row>
    <row r="154" spans="1:25" s="299" customFormat="1" ht="30" customHeight="1">
      <c r="A154" s="724"/>
      <c r="B154" s="725"/>
      <c r="C154" s="726"/>
      <c r="D154" s="307" t="s">
        <v>725</v>
      </c>
      <c r="E154" s="740" t="s">
        <v>623</v>
      </c>
      <c r="F154" s="741"/>
      <c r="G154" s="741"/>
      <c r="H154" s="741"/>
      <c r="I154" s="741"/>
      <c r="J154" s="741"/>
      <c r="K154" s="741"/>
      <c r="L154" s="741"/>
      <c r="M154" s="741"/>
      <c r="N154" s="741"/>
      <c r="O154" s="741"/>
      <c r="P154" s="741"/>
      <c r="Q154" s="741"/>
      <c r="R154" s="741"/>
      <c r="S154" s="741"/>
      <c r="T154" s="741"/>
      <c r="U154" s="303"/>
      <c r="V154" s="724"/>
      <c r="W154" s="725"/>
      <c r="X154" s="725"/>
      <c r="Y154" s="726"/>
    </row>
    <row r="155" spans="1:25" ht="30" customHeight="1">
      <c r="A155" s="340" t="s">
        <v>402</v>
      </c>
      <c r="B155" s="341"/>
      <c r="C155" s="342"/>
      <c r="D155" s="343"/>
      <c r="E155" s="343">
        <v>18</v>
      </c>
      <c r="F155" s="343"/>
      <c r="G155" s="343"/>
      <c r="H155" s="343"/>
      <c r="I155" s="343"/>
      <c r="J155" s="343"/>
      <c r="K155" s="344" t="s">
        <v>403</v>
      </c>
      <c r="L155" s="345">
        <f>IF(R155=X155,1,0)</f>
        <v>0</v>
      </c>
      <c r="M155" s="346"/>
      <c r="N155" s="343"/>
      <c r="O155" s="343"/>
      <c r="P155" s="343"/>
      <c r="Q155" s="476" t="s">
        <v>406</v>
      </c>
      <c r="R155" s="345"/>
      <c r="S155" s="347"/>
      <c r="T155" s="343"/>
      <c r="U155" s="343"/>
      <c r="V155" s="345">
        <f>COUNT(U157:U168)</f>
        <v>0</v>
      </c>
      <c r="W155" s="343" t="s">
        <v>405</v>
      </c>
      <c r="X155" s="343">
        <v>8</v>
      </c>
      <c r="Y155" s="349"/>
    </row>
    <row r="156" spans="1:25" s="348" customFormat="1" ht="15" customHeight="1">
      <c r="A156" s="714" t="s">
        <v>409</v>
      </c>
      <c r="B156" s="715"/>
      <c r="C156" s="715"/>
      <c r="D156" s="715" t="s">
        <v>649</v>
      </c>
      <c r="E156" s="715"/>
      <c r="F156" s="715"/>
      <c r="G156" s="715"/>
      <c r="H156" s="715"/>
      <c r="I156" s="715"/>
      <c r="J156" s="715"/>
      <c r="K156" s="715"/>
      <c r="L156" s="715"/>
      <c r="M156" s="715"/>
      <c r="N156" s="715"/>
      <c r="O156" s="715"/>
      <c r="P156" s="715"/>
      <c r="Q156" s="715"/>
      <c r="R156" s="715"/>
      <c r="S156" s="715"/>
      <c r="T156" s="716"/>
      <c r="U156" s="350" t="s">
        <v>410</v>
      </c>
      <c r="V156" s="714" t="s">
        <v>430</v>
      </c>
      <c r="W156" s="715"/>
      <c r="X156" s="715"/>
      <c r="Y156" s="785"/>
    </row>
    <row r="157" spans="1:25" s="299" customFormat="1" ht="45" customHeight="1">
      <c r="A157" s="815" t="s">
        <v>608</v>
      </c>
      <c r="B157" s="816"/>
      <c r="C157" s="817"/>
      <c r="D157" s="470" t="s">
        <v>726</v>
      </c>
      <c r="E157" s="827" t="s">
        <v>462</v>
      </c>
      <c r="F157" s="827"/>
      <c r="G157" s="827"/>
      <c r="H157" s="827"/>
      <c r="I157" s="827"/>
      <c r="J157" s="827"/>
      <c r="K157" s="827"/>
      <c r="L157" s="827"/>
      <c r="M157" s="827"/>
      <c r="N157" s="827"/>
      <c r="O157" s="827"/>
      <c r="P157" s="827"/>
      <c r="Q157" s="827"/>
      <c r="R157" s="827"/>
      <c r="S157" s="827"/>
      <c r="T157" s="827"/>
      <c r="U157" s="469"/>
      <c r="V157" s="727" t="s">
        <v>856</v>
      </c>
      <c r="W157" s="728"/>
      <c r="X157" s="728"/>
      <c r="Y157" s="729"/>
    </row>
    <row r="158" spans="1:25" s="299" customFormat="1" ht="60" customHeight="1">
      <c r="A158" s="833"/>
      <c r="B158" s="834"/>
      <c r="C158" s="835"/>
      <c r="D158" s="470" t="s">
        <v>727</v>
      </c>
      <c r="E158" s="885" t="s">
        <v>597</v>
      </c>
      <c r="F158" s="885"/>
      <c r="G158" s="885"/>
      <c r="H158" s="885"/>
      <c r="I158" s="885"/>
      <c r="J158" s="885"/>
      <c r="K158" s="885"/>
      <c r="L158" s="885"/>
      <c r="M158" s="885"/>
      <c r="N158" s="885"/>
      <c r="O158" s="885"/>
      <c r="P158" s="885"/>
      <c r="Q158" s="885"/>
      <c r="R158" s="885"/>
      <c r="S158" s="885"/>
      <c r="T158" s="717"/>
      <c r="U158" s="469"/>
      <c r="V158" s="748"/>
      <c r="W158" s="749"/>
      <c r="X158" s="749"/>
      <c r="Y158" s="750"/>
    </row>
    <row r="159" spans="1:25" s="299" customFormat="1" ht="75" customHeight="1">
      <c r="A159" s="833"/>
      <c r="B159" s="834"/>
      <c r="C159" s="835"/>
      <c r="D159" s="470" t="s">
        <v>728</v>
      </c>
      <c r="E159" s="717" t="s">
        <v>598</v>
      </c>
      <c r="F159" s="718"/>
      <c r="G159" s="718"/>
      <c r="H159" s="718"/>
      <c r="I159" s="718"/>
      <c r="J159" s="718"/>
      <c r="K159" s="718"/>
      <c r="L159" s="718"/>
      <c r="M159" s="718"/>
      <c r="N159" s="718"/>
      <c r="O159" s="718"/>
      <c r="P159" s="718"/>
      <c r="Q159" s="718"/>
      <c r="R159" s="718"/>
      <c r="S159" s="718"/>
      <c r="T159" s="718"/>
      <c r="U159" s="469"/>
      <c r="V159" s="748"/>
      <c r="W159" s="749"/>
      <c r="X159" s="749"/>
      <c r="Y159" s="750"/>
    </row>
    <row r="160" spans="1:25" s="299" customFormat="1" ht="30" customHeight="1">
      <c r="A160" s="833"/>
      <c r="B160" s="834"/>
      <c r="C160" s="835"/>
      <c r="D160" s="470" t="s">
        <v>729</v>
      </c>
      <c r="E160" s="751" t="s">
        <v>596</v>
      </c>
      <c r="F160" s="751"/>
      <c r="G160" s="751"/>
      <c r="H160" s="751"/>
      <c r="I160" s="751"/>
      <c r="J160" s="751"/>
      <c r="K160" s="751"/>
      <c r="L160" s="751"/>
      <c r="M160" s="751"/>
      <c r="N160" s="751"/>
      <c r="O160" s="751"/>
      <c r="P160" s="751"/>
      <c r="Q160" s="751"/>
      <c r="R160" s="751"/>
      <c r="S160" s="751"/>
      <c r="T160" s="751"/>
      <c r="U160" s="469"/>
      <c r="V160" s="748"/>
      <c r="W160" s="749"/>
      <c r="X160" s="749"/>
      <c r="Y160" s="750"/>
    </row>
    <row r="161" spans="1:25" s="299" customFormat="1" ht="44.25" customHeight="1">
      <c r="A161" s="833"/>
      <c r="B161" s="834"/>
      <c r="C161" s="835"/>
      <c r="D161" s="470" t="s">
        <v>730</v>
      </c>
      <c r="E161" s="808" t="s">
        <v>978</v>
      </c>
      <c r="F161" s="808"/>
      <c r="G161" s="808"/>
      <c r="H161" s="808"/>
      <c r="I161" s="808"/>
      <c r="J161" s="808"/>
      <c r="K161" s="808"/>
      <c r="L161" s="808"/>
      <c r="M161" s="808"/>
      <c r="N161" s="808"/>
      <c r="O161" s="808"/>
      <c r="P161" s="808"/>
      <c r="Q161" s="808"/>
      <c r="R161" s="808"/>
      <c r="S161" s="808"/>
      <c r="T161" s="808"/>
      <c r="U161" s="469"/>
      <c r="V161" s="748"/>
      <c r="W161" s="749"/>
      <c r="X161" s="749"/>
      <c r="Y161" s="750"/>
    </row>
    <row r="162" spans="1:25" s="299" customFormat="1" ht="30" customHeight="1">
      <c r="A162" s="833"/>
      <c r="B162" s="834"/>
      <c r="C162" s="835"/>
      <c r="D162" s="470" t="s">
        <v>731</v>
      </c>
      <c r="E162" s="719" t="s">
        <v>857</v>
      </c>
      <c r="F162" s="719"/>
      <c r="G162" s="719"/>
      <c r="H162" s="719"/>
      <c r="I162" s="719"/>
      <c r="J162" s="719"/>
      <c r="K162" s="719"/>
      <c r="L162" s="719"/>
      <c r="M162" s="719"/>
      <c r="N162" s="719"/>
      <c r="O162" s="719"/>
      <c r="P162" s="719"/>
      <c r="Q162" s="719"/>
      <c r="R162" s="719"/>
      <c r="S162" s="719"/>
      <c r="T162" s="720"/>
      <c r="U162" s="465"/>
      <c r="V162" s="748"/>
      <c r="W162" s="749"/>
      <c r="X162" s="749"/>
      <c r="Y162" s="750"/>
    </row>
    <row r="163" spans="1:25" s="299" customFormat="1" ht="45" customHeight="1">
      <c r="A163" s="833"/>
      <c r="B163" s="834"/>
      <c r="C163" s="835"/>
      <c r="D163" s="807" t="s">
        <v>732</v>
      </c>
      <c r="E163" s="798" t="s">
        <v>423</v>
      </c>
      <c r="F163" s="799"/>
      <c r="G163" s="799"/>
      <c r="H163" s="799"/>
      <c r="I163" s="799"/>
      <c r="J163" s="799"/>
      <c r="K163" s="799"/>
      <c r="L163" s="799"/>
      <c r="M163" s="799"/>
      <c r="N163" s="799"/>
      <c r="O163" s="799"/>
      <c r="P163" s="799"/>
      <c r="Q163" s="799"/>
      <c r="R163" s="799"/>
      <c r="S163" s="799"/>
      <c r="T163" s="800"/>
      <c r="U163" s="753"/>
      <c r="V163" s="748"/>
      <c r="W163" s="749"/>
      <c r="X163" s="749"/>
      <c r="Y163" s="750"/>
    </row>
    <row r="164" spans="1:25" s="299" customFormat="1" ht="45" customHeight="1">
      <c r="A164" s="833"/>
      <c r="B164" s="834"/>
      <c r="C164" s="835"/>
      <c r="D164" s="807"/>
      <c r="E164" s="801"/>
      <c r="F164" s="802"/>
      <c r="G164" s="802"/>
      <c r="H164" s="802"/>
      <c r="I164" s="802"/>
      <c r="J164" s="802"/>
      <c r="K164" s="802"/>
      <c r="L164" s="802"/>
      <c r="M164" s="802"/>
      <c r="N164" s="802"/>
      <c r="O164" s="802"/>
      <c r="P164" s="802"/>
      <c r="Q164" s="802"/>
      <c r="R164" s="802"/>
      <c r="S164" s="802"/>
      <c r="T164" s="803"/>
      <c r="U164" s="754"/>
      <c r="V164" s="748"/>
      <c r="W164" s="749"/>
      <c r="X164" s="749"/>
      <c r="Y164" s="750"/>
    </row>
    <row r="165" spans="1:25" s="299" customFormat="1" ht="45" customHeight="1">
      <c r="A165" s="833"/>
      <c r="B165" s="834"/>
      <c r="C165" s="835"/>
      <c r="D165" s="807"/>
      <c r="E165" s="801"/>
      <c r="F165" s="802"/>
      <c r="G165" s="802"/>
      <c r="H165" s="802"/>
      <c r="I165" s="802"/>
      <c r="J165" s="802"/>
      <c r="K165" s="802"/>
      <c r="L165" s="802"/>
      <c r="M165" s="802"/>
      <c r="N165" s="802"/>
      <c r="O165" s="802"/>
      <c r="P165" s="802"/>
      <c r="Q165" s="802"/>
      <c r="R165" s="802"/>
      <c r="S165" s="802"/>
      <c r="T165" s="803"/>
      <c r="U165" s="754"/>
      <c r="V165" s="748"/>
      <c r="W165" s="749"/>
      <c r="X165" s="749"/>
      <c r="Y165" s="750"/>
    </row>
    <row r="166" spans="1:25" s="299" customFormat="1" ht="45" customHeight="1">
      <c r="A166" s="818"/>
      <c r="B166" s="819"/>
      <c r="C166" s="820"/>
      <c r="D166" s="807"/>
      <c r="E166" s="804"/>
      <c r="F166" s="805"/>
      <c r="G166" s="805"/>
      <c r="H166" s="805"/>
      <c r="I166" s="805"/>
      <c r="J166" s="805"/>
      <c r="K166" s="805"/>
      <c r="L166" s="805"/>
      <c r="M166" s="805"/>
      <c r="N166" s="805"/>
      <c r="O166" s="805"/>
      <c r="P166" s="805"/>
      <c r="Q166" s="805"/>
      <c r="R166" s="805"/>
      <c r="S166" s="805"/>
      <c r="T166" s="806"/>
      <c r="U166" s="755"/>
      <c r="V166" s="730"/>
      <c r="W166" s="731"/>
      <c r="X166" s="731"/>
      <c r="Y166" s="732"/>
    </row>
    <row r="167" spans="1:25" s="348" customFormat="1" ht="15" customHeight="1">
      <c r="A167" s="714" t="s">
        <v>409</v>
      </c>
      <c r="B167" s="715"/>
      <c r="C167" s="715"/>
      <c r="D167" s="715" t="s">
        <v>649</v>
      </c>
      <c r="E167" s="715"/>
      <c r="F167" s="715"/>
      <c r="G167" s="715"/>
      <c r="H167" s="715"/>
      <c r="I167" s="715"/>
      <c r="J167" s="715"/>
      <c r="K167" s="715"/>
      <c r="L167" s="715"/>
      <c r="M167" s="715"/>
      <c r="N167" s="715"/>
      <c r="O167" s="715"/>
      <c r="P167" s="715"/>
      <c r="Q167" s="715"/>
      <c r="R167" s="715"/>
      <c r="S167" s="715"/>
      <c r="T167" s="716"/>
      <c r="U167" s="466" t="s">
        <v>410</v>
      </c>
      <c r="V167" s="714" t="s">
        <v>430</v>
      </c>
      <c r="W167" s="715"/>
      <c r="X167" s="715"/>
      <c r="Y167" s="785"/>
    </row>
    <row r="168" spans="1:25" s="299" customFormat="1" ht="45" customHeight="1">
      <c r="A168" s="789"/>
      <c r="B168" s="790"/>
      <c r="C168" s="791"/>
      <c r="D168" s="311" t="s">
        <v>733</v>
      </c>
      <c r="E168" s="808" t="s">
        <v>974</v>
      </c>
      <c r="F168" s="808"/>
      <c r="G168" s="808"/>
      <c r="H168" s="808"/>
      <c r="I168" s="808"/>
      <c r="J168" s="808"/>
      <c r="K168" s="808"/>
      <c r="L168" s="808"/>
      <c r="M168" s="808"/>
      <c r="N168" s="808"/>
      <c r="O168" s="808"/>
      <c r="P168" s="808"/>
      <c r="Q168" s="808"/>
      <c r="R168" s="808"/>
      <c r="S168" s="808"/>
      <c r="T168" s="808"/>
      <c r="U168" s="319"/>
      <c r="V168" s="789"/>
      <c r="W168" s="790"/>
      <c r="X168" s="790"/>
      <c r="Y168" s="791"/>
    </row>
    <row r="169" spans="1:25" ht="30" customHeight="1">
      <c r="A169" s="340" t="s">
        <v>402</v>
      </c>
      <c r="B169" s="341"/>
      <c r="C169" s="342"/>
      <c r="D169" s="343"/>
      <c r="E169" s="343">
        <v>19</v>
      </c>
      <c r="F169" s="343"/>
      <c r="G169" s="343"/>
      <c r="H169" s="343"/>
      <c r="I169" s="343"/>
      <c r="J169" s="343"/>
      <c r="K169" s="344" t="s">
        <v>403</v>
      </c>
      <c r="L169" s="345">
        <f>IF(R169=X169,1,0)</f>
        <v>0</v>
      </c>
      <c r="M169" s="346"/>
      <c r="N169" s="343"/>
      <c r="O169" s="343"/>
      <c r="P169" s="343"/>
      <c r="Q169" s="476" t="s">
        <v>406</v>
      </c>
      <c r="R169" s="345"/>
      <c r="S169" s="347"/>
      <c r="T169" s="343"/>
      <c r="U169" s="343"/>
      <c r="V169" s="345">
        <f>COUNT(U171:U173)</f>
        <v>0</v>
      </c>
      <c r="W169" s="343" t="s">
        <v>405</v>
      </c>
      <c r="X169" s="343">
        <v>3</v>
      </c>
      <c r="Y169" s="349"/>
    </row>
    <row r="170" spans="1:25" s="348" customFormat="1" ht="15" customHeight="1">
      <c r="A170" s="714" t="s">
        <v>409</v>
      </c>
      <c r="B170" s="715"/>
      <c r="C170" s="715"/>
      <c r="D170" s="715" t="s">
        <v>649</v>
      </c>
      <c r="E170" s="715"/>
      <c r="F170" s="715"/>
      <c r="G170" s="715"/>
      <c r="H170" s="715"/>
      <c r="I170" s="715"/>
      <c r="J170" s="715"/>
      <c r="K170" s="715"/>
      <c r="L170" s="715"/>
      <c r="M170" s="715"/>
      <c r="N170" s="715"/>
      <c r="O170" s="715"/>
      <c r="P170" s="715"/>
      <c r="Q170" s="715"/>
      <c r="R170" s="715"/>
      <c r="S170" s="715"/>
      <c r="T170" s="716"/>
      <c r="U170" s="350" t="s">
        <v>410</v>
      </c>
      <c r="V170" s="714" t="s">
        <v>430</v>
      </c>
      <c r="W170" s="715"/>
      <c r="X170" s="715"/>
      <c r="Y170" s="785"/>
    </row>
    <row r="171" spans="1:25" s="299" customFormat="1" ht="30" customHeight="1">
      <c r="A171" s="815" t="s">
        <v>609</v>
      </c>
      <c r="B171" s="816"/>
      <c r="C171" s="817"/>
      <c r="D171" s="311" t="s">
        <v>734</v>
      </c>
      <c r="E171" s="784" t="s">
        <v>979</v>
      </c>
      <c r="F171" s="784"/>
      <c r="G171" s="784"/>
      <c r="H171" s="784"/>
      <c r="I171" s="784"/>
      <c r="J171" s="784"/>
      <c r="K171" s="784"/>
      <c r="L171" s="784"/>
      <c r="M171" s="784"/>
      <c r="N171" s="784"/>
      <c r="O171" s="784"/>
      <c r="P171" s="784"/>
      <c r="Q171" s="784"/>
      <c r="R171" s="784"/>
      <c r="S171" s="784"/>
      <c r="T171" s="784"/>
      <c r="U171" s="303"/>
      <c r="V171" s="786" t="s">
        <v>737</v>
      </c>
      <c r="W171" s="787"/>
      <c r="X171" s="787"/>
      <c r="Y171" s="788"/>
    </row>
    <row r="172" spans="1:25" s="299" customFormat="1" ht="45" customHeight="1">
      <c r="A172" s="833"/>
      <c r="B172" s="834"/>
      <c r="C172" s="835"/>
      <c r="D172" s="311" t="s">
        <v>735</v>
      </c>
      <c r="E172" s="812" t="s">
        <v>424</v>
      </c>
      <c r="F172" s="783"/>
      <c r="G172" s="783"/>
      <c r="H172" s="783"/>
      <c r="I172" s="783"/>
      <c r="J172" s="783"/>
      <c r="K172" s="783"/>
      <c r="L172" s="783"/>
      <c r="M172" s="783"/>
      <c r="N172" s="783"/>
      <c r="O172" s="783"/>
      <c r="P172" s="783"/>
      <c r="Q172" s="783"/>
      <c r="R172" s="783"/>
      <c r="S172" s="783"/>
      <c r="T172" s="783"/>
      <c r="U172" s="303"/>
      <c r="V172" s="809"/>
      <c r="W172" s="810"/>
      <c r="X172" s="810"/>
      <c r="Y172" s="811"/>
    </row>
    <row r="173" spans="1:25" s="299" customFormat="1" ht="46.5" customHeight="1">
      <c r="A173" s="818"/>
      <c r="B173" s="819"/>
      <c r="C173" s="820"/>
      <c r="D173" s="311" t="s">
        <v>736</v>
      </c>
      <c r="E173" s="740" t="s">
        <v>425</v>
      </c>
      <c r="F173" s="741"/>
      <c r="G173" s="741"/>
      <c r="H173" s="741"/>
      <c r="I173" s="741"/>
      <c r="J173" s="741"/>
      <c r="K173" s="741"/>
      <c r="L173" s="741"/>
      <c r="M173" s="741"/>
      <c r="N173" s="741"/>
      <c r="O173" s="741"/>
      <c r="P173" s="741"/>
      <c r="Q173" s="741"/>
      <c r="R173" s="741"/>
      <c r="S173" s="741"/>
      <c r="T173" s="741"/>
      <c r="U173" s="303"/>
      <c r="V173" s="789"/>
      <c r="W173" s="790"/>
      <c r="X173" s="790"/>
      <c r="Y173" s="791"/>
    </row>
    <row r="174" spans="1:25" ht="30" customHeight="1">
      <c r="A174" s="340" t="s">
        <v>402</v>
      </c>
      <c r="B174" s="341"/>
      <c r="C174" s="342"/>
      <c r="D174" s="343"/>
      <c r="E174" s="343">
        <v>20</v>
      </c>
      <c r="F174" s="343"/>
      <c r="G174" s="343"/>
      <c r="H174" s="343"/>
      <c r="I174" s="343"/>
      <c r="J174" s="343"/>
      <c r="K174" s="344" t="s">
        <v>403</v>
      </c>
      <c r="L174" s="345">
        <f>IF(R174=X174,1,0)</f>
        <v>0</v>
      </c>
      <c r="M174" s="346"/>
      <c r="N174" s="343"/>
      <c r="O174" s="343"/>
      <c r="P174" s="343"/>
      <c r="Q174" s="476" t="s">
        <v>406</v>
      </c>
      <c r="R174" s="345"/>
      <c r="S174" s="347"/>
      <c r="T174" s="343"/>
      <c r="U174" s="343"/>
      <c r="V174" s="345">
        <f>COUNT(U176)</f>
        <v>0</v>
      </c>
      <c r="W174" s="343" t="s">
        <v>405</v>
      </c>
      <c r="X174" s="343">
        <v>1</v>
      </c>
      <c r="Y174" s="349"/>
    </row>
    <row r="175" spans="1:25" s="348" customFormat="1" ht="15" customHeight="1">
      <c r="A175" s="714" t="s">
        <v>409</v>
      </c>
      <c r="B175" s="715"/>
      <c r="C175" s="715"/>
      <c r="D175" s="715" t="s">
        <v>649</v>
      </c>
      <c r="E175" s="715"/>
      <c r="F175" s="715"/>
      <c r="G175" s="715"/>
      <c r="H175" s="715"/>
      <c r="I175" s="715"/>
      <c r="J175" s="715"/>
      <c r="K175" s="715"/>
      <c r="L175" s="715"/>
      <c r="M175" s="715"/>
      <c r="N175" s="715"/>
      <c r="O175" s="715"/>
      <c r="P175" s="715"/>
      <c r="Q175" s="715"/>
      <c r="R175" s="715"/>
      <c r="S175" s="715"/>
      <c r="T175" s="716"/>
      <c r="U175" s="350" t="s">
        <v>410</v>
      </c>
      <c r="V175" s="714" t="s">
        <v>430</v>
      </c>
      <c r="W175" s="715"/>
      <c r="X175" s="715"/>
      <c r="Y175" s="785"/>
    </row>
    <row r="176" spans="1:25" s="299" customFormat="1" ht="45" customHeight="1">
      <c r="A176" s="824" t="s">
        <v>610</v>
      </c>
      <c r="B176" s="825"/>
      <c r="C176" s="826"/>
      <c r="D176" s="311" t="s">
        <v>738</v>
      </c>
      <c r="E176" s="783" t="s">
        <v>63</v>
      </c>
      <c r="F176" s="783"/>
      <c r="G176" s="783"/>
      <c r="H176" s="783"/>
      <c r="I176" s="783"/>
      <c r="J176" s="783"/>
      <c r="K176" s="783"/>
      <c r="L176" s="783"/>
      <c r="M176" s="783"/>
      <c r="N176" s="783"/>
      <c r="O176" s="783"/>
      <c r="P176" s="783"/>
      <c r="Q176" s="783"/>
      <c r="R176" s="783"/>
      <c r="S176" s="783"/>
      <c r="T176" s="783"/>
      <c r="U176" s="303"/>
      <c r="V176" s="812" t="s">
        <v>8</v>
      </c>
      <c r="W176" s="783"/>
      <c r="X176" s="783"/>
      <c r="Y176" s="813"/>
    </row>
    <row r="177" spans="1:25" ht="30" customHeight="1">
      <c r="A177" s="340" t="s">
        <v>402</v>
      </c>
      <c r="B177" s="341"/>
      <c r="C177" s="342"/>
      <c r="D177" s="343"/>
      <c r="E177" s="343">
        <v>21</v>
      </c>
      <c r="F177" s="343"/>
      <c r="G177" s="343"/>
      <c r="H177" s="343"/>
      <c r="I177" s="343"/>
      <c r="J177" s="343"/>
      <c r="K177" s="344" t="s">
        <v>403</v>
      </c>
      <c r="L177" s="345">
        <f>IF(R177=X177,1,0)</f>
        <v>0</v>
      </c>
      <c r="M177" s="346"/>
      <c r="N177" s="343"/>
      <c r="O177" s="343"/>
      <c r="P177" s="343"/>
      <c r="Q177" s="476" t="s">
        <v>406</v>
      </c>
      <c r="R177" s="345"/>
      <c r="S177" s="347"/>
      <c r="T177" s="343"/>
      <c r="U177" s="343"/>
      <c r="V177" s="345">
        <f>COUNT(U179:U185)</f>
        <v>0</v>
      </c>
      <c r="W177" s="343" t="s">
        <v>405</v>
      </c>
      <c r="X177" s="343">
        <v>7</v>
      </c>
      <c r="Y177" s="349"/>
    </row>
    <row r="178" spans="1:25" s="348" customFormat="1" ht="15" customHeight="1">
      <c r="A178" s="714" t="s">
        <v>409</v>
      </c>
      <c r="B178" s="715"/>
      <c r="C178" s="715"/>
      <c r="D178" s="715" t="s">
        <v>649</v>
      </c>
      <c r="E178" s="715"/>
      <c r="F178" s="715"/>
      <c r="G178" s="715"/>
      <c r="H178" s="715"/>
      <c r="I178" s="715"/>
      <c r="J178" s="715"/>
      <c r="K178" s="715"/>
      <c r="L178" s="715"/>
      <c r="M178" s="715"/>
      <c r="N178" s="715"/>
      <c r="O178" s="715"/>
      <c r="P178" s="715"/>
      <c r="Q178" s="715"/>
      <c r="R178" s="715"/>
      <c r="S178" s="715"/>
      <c r="T178" s="716"/>
      <c r="U178" s="350" t="s">
        <v>410</v>
      </c>
      <c r="V178" s="714" t="s">
        <v>430</v>
      </c>
      <c r="W178" s="715"/>
      <c r="X178" s="715"/>
      <c r="Y178" s="785"/>
    </row>
    <row r="179" spans="1:25" s="299" customFormat="1" ht="105" customHeight="1">
      <c r="A179" s="815" t="s">
        <v>611</v>
      </c>
      <c r="B179" s="816"/>
      <c r="C179" s="817"/>
      <c r="D179" s="451" t="s">
        <v>739</v>
      </c>
      <c r="E179" s="740" t="s">
        <v>362</v>
      </c>
      <c r="F179" s="741"/>
      <c r="G179" s="741"/>
      <c r="H179" s="741"/>
      <c r="I179" s="741"/>
      <c r="J179" s="741"/>
      <c r="K179" s="741"/>
      <c r="L179" s="741"/>
      <c r="M179" s="741"/>
      <c r="N179" s="741"/>
      <c r="O179" s="741"/>
      <c r="P179" s="741"/>
      <c r="Q179" s="741"/>
      <c r="R179" s="741"/>
      <c r="S179" s="741"/>
      <c r="T179" s="741"/>
      <c r="U179" s="452"/>
      <c r="V179" s="786" t="s">
        <v>59</v>
      </c>
      <c r="W179" s="787"/>
      <c r="X179" s="787"/>
      <c r="Y179" s="788"/>
    </row>
    <row r="180" spans="1:25" s="299" customFormat="1" ht="34.5" customHeight="1">
      <c r="A180" s="833"/>
      <c r="B180" s="834"/>
      <c r="C180" s="835"/>
      <c r="D180" s="451" t="s">
        <v>740</v>
      </c>
      <c r="E180" s="740" t="s">
        <v>394</v>
      </c>
      <c r="F180" s="741"/>
      <c r="G180" s="741"/>
      <c r="H180" s="741"/>
      <c r="I180" s="741"/>
      <c r="J180" s="741"/>
      <c r="K180" s="741"/>
      <c r="L180" s="741"/>
      <c r="M180" s="741"/>
      <c r="N180" s="741"/>
      <c r="O180" s="741"/>
      <c r="P180" s="741"/>
      <c r="Q180" s="741"/>
      <c r="R180" s="741"/>
      <c r="S180" s="741"/>
      <c r="T180" s="741"/>
      <c r="U180" s="452"/>
      <c r="V180" s="809"/>
      <c r="W180" s="810"/>
      <c r="X180" s="810"/>
      <c r="Y180" s="811"/>
    </row>
    <row r="181" spans="1:25" s="299" customFormat="1" ht="60" customHeight="1">
      <c r="A181" s="721"/>
      <c r="B181" s="722"/>
      <c r="C181" s="723"/>
      <c r="D181" s="451" t="s">
        <v>741</v>
      </c>
      <c r="E181" s="740" t="s">
        <v>343</v>
      </c>
      <c r="F181" s="741"/>
      <c r="G181" s="741"/>
      <c r="H181" s="741"/>
      <c r="I181" s="741"/>
      <c r="J181" s="741"/>
      <c r="K181" s="741"/>
      <c r="L181" s="741"/>
      <c r="M181" s="741"/>
      <c r="N181" s="741"/>
      <c r="O181" s="741"/>
      <c r="P181" s="741"/>
      <c r="Q181" s="741"/>
      <c r="R181" s="741"/>
      <c r="S181" s="741"/>
      <c r="T181" s="741"/>
      <c r="U181" s="452"/>
      <c r="V181" s="721"/>
      <c r="W181" s="722"/>
      <c r="X181" s="722"/>
      <c r="Y181" s="723"/>
    </row>
    <row r="182" spans="1:25" s="299" customFormat="1" ht="75" customHeight="1">
      <c r="A182" s="721"/>
      <c r="B182" s="722"/>
      <c r="C182" s="723"/>
      <c r="D182" s="451" t="s">
        <v>742</v>
      </c>
      <c r="E182" s="740" t="s">
        <v>344</v>
      </c>
      <c r="F182" s="741"/>
      <c r="G182" s="741"/>
      <c r="H182" s="741"/>
      <c r="I182" s="741"/>
      <c r="J182" s="741"/>
      <c r="K182" s="741"/>
      <c r="L182" s="741"/>
      <c r="M182" s="741"/>
      <c r="N182" s="741"/>
      <c r="O182" s="741"/>
      <c r="P182" s="741"/>
      <c r="Q182" s="741"/>
      <c r="R182" s="741"/>
      <c r="S182" s="741"/>
      <c r="T182" s="741"/>
      <c r="U182" s="452"/>
      <c r="V182" s="721"/>
      <c r="W182" s="722"/>
      <c r="X182" s="722"/>
      <c r="Y182" s="723"/>
    </row>
    <row r="183" spans="1:25" s="299" customFormat="1" ht="30" customHeight="1">
      <c r="A183" s="721"/>
      <c r="B183" s="722"/>
      <c r="C183" s="723"/>
      <c r="D183" s="451" t="s">
        <v>743</v>
      </c>
      <c r="E183" s="740" t="s">
        <v>746</v>
      </c>
      <c r="F183" s="741"/>
      <c r="G183" s="741"/>
      <c r="H183" s="741"/>
      <c r="I183" s="741"/>
      <c r="J183" s="741"/>
      <c r="K183" s="741"/>
      <c r="L183" s="741"/>
      <c r="M183" s="741"/>
      <c r="N183" s="741"/>
      <c r="O183" s="741"/>
      <c r="P183" s="741"/>
      <c r="Q183" s="741"/>
      <c r="R183" s="741"/>
      <c r="S183" s="741"/>
      <c r="T183" s="741"/>
      <c r="U183" s="452"/>
      <c r="V183" s="721"/>
      <c r="W183" s="722"/>
      <c r="X183" s="722"/>
      <c r="Y183" s="723"/>
    </row>
    <row r="184" spans="1:25" s="299" customFormat="1" ht="60" customHeight="1">
      <c r="A184" s="721"/>
      <c r="B184" s="722"/>
      <c r="C184" s="723"/>
      <c r="D184" s="451" t="s">
        <v>744</v>
      </c>
      <c r="E184" s="740" t="s">
        <v>345</v>
      </c>
      <c r="F184" s="741"/>
      <c r="G184" s="741"/>
      <c r="H184" s="741"/>
      <c r="I184" s="741"/>
      <c r="J184" s="741"/>
      <c r="K184" s="741"/>
      <c r="L184" s="741"/>
      <c r="M184" s="741"/>
      <c r="N184" s="741"/>
      <c r="O184" s="741"/>
      <c r="P184" s="741"/>
      <c r="Q184" s="741"/>
      <c r="R184" s="741"/>
      <c r="S184" s="741"/>
      <c r="T184" s="741"/>
      <c r="U184" s="452"/>
      <c r="V184" s="721"/>
      <c r="W184" s="722"/>
      <c r="X184" s="722"/>
      <c r="Y184" s="723"/>
    </row>
    <row r="185" spans="1:25" s="299" customFormat="1" ht="30" customHeight="1">
      <c r="A185" s="724"/>
      <c r="B185" s="725"/>
      <c r="C185" s="726"/>
      <c r="D185" s="451" t="s">
        <v>745</v>
      </c>
      <c r="E185" s="746" t="s">
        <v>859</v>
      </c>
      <c r="F185" s="747"/>
      <c r="G185" s="747"/>
      <c r="H185" s="747"/>
      <c r="I185" s="747"/>
      <c r="J185" s="747"/>
      <c r="K185" s="747"/>
      <c r="L185" s="747"/>
      <c r="M185" s="747"/>
      <c r="N185" s="747"/>
      <c r="O185" s="747"/>
      <c r="P185" s="747"/>
      <c r="Q185" s="747"/>
      <c r="R185" s="747"/>
      <c r="S185" s="747"/>
      <c r="T185" s="747"/>
      <c r="U185" s="452"/>
      <c r="V185" s="724"/>
      <c r="W185" s="725"/>
      <c r="X185" s="725"/>
      <c r="Y185" s="726"/>
    </row>
    <row r="186" spans="1:25" ht="30" customHeight="1">
      <c r="A186" s="340" t="s">
        <v>402</v>
      </c>
      <c r="B186" s="341"/>
      <c r="C186" s="342"/>
      <c r="D186" s="343"/>
      <c r="E186" s="343">
        <v>22</v>
      </c>
      <c r="F186" s="343"/>
      <c r="G186" s="343"/>
      <c r="H186" s="343"/>
      <c r="I186" s="343"/>
      <c r="J186" s="343"/>
      <c r="K186" s="344" t="s">
        <v>403</v>
      </c>
      <c r="L186" s="345">
        <f>IF(R186=X186,1,0)</f>
        <v>0</v>
      </c>
      <c r="M186" s="346"/>
      <c r="N186" s="343"/>
      <c r="O186" s="343"/>
      <c r="P186" s="343"/>
      <c r="Q186" s="476" t="s">
        <v>406</v>
      </c>
      <c r="R186" s="345"/>
      <c r="S186" s="347"/>
      <c r="T186" s="343"/>
      <c r="U186" s="343"/>
      <c r="V186" s="345">
        <f>COUNT(U188:U197)</f>
        <v>0</v>
      </c>
      <c r="W186" s="343" t="s">
        <v>405</v>
      </c>
      <c r="X186" s="343">
        <v>7</v>
      </c>
      <c r="Y186" s="349"/>
    </row>
    <row r="187" spans="1:25" s="348" customFormat="1" ht="15" customHeight="1">
      <c r="A187" s="714" t="s">
        <v>409</v>
      </c>
      <c r="B187" s="715"/>
      <c r="C187" s="715"/>
      <c r="D187" s="715" t="s">
        <v>649</v>
      </c>
      <c r="E187" s="715"/>
      <c r="F187" s="715"/>
      <c r="G187" s="715"/>
      <c r="H187" s="715"/>
      <c r="I187" s="715"/>
      <c r="J187" s="715"/>
      <c r="K187" s="715"/>
      <c r="L187" s="715"/>
      <c r="M187" s="715"/>
      <c r="N187" s="715"/>
      <c r="O187" s="715"/>
      <c r="P187" s="715"/>
      <c r="Q187" s="715"/>
      <c r="R187" s="715"/>
      <c r="S187" s="715"/>
      <c r="T187" s="716"/>
      <c r="U187" s="350" t="s">
        <v>410</v>
      </c>
      <c r="V187" s="714" t="s">
        <v>430</v>
      </c>
      <c r="W187" s="715"/>
      <c r="X187" s="715"/>
      <c r="Y187" s="785"/>
    </row>
    <row r="188" spans="1:25" s="299" customFormat="1" ht="66.75" customHeight="1">
      <c r="A188" s="815" t="s">
        <v>614</v>
      </c>
      <c r="B188" s="816"/>
      <c r="C188" s="817"/>
      <c r="D188" s="311" t="s">
        <v>748</v>
      </c>
      <c r="E188" s="849" t="s">
        <v>1013</v>
      </c>
      <c r="F188" s="850"/>
      <c r="G188" s="850"/>
      <c r="H188" s="850"/>
      <c r="I188" s="850"/>
      <c r="J188" s="850"/>
      <c r="K188" s="850"/>
      <c r="L188" s="850"/>
      <c r="M188" s="850"/>
      <c r="N188" s="850"/>
      <c r="O188" s="850"/>
      <c r="P188" s="850"/>
      <c r="Q188" s="850"/>
      <c r="R188" s="850"/>
      <c r="S188" s="850"/>
      <c r="T188" s="851"/>
      <c r="U188" s="322"/>
      <c r="V188" s="852" t="s">
        <v>9</v>
      </c>
      <c r="W188" s="852"/>
      <c r="X188" s="852"/>
      <c r="Y188" s="852"/>
    </row>
    <row r="189" spans="1:25" s="299" customFormat="1" ht="45" customHeight="1">
      <c r="A189" s="833"/>
      <c r="B189" s="834"/>
      <c r="C189" s="835"/>
      <c r="D189" s="324" t="s">
        <v>749</v>
      </c>
      <c r="E189" s="727" t="s">
        <v>747</v>
      </c>
      <c r="F189" s="728"/>
      <c r="G189" s="728"/>
      <c r="H189" s="728"/>
      <c r="I189" s="728"/>
      <c r="J189" s="728"/>
      <c r="K189" s="728"/>
      <c r="L189" s="728"/>
      <c r="M189" s="728"/>
      <c r="N189" s="728"/>
      <c r="O189" s="728"/>
      <c r="P189" s="728"/>
      <c r="Q189" s="728"/>
      <c r="R189" s="728"/>
      <c r="S189" s="728"/>
      <c r="T189" s="729"/>
      <c r="U189" s="753"/>
      <c r="V189" s="721"/>
      <c r="W189" s="722"/>
      <c r="X189" s="722"/>
      <c r="Y189" s="723"/>
    </row>
    <row r="190" spans="1:25" s="299" customFormat="1" ht="45" customHeight="1">
      <c r="A190" s="833"/>
      <c r="B190" s="834"/>
      <c r="C190" s="835"/>
      <c r="D190" s="325"/>
      <c r="E190" s="748"/>
      <c r="F190" s="749"/>
      <c r="G190" s="749"/>
      <c r="H190" s="749"/>
      <c r="I190" s="749"/>
      <c r="J190" s="749"/>
      <c r="K190" s="749"/>
      <c r="L190" s="749"/>
      <c r="M190" s="749"/>
      <c r="N190" s="749"/>
      <c r="O190" s="749"/>
      <c r="P190" s="749"/>
      <c r="Q190" s="749"/>
      <c r="R190" s="749"/>
      <c r="S190" s="749"/>
      <c r="T190" s="750"/>
      <c r="U190" s="754"/>
      <c r="V190" s="721"/>
      <c r="W190" s="722"/>
      <c r="X190" s="722"/>
      <c r="Y190" s="723"/>
    </row>
    <row r="191" spans="1:25" s="299" customFormat="1" ht="45" customHeight="1">
      <c r="A191" s="833"/>
      <c r="B191" s="834"/>
      <c r="C191" s="835"/>
      <c r="D191" s="325"/>
      <c r="E191" s="748"/>
      <c r="F191" s="749"/>
      <c r="G191" s="749"/>
      <c r="H191" s="749"/>
      <c r="I191" s="749"/>
      <c r="J191" s="749"/>
      <c r="K191" s="749"/>
      <c r="L191" s="749"/>
      <c r="M191" s="749"/>
      <c r="N191" s="749"/>
      <c r="O191" s="749"/>
      <c r="P191" s="749"/>
      <c r="Q191" s="749"/>
      <c r="R191" s="749"/>
      <c r="S191" s="749"/>
      <c r="T191" s="750"/>
      <c r="U191" s="754"/>
      <c r="V191" s="721"/>
      <c r="W191" s="722"/>
      <c r="X191" s="722"/>
      <c r="Y191" s="723"/>
    </row>
    <row r="192" spans="1:25" s="299" customFormat="1" ht="34.5" customHeight="1">
      <c r="A192" s="833"/>
      <c r="B192" s="834"/>
      <c r="C192" s="835"/>
      <c r="D192" s="326"/>
      <c r="E192" s="730"/>
      <c r="F192" s="731"/>
      <c r="G192" s="731"/>
      <c r="H192" s="731"/>
      <c r="I192" s="731"/>
      <c r="J192" s="731"/>
      <c r="K192" s="731"/>
      <c r="L192" s="731"/>
      <c r="M192" s="731"/>
      <c r="N192" s="731"/>
      <c r="O192" s="731"/>
      <c r="P192" s="731"/>
      <c r="Q192" s="731"/>
      <c r="R192" s="731"/>
      <c r="S192" s="731"/>
      <c r="T192" s="732"/>
      <c r="U192" s="755"/>
      <c r="V192" s="721"/>
      <c r="W192" s="722"/>
      <c r="X192" s="722"/>
      <c r="Y192" s="723"/>
    </row>
    <row r="193" spans="1:25" s="299" customFormat="1" ht="66" customHeight="1">
      <c r="A193" s="833"/>
      <c r="B193" s="834"/>
      <c r="C193" s="835"/>
      <c r="D193" s="311" t="s">
        <v>750</v>
      </c>
      <c r="E193" s="746" t="s">
        <v>1014</v>
      </c>
      <c r="F193" s="747"/>
      <c r="G193" s="747"/>
      <c r="H193" s="747"/>
      <c r="I193" s="747"/>
      <c r="J193" s="747"/>
      <c r="K193" s="747"/>
      <c r="L193" s="747"/>
      <c r="M193" s="747"/>
      <c r="N193" s="747"/>
      <c r="O193" s="747"/>
      <c r="P193" s="747"/>
      <c r="Q193" s="747"/>
      <c r="R193" s="747"/>
      <c r="S193" s="747"/>
      <c r="T193" s="747"/>
      <c r="U193" s="323"/>
      <c r="V193" s="721"/>
      <c r="W193" s="722"/>
      <c r="X193" s="722"/>
      <c r="Y193" s="723"/>
    </row>
    <row r="194" spans="1:25" s="302" customFormat="1" ht="90" customHeight="1">
      <c r="A194" s="833"/>
      <c r="B194" s="834"/>
      <c r="C194" s="835"/>
      <c r="D194" s="471" t="s">
        <v>1015</v>
      </c>
      <c r="E194" s="783" t="s">
        <v>1019</v>
      </c>
      <c r="F194" s="783"/>
      <c r="G194" s="783"/>
      <c r="H194" s="783"/>
      <c r="I194" s="783"/>
      <c r="J194" s="783"/>
      <c r="K194" s="783"/>
      <c r="L194" s="783"/>
      <c r="M194" s="783"/>
      <c r="N194" s="783"/>
      <c r="O194" s="783"/>
      <c r="P194" s="783"/>
      <c r="Q194" s="783"/>
      <c r="R194" s="783"/>
      <c r="S194" s="783"/>
      <c r="T194" s="783"/>
      <c r="U194" s="468"/>
      <c r="V194" s="721"/>
      <c r="W194" s="722"/>
      <c r="X194" s="722"/>
      <c r="Y194" s="723"/>
    </row>
    <row r="195" spans="1:25" s="299" customFormat="1" ht="30" customHeight="1">
      <c r="A195" s="833"/>
      <c r="B195" s="834"/>
      <c r="C195" s="835"/>
      <c r="D195" s="470" t="s">
        <v>1016</v>
      </c>
      <c r="E195" s="740" t="s">
        <v>384</v>
      </c>
      <c r="F195" s="741"/>
      <c r="G195" s="741"/>
      <c r="H195" s="741"/>
      <c r="I195" s="741"/>
      <c r="J195" s="741"/>
      <c r="K195" s="741"/>
      <c r="L195" s="741"/>
      <c r="M195" s="741"/>
      <c r="N195" s="741"/>
      <c r="O195" s="741"/>
      <c r="P195" s="741"/>
      <c r="Q195" s="741"/>
      <c r="R195" s="741"/>
      <c r="S195" s="741"/>
      <c r="T195" s="741"/>
      <c r="U195" s="321"/>
      <c r="V195" s="721"/>
      <c r="W195" s="722"/>
      <c r="X195" s="722"/>
      <c r="Y195" s="723"/>
    </row>
    <row r="196" spans="1:25" s="299" customFormat="1" ht="30" customHeight="1">
      <c r="A196" s="890"/>
      <c r="B196" s="891"/>
      <c r="C196" s="892"/>
      <c r="D196" s="470" t="s">
        <v>1017</v>
      </c>
      <c r="E196" s="740" t="s">
        <v>346</v>
      </c>
      <c r="F196" s="741"/>
      <c r="G196" s="741"/>
      <c r="H196" s="741"/>
      <c r="I196" s="741"/>
      <c r="J196" s="741"/>
      <c r="K196" s="741"/>
      <c r="L196" s="741"/>
      <c r="M196" s="741"/>
      <c r="N196" s="741"/>
      <c r="O196" s="741"/>
      <c r="P196" s="741"/>
      <c r="Q196" s="741"/>
      <c r="R196" s="741"/>
      <c r="S196" s="741"/>
      <c r="T196" s="741"/>
      <c r="U196" s="303"/>
      <c r="V196" s="721"/>
      <c r="W196" s="722"/>
      <c r="X196" s="722"/>
      <c r="Y196" s="723"/>
    </row>
    <row r="197" spans="1:25" s="299" customFormat="1" ht="45" customHeight="1">
      <c r="A197" s="893"/>
      <c r="B197" s="894"/>
      <c r="C197" s="895"/>
      <c r="D197" s="470" t="s">
        <v>1018</v>
      </c>
      <c r="E197" s="740" t="s">
        <v>363</v>
      </c>
      <c r="F197" s="741"/>
      <c r="G197" s="741"/>
      <c r="H197" s="741"/>
      <c r="I197" s="741"/>
      <c r="J197" s="741"/>
      <c r="K197" s="741"/>
      <c r="L197" s="741"/>
      <c r="M197" s="741"/>
      <c r="N197" s="741"/>
      <c r="O197" s="741"/>
      <c r="P197" s="741"/>
      <c r="Q197" s="741"/>
      <c r="R197" s="741"/>
      <c r="S197" s="741"/>
      <c r="T197" s="741"/>
      <c r="U197" s="303"/>
      <c r="V197" s="724"/>
      <c r="W197" s="725"/>
      <c r="X197" s="725"/>
      <c r="Y197" s="726"/>
    </row>
    <row r="198" spans="1:25" ht="30" customHeight="1">
      <c r="A198" s="340" t="s">
        <v>402</v>
      </c>
      <c r="B198" s="341"/>
      <c r="C198" s="342"/>
      <c r="D198" s="343"/>
      <c r="E198" s="343">
        <v>23</v>
      </c>
      <c r="F198" s="343"/>
      <c r="G198" s="343"/>
      <c r="H198" s="343"/>
      <c r="I198" s="343"/>
      <c r="J198" s="343"/>
      <c r="K198" s="344" t="s">
        <v>403</v>
      </c>
      <c r="L198" s="345">
        <f>IF(R198=X198,1,0)</f>
        <v>0</v>
      </c>
      <c r="M198" s="346"/>
      <c r="N198" s="343"/>
      <c r="O198" s="343"/>
      <c r="P198" s="343"/>
      <c r="Q198" s="476" t="s">
        <v>406</v>
      </c>
      <c r="R198" s="345"/>
      <c r="S198" s="347"/>
      <c r="T198" s="343"/>
      <c r="U198" s="343"/>
      <c r="V198" s="345">
        <f>COUNT(U200:U203)</f>
        <v>0</v>
      </c>
      <c r="W198" s="343" t="s">
        <v>405</v>
      </c>
      <c r="X198" s="343">
        <v>4</v>
      </c>
      <c r="Y198" s="349"/>
    </row>
    <row r="199" spans="1:25" s="348" customFormat="1" ht="15" customHeight="1">
      <c r="A199" s="714" t="s">
        <v>409</v>
      </c>
      <c r="B199" s="715"/>
      <c r="C199" s="715"/>
      <c r="D199" s="715" t="s">
        <v>649</v>
      </c>
      <c r="E199" s="715"/>
      <c r="F199" s="715"/>
      <c r="G199" s="715"/>
      <c r="H199" s="715"/>
      <c r="I199" s="715"/>
      <c r="J199" s="715"/>
      <c r="K199" s="715"/>
      <c r="L199" s="715"/>
      <c r="M199" s="715"/>
      <c r="N199" s="715"/>
      <c r="O199" s="715"/>
      <c r="P199" s="715"/>
      <c r="Q199" s="715"/>
      <c r="R199" s="715"/>
      <c r="S199" s="715"/>
      <c r="T199" s="716"/>
      <c r="U199" s="350" t="s">
        <v>410</v>
      </c>
      <c r="V199" s="714" t="s">
        <v>430</v>
      </c>
      <c r="W199" s="715"/>
      <c r="X199" s="715"/>
      <c r="Y199" s="785"/>
    </row>
    <row r="200" spans="1:25" s="299" customFormat="1" ht="60.75" customHeight="1">
      <c r="A200" s="815" t="s">
        <v>1021</v>
      </c>
      <c r="B200" s="816"/>
      <c r="C200" s="817"/>
      <c r="D200" s="311" t="s">
        <v>751</v>
      </c>
      <c r="E200" s="740" t="s">
        <v>395</v>
      </c>
      <c r="F200" s="741"/>
      <c r="G200" s="741"/>
      <c r="H200" s="741"/>
      <c r="I200" s="741"/>
      <c r="J200" s="741"/>
      <c r="K200" s="741"/>
      <c r="L200" s="741"/>
      <c r="M200" s="741"/>
      <c r="N200" s="741"/>
      <c r="O200" s="741"/>
      <c r="P200" s="741"/>
      <c r="Q200" s="741"/>
      <c r="R200" s="741"/>
      <c r="S200" s="741"/>
      <c r="T200" s="741"/>
      <c r="U200" s="303"/>
      <c r="V200" s="756" t="s">
        <v>858</v>
      </c>
      <c r="W200" s="757"/>
      <c r="X200" s="757"/>
      <c r="Y200" s="758"/>
    </row>
    <row r="201" spans="1:25" s="299" customFormat="1" ht="30" customHeight="1">
      <c r="A201" s="833"/>
      <c r="B201" s="834"/>
      <c r="C201" s="835"/>
      <c r="D201" s="311" t="s">
        <v>752</v>
      </c>
      <c r="E201" s="740" t="s">
        <v>347</v>
      </c>
      <c r="F201" s="741"/>
      <c r="G201" s="741"/>
      <c r="H201" s="741"/>
      <c r="I201" s="741"/>
      <c r="J201" s="741"/>
      <c r="K201" s="741"/>
      <c r="L201" s="741"/>
      <c r="M201" s="741"/>
      <c r="N201" s="741"/>
      <c r="O201" s="741"/>
      <c r="P201" s="741"/>
      <c r="Q201" s="741"/>
      <c r="R201" s="741"/>
      <c r="S201" s="741"/>
      <c r="T201" s="741"/>
      <c r="U201" s="303"/>
      <c r="V201" s="898"/>
      <c r="W201" s="899"/>
      <c r="X201" s="899"/>
      <c r="Y201" s="900"/>
    </row>
    <row r="202" spans="1:25" s="299" customFormat="1" ht="30" customHeight="1">
      <c r="A202" s="833"/>
      <c r="B202" s="834"/>
      <c r="C202" s="835"/>
      <c r="D202" s="311" t="s">
        <v>753</v>
      </c>
      <c r="E202" s="740" t="s">
        <v>349</v>
      </c>
      <c r="F202" s="741"/>
      <c r="G202" s="741"/>
      <c r="H202" s="741"/>
      <c r="I202" s="741"/>
      <c r="J202" s="741"/>
      <c r="K202" s="741"/>
      <c r="L202" s="741"/>
      <c r="M202" s="741"/>
      <c r="N202" s="741"/>
      <c r="O202" s="741"/>
      <c r="P202" s="741"/>
      <c r="Q202" s="741"/>
      <c r="R202" s="741"/>
      <c r="S202" s="741"/>
      <c r="T202" s="741"/>
      <c r="U202" s="303"/>
      <c r="V202" s="898"/>
      <c r="W202" s="899"/>
      <c r="X202" s="899"/>
      <c r="Y202" s="900"/>
    </row>
    <row r="203" spans="1:25" s="299" customFormat="1" ht="45" customHeight="1">
      <c r="A203" s="818"/>
      <c r="B203" s="819"/>
      <c r="C203" s="820"/>
      <c r="D203" s="311" t="s">
        <v>754</v>
      </c>
      <c r="E203" s="740" t="s">
        <v>348</v>
      </c>
      <c r="F203" s="741"/>
      <c r="G203" s="741"/>
      <c r="H203" s="741"/>
      <c r="I203" s="741"/>
      <c r="J203" s="741"/>
      <c r="K203" s="741"/>
      <c r="L203" s="741"/>
      <c r="M203" s="741"/>
      <c r="N203" s="741"/>
      <c r="O203" s="741"/>
      <c r="P203" s="741"/>
      <c r="Q203" s="741"/>
      <c r="R203" s="741"/>
      <c r="S203" s="741"/>
      <c r="T203" s="741"/>
      <c r="U203" s="303"/>
      <c r="V203" s="759"/>
      <c r="W203" s="760"/>
      <c r="X203" s="760"/>
      <c r="Y203" s="761"/>
    </row>
    <row r="204" spans="1:25" ht="30" customHeight="1">
      <c r="A204" s="331" t="s">
        <v>402</v>
      </c>
      <c r="B204" s="332"/>
      <c r="C204" s="333"/>
      <c r="D204" s="334"/>
      <c r="E204" s="334">
        <v>24</v>
      </c>
      <c r="F204" s="334"/>
      <c r="G204" s="334"/>
      <c r="H204" s="334"/>
      <c r="I204" s="334"/>
      <c r="J204" s="334"/>
      <c r="K204" s="335" t="s">
        <v>403</v>
      </c>
      <c r="L204" s="336">
        <f>IF(R204=X204,1,0)</f>
        <v>0</v>
      </c>
      <c r="M204" s="337"/>
      <c r="N204" s="334"/>
      <c r="O204" s="334"/>
      <c r="P204" s="334"/>
      <c r="Q204" s="477" t="s">
        <v>404</v>
      </c>
      <c r="R204" s="336"/>
      <c r="S204" s="338"/>
      <c r="T204" s="334"/>
      <c r="U204" s="358"/>
      <c r="V204" s="336">
        <f>COUNT(U206:U217)</f>
        <v>0</v>
      </c>
      <c r="W204" s="334" t="s">
        <v>447</v>
      </c>
      <c r="X204" s="334">
        <v>5</v>
      </c>
      <c r="Y204" s="339"/>
    </row>
    <row r="205" spans="1:25" s="348" customFormat="1" ht="15" customHeight="1">
      <c r="A205" s="714" t="s">
        <v>409</v>
      </c>
      <c r="B205" s="715"/>
      <c r="C205" s="715"/>
      <c r="D205" s="715" t="s">
        <v>865</v>
      </c>
      <c r="E205" s="715"/>
      <c r="F205" s="715"/>
      <c r="G205" s="715"/>
      <c r="H205" s="715"/>
      <c r="I205" s="715"/>
      <c r="J205" s="715"/>
      <c r="K205" s="715"/>
      <c r="L205" s="715"/>
      <c r="M205" s="715"/>
      <c r="N205" s="715"/>
      <c r="O205" s="715"/>
      <c r="P205" s="715"/>
      <c r="Q205" s="715"/>
      <c r="R205" s="715"/>
      <c r="S205" s="715"/>
      <c r="T205" s="716"/>
      <c r="U205" s="446" t="s">
        <v>833</v>
      </c>
      <c r="V205" s="711" t="s">
        <v>430</v>
      </c>
      <c r="W205" s="712"/>
      <c r="X205" s="712"/>
      <c r="Y205" s="713"/>
    </row>
    <row r="206" spans="1:25" s="299" customFormat="1" ht="42.95" customHeight="1">
      <c r="A206" s="842" t="s">
        <v>612</v>
      </c>
      <c r="B206" s="843"/>
      <c r="C206" s="844"/>
      <c r="D206" s="733" t="s">
        <v>755</v>
      </c>
      <c r="E206" s="734" t="s">
        <v>463</v>
      </c>
      <c r="F206" s="734"/>
      <c r="G206" s="734"/>
      <c r="H206" s="734"/>
      <c r="I206" s="734"/>
      <c r="J206" s="734"/>
      <c r="K206" s="734"/>
      <c r="L206" s="734"/>
      <c r="M206" s="734"/>
      <c r="N206" s="734"/>
      <c r="O206" s="734"/>
      <c r="P206" s="734"/>
      <c r="Q206" s="734"/>
      <c r="R206" s="734"/>
      <c r="S206" s="734"/>
      <c r="T206" s="735"/>
      <c r="U206" s="753"/>
      <c r="V206" s="727" t="s">
        <v>834</v>
      </c>
      <c r="W206" s="728"/>
      <c r="X206" s="728"/>
      <c r="Y206" s="729"/>
    </row>
    <row r="207" spans="1:25" s="299" customFormat="1" ht="42.95" customHeight="1">
      <c r="A207" s="845"/>
      <c r="B207" s="846"/>
      <c r="C207" s="847"/>
      <c r="D207" s="733"/>
      <c r="E207" s="736"/>
      <c r="F207" s="736"/>
      <c r="G207" s="736"/>
      <c r="H207" s="736"/>
      <c r="I207" s="736"/>
      <c r="J207" s="736"/>
      <c r="K207" s="736"/>
      <c r="L207" s="736"/>
      <c r="M207" s="736"/>
      <c r="N207" s="736"/>
      <c r="O207" s="736"/>
      <c r="P207" s="736"/>
      <c r="Q207" s="736"/>
      <c r="R207" s="736"/>
      <c r="S207" s="736"/>
      <c r="T207" s="737"/>
      <c r="U207" s="754"/>
      <c r="V207" s="748"/>
      <c r="W207" s="749"/>
      <c r="X207" s="749"/>
      <c r="Y207" s="750"/>
    </row>
    <row r="208" spans="1:25" s="299" customFormat="1" ht="42.95" customHeight="1">
      <c r="A208" s="845"/>
      <c r="B208" s="846"/>
      <c r="C208" s="847"/>
      <c r="D208" s="733"/>
      <c r="E208" s="736"/>
      <c r="F208" s="736"/>
      <c r="G208" s="736"/>
      <c r="H208" s="736"/>
      <c r="I208" s="736"/>
      <c r="J208" s="736"/>
      <c r="K208" s="736"/>
      <c r="L208" s="736"/>
      <c r="M208" s="736"/>
      <c r="N208" s="736"/>
      <c r="O208" s="736"/>
      <c r="P208" s="736"/>
      <c r="Q208" s="736"/>
      <c r="R208" s="736"/>
      <c r="S208" s="736"/>
      <c r="T208" s="737"/>
      <c r="U208" s="754"/>
      <c r="V208" s="748"/>
      <c r="W208" s="749"/>
      <c r="X208" s="749"/>
      <c r="Y208" s="750"/>
    </row>
    <row r="209" spans="1:25" s="299" customFormat="1" ht="42.95" customHeight="1">
      <c r="A209" s="845"/>
      <c r="B209" s="846"/>
      <c r="C209" s="847"/>
      <c r="D209" s="733"/>
      <c r="E209" s="736"/>
      <c r="F209" s="736"/>
      <c r="G209" s="736"/>
      <c r="H209" s="736"/>
      <c r="I209" s="736"/>
      <c r="J209" s="736"/>
      <c r="K209" s="736"/>
      <c r="L209" s="736"/>
      <c r="M209" s="736"/>
      <c r="N209" s="736"/>
      <c r="O209" s="736"/>
      <c r="P209" s="736"/>
      <c r="Q209" s="736"/>
      <c r="R209" s="736"/>
      <c r="S209" s="736"/>
      <c r="T209" s="737"/>
      <c r="U209" s="754"/>
      <c r="V209" s="748"/>
      <c r="W209" s="749"/>
      <c r="X209" s="749"/>
      <c r="Y209" s="750"/>
    </row>
    <row r="210" spans="1:25" s="299" customFormat="1" ht="42.95" customHeight="1">
      <c r="A210" s="845"/>
      <c r="B210" s="846"/>
      <c r="C210" s="847"/>
      <c r="D210" s="733"/>
      <c r="E210" s="738"/>
      <c r="F210" s="738"/>
      <c r="G210" s="738"/>
      <c r="H210" s="738"/>
      <c r="I210" s="738"/>
      <c r="J210" s="738"/>
      <c r="K210" s="738"/>
      <c r="L210" s="738"/>
      <c r="M210" s="738"/>
      <c r="N210" s="738"/>
      <c r="O210" s="738"/>
      <c r="P210" s="738"/>
      <c r="Q210" s="738"/>
      <c r="R210" s="738"/>
      <c r="S210" s="738"/>
      <c r="T210" s="739"/>
      <c r="U210" s="755"/>
      <c r="V210" s="748"/>
      <c r="W210" s="749"/>
      <c r="X210" s="749"/>
      <c r="Y210" s="750"/>
    </row>
    <row r="211" spans="1:25" s="299" customFormat="1" ht="45.95" customHeight="1">
      <c r="A211" s="801"/>
      <c r="B211" s="802"/>
      <c r="C211" s="803"/>
      <c r="D211" s="733" t="s">
        <v>756</v>
      </c>
      <c r="E211" s="798" t="s">
        <v>828</v>
      </c>
      <c r="F211" s="799"/>
      <c r="G211" s="799"/>
      <c r="H211" s="799"/>
      <c r="I211" s="799"/>
      <c r="J211" s="799"/>
      <c r="K211" s="799"/>
      <c r="L211" s="799"/>
      <c r="M211" s="799"/>
      <c r="N211" s="799"/>
      <c r="O211" s="799"/>
      <c r="P211" s="799"/>
      <c r="Q211" s="799"/>
      <c r="R211" s="799"/>
      <c r="S211" s="799"/>
      <c r="T211" s="800"/>
      <c r="U211" s="753"/>
      <c r="V211" s="801"/>
      <c r="W211" s="802"/>
      <c r="X211" s="802"/>
      <c r="Y211" s="803"/>
    </row>
    <row r="212" spans="1:25" s="299" customFormat="1" ht="45.95" customHeight="1">
      <c r="A212" s="801"/>
      <c r="B212" s="802"/>
      <c r="C212" s="803"/>
      <c r="D212" s="733"/>
      <c r="E212" s="801"/>
      <c r="F212" s="802"/>
      <c r="G212" s="802"/>
      <c r="H212" s="802"/>
      <c r="I212" s="802"/>
      <c r="J212" s="802"/>
      <c r="K212" s="802"/>
      <c r="L212" s="802"/>
      <c r="M212" s="802"/>
      <c r="N212" s="802"/>
      <c r="O212" s="802"/>
      <c r="P212" s="802"/>
      <c r="Q212" s="802"/>
      <c r="R212" s="802"/>
      <c r="S212" s="802"/>
      <c r="T212" s="803"/>
      <c r="U212" s="754"/>
      <c r="V212" s="801"/>
      <c r="W212" s="802"/>
      <c r="X212" s="802"/>
      <c r="Y212" s="803"/>
    </row>
    <row r="213" spans="1:25" s="299" customFormat="1" ht="45.95" customHeight="1">
      <c r="A213" s="801"/>
      <c r="B213" s="802"/>
      <c r="C213" s="803"/>
      <c r="D213" s="733"/>
      <c r="E213" s="801"/>
      <c r="F213" s="802"/>
      <c r="G213" s="802"/>
      <c r="H213" s="802"/>
      <c r="I213" s="802"/>
      <c r="J213" s="802"/>
      <c r="K213" s="802"/>
      <c r="L213" s="802"/>
      <c r="M213" s="802"/>
      <c r="N213" s="802"/>
      <c r="O213" s="802"/>
      <c r="P213" s="802"/>
      <c r="Q213" s="802"/>
      <c r="R213" s="802"/>
      <c r="S213" s="802"/>
      <c r="T213" s="803"/>
      <c r="U213" s="754"/>
      <c r="V213" s="801"/>
      <c r="W213" s="802"/>
      <c r="X213" s="802"/>
      <c r="Y213" s="803"/>
    </row>
    <row r="214" spans="1:25" s="299" customFormat="1" ht="45.95" customHeight="1">
      <c r="A214" s="801"/>
      <c r="B214" s="802"/>
      <c r="C214" s="803"/>
      <c r="D214" s="733"/>
      <c r="E214" s="801"/>
      <c r="F214" s="802"/>
      <c r="G214" s="802"/>
      <c r="H214" s="802"/>
      <c r="I214" s="802"/>
      <c r="J214" s="802"/>
      <c r="K214" s="802"/>
      <c r="L214" s="802"/>
      <c r="M214" s="802"/>
      <c r="N214" s="802"/>
      <c r="O214" s="802"/>
      <c r="P214" s="802"/>
      <c r="Q214" s="802"/>
      <c r="R214" s="802"/>
      <c r="S214" s="802"/>
      <c r="T214" s="803"/>
      <c r="U214" s="754"/>
      <c r="V214" s="801"/>
      <c r="W214" s="802"/>
      <c r="X214" s="802"/>
      <c r="Y214" s="803"/>
    </row>
    <row r="215" spans="1:25" s="299" customFormat="1" ht="45" customHeight="1">
      <c r="A215" s="801"/>
      <c r="B215" s="802"/>
      <c r="C215" s="803"/>
      <c r="D215" s="320" t="s">
        <v>757</v>
      </c>
      <c r="E215" s="862" t="s">
        <v>464</v>
      </c>
      <c r="F215" s="808"/>
      <c r="G215" s="808"/>
      <c r="H215" s="808"/>
      <c r="I215" s="808"/>
      <c r="J215" s="808"/>
      <c r="K215" s="808"/>
      <c r="L215" s="808"/>
      <c r="M215" s="808"/>
      <c r="N215" s="808"/>
      <c r="O215" s="808"/>
      <c r="P215" s="808"/>
      <c r="Q215" s="808"/>
      <c r="R215" s="808"/>
      <c r="S215" s="808"/>
      <c r="T215" s="808"/>
      <c r="U215" s="360"/>
      <c r="V215" s="801"/>
      <c r="W215" s="802"/>
      <c r="X215" s="802"/>
      <c r="Y215" s="803"/>
    </row>
    <row r="216" spans="1:25" s="299" customFormat="1" ht="30" customHeight="1">
      <c r="A216" s="801"/>
      <c r="B216" s="802"/>
      <c r="C216" s="803"/>
      <c r="D216" s="320" t="s">
        <v>758</v>
      </c>
      <c r="E216" s="862" t="s">
        <v>466</v>
      </c>
      <c r="F216" s="808"/>
      <c r="G216" s="808"/>
      <c r="H216" s="808"/>
      <c r="I216" s="808"/>
      <c r="J216" s="808"/>
      <c r="K216" s="808"/>
      <c r="L216" s="808"/>
      <c r="M216" s="808"/>
      <c r="N216" s="808"/>
      <c r="O216" s="808"/>
      <c r="P216" s="808"/>
      <c r="Q216" s="808"/>
      <c r="R216" s="808"/>
      <c r="S216" s="808"/>
      <c r="T216" s="808"/>
      <c r="U216" s="303"/>
      <c r="V216" s="801"/>
      <c r="W216" s="802"/>
      <c r="X216" s="802"/>
      <c r="Y216" s="803"/>
    </row>
    <row r="217" spans="1:25" s="299" customFormat="1" ht="30" customHeight="1">
      <c r="A217" s="804"/>
      <c r="B217" s="805"/>
      <c r="C217" s="806"/>
      <c r="D217" s="320" t="s">
        <v>759</v>
      </c>
      <c r="E217" s="862" t="s">
        <v>465</v>
      </c>
      <c r="F217" s="808"/>
      <c r="G217" s="808"/>
      <c r="H217" s="808"/>
      <c r="I217" s="808"/>
      <c r="J217" s="808"/>
      <c r="K217" s="808"/>
      <c r="L217" s="808"/>
      <c r="M217" s="808"/>
      <c r="N217" s="808"/>
      <c r="O217" s="808"/>
      <c r="P217" s="808"/>
      <c r="Q217" s="808"/>
      <c r="R217" s="808"/>
      <c r="S217" s="808"/>
      <c r="T217" s="808"/>
      <c r="U217" s="303"/>
      <c r="V217" s="804"/>
      <c r="W217" s="805"/>
      <c r="X217" s="805"/>
      <c r="Y217" s="806"/>
    </row>
    <row r="218" spans="1:25" ht="15" customHeight="1">
      <c r="A218" s="354" t="s">
        <v>350</v>
      </c>
      <c r="B218" s="297"/>
    </row>
    <row r="219" spans="1:25" ht="30" customHeight="1">
      <c r="A219" s="331" t="s">
        <v>402</v>
      </c>
      <c r="B219" s="332"/>
      <c r="C219" s="333"/>
      <c r="D219" s="334"/>
      <c r="E219" s="334">
        <v>25</v>
      </c>
      <c r="F219" s="334"/>
      <c r="G219" s="334"/>
      <c r="H219" s="334"/>
      <c r="I219" s="334"/>
      <c r="J219" s="334"/>
      <c r="K219" s="335" t="s">
        <v>403</v>
      </c>
      <c r="L219" s="336">
        <f>IF(R219=X219,1,0)</f>
        <v>0</v>
      </c>
      <c r="M219" s="337"/>
      <c r="N219" s="334"/>
      <c r="O219" s="334"/>
      <c r="P219" s="334"/>
      <c r="Q219" s="477" t="s">
        <v>404</v>
      </c>
      <c r="R219" s="336"/>
      <c r="S219" s="338"/>
      <c r="T219" s="334"/>
      <c r="U219" s="358"/>
      <c r="V219" s="345">
        <f>COUNT(U221)</f>
        <v>0</v>
      </c>
      <c r="W219" s="334" t="s">
        <v>426</v>
      </c>
      <c r="X219" s="334">
        <v>1</v>
      </c>
      <c r="Y219" s="339"/>
    </row>
    <row r="220" spans="1:25" s="348" customFormat="1" ht="15" customHeight="1">
      <c r="A220" s="714" t="s">
        <v>409</v>
      </c>
      <c r="B220" s="715"/>
      <c r="C220" s="715"/>
      <c r="D220" s="715" t="s">
        <v>832</v>
      </c>
      <c r="E220" s="715"/>
      <c r="F220" s="715"/>
      <c r="G220" s="715"/>
      <c r="H220" s="715"/>
      <c r="I220" s="715"/>
      <c r="J220" s="715"/>
      <c r="K220" s="715"/>
      <c r="L220" s="715"/>
      <c r="M220" s="715"/>
      <c r="N220" s="715"/>
      <c r="O220" s="715"/>
      <c r="P220" s="715"/>
      <c r="Q220" s="715"/>
      <c r="R220" s="715"/>
      <c r="S220" s="715"/>
      <c r="T220" s="716"/>
      <c r="U220" s="446" t="s">
        <v>833</v>
      </c>
      <c r="V220" s="711" t="s">
        <v>430</v>
      </c>
      <c r="W220" s="712"/>
      <c r="X220" s="712"/>
      <c r="Y220" s="713"/>
    </row>
    <row r="221" spans="1:25" s="299" customFormat="1" ht="45" customHeight="1">
      <c r="A221" s="824" t="s">
        <v>624</v>
      </c>
      <c r="B221" s="825"/>
      <c r="C221" s="826"/>
      <c r="D221" s="311" t="s">
        <v>760</v>
      </c>
      <c r="E221" s="743" t="s">
        <v>431</v>
      </c>
      <c r="F221" s="743"/>
      <c r="G221" s="743"/>
      <c r="H221" s="743"/>
      <c r="I221" s="743"/>
      <c r="J221" s="743"/>
      <c r="K221" s="743"/>
      <c r="L221" s="743"/>
      <c r="M221" s="743"/>
      <c r="N221" s="743"/>
      <c r="O221" s="743"/>
      <c r="P221" s="743"/>
      <c r="Q221" s="743"/>
      <c r="R221" s="743"/>
      <c r="S221" s="743"/>
      <c r="T221" s="743"/>
      <c r="U221" s="328"/>
      <c r="V221" s="740"/>
      <c r="W221" s="741"/>
      <c r="X221" s="741"/>
      <c r="Y221" s="744"/>
    </row>
    <row r="222" spans="1:25" ht="30" customHeight="1">
      <c r="A222" s="331" t="s">
        <v>402</v>
      </c>
      <c r="B222" s="332"/>
      <c r="C222" s="333"/>
      <c r="D222" s="334"/>
      <c r="E222" s="378">
        <v>25</v>
      </c>
      <c r="F222" s="334"/>
      <c r="G222" s="334"/>
      <c r="H222" s="334"/>
      <c r="I222" s="334"/>
      <c r="J222" s="334"/>
      <c r="K222" s="335" t="s">
        <v>403</v>
      </c>
      <c r="L222" s="336">
        <f>IF(R222=X222,1,0)</f>
        <v>0</v>
      </c>
      <c r="M222" s="337"/>
      <c r="N222" s="334"/>
      <c r="O222" s="334"/>
      <c r="P222" s="334"/>
      <c r="Q222" s="477" t="s">
        <v>404</v>
      </c>
      <c r="R222" s="336"/>
      <c r="S222" s="338"/>
      <c r="T222" s="334"/>
      <c r="U222" s="379"/>
      <c r="V222" s="345">
        <f>COUNT(U224)</f>
        <v>0</v>
      </c>
      <c r="W222" s="334" t="s">
        <v>426</v>
      </c>
      <c r="X222" s="334">
        <v>1</v>
      </c>
      <c r="Y222" s="339"/>
    </row>
    <row r="223" spans="1:25" s="348" customFormat="1" ht="15" customHeight="1">
      <c r="A223" s="714" t="s">
        <v>409</v>
      </c>
      <c r="B223" s="715"/>
      <c r="C223" s="715"/>
      <c r="D223" s="715" t="s">
        <v>832</v>
      </c>
      <c r="E223" s="715"/>
      <c r="F223" s="715"/>
      <c r="G223" s="715"/>
      <c r="H223" s="715"/>
      <c r="I223" s="715"/>
      <c r="J223" s="715"/>
      <c r="K223" s="715"/>
      <c r="L223" s="715"/>
      <c r="M223" s="715"/>
      <c r="N223" s="715"/>
      <c r="O223" s="715"/>
      <c r="P223" s="715"/>
      <c r="Q223" s="715"/>
      <c r="R223" s="715"/>
      <c r="S223" s="715"/>
      <c r="T223" s="716"/>
      <c r="U223" s="446" t="s">
        <v>833</v>
      </c>
      <c r="V223" s="711" t="s">
        <v>430</v>
      </c>
      <c r="W223" s="712"/>
      <c r="X223" s="712"/>
      <c r="Y223" s="713"/>
    </row>
    <row r="224" spans="1:25" s="299" customFormat="1" ht="45" customHeight="1">
      <c r="A224" s="824" t="s">
        <v>625</v>
      </c>
      <c r="B224" s="825"/>
      <c r="C224" s="826"/>
      <c r="D224" s="311" t="s">
        <v>761</v>
      </c>
      <c r="E224" s="743" t="s">
        <v>432</v>
      </c>
      <c r="F224" s="743"/>
      <c r="G224" s="743"/>
      <c r="H224" s="743"/>
      <c r="I224" s="743"/>
      <c r="J224" s="743"/>
      <c r="K224" s="743"/>
      <c r="L224" s="743"/>
      <c r="M224" s="743"/>
      <c r="N224" s="743"/>
      <c r="O224" s="743"/>
      <c r="P224" s="743"/>
      <c r="Q224" s="743"/>
      <c r="R224" s="743"/>
      <c r="S224" s="743"/>
      <c r="T224" s="743"/>
      <c r="U224" s="328"/>
      <c r="V224" s="740"/>
      <c r="W224" s="741"/>
      <c r="X224" s="741"/>
      <c r="Y224" s="744"/>
    </row>
    <row r="225" spans="1:25" ht="30" customHeight="1">
      <c r="A225" s="331" t="s">
        <v>402</v>
      </c>
      <c r="B225" s="332"/>
      <c r="C225" s="333"/>
      <c r="D225" s="334"/>
      <c r="E225" s="334">
        <v>26</v>
      </c>
      <c r="F225" s="334"/>
      <c r="G225" s="334"/>
      <c r="H225" s="334"/>
      <c r="I225" s="334"/>
      <c r="J225" s="334"/>
      <c r="K225" s="335" t="s">
        <v>403</v>
      </c>
      <c r="L225" s="336">
        <f>IF(R225=X225,1,0)</f>
        <v>0</v>
      </c>
      <c r="M225" s="337"/>
      <c r="N225" s="334"/>
      <c r="O225" s="334"/>
      <c r="P225" s="334"/>
      <c r="Q225" s="477" t="s">
        <v>404</v>
      </c>
      <c r="R225" s="336"/>
      <c r="S225" s="338"/>
      <c r="T225" s="334"/>
      <c r="U225" s="358"/>
      <c r="V225" s="345">
        <f>COUNT(U227:U230)</f>
        <v>0</v>
      </c>
      <c r="W225" s="334" t="s">
        <v>426</v>
      </c>
      <c r="X225" s="334">
        <v>4</v>
      </c>
      <c r="Y225" s="339"/>
    </row>
    <row r="226" spans="1:25" s="348" customFormat="1" ht="15" customHeight="1">
      <c r="A226" s="714" t="s">
        <v>409</v>
      </c>
      <c r="B226" s="715"/>
      <c r="C226" s="715"/>
      <c r="D226" s="715" t="s">
        <v>832</v>
      </c>
      <c r="E226" s="715"/>
      <c r="F226" s="715"/>
      <c r="G226" s="715"/>
      <c r="H226" s="715"/>
      <c r="I226" s="715"/>
      <c r="J226" s="715"/>
      <c r="K226" s="715"/>
      <c r="L226" s="715"/>
      <c r="M226" s="715"/>
      <c r="N226" s="715"/>
      <c r="O226" s="715"/>
      <c r="P226" s="715"/>
      <c r="Q226" s="715"/>
      <c r="R226" s="715"/>
      <c r="S226" s="715"/>
      <c r="T226" s="716"/>
      <c r="U226" s="446" t="s">
        <v>833</v>
      </c>
      <c r="V226" s="711" t="s">
        <v>430</v>
      </c>
      <c r="W226" s="712"/>
      <c r="X226" s="712"/>
      <c r="Y226" s="713"/>
    </row>
    <row r="227" spans="1:25" s="299" customFormat="1" ht="60" customHeight="1">
      <c r="A227" s="863" t="s">
        <v>427</v>
      </c>
      <c r="B227" s="864"/>
      <c r="C227" s="865"/>
      <c r="D227" s="311" t="s">
        <v>762</v>
      </c>
      <c r="E227" s="743" t="s">
        <v>433</v>
      </c>
      <c r="F227" s="743"/>
      <c r="G227" s="743"/>
      <c r="H227" s="743"/>
      <c r="I227" s="743"/>
      <c r="J227" s="743"/>
      <c r="K227" s="743"/>
      <c r="L227" s="743"/>
      <c r="M227" s="743"/>
      <c r="N227" s="743"/>
      <c r="O227" s="743"/>
      <c r="P227" s="743"/>
      <c r="Q227" s="743"/>
      <c r="R227" s="743"/>
      <c r="S227" s="743"/>
      <c r="T227" s="743"/>
      <c r="U227" s="328"/>
      <c r="V227" s="814"/>
      <c r="W227" s="814"/>
      <c r="X227" s="814"/>
      <c r="Y227" s="814"/>
    </row>
    <row r="228" spans="1:25" s="299" customFormat="1" ht="30" customHeight="1">
      <c r="A228" s="764"/>
      <c r="B228" s="765"/>
      <c r="C228" s="766"/>
      <c r="D228" s="311" t="s">
        <v>763</v>
      </c>
      <c r="E228" s="743" t="s">
        <v>397</v>
      </c>
      <c r="F228" s="743"/>
      <c r="G228" s="743"/>
      <c r="H228" s="743"/>
      <c r="I228" s="743"/>
      <c r="J228" s="743"/>
      <c r="K228" s="743"/>
      <c r="L228" s="743"/>
      <c r="M228" s="743"/>
      <c r="N228" s="743"/>
      <c r="O228" s="743"/>
      <c r="P228" s="743"/>
      <c r="Q228" s="743"/>
      <c r="R228" s="743"/>
      <c r="S228" s="743"/>
      <c r="T228" s="743"/>
      <c r="U228" s="328"/>
      <c r="V228" s="814"/>
      <c r="W228" s="814"/>
      <c r="X228" s="814"/>
      <c r="Y228" s="814"/>
    </row>
    <row r="229" spans="1:25" s="299" customFormat="1" ht="45" customHeight="1">
      <c r="A229" s="764"/>
      <c r="B229" s="765"/>
      <c r="C229" s="766"/>
      <c r="D229" s="311" t="s">
        <v>764</v>
      </c>
      <c r="E229" s="743" t="s">
        <v>434</v>
      </c>
      <c r="F229" s="743"/>
      <c r="G229" s="743"/>
      <c r="H229" s="743"/>
      <c r="I229" s="743"/>
      <c r="J229" s="743"/>
      <c r="K229" s="743"/>
      <c r="L229" s="743"/>
      <c r="M229" s="743"/>
      <c r="N229" s="743"/>
      <c r="O229" s="743"/>
      <c r="P229" s="743"/>
      <c r="Q229" s="743"/>
      <c r="R229" s="743"/>
      <c r="S229" s="743"/>
      <c r="T229" s="743"/>
      <c r="U229" s="328"/>
      <c r="V229" s="814"/>
      <c r="W229" s="814"/>
      <c r="X229" s="814"/>
      <c r="Y229" s="814"/>
    </row>
    <row r="230" spans="1:25" s="299" customFormat="1" ht="32.1" customHeight="1">
      <c r="A230" s="839"/>
      <c r="B230" s="840"/>
      <c r="C230" s="841"/>
      <c r="D230" s="311" t="s">
        <v>765</v>
      </c>
      <c r="E230" s="743" t="s">
        <v>396</v>
      </c>
      <c r="F230" s="743"/>
      <c r="G230" s="743"/>
      <c r="H230" s="743"/>
      <c r="I230" s="743"/>
      <c r="J230" s="743"/>
      <c r="K230" s="743"/>
      <c r="L230" s="743"/>
      <c r="M230" s="743"/>
      <c r="N230" s="743"/>
      <c r="O230" s="743"/>
      <c r="P230" s="743"/>
      <c r="Q230" s="743"/>
      <c r="R230" s="743"/>
      <c r="S230" s="743"/>
      <c r="T230" s="743"/>
      <c r="U230" s="328"/>
      <c r="V230" s="814"/>
      <c r="W230" s="814"/>
      <c r="X230" s="814"/>
      <c r="Y230" s="814"/>
    </row>
    <row r="231" spans="1:25" ht="18" customHeight="1">
      <c r="A231" s="300"/>
      <c r="B231" s="300"/>
      <c r="C231" s="300"/>
      <c r="D231" s="310"/>
      <c r="E231" s="301"/>
      <c r="F231" s="301"/>
      <c r="G231" s="301"/>
      <c r="H231" s="301"/>
      <c r="I231" s="301"/>
      <c r="J231" s="301"/>
      <c r="K231" s="301"/>
      <c r="L231" s="301"/>
      <c r="M231" s="301"/>
      <c r="N231" s="301"/>
      <c r="O231" s="301"/>
      <c r="P231" s="301"/>
      <c r="Q231" s="480"/>
      <c r="R231" s="301"/>
      <c r="S231" s="301"/>
      <c r="T231" s="301"/>
      <c r="U231" s="301"/>
      <c r="V231" s="301"/>
      <c r="W231" s="301"/>
      <c r="X231" s="301"/>
      <c r="Y231" s="301"/>
    </row>
    <row r="232" spans="1:25" ht="15" customHeight="1">
      <c r="A232" s="354" t="s">
        <v>351</v>
      </c>
    </row>
    <row r="233" spans="1:25" ht="30" customHeight="1">
      <c r="A233" s="331" t="s">
        <v>402</v>
      </c>
      <c r="B233" s="332"/>
      <c r="C233" s="333"/>
      <c r="D233" s="334"/>
      <c r="E233" s="334">
        <v>27</v>
      </c>
      <c r="F233" s="334"/>
      <c r="G233" s="334"/>
      <c r="H233" s="334"/>
      <c r="I233" s="334"/>
      <c r="J233" s="334"/>
      <c r="K233" s="335" t="s">
        <v>403</v>
      </c>
      <c r="L233" s="336">
        <f>IF(R233=X233,1,0)</f>
        <v>0</v>
      </c>
      <c r="M233" s="337"/>
      <c r="N233" s="334"/>
      <c r="O233" s="334"/>
      <c r="P233" s="334"/>
      <c r="Q233" s="477" t="s">
        <v>404</v>
      </c>
      <c r="R233" s="336"/>
      <c r="S233" s="338"/>
      <c r="T233" s="334"/>
      <c r="U233" s="358"/>
      <c r="V233" s="345">
        <f>COUNT(U235)</f>
        <v>0</v>
      </c>
      <c r="W233" s="334" t="s">
        <v>428</v>
      </c>
      <c r="X233" s="334">
        <v>1</v>
      </c>
      <c r="Y233" s="339"/>
    </row>
    <row r="234" spans="1:25" s="348" customFormat="1" ht="15" customHeight="1">
      <c r="A234" s="714" t="s">
        <v>409</v>
      </c>
      <c r="B234" s="715"/>
      <c r="C234" s="715"/>
      <c r="D234" s="715" t="s">
        <v>832</v>
      </c>
      <c r="E234" s="715"/>
      <c r="F234" s="715"/>
      <c r="G234" s="715"/>
      <c r="H234" s="715"/>
      <c r="I234" s="715"/>
      <c r="J234" s="715"/>
      <c r="K234" s="715"/>
      <c r="L234" s="715"/>
      <c r="M234" s="715"/>
      <c r="N234" s="715"/>
      <c r="O234" s="715"/>
      <c r="P234" s="715"/>
      <c r="Q234" s="715"/>
      <c r="R234" s="715"/>
      <c r="S234" s="715"/>
      <c r="T234" s="716"/>
      <c r="U234" s="446" t="s">
        <v>833</v>
      </c>
      <c r="V234" s="711" t="s">
        <v>835</v>
      </c>
      <c r="W234" s="712"/>
      <c r="X234" s="712"/>
      <c r="Y234" s="713"/>
    </row>
    <row r="235" spans="1:25" s="299" customFormat="1" ht="75" customHeight="1">
      <c r="A235" s="853" t="s">
        <v>626</v>
      </c>
      <c r="B235" s="854"/>
      <c r="C235" s="855"/>
      <c r="D235" s="316" t="s">
        <v>766</v>
      </c>
      <c r="E235" s="832" t="s">
        <v>435</v>
      </c>
      <c r="F235" s="832"/>
      <c r="G235" s="832"/>
      <c r="H235" s="832"/>
      <c r="I235" s="832"/>
      <c r="J235" s="832"/>
      <c r="K235" s="832"/>
      <c r="L235" s="832"/>
      <c r="M235" s="832"/>
      <c r="N235" s="832"/>
      <c r="O235" s="832"/>
      <c r="P235" s="832"/>
      <c r="Q235" s="832"/>
      <c r="R235" s="832"/>
      <c r="S235" s="832"/>
      <c r="T235" s="832"/>
      <c r="U235" s="304"/>
      <c r="V235" s="745" t="s">
        <v>65</v>
      </c>
      <c r="W235" s="719"/>
      <c r="X235" s="719"/>
      <c r="Y235" s="720"/>
    </row>
    <row r="236" spans="1:25" ht="30" customHeight="1">
      <c r="A236" s="331" t="s">
        <v>402</v>
      </c>
      <c r="B236" s="332"/>
      <c r="C236" s="333"/>
      <c r="D236" s="334"/>
      <c r="E236" s="378">
        <v>27</v>
      </c>
      <c r="F236" s="334"/>
      <c r="G236" s="334"/>
      <c r="H236" s="334"/>
      <c r="I236" s="334"/>
      <c r="J236" s="334"/>
      <c r="K236" s="335" t="s">
        <v>403</v>
      </c>
      <c r="L236" s="336">
        <f>IF(R236=X236,1,0)</f>
        <v>0</v>
      </c>
      <c r="M236" s="337"/>
      <c r="N236" s="334"/>
      <c r="O236" s="334"/>
      <c r="P236" s="334"/>
      <c r="Q236" s="477" t="s">
        <v>404</v>
      </c>
      <c r="R236" s="336"/>
      <c r="S236" s="338"/>
      <c r="T236" s="334"/>
      <c r="U236" s="358"/>
      <c r="V236" s="345">
        <f>COUNT(U238)</f>
        <v>0</v>
      </c>
      <c r="W236" s="334" t="s">
        <v>428</v>
      </c>
      <c r="X236" s="334">
        <v>1</v>
      </c>
      <c r="Y236" s="339"/>
    </row>
    <row r="237" spans="1:25" s="348" customFormat="1" ht="15" customHeight="1">
      <c r="A237" s="714" t="s">
        <v>409</v>
      </c>
      <c r="B237" s="715"/>
      <c r="C237" s="715"/>
      <c r="D237" s="715" t="s">
        <v>832</v>
      </c>
      <c r="E237" s="715"/>
      <c r="F237" s="715"/>
      <c r="G237" s="715"/>
      <c r="H237" s="715"/>
      <c r="I237" s="715"/>
      <c r="J237" s="715"/>
      <c r="K237" s="715"/>
      <c r="L237" s="715"/>
      <c r="M237" s="715"/>
      <c r="N237" s="715"/>
      <c r="O237" s="715"/>
      <c r="P237" s="715"/>
      <c r="Q237" s="715"/>
      <c r="R237" s="715"/>
      <c r="S237" s="715"/>
      <c r="T237" s="716"/>
      <c r="U237" s="446" t="s">
        <v>833</v>
      </c>
      <c r="V237" s="711" t="s">
        <v>835</v>
      </c>
      <c r="W237" s="712"/>
      <c r="X237" s="712"/>
      <c r="Y237" s="713"/>
    </row>
    <row r="238" spans="1:25" s="299" customFormat="1" ht="75" customHeight="1">
      <c r="A238" s="853" t="s">
        <v>627</v>
      </c>
      <c r="B238" s="854"/>
      <c r="C238" s="855"/>
      <c r="D238" s="316" t="s">
        <v>766</v>
      </c>
      <c r="E238" s="832" t="s">
        <v>436</v>
      </c>
      <c r="F238" s="832"/>
      <c r="G238" s="832"/>
      <c r="H238" s="832"/>
      <c r="I238" s="832"/>
      <c r="J238" s="832"/>
      <c r="K238" s="832"/>
      <c r="L238" s="832"/>
      <c r="M238" s="832"/>
      <c r="N238" s="832"/>
      <c r="O238" s="832"/>
      <c r="P238" s="832"/>
      <c r="Q238" s="832"/>
      <c r="R238" s="832"/>
      <c r="S238" s="832"/>
      <c r="T238" s="832"/>
      <c r="U238" s="304"/>
      <c r="V238" s="745" t="s">
        <v>65</v>
      </c>
      <c r="W238" s="719"/>
      <c r="X238" s="719"/>
      <c r="Y238" s="720"/>
    </row>
    <row r="239" spans="1:25" s="299" customFormat="1" ht="15" customHeight="1">
      <c r="A239" s="351" t="s">
        <v>307</v>
      </c>
      <c r="D239" s="308"/>
      <c r="Q239" s="481"/>
    </row>
    <row r="240" spans="1:25" ht="30" customHeight="1">
      <c r="A240" s="331" t="s">
        <v>402</v>
      </c>
      <c r="B240" s="332"/>
      <c r="C240" s="333"/>
      <c r="D240" s="334"/>
      <c r="E240" s="334">
        <v>28</v>
      </c>
      <c r="F240" s="334"/>
      <c r="G240" s="334"/>
      <c r="H240" s="334"/>
      <c r="I240" s="334"/>
      <c r="J240" s="334"/>
      <c r="K240" s="335" t="s">
        <v>403</v>
      </c>
      <c r="L240" s="336">
        <f>IF(R240=X240,1,0)</f>
        <v>0</v>
      </c>
      <c r="M240" s="337"/>
      <c r="N240" s="334"/>
      <c r="O240" s="334"/>
      <c r="P240" s="334"/>
      <c r="Q240" s="477" t="s">
        <v>404</v>
      </c>
      <c r="R240" s="336"/>
      <c r="S240" s="338"/>
      <c r="T240" s="334"/>
      <c r="U240" s="358"/>
      <c r="V240" s="345">
        <f>COUNT(U242:U243)</f>
        <v>0</v>
      </c>
      <c r="W240" s="334" t="s">
        <v>428</v>
      </c>
      <c r="X240" s="334">
        <v>2</v>
      </c>
      <c r="Y240" s="339"/>
    </row>
    <row r="241" spans="1:25" s="348" customFormat="1" ht="15" customHeight="1">
      <c r="A241" s="714" t="s">
        <v>409</v>
      </c>
      <c r="B241" s="715"/>
      <c r="C241" s="715"/>
      <c r="D241" s="715" t="s">
        <v>832</v>
      </c>
      <c r="E241" s="715"/>
      <c r="F241" s="715"/>
      <c r="G241" s="715"/>
      <c r="H241" s="715"/>
      <c r="I241" s="715"/>
      <c r="J241" s="715"/>
      <c r="K241" s="715"/>
      <c r="L241" s="715"/>
      <c r="M241" s="715"/>
      <c r="N241" s="715"/>
      <c r="O241" s="715"/>
      <c r="P241" s="715"/>
      <c r="Q241" s="715"/>
      <c r="R241" s="715"/>
      <c r="S241" s="715"/>
      <c r="T241" s="716"/>
      <c r="U241" s="446" t="s">
        <v>833</v>
      </c>
      <c r="V241" s="711" t="s">
        <v>835</v>
      </c>
      <c r="W241" s="712"/>
      <c r="X241" s="712"/>
      <c r="Y241" s="713"/>
    </row>
    <row r="242" spans="1:25" s="299" customFormat="1" ht="45" customHeight="1">
      <c r="A242" s="815" t="s">
        <v>438</v>
      </c>
      <c r="B242" s="816"/>
      <c r="C242" s="817"/>
      <c r="D242" s="311" t="s">
        <v>767</v>
      </c>
      <c r="E242" s="740" t="s">
        <v>354</v>
      </c>
      <c r="F242" s="741"/>
      <c r="G242" s="741"/>
      <c r="H242" s="741"/>
      <c r="I242" s="741"/>
      <c r="J242" s="741"/>
      <c r="K242" s="741"/>
      <c r="L242" s="741"/>
      <c r="M242" s="741"/>
      <c r="N242" s="741"/>
      <c r="O242" s="741"/>
      <c r="P242" s="741"/>
      <c r="Q242" s="741"/>
      <c r="R242" s="741"/>
      <c r="S242" s="741"/>
      <c r="T242" s="741"/>
      <c r="U242" s="303"/>
      <c r="V242" s="727" t="s">
        <v>66</v>
      </c>
      <c r="W242" s="728"/>
      <c r="X242" s="728"/>
      <c r="Y242" s="729"/>
    </row>
    <row r="243" spans="1:25" s="299" customFormat="1" ht="30" customHeight="1">
      <c r="A243" s="818"/>
      <c r="B243" s="819"/>
      <c r="C243" s="820"/>
      <c r="D243" s="311" t="s">
        <v>768</v>
      </c>
      <c r="E243" s="740" t="s">
        <v>355</v>
      </c>
      <c r="F243" s="741"/>
      <c r="G243" s="741"/>
      <c r="H243" s="741"/>
      <c r="I243" s="741"/>
      <c r="J243" s="741"/>
      <c r="K243" s="741"/>
      <c r="L243" s="741"/>
      <c r="M243" s="741"/>
      <c r="N243" s="741"/>
      <c r="O243" s="741"/>
      <c r="P243" s="741"/>
      <c r="Q243" s="741"/>
      <c r="R243" s="741"/>
      <c r="S243" s="741"/>
      <c r="T243" s="741"/>
      <c r="U243" s="303"/>
      <c r="V243" s="730"/>
      <c r="W243" s="731"/>
      <c r="X243" s="731"/>
      <c r="Y243" s="732"/>
    </row>
    <row r="244" spans="1:25" s="352" customFormat="1" ht="15" customHeight="1">
      <c r="A244" s="351" t="s">
        <v>315</v>
      </c>
      <c r="D244" s="353"/>
      <c r="Q244" s="478"/>
    </row>
    <row r="245" spans="1:25" ht="30" customHeight="1">
      <c r="A245" s="331" t="s">
        <v>402</v>
      </c>
      <c r="B245" s="332"/>
      <c r="C245" s="333"/>
      <c r="D245" s="334"/>
      <c r="E245" s="334">
        <v>29</v>
      </c>
      <c r="F245" s="334"/>
      <c r="G245" s="334"/>
      <c r="H245" s="334"/>
      <c r="I245" s="334"/>
      <c r="J245" s="334"/>
      <c r="K245" s="335" t="s">
        <v>403</v>
      </c>
      <c r="L245" s="336">
        <f>IF(R245=X245,1,0)</f>
        <v>0</v>
      </c>
      <c r="M245" s="337"/>
      <c r="N245" s="334"/>
      <c r="O245" s="334"/>
      <c r="P245" s="334"/>
      <c r="Q245" s="477" t="s">
        <v>404</v>
      </c>
      <c r="R245" s="336"/>
      <c r="S245" s="338"/>
      <c r="T245" s="334"/>
      <c r="U245" s="358"/>
      <c r="V245" s="345">
        <f>COUNT(U247)</f>
        <v>0</v>
      </c>
      <c r="W245" s="334" t="s">
        <v>428</v>
      </c>
      <c r="X245" s="334">
        <v>1</v>
      </c>
      <c r="Y245" s="339"/>
    </row>
    <row r="246" spans="1:25" s="348" customFormat="1" ht="15" customHeight="1">
      <c r="A246" s="714" t="s">
        <v>409</v>
      </c>
      <c r="B246" s="715"/>
      <c r="C246" s="715"/>
      <c r="D246" s="715" t="s">
        <v>832</v>
      </c>
      <c r="E246" s="715"/>
      <c r="F246" s="715"/>
      <c r="G246" s="715"/>
      <c r="H246" s="715"/>
      <c r="I246" s="715"/>
      <c r="J246" s="715"/>
      <c r="K246" s="715"/>
      <c r="L246" s="715"/>
      <c r="M246" s="715"/>
      <c r="N246" s="715"/>
      <c r="O246" s="715"/>
      <c r="P246" s="715"/>
      <c r="Q246" s="715"/>
      <c r="R246" s="715"/>
      <c r="S246" s="715"/>
      <c r="T246" s="716"/>
      <c r="U246" s="446" t="s">
        <v>833</v>
      </c>
      <c r="V246" s="711" t="s">
        <v>835</v>
      </c>
      <c r="W246" s="712"/>
      <c r="X246" s="712"/>
      <c r="Y246" s="713"/>
    </row>
    <row r="247" spans="1:25" s="299" customFormat="1" ht="54.95" customHeight="1">
      <c r="A247" s="762" t="s">
        <v>601</v>
      </c>
      <c r="B247" s="762"/>
      <c r="C247" s="762"/>
      <c r="D247" s="311" t="s">
        <v>769</v>
      </c>
      <c r="E247" s="743" t="s">
        <v>64</v>
      </c>
      <c r="F247" s="743"/>
      <c r="G247" s="743"/>
      <c r="H247" s="743"/>
      <c r="I247" s="743"/>
      <c r="J247" s="743"/>
      <c r="K247" s="743"/>
      <c r="L247" s="743"/>
      <c r="M247" s="743"/>
      <c r="N247" s="743"/>
      <c r="O247" s="743"/>
      <c r="P247" s="743"/>
      <c r="Q247" s="743"/>
      <c r="R247" s="743"/>
      <c r="S247" s="743"/>
      <c r="T247" s="743"/>
      <c r="U247" s="312"/>
      <c r="V247" s="814"/>
      <c r="W247" s="814"/>
      <c r="X247" s="814"/>
      <c r="Y247" s="814"/>
    </row>
    <row r="248" spans="1:25" ht="30" customHeight="1">
      <c r="A248" s="331" t="s">
        <v>402</v>
      </c>
      <c r="B248" s="332"/>
      <c r="C248" s="333"/>
      <c r="D248" s="334"/>
      <c r="E248" s="334">
        <v>30</v>
      </c>
      <c r="F248" s="334"/>
      <c r="G248" s="334"/>
      <c r="H248" s="334"/>
      <c r="I248" s="334"/>
      <c r="J248" s="334"/>
      <c r="K248" s="335" t="s">
        <v>403</v>
      </c>
      <c r="L248" s="336">
        <f>IF(R248=X248,1,0)</f>
        <v>0</v>
      </c>
      <c r="M248" s="337"/>
      <c r="N248" s="334"/>
      <c r="O248" s="334"/>
      <c r="P248" s="334"/>
      <c r="Q248" s="477" t="s">
        <v>404</v>
      </c>
      <c r="R248" s="336"/>
      <c r="S248" s="338"/>
      <c r="T248" s="334"/>
      <c r="U248" s="358"/>
      <c r="V248" s="345">
        <f>COUNT(U250:U252)</f>
        <v>0</v>
      </c>
      <c r="W248" s="334" t="s">
        <v>428</v>
      </c>
      <c r="X248" s="334">
        <v>3</v>
      </c>
      <c r="Y248" s="339"/>
    </row>
    <row r="249" spans="1:25" s="348" customFormat="1" ht="15" customHeight="1">
      <c r="A249" s="714" t="s">
        <v>409</v>
      </c>
      <c r="B249" s="715"/>
      <c r="C249" s="715"/>
      <c r="D249" s="715" t="s">
        <v>832</v>
      </c>
      <c r="E249" s="715"/>
      <c r="F249" s="715"/>
      <c r="G249" s="715"/>
      <c r="H249" s="715"/>
      <c r="I249" s="715"/>
      <c r="J249" s="715"/>
      <c r="K249" s="715"/>
      <c r="L249" s="715"/>
      <c r="M249" s="715"/>
      <c r="N249" s="715"/>
      <c r="O249" s="715"/>
      <c r="P249" s="715"/>
      <c r="Q249" s="715"/>
      <c r="R249" s="715"/>
      <c r="S249" s="715"/>
      <c r="T249" s="716"/>
      <c r="U249" s="446" t="s">
        <v>833</v>
      </c>
      <c r="V249" s="711" t="s">
        <v>835</v>
      </c>
      <c r="W249" s="712"/>
      <c r="X249" s="712"/>
      <c r="Y249" s="713"/>
    </row>
    <row r="250" spans="1:25" s="299" customFormat="1" ht="30" customHeight="1">
      <c r="A250" s="762" t="s">
        <v>602</v>
      </c>
      <c r="B250" s="762"/>
      <c r="C250" s="762"/>
      <c r="D250" s="311" t="s">
        <v>770</v>
      </c>
      <c r="E250" s="827" t="s">
        <v>366</v>
      </c>
      <c r="F250" s="827"/>
      <c r="G250" s="827"/>
      <c r="H250" s="827"/>
      <c r="I250" s="827"/>
      <c r="J250" s="827"/>
      <c r="K250" s="827"/>
      <c r="L250" s="827"/>
      <c r="M250" s="827"/>
      <c r="N250" s="827"/>
      <c r="O250" s="827"/>
      <c r="P250" s="827"/>
      <c r="Q250" s="827"/>
      <c r="R250" s="827"/>
      <c r="S250" s="827"/>
      <c r="T250" s="827"/>
      <c r="U250" s="319"/>
      <c r="V250" s="763" t="s">
        <v>67</v>
      </c>
      <c r="W250" s="763"/>
      <c r="X250" s="763"/>
      <c r="Y250" s="763"/>
    </row>
    <row r="251" spans="1:25" s="299" customFormat="1" ht="30" customHeight="1">
      <c r="A251" s="762"/>
      <c r="B251" s="762"/>
      <c r="C251" s="762"/>
      <c r="D251" s="311" t="s">
        <v>771</v>
      </c>
      <c r="E251" s="827" t="s">
        <v>365</v>
      </c>
      <c r="F251" s="827"/>
      <c r="G251" s="827"/>
      <c r="H251" s="827"/>
      <c r="I251" s="827"/>
      <c r="J251" s="827"/>
      <c r="K251" s="827"/>
      <c r="L251" s="827"/>
      <c r="M251" s="827"/>
      <c r="N251" s="827"/>
      <c r="O251" s="827"/>
      <c r="P251" s="827"/>
      <c r="Q251" s="827"/>
      <c r="R251" s="827"/>
      <c r="S251" s="827"/>
      <c r="T251" s="827"/>
      <c r="U251" s="319"/>
      <c r="V251" s="763"/>
      <c r="W251" s="763"/>
      <c r="X251" s="763"/>
      <c r="Y251" s="763"/>
    </row>
    <row r="252" spans="1:25" s="299" customFormat="1" ht="30" customHeight="1">
      <c r="A252" s="762"/>
      <c r="B252" s="762"/>
      <c r="C252" s="762"/>
      <c r="D252" s="311" t="s">
        <v>772</v>
      </c>
      <c r="E252" s="827" t="s">
        <v>356</v>
      </c>
      <c r="F252" s="827"/>
      <c r="G252" s="827"/>
      <c r="H252" s="827"/>
      <c r="I252" s="827"/>
      <c r="J252" s="827"/>
      <c r="K252" s="827"/>
      <c r="L252" s="827"/>
      <c r="M252" s="827"/>
      <c r="N252" s="827"/>
      <c r="O252" s="827"/>
      <c r="P252" s="827"/>
      <c r="Q252" s="827"/>
      <c r="R252" s="827"/>
      <c r="S252" s="827"/>
      <c r="T252" s="827"/>
      <c r="U252" s="319"/>
      <c r="V252" s="763"/>
      <c r="W252" s="763"/>
      <c r="X252" s="763"/>
      <c r="Y252" s="763"/>
    </row>
    <row r="253" spans="1:25" ht="30" customHeight="1">
      <c r="A253" s="331" t="s">
        <v>402</v>
      </c>
      <c r="B253" s="332"/>
      <c r="C253" s="333"/>
      <c r="D253" s="334"/>
      <c r="E253" s="334">
        <v>31</v>
      </c>
      <c r="F253" s="334"/>
      <c r="G253" s="334"/>
      <c r="H253" s="334"/>
      <c r="I253" s="334"/>
      <c r="J253" s="334"/>
      <c r="K253" s="335" t="s">
        <v>403</v>
      </c>
      <c r="L253" s="336">
        <f>IF(R253=X253,1,0)</f>
        <v>0</v>
      </c>
      <c r="M253" s="337"/>
      <c r="N253" s="334"/>
      <c r="O253" s="334"/>
      <c r="P253" s="334"/>
      <c r="Q253" s="477" t="s">
        <v>404</v>
      </c>
      <c r="R253" s="336"/>
      <c r="S253" s="338"/>
      <c r="T253" s="334"/>
      <c r="U253" s="358"/>
      <c r="V253" s="345">
        <f>COUNT(U255)</f>
        <v>0</v>
      </c>
      <c r="W253" s="334" t="s">
        <v>428</v>
      </c>
      <c r="X253" s="334">
        <v>1</v>
      </c>
      <c r="Y253" s="339"/>
    </row>
    <row r="254" spans="1:25" s="348" customFormat="1" ht="15" customHeight="1">
      <c r="A254" s="714" t="s">
        <v>409</v>
      </c>
      <c r="B254" s="715"/>
      <c r="C254" s="715"/>
      <c r="D254" s="715" t="s">
        <v>832</v>
      </c>
      <c r="E254" s="715"/>
      <c r="F254" s="715"/>
      <c r="G254" s="715"/>
      <c r="H254" s="715"/>
      <c r="I254" s="715"/>
      <c r="J254" s="715"/>
      <c r="K254" s="715"/>
      <c r="L254" s="715"/>
      <c r="M254" s="715"/>
      <c r="N254" s="715"/>
      <c r="O254" s="715"/>
      <c r="P254" s="715"/>
      <c r="Q254" s="715"/>
      <c r="R254" s="715"/>
      <c r="S254" s="715"/>
      <c r="T254" s="716"/>
      <c r="U254" s="446" t="s">
        <v>833</v>
      </c>
      <c r="V254" s="711" t="s">
        <v>835</v>
      </c>
      <c r="W254" s="712"/>
      <c r="X254" s="712"/>
      <c r="Y254" s="713"/>
    </row>
    <row r="255" spans="1:25" s="299" customFormat="1" ht="75" customHeight="1">
      <c r="A255" s="836" t="s">
        <v>603</v>
      </c>
      <c r="B255" s="837"/>
      <c r="C255" s="838"/>
      <c r="D255" s="309" t="s">
        <v>773</v>
      </c>
      <c r="E255" s="828" t="s">
        <v>439</v>
      </c>
      <c r="F255" s="828"/>
      <c r="G255" s="828"/>
      <c r="H255" s="828"/>
      <c r="I255" s="828"/>
      <c r="J255" s="828"/>
      <c r="K255" s="828"/>
      <c r="L255" s="828"/>
      <c r="M255" s="828"/>
      <c r="N255" s="828"/>
      <c r="O255" s="828"/>
      <c r="P255" s="828"/>
      <c r="Q255" s="828"/>
      <c r="R255" s="828"/>
      <c r="S255" s="828"/>
      <c r="T255" s="828"/>
      <c r="U255" s="303"/>
      <c r="V255" s="829" t="s">
        <v>1008</v>
      </c>
      <c r="W255" s="830"/>
      <c r="X255" s="830"/>
      <c r="Y255" s="831"/>
    </row>
    <row r="256" spans="1:25" ht="30" customHeight="1">
      <c r="A256" s="331" t="s">
        <v>402</v>
      </c>
      <c r="B256" s="332"/>
      <c r="C256" s="333"/>
      <c r="D256" s="334"/>
      <c r="E256" s="334">
        <v>32</v>
      </c>
      <c r="F256" s="334"/>
      <c r="G256" s="334"/>
      <c r="H256" s="334"/>
      <c r="I256" s="334"/>
      <c r="J256" s="334"/>
      <c r="K256" s="335" t="s">
        <v>403</v>
      </c>
      <c r="L256" s="336">
        <f>IF(R256=X256,1,0)</f>
        <v>0</v>
      </c>
      <c r="M256" s="337"/>
      <c r="N256" s="334"/>
      <c r="O256" s="334"/>
      <c r="P256" s="334"/>
      <c r="Q256" s="477" t="s">
        <v>404</v>
      </c>
      <c r="R256" s="336"/>
      <c r="S256" s="338"/>
      <c r="T256" s="334"/>
      <c r="U256" s="358"/>
      <c r="V256" s="345">
        <f>COUNT(U258:U260)</f>
        <v>0</v>
      </c>
      <c r="W256" s="334" t="s">
        <v>428</v>
      </c>
      <c r="X256" s="334">
        <v>3</v>
      </c>
      <c r="Y256" s="339"/>
    </row>
    <row r="257" spans="1:25" s="348" customFormat="1" ht="15" customHeight="1">
      <c r="A257" s="714" t="s">
        <v>409</v>
      </c>
      <c r="B257" s="715"/>
      <c r="C257" s="715"/>
      <c r="D257" s="715" t="s">
        <v>832</v>
      </c>
      <c r="E257" s="715"/>
      <c r="F257" s="715"/>
      <c r="G257" s="715"/>
      <c r="H257" s="715"/>
      <c r="I257" s="715"/>
      <c r="J257" s="715"/>
      <c r="K257" s="715"/>
      <c r="L257" s="715"/>
      <c r="M257" s="715"/>
      <c r="N257" s="715"/>
      <c r="O257" s="715"/>
      <c r="P257" s="715"/>
      <c r="Q257" s="715"/>
      <c r="R257" s="715"/>
      <c r="S257" s="715"/>
      <c r="T257" s="716"/>
      <c r="U257" s="446" t="s">
        <v>833</v>
      </c>
      <c r="V257" s="711" t="s">
        <v>835</v>
      </c>
      <c r="W257" s="712"/>
      <c r="X257" s="712"/>
      <c r="Y257" s="713"/>
    </row>
    <row r="258" spans="1:25" s="299" customFormat="1" ht="15" customHeight="1">
      <c r="A258" s="815" t="s">
        <v>440</v>
      </c>
      <c r="B258" s="816"/>
      <c r="C258" s="817"/>
      <c r="D258" s="311" t="s">
        <v>774</v>
      </c>
      <c r="E258" s="740" t="s">
        <v>357</v>
      </c>
      <c r="F258" s="741"/>
      <c r="G258" s="741"/>
      <c r="H258" s="741"/>
      <c r="I258" s="741"/>
      <c r="J258" s="741"/>
      <c r="K258" s="741"/>
      <c r="L258" s="741"/>
      <c r="M258" s="741"/>
      <c r="N258" s="741"/>
      <c r="O258" s="741"/>
      <c r="P258" s="741"/>
      <c r="Q258" s="741"/>
      <c r="R258" s="741"/>
      <c r="S258" s="741"/>
      <c r="T258" s="741"/>
      <c r="U258" s="303"/>
      <c r="V258" s="780"/>
      <c r="W258" s="781"/>
      <c r="X258" s="781"/>
      <c r="Y258" s="782"/>
    </row>
    <row r="259" spans="1:25" s="299" customFormat="1" ht="45" customHeight="1">
      <c r="A259" s="833"/>
      <c r="B259" s="834"/>
      <c r="C259" s="835"/>
      <c r="D259" s="311" t="s">
        <v>775</v>
      </c>
      <c r="E259" s="740" t="s">
        <v>367</v>
      </c>
      <c r="F259" s="741"/>
      <c r="G259" s="741"/>
      <c r="H259" s="741"/>
      <c r="I259" s="741"/>
      <c r="J259" s="741"/>
      <c r="K259" s="741"/>
      <c r="L259" s="741"/>
      <c r="M259" s="741"/>
      <c r="N259" s="741"/>
      <c r="O259" s="741"/>
      <c r="P259" s="741"/>
      <c r="Q259" s="741"/>
      <c r="R259" s="741"/>
      <c r="S259" s="741"/>
      <c r="T259" s="741"/>
      <c r="U259" s="303"/>
      <c r="V259" s="721"/>
      <c r="W259" s="722"/>
      <c r="X259" s="722"/>
      <c r="Y259" s="723"/>
    </row>
    <row r="260" spans="1:25" s="299" customFormat="1" ht="30" customHeight="1">
      <c r="A260" s="818"/>
      <c r="B260" s="819"/>
      <c r="C260" s="820"/>
      <c r="D260" s="311" t="s">
        <v>776</v>
      </c>
      <c r="E260" s="740" t="s">
        <v>368</v>
      </c>
      <c r="F260" s="741"/>
      <c r="G260" s="741"/>
      <c r="H260" s="741"/>
      <c r="I260" s="741"/>
      <c r="J260" s="741"/>
      <c r="K260" s="741"/>
      <c r="L260" s="741"/>
      <c r="M260" s="741"/>
      <c r="N260" s="741"/>
      <c r="O260" s="741"/>
      <c r="P260" s="741"/>
      <c r="Q260" s="741"/>
      <c r="R260" s="741"/>
      <c r="S260" s="741"/>
      <c r="T260" s="741"/>
      <c r="U260" s="303"/>
      <c r="V260" s="724"/>
      <c r="W260" s="725"/>
      <c r="X260" s="725"/>
      <c r="Y260" s="726"/>
    </row>
    <row r="261" spans="1:25" ht="30" customHeight="1">
      <c r="A261" s="331" t="s">
        <v>402</v>
      </c>
      <c r="B261" s="332"/>
      <c r="C261" s="333"/>
      <c r="D261" s="334"/>
      <c r="E261" s="334">
        <v>33</v>
      </c>
      <c r="F261" s="334"/>
      <c r="G261" s="334"/>
      <c r="H261" s="334"/>
      <c r="I261" s="334"/>
      <c r="J261" s="334"/>
      <c r="K261" s="335" t="s">
        <v>403</v>
      </c>
      <c r="L261" s="336">
        <f>IF(R261=X261,1,0)</f>
        <v>0</v>
      </c>
      <c r="M261" s="337"/>
      <c r="N261" s="334"/>
      <c r="O261" s="334"/>
      <c r="P261" s="334"/>
      <c r="Q261" s="477" t="s">
        <v>404</v>
      </c>
      <c r="R261" s="336"/>
      <c r="S261" s="338"/>
      <c r="T261" s="334"/>
      <c r="U261" s="358"/>
      <c r="V261" s="345">
        <f>COUNT(U263:U264)</f>
        <v>0</v>
      </c>
      <c r="W261" s="334" t="s">
        <v>428</v>
      </c>
      <c r="X261" s="334">
        <v>2</v>
      </c>
      <c r="Y261" s="339"/>
    </row>
    <row r="262" spans="1:25" s="348" customFormat="1" ht="15" customHeight="1">
      <c r="A262" s="714" t="s">
        <v>409</v>
      </c>
      <c r="B262" s="715"/>
      <c r="C262" s="715"/>
      <c r="D262" s="715" t="s">
        <v>832</v>
      </c>
      <c r="E262" s="715"/>
      <c r="F262" s="715"/>
      <c r="G262" s="715"/>
      <c r="H262" s="715"/>
      <c r="I262" s="715"/>
      <c r="J262" s="715"/>
      <c r="K262" s="715"/>
      <c r="L262" s="715"/>
      <c r="M262" s="715"/>
      <c r="N262" s="715"/>
      <c r="O262" s="715"/>
      <c r="P262" s="715"/>
      <c r="Q262" s="715"/>
      <c r="R262" s="715"/>
      <c r="S262" s="715"/>
      <c r="T262" s="716"/>
      <c r="U262" s="446" t="s">
        <v>833</v>
      </c>
      <c r="V262" s="711" t="s">
        <v>835</v>
      </c>
      <c r="W262" s="712"/>
      <c r="X262" s="712"/>
      <c r="Y262" s="713"/>
    </row>
    <row r="263" spans="1:25" s="299" customFormat="1" ht="90" customHeight="1">
      <c r="A263" s="815" t="s">
        <v>604</v>
      </c>
      <c r="B263" s="816"/>
      <c r="C263" s="817"/>
      <c r="D263" s="311" t="s">
        <v>777</v>
      </c>
      <c r="E263" s="740" t="s">
        <v>1009</v>
      </c>
      <c r="F263" s="741"/>
      <c r="G263" s="741"/>
      <c r="H263" s="741"/>
      <c r="I263" s="741"/>
      <c r="J263" s="741"/>
      <c r="K263" s="741"/>
      <c r="L263" s="741"/>
      <c r="M263" s="741"/>
      <c r="N263" s="741"/>
      <c r="O263" s="741"/>
      <c r="P263" s="741"/>
      <c r="Q263" s="741"/>
      <c r="R263" s="741"/>
      <c r="S263" s="741"/>
      <c r="T263" s="741"/>
      <c r="U263" s="303"/>
      <c r="V263" s="780"/>
      <c r="W263" s="781"/>
      <c r="X263" s="781"/>
      <c r="Y263" s="782"/>
    </row>
    <row r="264" spans="1:25" s="299" customFormat="1" ht="30" customHeight="1">
      <c r="A264" s="818"/>
      <c r="B264" s="819"/>
      <c r="C264" s="820"/>
      <c r="D264" s="311" t="s">
        <v>866</v>
      </c>
      <c r="E264" s="740" t="s">
        <v>830</v>
      </c>
      <c r="F264" s="741"/>
      <c r="G264" s="741"/>
      <c r="H264" s="741"/>
      <c r="I264" s="741"/>
      <c r="J264" s="741"/>
      <c r="K264" s="741"/>
      <c r="L264" s="741"/>
      <c r="M264" s="741"/>
      <c r="N264" s="741"/>
      <c r="O264" s="741"/>
      <c r="P264" s="741"/>
      <c r="Q264" s="741"/>
      <c r="R264" s="741"/>
      <c r="S264" s="741"/>
      <c r="T264" s="741"/>
      <c r="U264" s="303"/>
      <c r="V264" s="724"/>
      <c r="W264" s="725"/>
      <c r="X264" s="725"/>
      <c r="Y264" s="726"/>
    </row>
    <row r="265" spans="1:25" ht="30" customHeight="1">
      <c r="A265" s="331" t="s">
        <v>402</v>
      </c>
      <c r="B265" s="332"/>
      <c r="C265" s="333"/>
      <c r="D265" s="334"/>
      <c r="E265" s="334">
        <v>34</v>
      </c>
      <c r="F265" s="334"/>
      <c r="G265" s="334"/>
      <c r="H265" s="334"/>
      <c r="I265" s="334"/>
      <c r="J265" s="334"/>
      <c r="K265" s="335" t="s">
        <v>403</v>
      </c>
      <c r="L265" s="336">
        <f>IF(R265=X265,1,0)</f>
        <v>0</v>
      </c>
      <c r="M265" s="337"/>
      <c r="N265" s="334"/>
      <c r="O265" s="334"/>
      <c r="P265" s="334"/>
      <c r="Q265" s="477" t="s">
        <v>404</v>
      </c>
      <c r="R265" s="336"/>
      <c r="S265" s="338"/>
      <c r="T265" s="334"/>
      <c r="U265" s="358"/>
      <c r="V265" s="345">
        <f>COUNT(U267:U268)</f>
        <v>0</v>
      </c>
      <c r="W265" s="334" t="s">
        <v>428</v>
      </c>
      <c r="X265" s="334">
        <v>2</v>
      </c>
      <c r="Y265" s="339"/>
    </row>
    <row r="266" spans="1:25" s="348" customFormat="1" ht="15" customHeight="1">
      <c r="A266" s="714" t="s">
        <v>409</v>
      </c>
      <c r="B266" s="715"/>
      <c r="C266" s="715"/>
      <c r="D266" s="715" t="s">
        <v>832</v>
      </c>
      <c r="E266" s="715"/>
      <c r="F266" s="715"/>
      <c r="G266" s="715"/>
      <c r="H266" s="715"/>
      <c r="I266" s="715"/>
      <c r="J266" s="715"/>
      <c r="K266" s="715"/>
      <c r="L266" s="715"/>
      <c r="M266" s="715"/>
      <c r="N266" s="715"/>
      <c r="O266" s="715"/>
      <c r="P266" s="715"/>
      <c r="Q266" s="715"/>
      <c r="R266" s="715"/>
      <c r="S266" s="715"/>
      <c r="T266" s="716"/>
      <c r="U266" s="446" t="s">
        <v>833</v>
      </c>
      <c r="V266" s="711" t="s">
        <v>835</v>
      </c>
      <c r="W266" s="712"/>
      <c r="X266" s="712"/>
      <c r="Y266" s="713"/>
    </row>
    <row r="267" spans="1:25" s="299" customFormat="1" ht="30" customHeight="1">
      <c r="A267" s="815" t="s">
        <v>605</v>
      </c>
      <c r="B267" s="816"/>
      <c r="C267" s="817"/>
      <c r="D267" s="311" t="s">
        <v>778</v>
      </c>
      <c r="E267" s="740" t="s">
        <v>369</v>
      </c>
      <c r="F267" s="741"/>
      <c r="G267" s="741"/>
      <c r="H267" s="741"/>
      <c r="I267" s="741"/>
      <c r="J267" s="741"/>
      <c r="K267" s="741"/>
      <c r="L267" s="741"/>
      <c r="M267" s="741"/>
      <c r="N267" s="741"/>
      <c r="O267" s="741"/>
      <c r="P267" s="741"/>
      <c r="Q267" s="741"/>
      <c r="R267" s="741"/>
      <c r="S267" s="741"/>
      <c r="T267" s="741"/>
      <c r="U267" s="303"/>
      <c r="V267" s="756" t="s">
        <v>68</v>
      </c>
      <c r="W267" s="757"/>
      <c r="X267" s="757"/>
      <c r="Y267" s="758"/>
    </row>
    <row r="268" spans="1:25" s="299" customFormat="1" ht="30" customHeight="1">
      <c r="A268" s="818"/>
      <c r="B268" s="819"/>
      <c r="C268" s="820"/>
      <c r="D268" s="311" t="s">
        <v>779</v>
      </c>
      <c r="E268" s="740" t="s">
        <v>831</v>
      </c>
      <c r="F268" s="741"/>
      <c r="G268" s="741"/>
      <c r="H268" s="741"/>
      <c r="I268" s="741"/>
      <c r="J268" s="741"/>
      <c r="K268" s="741"/>
      <c r="L268" s="741"/>
      <c r="M268" s="741"/>
      <c r="N268" s="741"/>
      <c r="O268" s="741"/>
      <c r="P268" s="741"/>
      <c r="Q268" s="741"/>
      <c r="R268" s="741"/>
      <c r="S268" s="741"/>
      <c r="T268" s="741"/>
      <c r="U268" s="303"/>
      <c r="V268" s="759"/>
      <c r="W268" s="760"/>
      <c r="X268" s="760"/>
      <c r="Y268" s="761"/>
    </row>
    <row r="269" spans="1:25" ht="30" customHeight="1">
      <c r="A269" s="331" t="s">
        <v>402</v>
      </c>
      <c r="B269" s="332"/>
      <c r="C269" s="333"/>
      <c r="D269" s="334"/>
      <c r="E269" s="334">
        <v>35</v>
      </c>
      <c r="F269" s="334"/>
      <c r="G269" s="334"/>
      <c r="H269" s="334"/>
      <c r="I269" s="334"/>
      <c r="J269" s="334"/>
      <c r="K269" s="335" t="s">
        <v>403</v>
      </c>
      <c r="L269" s="336">
        <f>IF(R269=X269,1,0)</f>
        <v>0</v>
      </c>
      <c r="M269" s="337"/>
      <c r="N269" s="334"/>
      <c r="O269" s="334"/>
      <c r="P269" s="334"/>
      <c r="Q269" s="477" t="s">
        <v>404</v>
      </c>
      <c r="R269" s="336"/>
      <c r="S269" s="338"/>
      <c r="T269" s="334"/>
      <c r="U269" s="358"/>
      <c r="V269" s="345">
        <f>COUNT(U271)</f>
        <v>0</v>
      </c>
      <c r="W269" s="334" t="s">
        <v>428</v>
      </c>
      <c r="X269" s="334">
        <v>1</v>
      </c>
      <c r="Y269" s="339"/>
    </row>
    <row r="270" spans="1:25" s="348" customFormat="1" ht="15" customHeight="1">
      <c r="A270" s="714" t="s">
        <v>409</v>
      </c>
      <c r="B270" s="715"/>
      <c r="C270" s="715"/>
      <c r="D270" s="715" t="s">
        <v>832</v>
      </c>
      <c r="E270" s="715"/>
      <c r="F270" s="715"/>
      <c r="G270" s="715"/>
      <c r="H270" s="715"/>
      <c r="I270" s="715"/>
      <c r="J270" s="715"/>
      <c r="K270" s="715"/>
      <c r="L270" s="715"/>
      <c r="M270" s="715"/>
      <c r="N270" s="715"/>
      <c r="O270" s="715"/>
      <c r="P270" s="715"/>
      <c r="Q270" s="715"/>
      <c r="R270" s="715"/>
      <c r="S270" s="715"/>
      <c r="T270" s="716"/>
      <c r="U270" s="446" t="s">
        <v>833</v>
      </c>
      <c r="V270" s="711" t="s">
        <v>835</v>
      </c>
      <c r="W270" s="712"/>
      <c r="X270" s="712"/>
      <c r="Y270" s="713"/>
    </row>
    <row r="271" spans="1:25" s="299" customFormat="1" ht="75" customHeight="1">
      <c r="A271" s="824" t="s">
        <v>441</v>
      </c>
      <c r="B271" s="825"/>
      <c r="C271" s="826"/>
      <c r="D271" s="309" t="s">
        <v>780</v>
      </c>
      <c r="E271" s="812" t="s">
        <v>370</v>
      </c>
      <c r="F271" s="783"/>
      <c r="G271" s="783"/>
      <c r="H271" s="783"/>
      <c r="I271" s="783"/>
      <c r="J271" s="783"/>
      <c r="K271" s="783"/>
      <c r="L271" s="783"/>
      <c r="M271" s="783"/>
      <c r="N271" s="783"/>
      <c r="O271" s="783"/>
      <c r="P271" s="783"/>
      <c r="Q271" s="783"/>
      <c r="R271" s="783"/>
      <c r="S271" s="783"/>
      <c r="T271" s="813"/>
      <c r="U271" s="318"/>
      <c r="V271" s="821"/>
      <c r="W271" s="822"/>
      <c r="X271" s="822"/>
      <c r="Y271" s="823"/>
    </row>
    <row r="272" spans="1:25" ht="30" customHeight="1">
      <c r="A272" s="331" t="s">
        <v>402</v>
      </c>
      <c r="B272" s="332"/>
      <c r="C272" s="333"/>
      <c r="D272" s="334"/>
      <c r="E272" s="334">
        <v>36</v>
      </c>
      <c r="F272" s="334"/>
      <c r="G272" s="334"/>
      <c r="H272" s="334"/>
      <c r="I272" s="334"/>
      <c r="J272" s="334"/>
      <c r="K272" s="335" t="s">
        <v>403</v>
      </c>
      <c r="L272" s="336">
        <f>IF(R272=X272,1,0)</f>
        <v>0</v>
      </c>
      <c r="M272" s="337"/>
      <c r="N272" s="334"/>
      <c r="O272" s="334"/>
      <c r="P272" s="334"/>
      <c r="Q272" s="477" t="s">
        <v>404</v>
      </c>
      <c r="R272" s="336"/>
      <c r="S272" s="338"/>
      <c r="T272" s="334"/>
      <c r="U272" s="358"/>
      <c r="V272" s="336">
        <f>COUNT(U274:U277)</f>
        <v>0</v>
      </c>
      <c r="W272" s="334" t="s">
        <v>447</v>
      </c>
      <c r="X272" s="334">
        <v>4</v>
      </c>
      <c r="Y272" s="339"/>
    </row>
    <row r="273" spans="1:25" s="348" customFormat="1" ht="15" customHeight="1">
      <c r="A273" s="714" t="s">
        <v>409</v>
      </c>
      <c r="B273" s="715"/>
      <c r="C273" s="715"/>
      <c r="D273" s="715" t="s">
        <v>832</v>
      </c>
      <c r="E273" s="715"/>
      <c r="F273" s="715"/>
      <c r="G273" s="715"/>
      <c r="H273" s="715"/>
      <c r="I273" s="715"/>
      <c r="J273" s="715"/>
      <c r="K273" s="715"/>
      <c r="L273" s="715"/>
      <c r="M273" s="715"/>
      <c r="N273" s="715"/>
      <c r="O273" s="715"/>
      <c r="P273" s="715"/>
      <c r="Q273" s="715"/>
      <c r="R273" s="715"/>
      <c r="S273" s="715"/>
      <c r="T273" s="716"/>
      <c r="U273" s="446" t="s">
        <v>833</v>
      </c>
      <c r="V273" s="711" t="s">
        <v>835</v>
      </c>
      <c r="W273" s="712"/>
      <c r="X273" s="712"/>
      <c r="Y273" s="713"/>
    </row>
    <row r="274" spans="1:25" s="299" customFormat="1" ht="30" customHeight="1">
      <c r="A274" s="815" t="s">
        <v>448</v>
      </c>
      <c r="B274" s="816"/>
      <c r="C274" s="817"/>
      <c r="D274" s="311" t="s">
        <v>781</v>
      </c>
      <c r="E274" s="827" t="s">
        <v>371</v>
      </c>
      <c r="F274" s="827"/>
      <c r="G274" s="827"/>
      <c r="H274" s="827"/>
      <c r="I274" s="827"/>
      <c r="J274" s="827"/>
      <c r="K274" s="827"/>
      <c r="L274" s="827"/>
      <c r="M274" s="827"/>
      <c r="N274" s="827"/>
      <c r="O274" s="827"/>
      <c r="P274" s="827"/>
      <c r="Q274" s="827"/>
      <c r="R274" s="827"/>
      <c r="S274" s="827"/>
      <c r="T274" s="827"/>
      <c r="U274" s="321"/>
      <c r="V274" s="780"/>
      <c r="W274" s="781"/>
      <c r="X274" s="781"/>
      <c r="Y274" s="782"/>
    </row>
    <row r="275" spans="1:25" s="299" customFormat="1" ht="30" customHeight="1">
      <c r="A275" s="833"/>
      <c r="B275" s="834"/>
      <c r="C275" s="835"/>
      <c r="D275" s="311" t="s">
        <v>782</v>
      </c>
      <c r="E275" s="827" t="s">
        <v>372</v>
      </c>
      <c r="F275" s="827"/>
      <c r="G275" s="827"/>
      <c r="H275" s="827"/>
      <c r="I275" s="827"/>
      <c r="J275" s="827"/>
      <c r="K275" s="827"/>
      <c r="L275" s="827"/>
      <c r="M275" s="827"/>
      <c r="N275" s="827"/>
      <c r="O275" s="827"/>
      <c r="P275" s="827"/>
      <c r="Q275" s="827"/>
      <c r="R275" s="827"/>
      <c r="S275" s="827"/>
      <c r="T275" s="827"/>
      <c r="U275" s="321"/>
      <c r="V275" s="721"/>
      <c r="W275" s="722"/>
      <c r="X275" s="722"/>
      <c r="Y275" s="723"/>
    </row>
    <row r="276" spans="1:25" s="299" customFormat="1" ht="45" customHeight="1">
      <c r="A276" s="721"/>
      <c r="B276" s="722"/>
      <c r="C276" s="723"/>
      <c r="D276" s="311" t="s">
        <v>783</v>
      </c>
      <c r="E276" s="741" t="s">
        <v>373</v>
      </c>
      <c r="F276" s="741"/>
      <c r="G276" s="741"/>
      <c r="H276" s="741"/>
      <c r="I276" s="741"/>
      <c r="J276" s="741"/>
      <c r="K276" s="741"/>
      <c r="L276" s="741"/>
      <c r="M276" s="741"/>
      <c r="N276" s="741"/>
      <c r="O276" s="741"/>
      <c r="P276" s="741"/>
      <c r="Q276" s="741"/>
      <c r="R276" s="741"/>
      <c r="S276" s="741"/>
      <c r="T276" s="741"/>
      <c r="U276" s="321"/>
      <c r="V276" s="721"/>
      <c r="W276" s="722"/>
      <c r="X276" s="722"/>
      <c r="Y276" s="723"/>
    </row>
    <row r="277" spans="1:25" s="299" customFormat="1" ht="45" customHeight="1">
      <c r="A277" s="724"/>
      <c r="B277" s="725"/>
      <c r="C277" s="726"/>
      <c r="D277" s="311" t="s">
        <v>784</v>
      </c>
      <c r="E277" s="741" t="s">
        <v>374</v>
      </c>
      <c r="F277" s="741"/>
      <c r="G277" s="741"/>
      <c r="H277" s="741"/>
      <c r="I277" s="741"/>
      <c r="J277" s="741"/>
      <c r="K277" s="741"/>
      <c r="L277" s="741"/>
      <c r="M277" s="741"/>
      <c r="N277" s="741"/>
      <c r="O277" s="741"/>
      <c r="P277" s="741"/>
      <c r="Q277" s="741"/>
      <c r="R277" s="741"/>
      <c r="S277" s="741"/>
      <c r="T277" s="741"/>
      <c r="U277" s="303"/>
      <c r="V277" s="724"/>
      <c r="W277" s="725"/>
      <c r="X277" s="725"/>
      <c r="Y277" s="726"/>
    </row>
    <row r="278" spans="1:25" ht="30" customHeight="1">
      <c r="A278" s="331" t="s">
        <v>402</v>
      </c>
      <c r="B278" s="332"/>
      <c r="C278" s="333"/>
      <c r="D278" s="334"/>
      <c r="E278" s="334">
        <v>37</v>
      </c>
      <c r="F278" s="334"/>
      <c r="G278" s="334"/>
      <c r="H278" s="334"/>
      <c r="I278" s="334"/>
      <c r="J278" s="334"/>
      <c r="K278" s="335" t="s">
        <v>403</v>
      </c>
      <c r="L278" s="336">
        <f>IF(R278=X278,1,0)</f>
        <v>0</v>
      </c>
      <c r="M278" s="337"/>
      <c r="N278" s="334"/>
      <c r="O278" s="334"/>
      <c r="P278" s="334"/>
      <c r="Q278" s="477" t="s">
        <v>404</v>
      </c>
      <c r="R278" s="336"/>
      <c r="S278" s="338"/>
      <c r="T278" s="334"/>
      <c r="U278" s="358"/>
      <c r="V278" s="336">
        <f>COUNT(U280)</f>
        <v>0</v>
      </c>
      <c r="W278" s="334" t="s">
        <v>447</v>
      </c>
      <c r="X278" s="334">
        <v>1</v>
      </c>
      <c r="Y278" s="339"/>
    </row>
    <row r="279" spans="1:25" s="348" customFormat="1" ht="15" customHeight="1">
      <c r="A279" s="714" t="s">
        <v>409</v>
      </c>
      <c r="B279" s="715"/>
      <c r="C279" s="715"/>
      <c r="D279" s="715" t="s">
        <v>832</v>
      </c>
      <c r="E279" s="715"/>
      <c r="F279" s="715"/>
      <c r="G279" s="715"/>
      <c r="H279" s="715"/>
      <c r="I279" s="715"/>
      <c r="J279" s="715"/>
      <c r="K279" s="715"/>
      <c r="L279" s="715"/>
      <c r="M279" s="715"/>
      <c r="N279" s="715"/>
      <c r="O279" s="715"/>
      <c r="P279" s="715"/>
      <c r="Q279" s="715"/>
      <c r="R279" s="715"/>
      <c r="S279" s="715"/>
      <c r="T279" s="716"/>
      <c r="U279" s="446" t="s">
        <v>833</v>
      </c>
      <c r="V279" s="711" t="s">
        <v>835</v>
      </c>
      <c r="W279" s="712"/>
      <c r="X279" s="712"/>
      <c r="Y279" s="713"/>
    </row>
    <row r="280" spans="1:25" s="299" customFormat="1" ht="60" customHeight="1">
      <c r="A280" s="824" t="s">
        <v>607</v>
      </c>
      <c r="B280" s="825"/>
      <c r="C280" s="826"/>
      <c r="D280" s="311" t="s">
        <v>785</v>
      </c>
      <c r="E280" s="830" t="s">
        <v>786</v>
      </c>
      <c r="F280" s="830"/>
      <c r="G280" s="830"/>
      <c r="H280" s="830"/>
      <c r="I280" s="830"/>
      <c r="J280" s="830"/>
      <c r="K280" s="830"/>
      <c r="L280" s="830"/>
      <c r="M280" s="830"/>
      <c r="N280" s="830"/>
      <c r="O280" s="830"/>
      <c r="P280" s="830"/>
      <c r="Q280" s="830"/>
      <c r="R280" s="830"/>
      <c r="S280" s="830"/>
      <c r="T280" s="830"/>
      <c r="U280" s="303"/>
      <c r="V280" s="740"/>
      <c r="W280" s="741"/>
      <c r="X280" s="741"/>
      <c r="Y280" s="744"/>
    </row>
    <row r="281" spans="1:25" ht="30" customHeight="1">
      <c r="A281" s="331" t="s">
        <v>402</v>
      </c>
      <c r="B281" s="332"/>
      <c r="C281" s="333"/>
      <c r="D281" s="334"/>
      <c r="E281" s="334">
        <v>38</v>
      </c>
      <c r="F281" s="334"/>
      <c r="G281" s="334"/>
      <c r="H281" s="334"/>
      <c r="I281" s="334"/>
      <c r="J281" s="334"/>
      <c r="K281" s="335" t="s">
        <v>403</v>
      </c>
      <c r="L281" s="336">
        <f>IF(R281=X281,1,0)</f>
        <v>0</v>
      </c>
      <c r="M281" s="337"/>
      <c r="N281" s="334"/>
      <c r="O281" s="334"/>
      <c r="P281" s="334"/>
      <c r="Q281" s="477" t="s">
        <v>404</v>
      </c>
      <c r="R281" s="336"/>
      <c r="S281" s="338"/>
      <c r="T281" s="334"/>
      <c r="U281" s="358"/>
      <c r="V281" s="336">
        <f>COUNT(U283:U284)</f>
        <v>0</v>
      </c>
      <c r="W281" s="334" t="s">
        <v>447</v>
      </c>
      <c r="X281" s="334">
        <v>2</v>
      </c>
      <c r="Y281" s="339"/>
    </row>
    <row r="282" spans="1:25" s="348" customFormat="1" ht="15" customHeight="1">
      <c r="A282" s="714" t="s">
        <v>409</v>
      </c>
      <c r="B282" s="715"/>
      <c r="C282" s="715"/>
      <c r="D282" s="715" t="s">
        <v>832</v>
      </c>
      <c r="E282" s="715"/>
      <c r="F282" s="715"/>
      <c r="G282" s="715"/>
      <c r="H282" s="715"/>
      <c r="I282" s="715"/>
      <c r="J282" s="715"/>
      <c r="K282" s="715"/>
      <c r="L282" s="715"/>
      <c r="M282" s="715"/>
      <c r="N282" s="715"/>
      <c r="O282" s="715"/>
      <c r="P282" s="715"/>
      <c r="Q282" s="715"/>
      <c r="R282" s="715"/>
      <c r="S282" s="715"/>
      <c r="T282" s="716"/>
      <c r="U282" s="446" t="s">
        <v>833</v>
      </c>
      <c r="V282" s="711" t="s">
        <v>835</v>
      </c>
      <c r="W282" s="712"/>
      <c r="X282" s="712"/>
      <c r="Y282" s="713"/>
    </row>
    <row r="283" spans="1:25" s="299" customFormat="1" ht="45" customHeight="1">
      <c r="A283" s="815" t="s">
        <v>449</v>
      </c>
      <c r="B283" s="816"/>
      <c r="C283" s="817"/>
      <c r="D283" s="311" t="s">
        <v>787</v>
      </c>
      <c r="E283" s="740" t="s">
        <v>375</v>
      </c>
      <c r="F283" s="741"/>
      <c r="G283" s="741"/>
      <c r="H283" s="741"/>
      <c r="I283" s="741"/>
      <c r="J283" s="741"/>
      <c r="K283" s="741"/>
      <c r="L283" s="741"/>
      <c r="M283" s="741"/>
      <c r="N283" s="741"/>
      <c r="O283" s="741"/>
      <c r="P283" s="741"/>
      <c r="Q283" s="741"/>
      <c r="R283" s="741"/>
      <c r="S283" s="741"/>
      <c r="T283" s="741"/>
      <c r="U283" s="303"/>
      <c r="V283" s="780"/>
      <c r="W283" s="781"/>
      <c r="X283" s="781"/>
      <c r="Y283" s="782"/>
    </row>
    <row r="284" spans="1:25" s="299" customFormat="1" ht="45" customHeight="1">
      <c r="A284" s="818"/>
      <c r="B284" s="819"/>
      <c r="C284" s="820"/>
      <c r="D284" s="311" t="s">
        <v>788</v>
      </c>
      <c r="E284" s="740" t="s">
        <v>376</v>
      </c>
      <c r="F284" s="741"/>
      <c r="G284" s="741"/>
      <c r="H284" s="741"/>
      <c r="I284" s="741"/>
      <c r="J284" s="741"/>
      <c r="K284" s="741"/>
      <c r="L284" s="741"/>
      <c r="M284" s="741"/>
      <c r="N284" s="741"/>
      <c r="O284" s="741"/>
      <c r="P284" s="741"/>
      <c r="Q284" s="741"/>
      <c r="R284" s="741"/>
      <c r="S284" s="741"/>
      <c r="T284" s="741"/>
      <c r="U284" s="303"/>
      <c r="V284" s="724"/>
      <c r="W284" s="725"/>
      <c r="X284" s="725"/>
      <c r="Y284" s="726"/>
    </row>
    <row r="285" spans="1:25" ht="30" customHeight="1">
      <c r="A285" s="331" t="s">
        <v>402</v>
      </c>
      <c r="B285" s="332"/>
      <c r="C285" s="333"/>
      <c r="D285" s="334"/>
      <c r="E285" s="334">
        <v>39</v>
      </c>
      <c r="F285" s="334"/>
      <c r="G285" s="334"/>
      <c r="H285" s="334"/>
      <c r="I285" s="334"/>
      <c r="J285" s="334"/>
      <c r="K285" s="335" t="s">
        <v>403</v>
      </c>
      <c r="L285" s="336">
        <f>IF(R285=X285,1,0)</f>
        <v>0</v>
      </c>
      <c r="M285" s="337"/>
      <c r="N285" s="334"/>
      <c r="O285" s="334"/>
      <c r="P285" s="334"/>
      <c r="Q285" s="477" t="s">
        <v>404</v>
      </c>
      <c r="R285" s="336"/>
      <c r="S285" s="338"/>
      <c r="T285" s="334"/>
      <c r="U285" s="358"/>
      <c r="V285" s="336">
        <f>COUNT(U287)</f>
        <v>0</v>
      </c>
      <c r="W285" s="334" t="s">
        <v>447</v>
      </c>
      <c r="X285" s="334">
        <v>1</v>
      </c>
      <c r="Y285" s="339"/>
    </row>
    <row r="286" spans="1:25" s="348" customFormat="1" ht="15" customHeight="1">
      <c r="A286" s="714" t="s">
        <v>409</v>
      </c>
      <c r="B286" s="715"/>
      <c r="C286" s="715"/>
      <c r="D286" s="715" t="s">
        <v>832</v>
      </c>
      <c r="E286" s="715"/>
      <c r="F286" s="715"/>
      <c r="G286" s="715"/>
      <c r="H286" s="715"/>
      <c r="I286" s="715"/>
      <c r="J286" s="715"/>
      <c r="K286" s="715"/>
      <c r="L286" s="715"/>
      <c r="M286" s="715"/>
      <c r="N286" s="715"/>
      <c r="O286" s="715"/>
      <c r="P286" s="715"/>
      <c r="Q286" s="715"/>
      <c r="R286" s="715"/>
      <c r="S286" s="715"/>
      <c r="T286" s="716"/>
      <c r="U286" s="446" t="s">
        <v>833</v>
      </c>
      <c r="V286" s="711" t="s">
        <v>835</v>
      </c>
      <c r="W286" s="712"/>
      <c r="X286" s="712"/>
      <c r="Y286" s="713"/>
    </row>
    <row r="287" spans="1:25" s="299" customFormat="1" ht="60" customHeight="1">
      <c r="A287" s="824" t="s">
        <v>617</v>
      </c>
      <c r="B287" s="825"/>
      <c r="C287" s="826"/>
      <c r="D287" s="311" t="s">
        <v>450</v>
      </c>
      <c r="E287" s="783" t="s">
        <v>377</v>
      </c>
      <c r="F287" s="783"/>
      <c r="G287" s="783"/>
      <c r="H287" s="783"/>
      <c r="I287" s="783"/>
      <c r="J287" s="783"/>
      <c r="K287" s="783"/>
      <c r="L287" s="783"/>
      <c r="M287" s="783"/>
      <c r="N287" s="783"/>
      <c r="O287" s="783"/>
      <c r="P287" s="783"/>
      <c r="Q287" s="783"/>
      <c r="R287" s="783"/>
      <c r="S287" s="783"/>
      <c r="T287" s="783"/>
      <c r="U287" s="303"/>
      <c r="V287" s="859"/>
      <c r="W287" s="860"/>
      <c r="X287" s="860"/>
      <c r="Y287" s="861"/>
    </row>
    <row r="288" spans="1:25" ht="30" customHeight="1">
      <c r="A288" s="331" t="s">
        <v>402</v>
      </c>
      <c r="B288" s="332"/>
      <c r="C288" s="333"/>
      <c r="D288" s="334"/>
      <c r="E288" s="334">
        <v>40</v>
      </c>
      <c r="F288" s="334"/>
      <c r="G288" s="334"/>
      <c r="H288" s="334"/>
      <c r="I288" s="334"/>
      <c r="J288" s="334"/>
      <c r="K288" s="335" t="s">
        <v>403</v>
      </c>
      <c r="L288" s="336">
        <f>IF(R288=X288,1,0)</f>
        <v>0</v>
      </c>
      <c r="M288" s="337"/>
      <c r="N288" s="334"/>
      <c r="O288" s="334"/>
      <c r="P288" s="334"/>
      <c r="Q288" s="477" t="s">
        <v>404</v>
      </c>
      <c r="R288" s="336"/>
      <c r="S288" s="338"/>
      <c r="T288" s="334"/>
      <c r="U288" s="358"/>
      <c r="V288" s="336">
        <f>COUNT(U290:U291)</f>
        <v>0</v>
      </c>
      <c r="W288" s="334" t="s">
        <v>447</v>
      </c>
      <c r="X288" s="334">
        <v>2</v>
      </c>
      <c r="Y288" s="339"/>
    </row>
    <row r="289" spans="1:25" s="348" customFormat="1" ht="15" customHeight="1">
      <c r="A289" s="714" t="s">
        <v>409</v>
      </c>
      <c r="B289" s="715"/>
      <c r="C289" s="715"/>
      <c r="D289" s="715" t="s">
        <v>832</v>
      </c>
      <c r="E289" s="715"/>
      <c r="F289" s="715"/>
      <c r="G289" s="715"/>
      <c r="H289" s="715"/>
      <c r="I289" s="715"/>
      <c r="J289" s="715"/>
      <c r="K289" s="715"/>
      <c r="L289" s="715"/>
      <c r="M289" s="715"/>
      <c r="N289" s="715"/>
      <c r="O289" s="715"/>
      <c r="P289" s="715"/>
      <c r="Q289" s="715"/>
      <c r="R289" s="715"/>
      <c r="S289" s="715"/>
      <c r="T289" s="716"/>
      <c r="U289" s="446" t="s">
        <v>833</v>
      </c>
      <c r="V289" s="711" t="s">
        <v>835</v>
      </c>
      <c r="W289" s="712"/>
      <c r="X289" s="712"/>
      <c r="Y289" s="713"/>
    </row>
    <row r="290" spans="1:25" s="299" customFormat="1" ht="42" customHeight="1">
      <c r="A290" s="815" t="s">
        <v>613</v>
      </c>
      <c r="B290" s="816"/>
      <c r="C290" s="817"/>
      <c r="D290" s="311" t="s">
        <v>789</v>
      </c>
      <c r="E290" s="740" t="s">
        <v>1010</v>
      </c>
      <c r="F290" s="741"/>
      <c r="G290" s="741"/>
      <c r="H290" s="741"/>
      <c r="I290" s="741"/>
      <c r="J290" s="741"/>
      <c r="K290" s="741"/>
      <c r="L290" s="741"/>
      <c r="M290" s="741"/>
      <c r="N290" s="741"/>
      <c r="O290" s="741"/>
      <c r="P290" s="741"/>
      <c r="Q290" s="741"/>
      <c r="R290" s="741"/>
      <c r="S290" s="741"/>
      <c r="T290" s="741"/>
      <c r="U290" s="303"/>
      <c r="V290" s="727" t="s">
        <v>69</v>
      </c>
      <c r="W290" s="728"/>
      <c r="X290" s="728"/>
      <c r="Y290" s="729"/>
    </row>
    <row r="291" spans="1:25" s="299" customFormat="1" ht="90" customHeight="1">
      <c r="A291" s="818"/>
      <c r="B291" s="819"/>
      <c r="C291" s="820"/>
      <c r="D291" s="311" t="s">
        <v>790</v>
      </c>
      <c r="E291" s="740" t="s">
        <v>791</v>
      </c>
      <c r="F291" s="741"/>
      <c r="G291" s="741"/>
      <c r="H291" s="741"/>
      <c r="I291" s="741"/>
      <c r="J291" s="741"/>
      <c r="K291" s="741"/>
      <c r="L291" s="741"/>
      <c r="M291" s="741"/>
      <c r="N291" s="741"/>
      <c r="O291" s="741"/>
      <c r="P291" s="741"/>
      <c r="Q291" s="741"/>
      <c r="R291" s="741"/>
      <c r="S291" s="741"/>
      <c r="T291" s="741"/>
      <c r="U291" s="303"/>
      <c r="V291" s="730"/>
      <c r="W291" s="731"/>
      <c r="X291" s="731"/>
      <c r="Y291" s="732"/>
    </row>
    <row r="292" spans="1:25" ht="30" customHeight="1">
      <c r="A292" s="331" t="s">
        <v>402</v>
      </c>
      <c r="B292" s="332"/>
      <c r="C292" s="333"/>
      <c r="D292" s="334"/>
      <c r="E292" s="334">
        <v>41</v>
      </c>
      <c r="F292" s="334"/>
      <c r="G292" s="334"/>
      <c r="H292" s="334"/>
      <c r="I292" s="334"/>
      <c r="J292" s="334"/>
      <c r="K292" s="335" t="s">
        <v>403</v>
      </c>
      <c r="L292" s="336">
        <f>IF(R292=X292,1,0)</f>
        <v>0</v>
      </c>
      <c r="M292" s="337"/>
      <c r="N292" s="334"/>
      <c r="O292" s="334"/>
      <c r="P292" s="334"/>
      <c r="Q292" s="477" t="s">
        <v>404</v>
      </c>
      <c r="R292" s="336"/>
      <c r="S292" s="338"/>
      <c r="T292" s="334"/>
      <c r="U292" s="358"/>
      <c r="V292" s="336">
        <f>COUNT(U294:U295)</f>
        <v>0</v>
      </c>
      <c r="W292" s="334" t="s">
        <v>628</v>
      </c>
      <c r="X292" s="334">
        <v>2</v>
      </c>
      <c r="Y292" s="339"/>
    </row>
    <row r="293" spans="1:25" s="348" customFormat="1" ht="15" customHeight="1">
      <c r="A293" s="714" t="s">
        <v>409</v>
      </c>
      <c r="B293" s="715"/>
      <c r="C293" s="715"/>
      <c r="D293" s="715" t="s">
        <v>832</v>
      </c>
      <c r="E293" s="715"/>
      <c r="F293" s="715"/>
      <c r="G293" s="715"/>
      <c r="H293" s="715"/>
      <c r="I293" s="715"/>
      <c r="J293" s="715"/>
      <c r="K293" s="715"/>
      <c r="L293" s="715"/>
      <c r="M293" s="715"/>
      <c r="N293" s="715"/>
      <c r="O293" s="715"/>
      <c r="P293" s="715"/>
      <c r="Q293" s="715"/>
      <c r="R293" s="715"/>
      <c r="S293" s="715"/>
      <c r="T293" s="716"/>
      <c r="U293" s="446" t="s">
        <v>833</v>
      </c>
      <c r="V293" s="711" t="s">
        <v>835</v>
      </c>
      <c r="W293" s="712"/>
      <c r="X293" s="712"/>
      <c r="Y293" s="713"/>
    </row>
    <row r="294" spans="1:25" s="299" customFormat="1" ht="32.1" customHeight="1">
      <c r="A294" s="815" t="s">
        <v>451</v>
      </c>
      <c r="B294" s="816"/>
      <c r="C294" s="817"/>
      <c r="D294" s="311" t="s">
        <v>792</v>
      </c>
      <c r="E294" s="740" t="s">
        <v>452</v>
      </c>
      <c r="F294" s="741"/>
      <c r="G294" s="741"/>
      <c r="H294" s="741"/>
      <c r="I294" s="741"/>
      <c r="J294" s="741"/>
      <c r="K294" s="741"/>
      <c r="L294" s="741"/>
      <c r="M294" s="741"/>
      <c r="N294" s="741"/>
      <c r="O294" s="741"/>
      <c r="P294" s="741"/>
      <c r="Q294" s="741"/>
      <c r="R294" s="741"/>
      <c r="S294" s="741"/>
      <c r="T294" s="741"/>
      <c r="U294" s="303"/>
      <c r="V294" s="780"/>
      <c r="W294" s="781"/>
      <c r="X294" s="781"/>
      <c r="Y294" s="782"/>
    </row>
    <row r="295" spans="1:25" s="299" customFormat="1" ht="143.25" customHeight="1">
      <c r="A295" s="818"/>
      <c r="B295" s="819"/>
      <c r="C295" s="820"/>
      <c r="D295" s="311" t="s">
        <v>793</v>
      </c>
      <c r="E295" s="740" t="s">
        <v>378</v>
      </c>
      <c r="F295" s="741"/>
      <c r="G295" s="741"/>
      <c r="H295" s="741"/>
      <c r="I295" s="741"/>
      <c r="J295" s="741"/>
      <c r="K295" s="741"/>
      <c r="L295" s="741"/>
      <c r="M295" s="741"/>
      <c r="N295" s="741"/>
      <c r="O295" s="741"/>
      <c r="P295" s="741"/>
      <c r="Q295" s="741"/>
      <c r="R295" s="741"/>
      <c r="S295" s="741"/>
      <c r="T295" s="741"/>
      <c r="U295" s="303"/>
      <c r="V295" s="724"/>
      <c r="W295" s="725"/>
      <c r="X295" s="725"/>
      <c r="Y295" s="726"/>
    </row>
    <row r="296" spans="1:25" ht="22.5" customHeight="1">
      <c r="A296" s="331" t="s">
        <v>402</v>
      </c>
      <c r="B296" s="364"/>
      <c r="C296" s="333"/>
      <c r="D296" s="334"/>
      <c r="E296" s="334" t="s">
        <v>453</v>
      </c>
      <c r="F296" s="334"/>
      <c r="G296" s="334"/>
      <c r="H296" s="334"/>
      <c r="I296" s="334"/>
      <c r="J296" s="334"/>
      <c r="K296" s="365" t="s">
        <v>456</v>
      </c>
      <c r="L296" s="366">
        <f>SUM(L14:L69,L101,L117:L219,L225:L233,L240:L292)</f>
        <v>0</v>
      </c>
      <c r="M296" s="448" t="s">
        <v>794</v>
      </c>
      <c r="N296" s="752">
        <f>L296/41</f>
        <v>0</v>
      </c>
      <c r="O296" s="752"/>
      <c r="P296" s="334"/>
      <c r="Q296" s="482"/>
      <c r="R296" s="365" t="s">
        <v>454</v>
      </c>
      <c r="S296" s="366">
        <f>SUM(R14:R69,R101,R117:R219,R225:R233,R240:R292)</f>
        <v>0</v>
      </c>
      <c r="T296" s="338"/>
      <c r="U296" s="380"/>
      <c r="V296" s="358"/>
      <c r="W296" s="366">
        <f>SUM(V14:V69,V101,V117:V219,V225:V233,V240:V292)</f>
        <v>0</v>
      </c>
      <c r="X296" s="334" t="s">
        <v>455</v>
      </c>
      <c r="Y296" s="449">
        <f>SUM(X14:X69,X101,X117:X219,X225:X233,X240:X292)</f>
        <v>137</v>
      </c>
    </row>
    <row r="297" spans="1:25" ht="22.5" customHeight="1">
      <c r="A297" s="331" t="s">
        <v>402</v>
      </c>
      <c r="B297" s="364"/>
      <c r="C297" s="333"/>
      <c r="D297" s="334"/>
      <c r="E297" s="334" t="s">
        <v>453</v>
      </c>
      <c r="F297" s="334"/>
      <c r="G297" s="334"/>
      <c r="H297" s="334"/>
      <c r="I297" s="334"/>
      <c r="J297" s="334"/>
      <c r="K297" s="365" t="s">
        <v>457</v>
      </c>
      <c r="L297" s="366">
        <f>SUM(L14:L59,L93,L107:L204,L222:L225,L236:L292)</f>
        <v>0</v>
      </c>
      <c r="M297" s="448" t="s">
        <v>795</v>
      </c>
      <c r="N297" s="752">
        <f>L297/41</f>
        <v>0</v>
      </c>
      <c r="O297" s="752"/>
      <c r="P297" s="334"/>
      <c r="Q297" s="482"/>
      <c r="R297" s="365" t="s">
        <v>454</v>
      </c>
      <c r="S297" s="366">
        <f>SUM(R14:R59,R93,R107:R204,R222:R225,R236:R293)</f>
        <v>0</v>
      </c>
      <c r="T297" s="338"/>
      <c r="U297" s="380"/>
      <c r="V297" s="358"/>
      <c r="W297" s="366">
        <f>SUM(V14:V59,V93,V107:V204,V222:V225,V236:V292)</f>
        <v>0</v>
      </c>
      <c r="X297" s="334" t="s">
        <v>455</v>
      </c>
      <c r="Y297" s="449">
        <f>SUM(X14:X59,X93,X107:X204,X222:X225,X236:X292)</f>
        <v>136</v>
      </c>
    </row>
    <row r="298" spans="1:25" ht="30" customHeight="1">
      <c r="A298" s="367"/>
      <c r="B298" s="368"/>
      <c r="C298" s="369"/>
      <c r="D298" s="370"/>
      <c r="E298" s="370"/>
      <c r="F298" s="370"/>
      <c r="G298" s="370"/>
      <c r="H298" s="370"/>
      <c r="I298" s="370"/>
      <c r="J298" s="370"/>
      <c r="K298" s="371"/>
      <c r="L298" s="370"/>
      <c r="M298" s="372"/>
      <c r="N298" s="373"/>
      <c r="O298" s="373"/>
      <c r="P298" s="370"/>
      <c r="Q298" s="483"/>
      <c r="R298" s="374"/>
      <c r="S298" s="375"/>
      <c r="T298" s="370"/>
      <c r="U298" s="301"/>
      <c r="V298" s="301"/>
      <c r="W298" s="376"/>
      <c r="X298" s="370"/>
      <c r="Y298" s="376"/>
    </row>
  </sheetData>
  <mergeCells count="486">
    <mergeCell ref="A67:C67"/>
    <mergeCell ref="A66:C66"/>
    <mergeCell ref="A65:C65"/>
    <mergeCell ref="A115:C115"/>
    <mergeCell ref="D115:T115"/>
    <mergeCell ref="V115:Y115"/>
    <mergeCell ref="A64:C64"/>
    <mergeCell ref="V83:Y83"/>
    <mergeCell ref="V82:Y82"/>
    <mergeCell ref="V81:Y81"/>
    <mergeCell ref="V80:Y80"/>
    <mergeCell ref="V79:Y79"/>
    <mergeCell ref="V78:Y78"/>
    <mergeCell ref="V77:Y77"/>
    <mergeCell ref="V76:Y76"/>
    <mergeCell ref="V71:Y75"/>
    <mergeCell ref="E111:T111"/>
    <mergeCell ref="A103:C105"/>
    <mergeCell ref="A106:C106"/>
    <mergeCell ref="E92:T92"/>
    <mergeCell ref="A95:C97"/>
    <mergeCell ref="V98:Y99"/>
    <mergeCell ref="A84:C84"/>
    <mergeCell ref="D102:T102"/>
    <mergeCell ref="A170:C170"/>
    <mergeCell ref="A179:C180"/>
    <mergeCell ref="V127:Y127"/>
    <mergeCell ref="A123:C123"/>
    <mergeCell ref="A100:C100"/>
    <mergeCell ref="E100:T100"/>
    <mergeCell ref="V100:Y100"/>
    <mergeCell ref="D123:T123"/>
    <mergeCell ref="E130:T130"/>
    <mergeCell ref="A168:C168"/>
    <mergeCell ref="E131:T131"/>
    <mergeCell ref="E168:T168"/>
    <mergeCell ref="E172:T172"/>
    <mergeCell ref="E157:T157"/>
    <mergeCell ref="E180:T180"/>
    <mergeCell ref="A154:C154"/>
    <mergeCell ref="A139:C139"/>
    <mergeCell ref="A153:C153"/>
    <mergeCell ref="A133:C133"/>
    <mergeCell ref="D133:T133"/>
    <mergeCell ref="V133:Y133"/>
    <mergeCell ref="V123:Y123"/>
    <mergeCell ref="A200:C203"/>
    <mergeCell ref="A221:C221"/>
    <mergeCell ref="V157:Y166"/>
    <mergeCell ref="V108:Y108"/>
    <mergeCell ref="V118:Y118"/>
    <mergeCell ref="E113:T113"/>
    <mergeCell ref="A124:C124"/>
    <mergeCell ref="V139:Y139"/>
    <mergeCell ref="A152:C152"/>
    <mergeCell ref="E211:T214"/>
    <mergeCell ref="A109:C114"/>
    <mergeCell ref="A136:C137"/>
    <mergeCell ref="V221:Y221"/>
    <mergeCell ref="V200:Y203"/>
    <mergeCell ref="V211:Y217"/>
    <mergeCell ref="U211:U214"/>
    <mergeCell ref="A149:C149"/>
    <mergeCell ref="V130:Y132"/>
    <mergeCell ref="A135:C135"/>
    <mergeCell ref="A134:C134"/>
    <mergeCell ref="A132:C132"/>
    <mergeCell ref="A131:C131"/>
    <mergeCell ref="A130:C130"/>
    <mergeCell ref="E124:T124"/>
    <mergeCell ref="V40:Y41"/>
    <mergeCell ref="V135:Y135"/>
    <mergeCell ref="A199:C199"/>
    <mergeCell ref="D199:T199"/>
    <mergeCell ref="V199:Y199"/>
    <mergeCell ref="E28:T28"/>
    <mergeCell ref="E27:T27"/>
    <mergeCell ref="A70:C70"/>
    <mergeCell ref="D70:T70"/>
    <mergeCell ref="A32:C32"/>
    <mergeCell ref="D32:T32"/>
    <mergeCell ref="E96:T96"/>
    <mergeCell ref="E95:T95"/>
    <mergeCell ref="V32:Y32"/>
    <mergeCell ref="D39:T39"/>
    <mergeCell ref="A39:C39"/>
    <mergeCell ref="V39:Y39"/>
    <mergeCell ref="A44:C44"/>
    <mergeCell ref="D44:T44"/>
    <mergeCell ref="V44:Y44"/>
    <mergeCell ref="A188:C195"/>
    <mergeCell ref="V65:Y67"/>
    <mergeCell ref="V95:Y97"/>
    <mergeCell ref="A150:C150"/>
    <mergeCell ref="E45:T45"/>
    <mergeCell ref="A94:C94"/>
    <mergeCell ref="A7:Y7"/>
    <mergeCell ref="A206:C210"/>
    <mergeCell ref="A71:C74"/>
    <mergeCell ref="A75:C76"/>
    <mergeCell ref="D85:D90"/>
    <mergeCell ref="D77:D83"/>
    <mergeCell ref="V170:Y170"/>
    <mergeCell ref="A175:C175"/>
    <mergeCell ref="D175:T175"/>
    <mergeCell ref="V175:Y175"/>
    <mergeCell ref="A178:C178"/>
    <mergeCell ref="D178:T178"/>
    <mergeCell ref="V178:Y178"/>
    <mergeCell ref="A187:C187"/>
    <mergeCell ref="D187:T187"/>
    <mergeCell ref="V187:Y187"/>
    <mergeCell ref="E26:T26"/>
    <mergeCell ref="A196:C197"/>
    <mergeCell ref="V34:Y36"/>
    <mergeCell ref="E34:T34"/>
    <mergeCell ref="E35:T35"/>
    <mergeCell ref="E36:T36"/>
    <mergeCell ref="V156:Y156"/>
    <mergeCell ref="V42:Y42"/>
    <mergeCell ref="A223:C223"/>
    <mergeCell ref="A224:C224"/>
    <mergeCell ref="E179:T179"/>
    <mergeCell ref="A116:C116"/>
    <mergeCell ref="A98:C99"/>
    <mergeCell ref="E99:T99"/>
    <mergeCell ref="A157:C166"/>
    <mergeCell ref="A156:C156"/>
    <mergeCell ref="D156:T156"/>
    <mergeCell ref="E103:T103"/>
    <mergeCell ref="E106:T106"/>
    <mergeCell ref="E98:T98"/>
    <mergeCell ref="E158:T158"/>
    <mergeCell ref="A127:C127"/>
    <mergeCell ref="E127:T127"/>
    <mergeCell ref="E153:T153"/>
    <mergeCell ref="E140:T140"/>
    <mergeCell ref="A119:C121"/>
    <mergeCell ref="E114:T114"/>
    <mergeCell ref="E109:T109"/>
    <mergeCell ref="A118:C118"/>
    <mergeCell ref="D118:T118"/>
    <mergeCell ref="E49:T49"/>
    <mergeCell ref="E194:T194"/>
    <mergeCell ref="E120:T120"/>
    <mergeCell ref="V70:Y70"/>
    <mergeCell ref="A77:C83"/>
    <mergeCell ref="V103:Y105"/>
    <mergeCell ref="V106:Y106"/>
    <mergeCell ref="E104:T104"/>
    <mergeCell ref="E105:T105"/>
    <mergeCell ref="E97:T97"/>
    <mergeCell ref="A167:C167"/>
    <mergeCell ref="D167:T167"/>
    <mergeCell ref="V124:Y124"/>
    <mergeCell ref="V119:Y121"/>
    <mergeCell ref="A108:C108"/>
    <mergeCell ref="D108:T108"/>
    <mergeCell ref="E154:T154"/>
    <mergeCell ref="E137:T137"/>
    <mergeCell ref="E136:T136"/>
    <mergeCell ref="E135:T135"/>
    <mergeCell ref="E149:T149"/>
    <mergeCell ref="A143:C143"/>
    <mergeCell ref="D152:T152"/>
    <mergeCell ref="D143:T143"/>
    <mergeCell ref="V61:Y62"/>
    <mergeCell ref="E61:T61"/>
    <mergeCell ref="E76:T76"/>
    <mergeCell ref="E68:T68"/>
    <mergeCell ref="E74:T74"/>
    <mergeCell ref="E85:T90"/>
    <mergeCell ref="E91:T91"/>
    <mergeCell ref="V109:Y114"/>
    <mergeCell ref="V116:Y116"/>
    <mergeCell ref="E112:T112"/>
    <mergeCell ref="E110:T110"/>
    <mergeCell ref="V68:Y68"/>
    <mergeCell ref="E116:T116"/>
    <mergeCell ref="D64:T64"/>
    <mergeCell ref="V64:Y64"/>
    <mergeCell ref="D84:T84"/>
    <mergeCell ref="V84:Y84"/>
    <mergeCell ref="V152:Y152"/>
    <mergeCell ref="D126:T126"/>
    <mergeCell ref="E119:T119"/>
    <mergeCell ref="V134:Y134"/>
    <mergeCell ref="E150:T150"/>
    <mergeCell ref="E141:T141"/>
    <mergeCell ref="D139:T139"/>
    <mergeCell ref="E132:T132"/>
    <mergeCell ref="E134:T134"/>
    <mergeCell ref="V149:Y149"/>
    <mergeCell ref="V136:Y137"/>
    <mergeCell ref="V126:Y126"/>
    <mergeCell ref="E121:T121"/>
    <mergeCell ref="A63:C63"/>
    <mergeCell ref="A61:C62"/>
    <mergeCell ref="V94:Y94"/>
    <mergeCell ref="V102:Y102"/>
    <mergeCell ref="A1:Y1"/>
    <mergeCell ref="A16:C23"/>
    <mergeCell ref="V15:Y15"/>
    <mergeCell ref="E23:T23"/>
    <mergeCell ref="E21:T21"/>
    <mergeCell ref="V33:Y33"/>
    <mergeCell ref="E19:T19"/>
    <mergeCell ref="E20:T20"/>
    <mergeCell ref="E18:T18"/>
    <mergeCell ref="E16:T16"/>
    <mergeCell ref="E17:T17"/>
    <mergeCell ref="V16:Y23"/>
    <mergeCell ref="E22:T22"/>
    <mergeCell ref="E33:T33"/>
    <mergeCell ref="A33:C36"/>
    <mergeCell ref="A3:Y3"/>
    <mergeCell ref="A4:Y4"/>
    <mergeCell ref="A5:Y5"/>
    <mergeCell ref="A8:Y8"/>
    <mergeCell ref="E63:T63"/>
    <mergeCell ref="A10:Y10"/>
    <mergeCell ref="A11:Y11"/>
    <mergeCell ref="A6:Y6"/>
    <mergeCell ref="A15:C15"/>
    <mergeCell ref="D15:T15"/>
    <mergeCell ref="A129:C129"/>
    <mergeCell ref="D129:T129"/>
    <mergeCell ref="A126:C126"/>
    <mergeCell ref="E42:T42"/>
    <mergeCell ref="E41:T41"/>
    <mergeCell ref="E40:T40"/>
    <mergeCell ref="A40:C41"/>
    <mergeCell ref="A42:C42"/>
    <mergeCell ref="A26:C29"/>
    <mergeCell ref="A102:C102"/>
    <mergeCell ref="E72:T72"/>
    <mergeCell ref="A85:C92"/>
    <mergeCell ref="D94:T94"/>
    <mergeCell ref="E62:T62"/>
    <mergeCell ref="A45:C46"/>
    <mergeCell ref="A57:C58"/>
    <mergeCell ref="A48:C48"/>
    <mergeCell ref="D48:T48"/>
    <mergeCell ref="A56:C56"/>
    <mergeCell ref="A60:C60"/>
    <mergeCell ref="D60:T60"/>
    <mergeCell ref="E58:T58"/>
    <mergeCell ref="A49:C54"/>
    <mergeCell ref="A279:C279"/>
    <mergeCell ref="A266:C266"/>
    <mergeCell ref="D266:T266"/>
    <mergeCell ref="E217:T217"/>
    <mergeCell ref="E216:T216"/>
    <mergeCell ref="A211:C217"/>
    <mergeCell ref="A235:C235"/>
    <mergeCell ref="A227:C227"/>
    <mergeCell ref="D211:D214"/>
    <mergeCell ref="E242:T242"/>
    <mergeCell ref="E267:T267"/>
    <mergeCell ref="A267:C268"/>
    <mergeCell ref="E277:T277"/>
    <mergeCell ref="E276:T276"/>
    <mergeCell ref="A276:C276"/>
    <mergeCell ref="A263:C264"/>
    <mergeCell ref="E252:T252"/>
    <mergeCell ref="E215:T215"/>
    <mergeCell ref="E251:T251"/>
    <mergeCell ref="A68:C68"/>
    <mergeCell ref="A220:C220"/>
    <mergeCell ref="D220:T220"/>
    <mergeCell ref="A226:C226"/>
    <mergeCell ref="D226:T226"/>
    <mergeCell ref="A274:C275"/>
    <mergeCell ref="E268:T268"/>
    <mergeCell ref="A270:C270"/>
    <mergeCell ref="D273:T273"/>
    <mergeCell ref="E221:T221"/>
    <mergeCell ref="E275:T275"/>
    <mergeCell ref="E235:T235"/>
    <mergeCell ref="A237:C237"/>
    <mergeCell ref="E274:T274"/>
    <mergeCell ref="A262:C262"/>
    <mergeCell ref="D262:T262"/>
    <mergeCell ref="E228:T228"/>
    <mergeCell ref="E227:T227"/>
    <mergeCell ref="V294:Y295"/>
    <mergeCell ref="V290:Y291"/>
    <mergeCell ref="V280:Y280"/>
    <mergeCell ref="E283:T283"/>
    <mergeCell ref="A280:C280"/>
    <mergeCell ref="E280:T280"/>
    <mergeCell ref="A283:C284"/>
    <mergeCell ref="V283:Y284"/>
    <mergeCell ref="E294:T294"/>
    <mergeCell ref="V287:Y287"/>
    <mergeCell ref="E287:T287"/>
    <mergeCell ref="E290:T290"/>
    <mergeCell ref="E284:T284"/>
    <mergeCell ref="A290:C291"/>
    <mergeCell ref="A287:C287"/>
    <mergeCell ref="E295:T295"/>
    <mergeCell ref="A294:C295"/>
    <mergeCell ref="V282:Y282"/>
    <mergeCell ref="A289:C289"/>
    <mergeCell ref="D289:T289"/>
    <mergeCell ref="V286:Y286"/>
    <mergeCell ref="D279:T279"/>
    <mergeCell ref="V143:Y143"/>
    <mergeCell ref="A144:C148"/>
    <mergeCell ref="E144:T148"/>
    <mergeCell ref="U144:U148"/>
    <mergeCell ref="A247:C247"/>
    <mergeCell ref="D234:T234"/>
    <mergeCell ref="E188:T188"/>
    <mergeCell ref="V153:Y153"/>
    <mergeCell ref="E183:T183"/>
    <mergeCell ref="A176:C176"/>
    <mergeCell ref="E181:T181"/>
    <mergeCell ref="E182:T182"/>
    <mergeCell ref="A171:C173"/>
    <mergeCell ref="V179:Y180"/>
    <mergeCell ref="V188:Y188"/>
    <mergeCell ref="E197:T197"/>
    <mergeCell ref="V227:Y230"/>
    <mergeCell ref="A238:C238"/>
    <mergeCell ref="U189:U192"/>
    <mergeCell ref="A183:C183"/>
    <mergeCell ref="V154:Y154"/>
    <mergeCell ref="V150:Y150"/>
    <mergeCell ref="D223:T223"/>
    <mergeCell ref="A277:C277"/>
    <mergeCell ref="V258:Y260"/>
    <mergeCell ref="E243:T243"/>
    <mergeCell ref="E238:T238"/>
    <mergeCell ref="E229:T229"/>
    <mergeCell ref="A258:C260"/>
    <mergeCell ref="A255:C255"/>
    <mergeCell ref="V273:Y273"/>
    <mergeCell ref="A229:C229"/>
    <mergeCell ref="A230:C230"/>
    <mergeCell ref="A234:C234"/>
    <mergeCell ref="E230:T230"/>
    <mergeCell ref="V223:Y223"/>
    <mergeCell ref="D270:T270"/>
    <mergeCell ref="V270:Y270"/>
    <mergeCell ref="E258:T258"/>
    <mergeCell ref="E263:T263"/>
    <mergeCell ref="V277:Y277"/>
    <mergeCell ref="V247:Y247"/>
    <mergeCell ref="A242:C243"/>
    <mergeCell ref="V271:Y271"/>
    <mergeCell ref="A271:C271"/>
    <mergeCell ref="E250:T250"/>
    <mergeCell ref="E255:T255"/>
    <mergeCell ref="A249:C249"/>
    <mergeCell ref="D249:T249"/>
    <mergeCell ref="V249:Y249"/>
    <mergeCell ref="A254:C254"/>
    <mergeCell ref="D254:T254"/>
    <mergeCell ref="V254:Y254"/>
    <mergeCell ref="E260:T260"/>
    <mergeCell ref="E259:T259"/>
    <mergeCell ref="V263:Y264"/>
    <mergeCell ref="V255:Y255"/>
    <mergeCell ref="E264:T264"/>
    <mergeCell ref="V262:Y262"/>
    <mergeCell ref="V129:Y129"/>
    <mergeCell ref="V45:Y46"/>
    <mergeCell ref="E46:T46"/>
    <mergeCell ref="V49:Y54"/>
    <mergeCell ref="E50:T50"/>
    <mergeCell ref="E51:T51"/>
    <mergeCell ref="V48:Y48"/>
    <mergeCell ref="V56:Y56"/>
    <mergeCell ref="V60:Y60"/>
    <mergeCell ref="E54:T54"/>
    <mergeCell ref="E52:T52"/>
    <mergeCell ref="E57:T57"/>
    <mergeCell ref="V57:Y58"/>
    <mergeCell ref="E53:T53"/>
    <mergeCell ref="D56:T56"/>
    <mergeCell ref="V85:Y92"/>
    <mergeCell ref="E73:T73"/>
    <mergeCell ref="E75:T75"/>
    <mergeCell ref="E71:T71"/>
    <mergeCell ref="E67:T67"/>
    <mergeCell ref="E65:T65"/>
    <mergeCell ref="U77:U83"/>
    <mergeCell ref="V63:Y63"/>
    <mergeCell ref="E66:T66"/>
    <mergeCell ref="V140:Y141"/>
    <mergeCell ref="A205:C205"/>
    <mergeCell ref="D205:T205"/>
    <mergeCell ref="V205:Y205"/>
    <mergeCell ref="V144:Y148"/>
    <mergeCell ref="A273:C273"/>
    <mergeCell ref="V206:Y210"/>
    <mergeCell ref="V274:Y275"/>
    <mergeCell ref="E176:T176"/>
    <mergeCell ref="E171:T171"/>
    <mergeCell ref="D170:T170"/>
    <mergeCell ref="E163:T166"/>
    <mergeCell ref="D163:D166"/>
    <mergeCell ref="E161:T161"/>
    <mergeCell ref="E173:T173"/>
    <mergeCell ref="V171:Y173"/>
    <mergeCell ref="V167:Y167"/>
    <mergeCell ref="U206:U210"/>
    <mergeCell ref="E271:T271"/>
    <mergeCell ref="E189:T192"/>
    <mergeCell ref="E193:T193"/>
    <mergeCell ref="V168:Y168"/>
    <mergeCell ref="V176:Y176"/>
    <mergeCell ref="U163:U166"/>
    <mergeCell ref="E160:T160"/>
    <mergeCell ref="N296:O296"/>
    <mergeCell ref="N297:O297"/>
    <mergeCell ref="U85:U90"/>
    <mergeCell ref="A293:C293"/>
    <mergeCell ref="D293:T293"/>
    <mergeCell ref="V293:Y293"/>
    <mergeCell ref="V238:Y238"/>
    <mergeCell ref="V276:Y276"/>
    <mergeCell ref="V289:Y289"/>
    <mergeCell ref="A286:C286"/>
    <mergeCell ref="D286:T286"/>
    <mergeCell ref="V267:Y268"/>
    <mergeCell ref="E247:T247"/>
    <mergeCell ref="A250:C252"/>
    <mergeCell ref="V250:Y252"/>
    <mergeCell ref="A257:C257"/>
    <mergeCell ref="D257:T257"/>
    <mergeCell ref="V257:Y257"/>
    <mergeCell ref="A228:C228"/>
    <mergeCell ref="A184:C184"/>
    <mergeCell ref="A185:C185"/>
    <mergeCell ref="E291:T291"/>
    <mergeCell ref="A140:C141"/>
    <mergeCell ref="E200:T200"/>
    <mergeCell ref="A9:Y9"/>
    <mergeCell ref="V266:Y266"/>
    <mergeCell ref="A25:C25"/>
    <mergeCell ref="D25:T25"/>
    <mergeCell ref="V25:Y25"/>
    <mergeCell ref="E224:T224"/>
    <mergeCell ref="V224:Y224"/>
    <mergeCell ref="V237:Y237"/>
    <mergeCell ref="V235:Y235"/>
    <mergeCell ref="E184:T184"/>
    <mergeCell ref="E185:T185"/>
    <mergeCell ref="E196:T196"/>
    <mergeCell ref="V189:Y195"/>
    <mergeCell ref="E201:T201"/>
    <mergeCell ref="E202:T202"/>
    <mergeCell ref="E203:T203"/>
    <mergeCell ref="V196:Y197"/>
    <mergeCell ref="E195:T195"/>
    <mergeCell ref="V26:Y29"/>
    <mergeCell ref="V234:Y234"/>
    <mergeCell ref="D237:T237"/>
    <mergeCell ref="E29:T29"/>
    <mergeCell ref="E77:T83"/>
    <mergeCell ref="A12:Y12"/>
    <mergeCell ref="V279:Y279"/>
    <mergeCell ref="A282:C282"/>
    <mergeCell ref="D282:T282"/>
    <mergeCell ref="E159:T159"/>
    <mergeCell ref="E162:T162"/>
    <mergeCell ref="A181:C181"/>
    <mergeCell ref="V181:Y181"/>
    <mergeCell ref="V182:Y182"/>
    <mergeCell ref="V183:Y183"/>
    <mergeCell ref="V184:Y184"/>
    <mergeCell ref="V185:Y185"/>
    <mergeCell ref="A182:C182"/>
    <mergeCell ref="A241:C241"/>
    <mergeCell ref="D241:T241"/>
    <mergeCell ref="V241:Y241"/>
    <mergeCell ref="A246:C246"/>
    <mergeCell ref="D246:T246"/>
    <mergeCell ref="V246:Y246"/>
    <mergeCell ref="V242:Y243"/>
    <mergeCell ref="D206:D210"/>
    <mergeCell ref="E206:T210"/>
    <mergeCell ref="V220:Y220"/>
    <mergeCell ref="V226:Y226"/>
  </mergeCells>
  <phoneticPr fontId="2"/>
  <printOptions horizontalCentered="1"/>
  <pageMargins left="0.25" right="0.25" top="0.75" bottom="0.75" header="0.3" footer="0.3"/>
  <pageSetup paperSize="9" fitToHeight="0" orientation="portrait" horizontalDpi="300" verticalDpi="300" r:id="rId1"/>
  <headerFooter>
    <oddFooter>&amp;R　　　　　　　&amp;A（&amp;P/&amp;N）</oddFooter>
  </headerFooter>
  <rowBreaks count="10" manualBreakCount="10">
    <brk id="23" max="24" man="1"/>
    <brk id="42" max="24" man="1"/>
    <brk id="63" max="24" man="1"/>
    <brk id="83" max="24" man="1"/>
    <brk id="100" max="24" man="1"/>
    <brk id="114" max="24" man="1"/>
    <brk id="132" max="24" man="1"/>
    <brk id="166" max="24" man="1"/>
    <brk id="268" max="24" man="1"/>
    <brk id="287" max="24"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83"/>
  <sheetViews>
    <sheetView view="pageBreakPreview" zoomScale="98" zoomScaleNormal="100" zoomScaleSheetLayoutView="98" workbookViewId="0">
      <selection sqref="A1:W1"/>
    </sheetView>
  </sheetViews>
  <sheetFormatPr defaultRowHeight="18.75" customHeight="1"/>
  <cols>
    <col min="1" max="6" width="3.625" style="395" customWidth="1"/>
    <col min="7" max="22" width="3.625" style="396" customWidth="1"/>
    <col min="23" max="23" width="10.25" style="396" customWidth="1"/>
    <col min="24" max="24" width="3.625" style="394" customWidth="1"/>
    <col min="25" max="16384" width="9" style="394"/>
  </cols>
  <sheetData>
    <row r="1" spans="1:23" ht="21" customHeight="1">
      <c r="A1" s="981" t="s">
        <v>70</v>
      </c>
      <c r="B1" s="982"/>
      <c r="C1" s="982"/>
      <c r="D1" s="982"/>
      <c r="E1" s="982"/>
      <c r="F1" s="982"/>
      <c r="G1" s="982"/>
      <c r="H1" s="982"/>
      <c r="I1" s="982"/>
      <c r="J1" s="982"/>
      <c r="K1" s="982"/>
      <c r="L1" s="982"/>
      <c r="M1" s="982"/>
      <c r="N1" s="982"/>
      <c r="O1" s="982"/>
      <c r="P1" s="982"/>
      <c r="Q1" s="982"/>
      <c r="R1" s="982"/>
      <c r="S1" s="982"/>
      <c r="T1" s="982"/>
      <c r="U1" s="982"/>
      <c r="V1" s="982"/>
      <c r="W1" s="982"/>
    </row>
    <row r="2" spans="1:23" s="382" customFormat="1" ht="45" customHeight="1">
      <c r="A2" s="983" t="s">
        <v>467</v>
      </c>
      <c r="B2" s="983"/>
      <c r="C2" s="983"/>
      <c r="D2" s="983"/>
      <c r="E2" s="983"/>
      <c r="F2" s="983"/>
      <c r="G2" s="983"/>
      <c r="H2" s="983"/>
      <c r="I2" s="983"/>
      <c r="J2" s="983"/>
      <c r="K2" s="983"/>
      <c r="L2" s="983"/>
      <c r="M2" s="983"/>
      <c r="N2" s="983"/>
      <c r="O2" s="983"/>
      <c r="P2" s="983"/>
      <c r="Q2" s="983"/>
      <c r="R2" s="983"/>
      <c r="S2" s="983"/>
      <c r="T2" s="983"/>
      <c r="U2" s="983"/>
      <c r="V2" s="983"/>
      <c r="W2" s="983"/>
    </row>
    <row r="3" spans="1:23" s="382" customFormat="1" ht="15" customHeight="1">
      <c r="A3" s="984" t="s">
        <v>468</v>
      </c>
      <c r="B3" s="984"/>
      <c r="C3" s="984"/>
      <c r="D3" s="984"/>
      <c r="E3" s="984"/>
      <c r="F3" s="984"/>
      <c r="G3" s="984"/>
      <c r="H3" s="984"/>
      <c r="I3" s="984"/>
      <c r="J3" s="984"/>
      <c r="K3" s="984"/>
      <c r="L3" s="984"/>
      <c r="M3" s="984"/>
      <c r="N3" s="984"/>
      <c r="O3" s="984"/>
      <c r="P3" s="984"/>
      <c r="Q3" s="984"/>
      <c r="R3" s="984"/>
      <c r="S3" s="984"/>
      <c r="T3" s="984"/>
      <c r="U3" s="984"/>
      <c r="V3" s="984"/>
    </row>
    <row r="4" spans="1:23" s="383" customFormat="1" ht="30" customHeight="1">
      <c r="A4" s="985" t="s">
        <v>631</v>
      </c>
      <c r="B4" s="985"/>
      <c r="C4" s="985"/>
      <c r="D4" s="985"/>
      <c r="E4" s="985"/>
      <c r="F4" s="985"/>
      <c r="G4" s="985"/>
      <c r="H4" s="985"/>
      <c r="I4" s="985"/>
      <c r="J4" s="985"/>
      <c r="K4" s="985"/>
      <c r="L4" s="985"/>
      <c r="M4" s="985"/>
      <c r="N4" s="985"/>
      <c r="O4" s="985"/>
      <c r="P4" s="985"/>
      <c r="Q4" s="985"/>
      <c r="R4" s="985"/>
      <c r="S4" s="985"/>
      <c r="T4" s="985"/>
      <c r="U4" s="985"/>
      <c r="V4" s="985"/>
      <c r="W4" s="985"/>
    </row>
    <row r="5" spans="1:23" s="383" customFormat="1" ht="45" customHeight="1">
      <c r="A5" s="985" t="s">
        <v>469</v>
      </c>
      <c r="B5" s="985"/>
      <c r="C5" s="985"/>
      <c r="D5" s="985"/>
      <c r="E5" s="985"/>
      <c r="F5" s="985"/>
      <c r="G5" s="985"/>
      <c r="H5" s="985"/>
      <c r="I5" s="985"/>
      <c r="J5" s="985"/>
      <c r="K5" s="985"/>
      <c r="L5" s="985"/>
      <c r="M5" s="985"/>
      <c r="N5" s="985"/>
      <c r="O5" s="985"/>
      <c r="P5" s="985"/>
      <c r="Q5" s="985"/>
      <c r="R5" s="985"/>
      <c r="S5" s="985"/>
      <c r="T5" s="985"/>
      <c r="U5" s="985"/>
      <c r="V5" s="985"/>
      <c r="W5" s="985"/>
    </row>
    <row r="6" spans="1:23" ht="21" customHeight="1"/>
    <row r="7" spans="1:23" s="387" customFormat="1" ht="14.25" customHeight="1">
      <c r="A7" s="929" t="s">
        <v>60</v>
      </c>
      <c r="B7" s="929"/>
      <c r="C7" s="929"/>
      <c r="D7" s="929"/>
      <c r="E7" s="385"/>
      <c r="F7" s="930" t="s">
        <v>61</v>
      </c>
      <c r="G7" s="930"/>
      <c r="H7" s="930"/>
      <c r="I7" s="930"/>
      <c r="J7" s="930"/>
      <c r="K7" s="930"/>
      <c r="L7" s="930"/>
      <c r="M7" s="930"/>
      <c r="N7" s="930"/>
      <c r="O7" s="930"/>
      <c r="P7" s="930"/>
      <c r="Q7" s="930"/>
      <c r="R7" s="930"/>
      <c r="S7" s="930"/>
      <c r="T7" s="930"/>
      <c r="U7" s="930"/>
      <c r="V7" s="930"/>
      <c r="W7" s="386" t="s">
        <v>62</v>
      </c>
    </row>
    <row r="8" spans="1:23" s="302" customFormat="1" ht="45" customHeight="1">
      <c r="A8" s="968" t="s">
        <v>470</v>
      </c>
      <c r="B8" s="969"/>
      <c r="C8" s="969"/>
      <c r="D8" s="970"/>
      <c r="E8" s="311">
        <v>1</v>
      </c>
      <c r="F8" s="827" t="s">
        <v>476</v>
      </c>
      <c r="G8" s="827"/>
      <c r="H8" s="827"/>
      <c r="I8" s="827"/>
      <c r="J8" s="827"/>
      <c r="K8" s="827"/>
      <c r="L8" s="827"/>
      <c r="M8" s="827"/>
      <c r="N8" s="827"/>
      <c r="O8" s="827"/>
      <c r="P8" s="827"/>
      <c r="Q8" s="827"/>
      <c r="R8" s="827"/>
      <c r="S8" s="827"/>
      <c r="T8" s="827"/>
      <c r="U8" s="827"/>
      <c r="V8" s="827"/>
      <c r="W8" s="381"/>
    </row>
    <row r="9" spans="1:23" s="302" customFormat="1" ht="30" customHeight="1">
      <c r="A9" s="971"/>
      <c r="B9" s="972"/>
      <c r="C9" s="972"/>
      <c r="D9" s="973"/>
      <c r="E9" s="311">
        <v>2</v>
      </c>
      <c r="F9" s="827" t="s">
        <v>473</v>
      </c>
      <c r="G9" s="827"/>
      <c r="H9" s="827"/>
      <c r="I9" s="827"/>
      <c r="J9" s="827"/>
      <c r="K9" s="827"/>
      <c r="L9" s="827"/>
      <c r="M9" s="827"/>
      <c r="N9" s="827"/>
      <c r="O9" s="827"/>
      <c r="P9" s="827"/>
      <c r="Q9" s="827"/>
      <c r="R9" s="827"/>
      <c r="S9" s="827"/>
      <c r="T9" s="827"/>
      <c r="U9" s="827"/>
      <c r="V9" s="827"/>
      <c r="W9" s="381"/>
    </row>
    <row r="10" spans="1:23" s="302" customFormat="1" ht="45" customHeight="1">
      <c r="A10" s="968" t="s">
        <v>472</v>
      </c>
      <c r="B10" s="969"/>
      <c r="C10" s="969"/>
      <c r="D10" s="970"/>
      <c r="E10" s="388">
        <v>1</v>
      </c>
      <c r="F10" s="967" t="s">
        <v>474</v>
      </c>
      <c r="G10" s="967"/>
      <c r="H10" s="967"/>
      <c r="I10" s="967"/>
      <c r="J10" s="967"/>
      <c r="K10" s="967"/>
      <c r="L10" s="967"/>
      <c r="M10" s="967"/>
      <c r="N10" s="967"/>
      <c r="O10" s="967"/>
      <c r="P10" s="967"/>
      <c r="Q10" s="967"/>
      <c r="R10" s="967"/>
      <c r="S10" s="967"/>
      <c r="T10" s="967"/>
      <c r="U10" s="967"/>
      <c r="V10" s="967"/>
      <c r="W10" s="389"/>
    </row>
    <row r="11" spans="1:23" s="302" customFormat="1" ht="30" customHeight="1">
      <c r="A11" s="971"/>
      <c r="B11" s="972"/>
      <c r="C11" s="972"/>
      <c r="D11" s="973"/>
      <c r="E11" s="388" t="s">
        <v>471</v>
      </c>
      <c r="F11" s="967" t="s">
        <v>475</v>
      </c>
      <c r="G11" s="967"/>
      <c r="H11" s="967"/>
      <c r="I11" s="967"/>
      <c r="J11" s="967"/>
      <c r="K11" s="967"/>
      <c r="L11" s="967"/>
      <c r="M11" s="967"/>
      <c r="N11" s="967"/>
      <c r="O11" s="967"/>
      <c r="P11" s="967"/>
      <c r="Q11" s="967"/>
      <c r="R11" s="967"/>
      <c r="S11" s="967"/>
      <c r="T11" s="967"/>
      <c r="U11" s="967"/>
      <c r="V11" s="967"/>
      <c r="W11" s="381"/>
    </row>
    <row r="12" spans="1:23" s="302" customFormat="1" ht="61.5" customHeight="1">
      <c r="A12" s="974" t="s">
        <v>477</v>
      </c>
      <c r="B12" s="974"/>
      <c r="C12" s="974"/>
      <c r="D12" s="974"/>
      <c r="E12" s="311" t="s">
        <v>643</v>
      </c>
      <c r="F12" s="763" t="s">
        <v>867</v>
      </c>
      <c r="G12" s="763"/>
      <c r="H12" s="763"/>
      <c r="I12" s="763"/>
      <c r="J12" s="763"/>
      <c r="K12" s="763"/>
      <c r="L12" s="763"/>
      <c r="M12" s="763"/>
      <c r="N12" s="763"/>
      <c r="O12" s="763"/>
      <c r="P12" s="763"/>
      <c r="Q12" s="763"/>
      <c r="R12" s="763"/>
      <c r="S12" s="763"/>
      <c r="T12" s="763"/>
      <c r="U12" s="763"/>
      <c r="V12" s="763"/>
      <c r="W12" s="381"/>
    </row>
    <row r="13" spans="1:23" s="399" customFormat="1" ht="15.95" customHeight="1">
      <c r="A13" s="942" t="s">
        <v>478</v>
      </c>
      <c r="B13" s="943"/>
      <c r="C13" s="943"/>
      <c r="D13" s="943"/>
      <c r="E13" s="397">
        <v>1</v>
      </c>
      <c r="F13" s="957" t="s">
        <v>481</v>
      </c>
      <c r="G13" s="958"/>
      <c r="H13" s="958"/>
      <c r="I13" s="958"/>
      <c r="J13" s="958"/>
      <c r="K13" s="958"/>
      <c r="L13" s="958"/>
      <c r="M13" s="958"/>
      <c r="N13" s="958"/>
      <c r="O13" s="958"/>
      <c r="P13" s="958"/>
      <c r="Q13" s="958"/>
      <c r="R13" s="958"/>
      <c r="S13" s="958"/>
      <c r="T13" s="958"/>
      <c r="U13" s="958"/>
      <c r="V13" s="959"/>
      <c r="W13" s="398"/>
    </row>
    <row r="14" spans="1:23" s="399" customFormat="1" ht="30" customHeight="1">
      <c r="A14" s="952"/>
      <c r="B14" s="953"/>
      <c r="C14" s="953"/>
      <c r="D14" s="953"/>
      <c r="E14" s="397">
        <v>2</v>
      </c>
      <c r="F14" s="931" t="s">
        <v>480</v>
      </c>
      <c r="G14" s="931"/>
      <c r="H14" s="931"/>
      <c r="I14" s="931"/>
      <c r="J14" s="931"/>
      <c r="K14" s="931"/>
      <c r="L14" s="931"/>
      <c r="M14" s="931"/>
      <c r="N14" s="931"/>
      <c r="O14" s="931"/>
      <c r="P14" s="931"/>
      <c r="Q14" s="931"/>
      <c r="R14" s="931"/>
      <c r="S14" s="931"/>
      <c r="T14" s="931"/>
      <c r="U14" s="931"/>
      <c r="V14" s="931"/>
      <c r="W14" s="398"/>
    </row>
    <row r="15" spans="1:23" s="399" customFormat="1" ht="30" customHeight="1">
      <c r="A15" s="954"/>
      <c r="B15" s="955"/>
      <c r="C15" s="955"/>
      <c r="D15" s="955"/>
      <c r="E15" s="397">
        <v>3</v>
      </c>
      <c r="F15" s="960" t="s">
        <v>797</v>
      </c>
      <c r="G15" s="961"/>
      <c r="H15" s="961"/>
      <c r="I15" s="961"/>
      <c r="J15" s="961"/>
      <c r="K15" s="961"/>
      <c r="L15" s="961"/>
      <c r="M15" s="961"/>
      <c r="N15" s="961"/>
      <c r="O15" s="961"/>
      <c r="P15" s="961"/>
      <c r="Q15" s="961"/>
      <c r="R15" s="961"/>
      <c r="S15" s="961"/>
      <c r="T15" s="961"/>
      <c r="U15" s="961"/>
      <c r="V15" s="962"/>
      <c r="W15" s="398"/>
    </row>
    <row r="16" spans="1:23" s="399" customFormat="1" ht="15.95" customHeight="1">
      <c r="A16" s="942" t="s">
        <v>479</v>
      </c>
      <c r="B16" s="943"/>
      <c r="C16" s="943"/>
      <c r="D16" s="943"/>
      <c r="E16" s="397">
        <v>1</v>
      </c>
      <c r="F16" s="957" t="s">
        <v>482</v>
      </c>
      <c r="G16" s="958"/>
      <c r="H16" s="958"/>
      <c r="I16" s="958"/>
      <c r="J16" s="958"/>
      <c r="K16" s="958"/>
      <c r="L16" s="958"/>
      <c r="M16" s="958"/>
      <c r="N16" s="958"/>
      <c r="O16" s="958"/>
      <c r="P16" s="958"/>
      <c r="Q16" s="958"/>
      <c r="R16" s="958"/>
      <c r="S16" s="958"/>
      <c r="T16" s="958"/>
      <c r="U16" s="958"/>
      <c r="V16" s="959"/>
      <c r="W16" s="398"/>
    </row>
    <row r="17" spans="1:23" s="399" customFormat="1" ht="30" customHeight="1">
      <c r="A17" s="952"/>
      <c r="B17" s="953"/>
      <c r="C17" s="953"/>
      <c r="D17" s="953"/>
      <c r="E17" s="397">
        <v>2</v>
      </c>
      <c r="F17" s="931" t="s">
        <v>480</v>
      </c>
      <c r="G17" s="931"/>
      <c r="H17" s="931"/>
      <c r="I17" s="931"/>
      <c r="J17" s="931"/>
      <c r="K17" s="931"/>
      <c r="L17" s="931"/>
      <c r="M17" s="931"/>
      <c r="N17" s="931"/>
      <c r="O17" s="931"/>
      <c r="P17" s="931"/>
      <c r="Q17" s="931"/>
      <c r="R17" s="931"/>
      <c r="S17" s="931"/>
      <c r="T17" s="931"/>
      <c r="U17" s="931"/>
      <c r="V17" s="931"/>
      <c r="W17" s="398"/>
    </row>
    <row r="18" spans="1:23" s="399" customFormat="1" ht="30" customHeight="1">
      <c r="A18" s="954"/>
      <c r="B18" s="955"/>
      <c r="C18" s="955"/>
      <c r="D18" s="955"/>
      <c r="E18" s="397">
        <v>3</v>
      </c>
      <c r="F18" s="960" t="s">
        <v>798</v>
      </c>
      <c r="G18" s="961"/>
      <c r="H18" s="961"/>
      <c r="I18" s="961"/>
      <c r="J18" s="961"/>
      <c r="K18" s="961"/>
      <c r="L18" s="961"/>
      <c r="M18" s="961"/>
      <c r="N18" s="961"/>
      <c r="O18" s="961"/>
      <c r="P18" s="961"/>
      <c r="Q18" s="961"/>
      <c r="R18" s="961"/>
      <c r="S18" s="961"/>
      <c r="T18" s="961"/>
      <c r="U18" s="961"/>
      <c r="V18" s="962"/>
      <c r="W18" s="398"/>
    </row>
    <row r="19" spans="1:23" s="387" customFormat="1" ht="14.25" customHeight="1">
      <c r="A19" s="929" t="s">
        <v>60</v>
      </c>
      <c r="B19" s="929"/>
      <c r="C19" s="929"/>
      <c r="D19" s="929"/>
      <c r="E19" s="385"/>
      <c r="F19" s="930" t="s">
        <v>61</v>
      </c>
      <c r="G19" s="930"/>
      <c r="H19" s="930"/>
      <c r="I19" s="930"/>
      <c r="J19" s="930"/>
      <c r="K19" s="930"/>
      <c r="L19" s="930"/>
      <c r="M19" s="930"/>
      <c r="N19" s="930"/>
      <c r="O19" s="930"/>
      <c r="P19" s="930"/>
      <c r="Q19" s="930"/>
      <c r="R19" s="930"/>
      <c r="S19" s="930"/>
      <c r="T19" s="930"/>
      <c r="U19" s="930"/>
      <c r="V19" s="930"/>
      <c r="W19" s="386" t="s">
        <v>62</v>
      </c>
    </row>
    <row r="20" spans="1:23" s="399" customFormat="1" ht="45" customHeight="1">
      <c r="A20" s="942" t="s">
        <v>483</v>
      </c>
      <c r="B20" s="943"/>
      <c r="C20" s="943"/>
      <c r="D20" s="963"/>
      <c r="E20" s="384">
        <v>1</v>
      </c>
      <c r="F20" s="931" t="s">
        <v>868</v>
      </c>
      <c r="G20" s="931"/>
      <c r="H20" s="931"/>
      <c r="I20" s="931"/>
      <c r="J20" s="931"/>
      <c r="K20" s="931"/>
      <c r="L20" s="931"/>
      <c r="M20" s="931"/>
      <c r="N20" s="931"/>
      <c r="O20" s="931"/>
      <c r="P20" s="931"/>
      <c r="Q20" s="931"/>
      <c r="R20" s="931"/>
      <c r="S20" s="931"/>
      <c r="T20" s="931"/>
      <c r="U20" s="931"/>
      <c r="V20" s="931"/>
      <c r="W20" s="398"/>
    </row>
    <row r="21" spans="1:23" s="399" customFormat="1" ht="15" customHeight="1">
      <c r="A21" s="952"/>
      <c r="B21" s="953"/>
      <c r="C21" s="953"/>
      <c r="D21" s="964"/>
      <c r="E21" s="384">
        <v>2</v>
      </c>
      <c r="F21" s="931" t="s">
        <v>487</v>
      </c>
      <c r="G21" s="931"/>
      <c r="H21" s="931"/>
      <c r="I21" s="931"/>
      <c r="J21" s="931"/>
      <c r="K21" s="931"/>
      <c r="L21" s="931"/>
      <c r="M21" s="931"/>
      <c r="N21" s="931"/>
      <c r="O21" s="931"/>
      <c r="P21" s="931"/>
      <c r="Q21" s="931"/>
      <c r="R21" s="931"/>
      <c r="S21" s="931"/>
      <c r="T21" s="931"/>
      <c r="U21" s="931"/>
      <c r="V21" s="931"/>
      <c r="W21" s="398"/>
    </row>
    <row r="22" spans="1:23" s="399" customFormat="1" ht="92.25" customHeight="1">
      <c r="A22" s="989"/>
      <c r="B22" s="990"/>
      <c r="C22" s="990"/>
      <c r="D22" s="991"/>
      <c r="E22" s="384">
        <v>3</v>
      </c>
      <c r="F22" s="931" t="s">
        <v>485</v>
      </c>
      <c r="G22" s="931"/>
      <c r="H22" s="931"/>
      <c r="I22" s="931"/>
      <c r="J22" s="931"/>
      <c r="K22" s="931"/>
      <c r="L22" s="931"/>
      <c r="M22" s="931"/>
      <c r="N22" s="931"/>
      <c r="O22" s="931"/>
      <c r="P22" s="931"/>
      <c r="Q22" s="931"/>
      <c r="R22" s="931"/>
      <c r="S22" s="931"/>
      <c r="T22" s="931"/>
      <c r="U22" s="931"/>
      <c r="V22" s="931"/>
      <c r="W22" s="398"/>
    </row>
    <row r="23" spans="1:23" s="399" customFormat="1" ht="45" customHeight="1">
      <c r="A23" s="989"/>
      <c r="B23" s="990"/>
      <c r="C23" s="990"/>
      <c r="D23" s="991"/>
      <c r="E23" s="384">
        <v>4</v>
      </c>
      <c r="F23" s="931" t="s">
        <v>486</v>
      </c>
      <c r="G23" s="931"/>
      <c r="H23" s="931"/>
      <c r="I23" s="931"/>
      <c r="J23" s="931"/>
      <c r="K23" s="931"/>
      <c r="L23" s="931"/>
      <c r="M23" s="931"/>
      <c r="N23" s="931"/>
      <c r="O23" s="931"/>
      <c r="P23" s="931"/>
      <c r="Q23" s="931"/>
      <c r="R23" s="931"/>
      <c r="S23" s="931"/>
      <c r="T23" s="931"/>
      <c r="U23" s="931"/>
      <c r="V23" s="931"/>
      <c r="W23" s="398"/>
    </row>
    <row r="24" spans="1:23" s="401" customFormat="1" ht="15.95" customHeight="1">
      <c r="A24" s="986"/>
      <c r="B24" s="987"/>
      <c r="C24" s="987"/>
      <c r="D24" s="988"/>
      <c r="E24" s="384">
        <v>5</v>
      </c>
      <c r="F24" s="931" t="s">
        <v>494</v>
      </c>
      <c r="G24" s="931"/>
      <c r="H24" s="931"/>
      <c r="I24" s="931"/>
      <c r="J24" s="931"/>
      <c r="K24" s="931"/>
      <c r="L24" s="931"/>
      <c r="M24" s="931"/>
      <c r="N24" s="931"/>
      <c r="O24" s="931"/>
      <c r="P24" s="931"/>
      <c r="Q24" s="931"/>
      <c r="R24" s="931"/>
      <c r="S24" s="931"/>
      <c r="T24" s="931"/>
      <c r="U24" s="931"/>
      <c r="V24" s="931"/>
      <c r="W24" s="400"/>
    </row>
    <row r="25" spans="1:23" s="399" customFormat="1" ht="15.95" customHeight="1">
      <c r="A25" s="966" t="s">
        <v>488</v>
      </c>
      <c r="B25" s="966"/>
      <c r="C25" s="966"/>
      <c r="D25" s="966"/>
      <c r="E25" s="391">
        <v>1</v>
      </c>
      <c r="F25" s="965" t="s">
        <v>489</v>
      </c>
      <c r="G25" s="965"/>
      <c r="H25" s="965"/>
      <c r="I25" s="965"/>
      <c r="J25" s="965"/>
      <c r="K25" s="965"/>
      <c r="L25" s="965"/>
      <c r="M25" s="965"/>
      <c r="N25" s="965"/>
      <c r="O25" s="965"/>
      <c r="P25" s="965"/>
      <c r="Q25" s="965"/>
      <c r="R25" s="965"/>
      <c r="S25" s="965"/>
      <c r="T25" s="965"/>
      <c r="U25" s="965"/>
      <c r="V25" s="965"/>
      <c r="W25" s="398"/>
    </row>
    <row r="26" spans="1:23" s="399" customFormat="1" ht="15.95" customHeight="1">
      <c r="A26" s="966"/>
      <c r="B26" s="966"/>
      <c r="C26" s="966"/>
      <c r="D26" s="966"/>
      <c r="E26" s="391">
        <v>2</v>
      </c>
      <c r="F26" s="931" t="s">
        <v>490</v>
      </c>
      <c r="G26" s="931"/>
      <c r="H26" s="931"/>
      <c r="I26" s="931"/>
      <c r="J26" s="931"/>
      <c r="K26" s="931"/>
      <c r="L26" s="931"/>
      <c r="M26" s="931"/>
      <c r="N26" s="931"/>
      <c r="O26" s="931"/>
      <c r="P26" s="931"/>
      <c r="Q26" s="931"/>
      <c r="R26" s="931"/>
      <c r="S26" s="931"/>
      <c r="T26" s="931"/>
      <c r="U26" s="931"/>
      <c r="V26" s="931"/>
      <c r="W26" s="398"/>
    </row>
    <row r="27" spans="1:23" s="399" customFormat="1" ht="15.95" customHeight="1">
      <c r="A27" s="911" t="s">
        <v>491</v>
      </c>
      <c r="B27" s="912"/>
      <c r="C27" s="912"/>
      <c r="D27" s="912"/>
      <c r="E27" s="391">
        <v>1</v>
      </c>
      <c r="F27" s="956" t="s">
        <v>495</v>
      </c>
      <c r="G27" s="956"/>
      <c r="H27" s="956"/>
      <c r="I27" s="956"/>
      <c r="J27" s="956"/>
      <c r="K27" s="956"/>
      <c r="L27" s="956"/>
      <c r="M27" s="956"/>
      <c r="N27" s="956"/>
      <c r="O27" s="956"/>
      <c r="P27" s="956"/>
      <c r="Q27" s="956"/>
      <c r="R27" s="956"/>
      <c r="S27" s="956"/>
      <c r="T27" s="956"/>
      <c r="U27" s="956"/>
      <c r="V27" s="956"/>
      <c r="W27" s="398"/>
    </row>
    <row r="28" spans="1:23" s="403" customFormat="1" ht="32.1" customHeight="1">
      <c r="A28" s="903"/>
      <c r="B28" s="904"/>
      <c r="C28" s="904"/>
      <c r="D28" s="904"/>
      <c r="E28" s="391">
        <v>2</v>
      </c>
      <c r="F28" s="966" t="s">
        <v>493</v>
      </c>
      <c r="G28" s="966"/>
      <c r="H28" s="966"/>
      <c r="I28" s="966"/>
      <c r="J28" s="966"/>
      <c r="K28" s="966"/>
      <c r="L28" s="966"/>
      <c r="M28" s="966"/>
      <c r="N28" s="966"/>
      <c r="O28" s="966"/>
      <c r="P28" s="966"/>
      <c r="Q28" s="966"/>
      <c r="R28" s="966"/>
      <c r="S28" s="966"/>
      <c r="T28" s="966"/>
      <c r="U28" s="966"/>
      <c r="V28" s="966"/>
      <c r="W28" s="402"/>
    </row>
    <row r="29" spans="1:23" s="403" customFormat="1" ht="32.1" customHeight="1">
      <c r="A29" s="903"/>
      <c r="B29" s="904"/>
      <c r="C29" s="904"/>
      <c r="D29" s="904"/>
      <c r="E29" s="391">
        <v>3</v>
      </c>
      <c r="F29" s="966" t="s">
        <v>496</v>
      </c>
      <c r="G29" s="966"/>
      <c r="H29" s="966"/>
      <c r="I29" s="966"/>
      <c r="J29" s="966"/>
      <c r="K29" s="966"/>
      <c r="L29" s="966"/>
      <c r="M29" s="966"/>
      <c r="N29" s="966"/>
      <c r="O29" s="966"/>
      <c r="P29" s="966"/>
      <c r="Q29" s="966"/>
      <c r="R29" s="966"/>
      <c r="S29" s="966"/>
      <c r="T29" s="966"/>
      <c r="U29" s="966"/>
      <c r="V29" s="966"/>
      <c r="W29" s="402"/>
    </row>
    <row r="30" spans="1:23" s="399" customFormat="1" ht="15.95" customHeight="1">
      <c r="A30" s="919"/>
      <c r="B30" s="920"/>
      <c r="C30" s="920"/>
      <c r="D30" s="920"/>
      <c r="E30" s="391">
        <v>4</v>
      </c>
      <c r="F30" s="924" t="s">
        <v>492</v>
      </c>
      <c r="G30" s="925"/>
      <c r="H30" s="925"/>
      <c r="I30" s="925"/>
      <c r="J30" s="925"/>
      <c r="K30" s="925"/>
      <c r="L30" s="925"/>
      <c r="M30" s="925"/>
      <c r="N30" s="925"/>
      <c r="O30" s="925"/>
      <c r="P30" s="925"/>
      <c r="Q30" s="925"/>
      <c r="R30" s="925"/>
      <c r="S30" s="925"/>
      <c r="T30" s="925"/>
      <c r="U30" s="925"/>
      <c r="V30" s="926"/>
      <c r="W30" s="398"/>
    </row>
    <row r="31" spans="1:23" s="399" customFormat="1" ht="15.95" customHeight="1">
      <c r="A31" s="911" t="s">
        <v>963</v>
      </c>
      <c r="B31" s="912"/>
      <c r="C31" s="912"/>
      <c r="D31" s="913"/>
      <c r="E31" s="391">
        <v>1</v>
      </c>
      <c r="F31" s="931" t="s">
        <v>517</v>
      </c>
      <c r="G31" s="931"/>
      <c r="H31" s="931"/>
      <c r="I31" s="931"/>
      <c r="J31" s="931"/>
      <c r="K31" s="931"/>
      <c r="L31" s="931"/>
      <c r="M31" s="931"/>
      <c r="N31" s="931"/>
      <c r="O31" s="931"/>
      <c r="P31" s="931"/>
      <c r="Q31" s="931"/>
      <c r="R31" s="931"/>
      <c r="S31" s="931"/>
      <c r="T31" s="931"/>
      <c r="U31" s="931"/>
      <c r="V31" s="931"/>
      <c r="W31" s="443"/>
    </row>
    <row r="32" spans="1:23" s="399" customFormat="1" ht="32.1" customHeight="1">
      <c r="A32" s="903"/>
      <c r="B32" s="904"/>
      <c r="C32" s="904"/>
      <c r="D32" s="905"/>
      <c r="E32" s="397" t="s">
        <v>498</v>
      </c>
      <c r="F32" s="931" t="s">
        <v>501</v>
      </c>
      <c r="G32" s="931"/>
      <c r="H32" s="931"/>
      <c r="I32" s="931"/>
      <c r="J32" s="931"/>
      <c r="K32" s="931"/>
      <c r="L32" s="931"/>
      <c r="M32" s="931"/>
      <c r="N32" s="931"/>
      <c r="O32" s="931"/>
      <c r="P32" s="931"/>
      <c r="Q32" s="931"/>
      <c r="R32" s="931"/>
      <c r="S32" s="931"/>
      <c r="T32" s="931"/>
      <c r="U32" s="931"/>
      <c r="V32" s="931"/>
      <c r="W32" s="398"/>
    </row>
    <row r="33" spans="1:23" s="399" customFormat="1" ht="45" customHeight="1">
      <c r="A33" s="903"/>
      <c r="B33" s="904"/>
      <c r="C33" s="904"/>
      <c r="D33" s="905"/>
      <c r="E33" s="397" t="s">
        <v>499</v>
      </c>
      <c r="F33" s="931" t="s">
        <v>502</v>
      </c>
      <c r="G33" s="931"/>
      <c r="H33" s="931"/>
      <c r="I33" s="931"/>
      <c r="J33" s="931"/>
      <c r="K33" s="931"/>
      <c r="L33" s="931"/>
      <c r="M33" s="931"/>
      <c r="N33" s="931"/>
      <c r="O33" s="931"/>
      <c r="P33" s="931"/>
      <c r="Q33" s="931"/>
      <c r="R33" s="931"/>
      <c r="S33" s="931"/>
      <c r="T33" s="931"/>
      <c r="U33" s="931"/>
      <c r="V33" s="931"/>
      <c r="W33" s="398"/>
    </row>
    <row r="34" spans="1:23" s="399" customFormat="1" ht="15.95" customHeight="1">
      <c r="A34" s="903"/>
      <c r="B34" s="904"/>
      <c r="C34" s="904"/>
      <c r="D34" s="905"/>
      <c r="E34" s="397" t="s">
        <v>500</v>
      </c>
      <c r="F34" s="931" t="s">
        <v>503</v>
      </c>
      <c r="G34" s="931"/>
      <c r="H34" s="931"/>
      <c r="I34" s="931"/>
      <c r="J34" s="931"/>
      <c r="K34" s="931"/>
      <c r="L34" s="931"/>
      <c r="M34" s="931"/>
      <c r="N34" s="931"/>
      <c r="O34" s="931"/>
      <c r="P34" s="931"/>
      <c r="Q34" s="931"/>
      <c r="R34" s="931"/>
      <c r="S34" s="931"/>
      <c r="T34" s="931"/>
      <c r="U34" s="931"/>
      <c r="V34" s="931"/>
      <c r="W34" s="398"/>
    </row>
    <row r="35" spans="1:23" s="399" customFormat="1" ht="15.95" customHeight="1">
      <c r="A35" s="903"/>
      <c r="B35" s="904"/>
      <c r="C35" s="904"/>
      <c r="D35" s="905"/>
      <c r="E35" s="397">
        <v>2</v>
      </c>
      <c r="F35" s="931" t="s">
        <v>504</v>
      </c>
      <c r="G35" s="931"/>
      <c r="H35" s="931"/>
      <c r="I35" s="931"/>
      <c r="J35" s="931"/>
      <c r="K35" s="931"/>
      <c r="L35" s="931"/>
      <c r="M35" s="931"/>
      <c r="N35" s="931"/>
      <c r="O35" s="931"/>
      <c r="P35" s="931"/>
      <c r="Q35" s="931"/>
      <c r="R35" s="931"/>
      <c r="S35" s="931"/>
      <c r="T35" s="931"/>
      <c r="U35" s="931"/>
      <c r="V35" s="931"/>
      <c r="W35" s="443"/>
    </row>
    <row r="36" spans="1:23" s="399" customFormat="1" ht="15.95" customHeight="1">
      <c r="A36" s="978"/>
      <c r="B36" s="979"/>
      <c r="C36" s="979"/>
      <c r="D36" s="980"/>
      <c r="E36" s="397" t="s">
        <v>498</v>
      </c>
      <c r="F36" s="931" t="s">
        <v>497</v>
      </c>
      <c r="G36" s="931"/>
      <c r="H36" s="931"/>
      <c r="I36" s="931"/>
      <c r="J36" s="931"/>
      <c r="K36" s="931"/>
      <c r="L36" s="931"/>
      <c r="M36" s="931"/>
      <c r="N36" s="931"/>
      <c r="O36" s="931"/>
      <c r="P36" s="931"/>
      <c r="Q36" s="931"/>
      <c r="R36" s="931"/>
      <c r="S36" s="931"/>
      <c r="T36" s="931"/>
      <c r="U36" s="931"/>
      <c r="V36" s="931"/>
      <c r="W36" s="398"/>
    </row>
    <row r="37" spans="1:23" s="399" customFormat="1" ht="60" customHeight="1">
      <c r="A37" s="903"/>
      <c r="B37" s="904"/>
      <c r="C37" s="904"/>
      <c r="D37" s="905"/>
      <c r="E37" s="397" t="s">
        <v>506</v>
      </c>
      <c r="F37" s="931" t="s">
        <v>799</v>
      </c>
      <c r="G37" s="931"/>
      <c r="H37" s="931"/>
      <c r="I37" s="931"/>
      <c r="J37" s="931"/>
      <c r="K37" s="931"/>
      <c r="L37" s="931"/>
      <c r="M37" s="931"/>
      <c r="N37" s="931"/>
      <c r="O37" s="931"/>
      <c r="P37" s="931"/>
      <c r="Q37" s="931"/>
      <c r="R37" s="931"/>
      <c r="S37" s="931"/>
      <c r="T37" s="931"/>
      <c r="U37" s="931"/>
      <c r="V37" s="931"/>
      <c r="W37" s="398"/>
    </row>
    <row r="38" spans="1:23" s="399" customFormat="1" ht="45" customHeight="1">
      <c r="A38" s="903"/>
      <c r="B38" s="904"/>
      <c r="C38" s="904"/>
      <c r="D38" s="905"/>
      <c r="E38" s="397" t="s">
        <v>507</v>
      </c>
      <c r="F38" s="931" t="s">
        <v>505</v>
      </c>
      <c r="G38" s="931"/>
      <c r="H38" s="931"/>
      <c r="I38" s="931"/>
      <c r="J38" s="931"/>
      <c r="K38" s="931"/>
      <c r="L38" s="931"/>
      <c r="M38" s="931"/>
      <c r="N38" s="931"/>
      <c r="O38" s="931"/>
      <c r="P38" s="931"/>
      <c r="Q38" s="931"/>
      <c r="R38" s="931"/>
      <c r="S38" s="931"/>
      <c r="T38" s="931"/>
      <c r="U38" s="931"/>
      <c r="V38" s="931"/>
      <c r="W38" s="398"/>
    </row>
    <row r="39" spans="1:23" s="399" customFormat="1" ht="15.95" customHeight="1">
      <c r="A39" s="903"/>
      <c r="B39" s="904"/>
      <c r="C39" s="904"/>
      <c r="D39" s="905"/>
      <c r="E39" s="397">
        <v>3</v>
      </c>
      <c r="F39" s="931" t="s">
        <v>508</v>
      </c>
      <c r="G39" s="931"/>
      <c r="H39" s="931"/>
      <c r="I39" s="931"/>
      <c r="J39" s="931"/>
      <c r="K39" s="931"/>
      <c r="L39" s="931"/>
      <c r="M39" s="931"/>
      <c r="N39" s="931"/>
      <c r="O39" s="931"/>
      <c r="P39" s="931"/>
      <c r="Q39" s="931"/>
      <c r="R39" s="931"/>
      <c r="S39" s="931"/>
      <c r="T39" s="931"/>
      <c r="U39" s="931"/>
      <c r="V39" s="931"/>
      <c r="W39" s="398"/>
    </row>
    <row r="40" spans="1:23" s="399" customFormat="1" ht="15.95" customHeight="1">
      <c r="A40" s="903"/>
      <c r="B40" s="904"/>
      <c r="C40" s="904"/>
      <c r="D40" s="905"/>
      <c r="E40" s="397">
        <v>4</v>
      </c>
      <c r="F40" s="931" t="s">
        <v>509</v>
      </c>
      <c r="G40" s="931"/>
      <c r="H40" s="931"/>
      <c r="I40" s="931"/>
      <c r="J40" s="931"/>
      <c r="K40" s="931"/>
      <c r="L40" s="931"/>
      <c r="M40" s="931"/>
      <c r="N40" s="931"/>
      <c r="O40" s="931"/>
      <c r="P40" s="931"/>
      <c r="Q40" s="931"/>
      <c r="R40" s="931"/>
      <c r="S40" s="931"/>
      <c r="T40" s="931"/>
      <c r="U40" s="931"/>
      <c r="V40" s="931"/>
      <c r="W40" s="398"/>
    </row>
    <row r="41" spans="1:23" s="399" customFormat="1" ht="60" customHeight="1">
      <c r="A41" s="919"/>
      <c r="B41" s="920"/>
      <c r="C41" s="920"/>
      <c r="D41" s="921"/>
      <c r="E41" s="397">
        <v>5</v>
      </c>
      <c r="F41" s="931" t="s">
        <v>516</v>
      </c>
      <c r="G41" s="931"/>
      <c r="H41" s="931"/>
      <c r="I41" s="931"/>
      <c r="J41" s="931"/>
      <c r="K41" s="931"/>
      <c r="L41" s="931"/>
      <c r="M41" s="931"/>
      <c r="N41" s="931"/>
      <c r="O41" s="931"/>
      <c r="P41" s="931"/>
      <c r="Q41" s="931"/>
      <c r="R41" s="931"/>
      <c r="S41" s="931"/>
      <c r="T41" s="931"/>
      <c r="U41" s="931"/>
      <c r="V41" s="931"/>
      <c r="W41" s="398"/>
    </row>
    <row r="42" spans="1:23" s="387" customFormat="1" ht="14.25" customHeight="1">
      <c r="A42" s="929" t="s">
        <v>60</v>
      </c>
      <c r="B42" s="929"/>
      <c r="C42" s="929"/>
      <c r="D42" s="929"/>
      <c r="E42" s="385"/>
      <c r="F42" s="930" t="s">
        <v>61</v>
      </c>
      <c r="G42" s="930"/>
      <c r="H42" s="930"/>
      <c r="I42" s="930"/>
      <c r="J42" s="930"/>
      <c r="K42" s="930"/>
      <c r="L42" s="930"/>
      <c r="M42" s="930"/>
      <c r="N42" s="930"/>
      <c r="O42" s="930"/>
      <c r="P42" s="930"/>
      <c r="Q42" s="930"/>
      <c r="R42" s="930"/>
      <c r="S42" s="930"/>
      <c r="T42" s="930"/>
      <c r="U42" s="930"/>
      <c r="V42" s="930"/>
      <c r="W42" s="454" t="s">
        <v>62</v>
      </c>
    </row>
    <row r="43" spans="1:23" s="399" customFormat="1" ht="75" customHeight="1">
      <c r="A43" s="975" t="s">
        <v>964</v>
      </c>
      <c r="B43" s="976"/>
      <c r="C43" s="976"/>
      <c r="D43" s="977"/>
      <c r="E43" s="397">
        <v>6</v>
      </c>
      <c r="F43" s="931" t="s">
        <v>510</v>
      </c>
      <c r="G43" s="931"/>
      <c r="H43" s="931"/>
      <c r="I43" s="931"/>
      <c r="J43" s="931"/>
      <c r="K43" s="931"/>
      <c r="L43" s="931"/>
      <c r="M43" s="931"/>
      <c r="N43" s="931"/>
      <c r="O43" s="931"/>
      <c r="P43" s="931"/>
      <c r="Q43" s="931"/>
      <c r="R43" s="931"/>
      <c r="S43" s="931"/>
      <c r="T43" s="931"/>
      <c r="U43" s="931"/>
      <c r="V43" s="931"/>
      <c r="W43" s="398"/>
    </row>
    <row r="44" spans="1:23" s="399" customFormat="1" ht="60" customHeight="1">
      <c r="A44" s="903"/>
      <c r="B44" s="904"/>
      <c r="C44" s="904"/>
      <c r="D44" s="905"/>
      <c r="E44" s="397">
        <v>7</v>
      </c>
      <c r="F44" s="931" t="s">
        <v>511</v>
      </c>
      <c r="G44" s="931"/>
      <c r="H44" s="931"/>
      <c r="I44" s="931"/>
      <c r="J44" s="931"/>
      <c r="K44" s="931"/>
      <c r="L44" s="931"/>
      <c r="M44" s="931"/>
      <c r="N44" s="931"/>
      <c r="O44" s="931"/>
      <c r="P44" s="931"/>
      <c r="Q44" s="931"/>
      <c r="R44" s="931"/>
      <c r="S44" s="931"/>
      <c r="T44" s="931"/>
      <c r="U44" s="931"/>
      <c r="V44" s="931"/>
      <c r="W44" s="398"/>
    </row>
    <row r="45" spans="1:23" s="399" customFormat="1" ht="45" customHeight="1">
      <c r="A45" s="903"/>
      <c r="B45" s="904"/>
      <c r="C45" s="904"/>
      <c r="D45" s="905"/>
      <c r="E45" s="397">
        <v>8</v>
      </c>
      <c r="F45" s="931" t="s">
        <v>512</v>
      </c>
      <c r="G45" s="931"/>
      <c r="H45" s="931"/>
      <c r="I45" s="931"/>
      <c r="J45" s="931"/>
      <c r="K45" s="931"/>
      <c r="L45" s="931"/>
      <c r="M45" s="931"/>
      <c r="N45" s="931"/>
      <c r="O45" s="931"/>
      <c r="P45" s="931"/>
      <c r="Q45" s="931"/>
      <c r="R45" s="931"/>
      <c r="S45" s="931"/>
      <c r="T45" s="931"/>
      <c r="U45" s="931"/>
      <c r="V45" s="931"/>
      <c r="W45" s="398"/>
    </row>
    <row r="46" spans="1:23" s="399" customFormat="1" ht="45" customHeight="1">
      <c r="A46" s="903"/>
      <c r="B46" s="904"/>
      <c r="C46" s="904"/>
      <c r="D46" s="905"/>
      <c r="E46" s="397">
        <v>9</v>
      </c>
      <c r="F46" s="931" t="s">
        <v>513</v>
      </c>
      <c r="G46" s="931"/>
      <c r="H46" s="931"/>
      <c r="I46" s="931"/>
      <c r="J46" s="931"/>
      <c r="K46" s="931"/>
      <c r="L46" s="931"/>
      <c r="M46" s="931"/>
      <c r="N46" s="931"/>
      <c r="O46" s="931"/>
      <c r="P46" s="931"/>
      <c r="Q46" s="931"/>
      <c r="R46" s="931"/>
      <c r="S46" s="931"/>
      <c r="T46" s="931"/>
      <c r="U46" s="931"/>
      <c r="V46" s="931"/>
      <c r="W46" s="398"/>
    </row>
    <row r="47" spans="1:23" s="399" customFormat="1" ht="45" customHeight="1">
      <c r="A47" s="903"/>
      <c r="B47" s="904"/>
      <c r="C47" s="904"/>
      <c r="D47" s="905"/>
      <c r="E47" s="397">
        <v>10</v>
      </c>
      <c r="F47" s="931" t="s">
        <v>514</v>
      </c>
      <c r="G47" s="931"/>
      <c r="H47" s="931"/>
      <c r="I47" s="931"/>
      <c r="J47" s="931"/>
      <c r="K47" s="931"/>
      <c r="L47" s="931"/>
      <c r="M47" s="931"/>
      <c r="N47" s="931"/>
      <c r="O47" s="931"/>
      <c r="P47" s="931"/>
      <c r="Q47" s="931"/>
      <c r="R47" s="931"/>
      <c r="S47" s="931"/>
      <c r="T47" s="931"/>
      <c r="U47" s="931"/>
      <c r="V47" s="931"/>
      <c r="W47" s="398"/>
    </row>
    <row r="48" spans="1:23" s="399" customFormat="1" ht="45" customHeight="1">
      <c r="A48" s="919"/>
      <c r="B48" s="920"/>
      <c r="C48" s="920"/>
      <c r="D48" s="921"/>
      <c r="E48" s="397">
        <v>11</v>
      </c>
      <c r="F48" s="931" t="s">
        <v>515</v>
      </c>
      <c r="G48" s="931"/>
      <c r="H48" s="931"/>
      <c r="I48" s="931"/>
      <c r="J48" s="931"/>
      <c r="K48" s="931"/>
      <c r="L48" s="931"/>
      <c r="M48" s="931"/>
      <c r="N48" s="931"/>
      <c r="O48" s="931"/>
      <c r="P48" s="931"/>
      <c r="Q48" s="931"/>
      <c r="R48" s="931"/>
      <c r="S48" s="931"/>
      <c r="T48" s="931"/>
      <c r="U48" s="931"/>
      <c r="V48" s="931"/>
      <c r="W48" s="398"/>
    </row>
    <row r="49" spans="1:23" ht="15.95" customHeight="1">
      <c r="A49" s="942" t="s">
        <v>518</v>
      </c>
      <c r="B49" s="943"/>
      <c r="C49" s="943"/>
      <c r="D49" s="943"/>
      <c r="E49" s="404">
        <v>1</v>
      </c>
      <c r="F49" s="946" t="s">
        <v>640</v>
      </c>
      <c r="G49" s="946"/>
      <c r="H49" s="946"/>
      <c r="I49" s="946"/>
      <c r="J49" s="946"/>
      <c r="K49" s="946"/>
      <c r="L49" s="946"/>
      <c r="M49" s="946"/>
      <c r="N49" s="946"/>
      <c r="O49" s="946"/>
      <c r="P49" s="946"/>
      <c r="Q49" s="946"/>
      <c r="R49" s="946"/>
      <c r="S49" s="946"/>
      <c r="T49" s="946"/>
      <c r="U49" s="946"/>
      <c r="V49" s="946"/>
      <c r="W49" s="405"/>
    </row>
    <row r="50" spans="1:23" s="407" customFormat="1" ht="15.95" customHeight="1">
      <c r="A50" s="952"/>
      <c r="B50" s="953"/>
      <c r="C50" s="953"/>
      <c r="D50" s="953"/>
      <c r="E50" s="404">
        <v>2</v>
      </c>
      <c r="F50" s="946" t="s">
        <v>520</v>
      </c>
      <c r="G50" s="946"/>
      <c r="H50" s="946"/>
      <c r="I50" s="946"/>
      <c r="J50" s="946"/>
      <c r="K50" s="946"/>
      <c r="L50" s="946"/>
      <c r="M50" s="946"/>
      <c r="N50" s="946"/>
      <c r="O50" s="946"/>
      <c r="P50" s="946"/>
      <c r="Q50" s="946"/>
      <c r="R50" s="946"/>
      <c r="S50" s="946"/>
      <c r="T50" s="946"/>
      <c r="U50" s="946"/>
      <c r="V50" s="946"/>
      <c r="W50" s="406"/>
    </row>
    <row r="51" spans="1:23" s="399" customFormat="1" ht="32.1" customHeight="1">
      <c r="A51" s="952"/>
      <c r="B51" s="953"/>
      <c r="C51" s="953"/>
      <c r="D51" s="953"/>
      <c r="E51" s="404">
        <v>3</v>
      </c>
      <c r="F51" s="946" t="s">
        <v>639</v>
      </c>
      <c r="G51" s="946"/>
      <c r="H51" s="946"/>
      <c r="I51" s="946"/>
      <c r="J51" s="946"/>
      <c r="K51" s="946"/>
      <c r="L51" s="946"/>
      <c r="M51" s="946"/>
      <c r="N51" s="946"/>
      <c r="O51" s="946"/>
      <c r="P51" s="946"/>
      <c r="Q51" s="946"/>
      <c r="R51" s="946"/>
      <c r="S51" s="946"/>
      <c r="T51" s="946"/>
      <c r="U51" s="946"/>
      <c r="V51" s="946"/>
      <c r="W51" s="398"/>
    </row>
    <row r="52" spans="1:23" s="399" customFormat="1" ht="15.95" customHeight="1">
      <c r="A52" s="954"/>
      <c r="B52" s="955"/>
      <c r="C52" s="955"/>
      <c r="D52" s="955"/>
      <c r="E52" s="404">
        <v>4</v>
      </c>
      <c r="F52" s="946" t="s">
        <v>519</v>
      </c>
      <c r="G52" s="946"/>
      <c r="H52" s="946"/>
      <c r="I52" s="946"/>
      <c r="J52" s="946"/>
      <c r="K52" s="946"/>
      <c r="L52" s="946"/>
      <c r="M52" s="946"/>
      <c r="N52" s="946"/>
      <c r="O52" s="946"/>
      <c r="P52" s="946"/>
      <c r="Q52" s="946"/>
      <c r="R52" s="946"/>
      <c r="S52" s="946"/>
      <c r="T52" s="946"/>
      <c r="U52" s="946"/>
      <c r="V52" s="946"/>
      <c r="W52" s="398"/>
    </row>
    <row r="53" spans="1:23" s="399" customFormat="1" ht="30" customHeight="1">
      <c r="A53" s="911" t="s">
        <v>521</v>
      </c>
      <c r="B53" s="912"/>
      <c r="C53" s="912"/>
      <c r="D53" s="912"/>
      <c r="E53" s="392">
        <v>1</v>
      </c>
      <c r="F53" s="946" t="s">
        <v>869</v>
      </c>
      <c r="G53" s="946"/>
      <c r="H53" s="946"/>
      <c r="I53" s="946"/>
      <c r="J53" s="946"/>
      <c r="K53" s="946"/>
      <c r="L53" s="946"/>
      <c r="M53" s="946"/>
      <c r="N53" s="946"/>
      <c r="O53" s="946"/>
      <c r="P53" s="946"/>
      <c r="Q53" s="946"/>
      <c r="R53" s="946"/>
      <c r="S53" s="946"/>
      <c r="T53" s="946"/>
      <c r="U53" s="946"/>
      <c r="V53" s="946"/>
      <c r="W53" s="400"/>
    </row>
    <row r="54" spans="1:23" s="399" customFormat="1" ht="15.95" customHeight="1">
      <c r="A54" s="903"/>
      <c r="B54" s="904"/>
      <c r="C54" s="904"/>
      <c r="D54" s="904"/>
      <c r="E54" s="392">
        <v>2</v>
      </c>
      <c r="F54" s="956" t="s">
        <v>523</v>
      </c>
      <c r="G54" s="956"/>
      <c r="H54" s="956"/>
      <c r="I54" s="956"/>
      <c r="J54" s="956"/>
      <c r="K54" s="956"/>
      <c r="L54" s="956"/>
      <c r="M54" s="956"/>
      <c r="N54" s="956"/>
      <c r="O54" s="956"/>
      <c r="P54" s="956"/>
      <c r="Q54" s="956"/>
      <c r="R54" s="956"/>
      <c r="S54" s="956"/>
      <c r="T54" s="956"/>
      <c r="U54" s="956"/>
      <c r="V54" s="956"/>
      <c r="W54" s="398"/>
    </row>
    <row r="55" spans="1:23" s="399" customFormat="1" ht="45" customHeight="1">
      <c r="A55" s="903"/>
      <c r="B55" s="904"/>
      <c r="C55" s="904"/>
      <c r="D55" s="904"/>
      <c r="E55" s="392">
        <v>3</v>
      </c>
      <c r="F55" s="931" t="s">
        <v>524</v>
      </c>
      <c r="G55" s="931"/>
      <c r="H55" s="931"/>
      <c r="I55" s="931"/>
      <c r="J55" s="931"/>
      <c r="K55" s="931"/>
      <c r="L55" s="931"/>
      <c r="M55" s="931"/>
      <c r="N55" s="931"/>
      <c r="O55" s="931"/>
      <c r="P55" s="931"/>
      <c r="Q55" s="931"/>
      <c r="R55" s="931"/>
      <c r="S55" s="931"/>
      <c r="T55" s="931"/>
      <c r="U55" s="931"/>
      <c r="V55" s="931"/>
      <c r="W55" s="408"/>
    </row>
    <row r="56" spans="1:23" s="399" customFormat="1" ht="15.95" customHeight="1">
      <c r="A56" s="919"/>
      <c r="B56" s="920"/>
      <c r="C56" s="920"/>
      <c r="D56" s="920"/>
      <c r="E56" s="392">
        <v>4</v>
      </c>
      <c r="F56" s="946" t="s">
        <v>522</v>
      </c>
      <c r="G56" s="946"/>
      <c r="H56" s="946"/>
      <c r="I56" s="946"/>
      <c r="J56" s="946"/>
      <c r="K56" s="946"/>
      <c r="L56" s="946"/>
      <c r="M56" s="946"/>
      <c r="N56" s="946"/>
      <c r="O56" s="946"/>
      <c r="P56" s="946"/>
      <c r="Q56" s="946"/>
      <c r="R56" s="946"/>
      <c r="S56" s="946"/>
      <c r="T56" s="946"/>
      <c r="U56" s="946"/>
      <c r="V56" s="946"/>
      <c r="W56" s="398"/>
    </row>
    <row r="57" spans="1:23" s="387" customFormat="1" ht="14.25" customHeight="1">
      <c r="A57" s="929" t="s">
        <v>60</v>
      </c>
      <c r="B57" s="929"/>
      <c r="C57" s="929"/>
      <c r="D57" s="929"/>
      <c r="E57" s="385"/>
      <c r="F57" s="930" t="s">
        <v>61</v>
      </c>
      <c r="G57" s="930"/>
      <c r="H57" s="930"/>
      <c r="I57" s="930"/>
      <c r="J57" s="930"/>
      <c r="K57" s="930"/>
      <c r="L57" s="930"/>
      <c r="M57" s="930"/>
      <c r="N57" s="930"/>
      <c r="O57" s="930"/>
      <c r="P57" s="930"/>
      <c r="Q57" s="930"/>
      <c r="R57" s="930"/>
      <c r="S57" s="930"/>
      <c r="T57" s="930"/>
      <c r="U57" s="930"/>
      <c r="V57" s="930"/>
      <c r="W57" s="454" t="s">
        <v>62</v>
      </c>
    </row>
    <row r="58" spans="1:23" s="399" customFormat="1" ht="15" customHeight="1">
      <c r="A58" s="911"/>
      <c r="B58" s="912"/>
      <c r="C58" s="912"/>
      <c r="D58" s="912"/>
      <c r="E58" s="392">
        <v>1</v>
      </c>
      <c r="F58" s="931" t="s">
        <v>526</v>
      </c>
      <c r="G58" s="931"/>
      <c r="H58" s="931"/>
      <c r="I58" s="931"/>
      <c r="J58" s="931"/>
      <c r="K58" s="931"/>
      <c r="L58" s="931"/>
      <c r="M58" s="931"/>
      <c r="N58" s="931"/>
      <c r="O58" s="931"/>
      <c r="P58" s="931"/>
      <c r="Q58" s="931"/>
      <c r="R58" s="931"/>
      <c r="S58" s="931"/>
      <c r="T58" s="931"/>
      <c r="U58" s="931"/>
      <c r="V58" s="931"/>
      <c r="W58" s="398"/>
    </row>
    <row r="59" spans="1:23" s="411" customFormat="1" ht="60" customHeight="1">
      <c r="A59" s="903" t="s">
        <v>525</v>
      </c>
      <c r="B59" s="904"/>
      <c r="C59" s="904"/>
      <c r="D59" s="904"/>
      <c r="E59" s="409">
        <v>2</v>
      </c>
      <c r="F59" s="931" t="s">
        <v>527</v>
      </c>
      <c r="G59" s="931"/>
      <c r="H59" s="931"/>
      <c r="I59" s="931"/>
      <c r="J59" s="931"/>
      <c r="K59" s="931"/>
      <c r="L59" s="931"/>
      <c r="M59" s="931"/>
      <c r="N59" s="931"/>
      <c r="O59" s="931"/>
      <c r="P59" s="931"/>
      <c r="Q59" s="931"/>
      <c r="R59" s="931"/>
      <c r="S59" s="931"/>
      <c r="T59" s="931"/>
      <c r="U59" s="931"/>
      <c r="V59" s="931"/>
      <c r="W59" s="410"/>
    </row>
    <row r="60" spans="1:23" s="399" customFormat="1" ht="170.1" customHeight="1">
      <c r="A60" s="901"/>
      <c r="B60" s="902"/>
      <c r="C60" s="902"/>
      <c r="D60" s="902"/>
      <c r="E60" s="391">
        <v>3</v>
      </c>
      <c r="F60" s="946" t="s">
        <v>800</v>
      </c>
      <c r="G60" s="946"/>
      <c r="H60" s="946"/>
      <c r="I60" s="946"/>
      <c r="J60" s="946"/>
      <c r="K60" s="946"/>
      <c r="L60" s="946"/>
      <c r="M60" s="946"/>
      <c r="N60" s="946"/>
      <c r="O60" s="946"/>
      <c r="P60" s="946"/>
      <c r="Q60" s="946"/>
      <c r="R60" s="946"/>
      <c r="S60" s="946"/>
      <c r="T60" s="946"/>
      <c r="U60" s="946"/>
      <c r="V60" s="946"/>
      <c r="W60" s="398"/>
    </row>
    <row r="61" spans="1:23" s="396" customFormat="1" ht="45" customHeight="1">
      <c r="A61" s="901"/>
      <c r="B61" s="902"/>
      <c r="C61" s="902"/>
      <c r="D61" s="944"/>
      <c r="E61" s="391">
        <v>4</v>
      </c>
      <c r="F61" s="931" t="s">
        <v>524</v>
      </c>
      <c r="G61" s="931"/>
      <c r="H61" s="931"/>
      <c r="I61" s="931"/>
      <c r="J61" s="931"/>
      <c r="K61" s="931"/>
      <c r="L61" s="931"/>
      <c r="M61" s="931"/>
      <c r="N61" s="931"/>
      <c r="O61" s="931"/>
      <c r="P61" s="931"/>
      <c r="Q61" s="931"/>
      <c r="R61" s="931"/>
      <c r="S61" s="931"/>
      <c r="T61" s="931"/>
      <c r="U61" s="931"/>
      <c r="V61" s="931"/>
      <c r="W61" s="408"/>
    </row>
    <row r="62" spans="1:23" s="399" customFormat="1" ht="15.95" customHeight="1">
      <c r="A62" s="927"/>
      <c r="B62" s="928"/>
      <c r="C62" s="928"/>
      <c r="D62" s="945"/>
      <c r="E62" s="391">
        <v>5</v>
      </c>
      <c r="F62" s="946" t="s">
        <v>522</v>
      </c>
      <c r="G62" s="946"/>
      <c r="H62" s="946"/>
      <c r="I62" s="946"/>
      <c r="J62" s="946"/>
      <c r="K62" s="946"/>
      <c r="L62" s="946"/>
      <c r="M62" s="946"/>
      <c r="N62" s="946"/>
      <c r="O62" s="946"/>
      <c r="P62" s="946"/>
      <c r="Q62" s="946"/>
      <c r="R62" s="946"/>
      <c r="S62" s="946"/>
      <c r="T62" s="946"/>
      <c r="U62" s="946"/>
      <c r="V62" s="946"/>
      <c r="W62" s="398"/>
    </row>
    <row r="63" spans="1:23" s="399" customFormat="1" ht="15.95" customHeight="1">
      <c r="A63" s="949"/>
      <c r="B63" s="950"/>
      <c r="C63" s="950"/>
      <c r="D63" s="951"/>
      <c r="E63" s="392">
        <v>1</v>
      </c>
      <c r="F63" s="931" t="s">
        <v>530</v>
      </c>
      <c r="G63" s="931"/>
      <c r="H63" s="931"/>
      <c r="I63" s="931"/>
      <c r="J63" s="931"/>
      <c r="K63" s="931"/>
      <c r="L63" s="931"/>
      <c r="M63" s="931"/>
      <c r="N63" s="931"/>
      <c r="O63" s="931"/>
      <c r="P63" s="931"/>
      <c r="Q63" s="931"/>
      <c r="R63" s="931"/>
      <c r="S63" s="931"/>
      <c r="T63" s="931"/>
      <c r="U63" s="931"/>
      <c r="V63" s="931"/>
      <c r="W63" s="398"/>
    </row>
    <row r="64" spans="1:23" s="399" customFormat="1" ht="30" customHeight="1">
      <c r="A64" s="903" t="s">
        <v>528</v>
      </c>
      <c r="B64" s="904"/>
      <c r="C64" s="904"/>
      <c r="D64" s="905"/>
      <c r="E64" s="412">
        <v>2</v>
      </c>
      <c r="F64" s="931" t="s">
        <v>529</v>
      </c>
      <c r="G64" s="931"/>
      <c r="H64" s="931"/>
      <c r="I64" s="931"/>
      <c r="J64" s="931"/>
      <c r="K64" s="931"/>
      <c r="L64" s="931"/>
      <c r="M64" s="931"/>
      <c r="N64" s="931"/>
      <c r="O64" s="931"/>
      <c r="P64" s="931"/>
      <c r="Q64" s="931"/>
      <c r="R64" s="931"/>
      <c r="S64" s="931"/>
      <c r="T64" s="931"/>
      <c r="U64" s="931"/>
      <c r="V64" s="931"/>
      <c r="W64" s="398"/>
    </row>
    <row r="65" spans="1:23" s="399" customFormat="1" ht="170.1" customHeight="1">
      <c r="A65" s="901"/>
      <c r="B65" s="902"/>
      <c r="C65" s="902"/>
      <c r="D65" s="944"/>
      <c r="E65" s="392">
        <v>3</v>
      </c>
      <c r="F65" s="947" t="s">
        <v>801</v>
      </c>
      <c r="G65" s="947"/>
      <c r="H65" s="947"/>
      <c r="I65" s="947"/>
      <c r="J65" s="947"/>
      <c r="K65" s="947"/>
      <c r="L65" s="947"/>
      <c r="M65" s="947"/>
      <c r="N65" s="947"/>
      <c r="O65" s="947"/>
      <c r="P65" s="947"/>
      <c r="Q65" s="947"/>
      <c r="R65" s="947"/>
      <c r="S65" s="947"/>
      <c r="T65" s="947"/>
      <c r="U65" s="947"/>
      <c r="V65" s="948"/>
      <c r="W65" s="398"/>
    </row>
    <row r="66" spans="1:23" s="399" customFormat="1" ht="45" customHeight="1">
      <c r="A66" s="901"/>
      <c r="B66" s="902"/>
      <c r="C66" s="902"/>
      <c r="D66" s="944"/>
      <c r="E66" s="392">
        <v>4</v>
      </c>
      <c r="F66" s="931" t="s">
        <v>524</v>
      </c>
      <c r="G66" s="931"/>
      <c r="H66" s="931"/>
      <c r="I66" s="931"/>
      <c r="J66" s="931"/>
      <c r="K66" s="931"/>
      <c r="L66" s="931"/>
      <c r="M66" s="931"/>
      <c r="N66" s="931"/>
      <c r="O66" s="931"/>
      <c r="P66" s="931"/>
      <c r="Q66" s="931"/>
      <c r="R66" s="931"/>
      <c r="S66" s="931"/>
      <c r="T66" s="931"/>
      <c r="U66" s="931"/>
      <c r="V66" s="931"/>
      <c r="W66" s="398"/>
    </row>
    <row r="67" spans="1:23" s="399" customFormat="1" ht="15.95" customHeight="1">
      <c r="A67" s="927"/>
      <c r="B67" s="928"/>
      <c r="C67" s="928"/>
      <c r="D67" s="945"/>
      <c r="E67" s="392">
        <v>5</v>
      </c>
      <c r="F67" s="946" t="s">
        <v>522</v>
      </c>
      <c r="G67" s="946"/>
      <c r="H67" s="946"/>
      <c r="I67" s="946"/>
      <c r="J67" s="946"/>
      <c r="K67" s="946"/>
      <c r="L67" s="946"/>
      <c r="M67" s="946"/>
      <c r="N67" s="946"/>
      <c r="O67" s="946"/>
      <c r="P67" s="946"/>
      <c r="Q67" s="946"/>
      <c r="R67" s="946"/>
      <c r="S67" s="946"/>
      <c r="T67" s="946"/>
      <c r="U67" s="946"/>
      <c r="V67" s="946"/>
      <c r="W67" s="398"/>
    </row>
    <row r="68" spans="1:23" s="387" customFormat="1" ht="14.25" customHeight="1">
      <c r="A68" s="929" t="s">
        <v>60</v>
      </c>
      <c r="B68" s="929"/>
      <c r="C68" s="929"/>
      <c r="D68" s="929"/>
      <c r="E68" s="385"/>
      <c r="F68" s="930" t="s">
        <v>61</v>
      </c>
      <c r="G68" s="930"/>
      <c r="H68" s="930"/>
      <c r="I68" s="930"/>
      <c r="J68" s="930"/>
      <c r="K68" s="930"/>
      <c r="L68" s="930"/>
      <c r="M68" s="930"/>
      <c r="N68" s="930"/>
      <c r="O68" s="930"/>
      <c r="P68" s="930"/>
      <c r="Q68" s="930"/>
      <c r="R68" s="930"/>
      <c r="S68" s="930"/>
      <c r="T68" s="930"/>
      <c r="U68" s="930"/>
      <c r="V68" s="930"/>
      <c r="W68" s="454" t="s">
        <v>62</v>
      </c>
    </row>
    <row r="69" spans="1:23" s="399" customFormat="1" ht="15.95" customHeight="1">
      <c r="A69" s="911" t="s">
        <v>531</v>
      </c>
      <c r="B69" s="912"/>
      <c r="C69" s="912"/>
      <c r="D69" s="913"/>
      <c r="E69" s="392">
        <v>1</v>
      </c>
      <c r="F69" s="906" t="s">
        <v>534</v>
      </c>
      <c r="G69" s="907"/>
      <c r="H69" s="907"/>
      <c r="I69" s="907"/>
      <c r="J69" s="907"/>
      <c r="K69" s="907"/>
      <c r="L69" s="907"/>
      <c r="M69" s="907"/>
      <c r="N69" s="907"/>
      <c r="O69" s="907"/>
      <c r="P69" s="907"/>
      <c r="Q69" s="907"/>
      <c r="R69" s="907"/>
      <c r="S69" s="907"/>
      <c r="T69" s="907"/>
      <c r="U69" s="907"/>
      <c r="V69" s="922"/>
      <c r="W69" s="398"/>
    </row>
    <row r="70" spans="1:23" s="399" customFormat="1" ht="30" customHeight="1">
      <c r="A70" s="903"/>
      <c r="B70" s="904"/>
      <c r="C70" s="904"/>
      <c r="D70" s="905"/>
      <c r="E70" s="392">
        <v>2</v>
      </c>
      <c r="F70" s="931" t="s">
        <v>870</v>
      </c>
      <c r="G70" s="931"/>
      <c r="H70" s="931"/>
      <c r="I70" s="931"/>
      <c r="J70" s="931"/>
      <c r="K70" s="931"/>
      <c r="L70" s="931"/>
      <c r="M70" s="931"/>
      <c r="N70" s="931"/>
      <c r="O70" s="931"/>
      <c r="P70" s="931"/>
      <c r="Q70" s="931"/>
      <c r="R70" s="931"/>
      <c r="S70" s="931"/>
      <c r="T70" s="931"/>
      <c r="U70" s="931"/>
      <c r="V70" s="931"/>
      <c r="W70" s="398"/>
    </row>
    <row r="71" spans="1:23" s="399" customFormat="1" ht="45" customHeight="1">
      <c r="A71" s="901"/>
      <c r="B71" s="902"/>
      <c r="C71" s="902"/>
      <c r="D71" s="944"/>
      <c r="E71" s="392">
        <v>3</v>
      </c>
      <c r="F71" s="931" t="s">
        <v>871</v>
      </c>
      <c r="G71" s="931"/>
      <c r="H71" s="931"/>
      <c r="I71" s="931"/>
      <c r="J71" s="931"/>
      <c r="K71" s="931"/>
      <c r="L71" s="931"/>
      <c r="M71" s="931"/>
      <c r="N71" s="931"/>
      <c r="O71" s="931"/>
      <c r="P71" s="931"/>
      <c r="Q71" s="931"/>
      <c r="R71" s="931"/>
      <c r="S71" s="931"/>
      <c r="T71" s="931"/>
      <c r="U71" s="931"/>
      <c r="V71" s="931"/>
      <c r="W71" s="398"/>
    </row>
    <row r="72" spans="1:23" s="399" customFormat="1" ht="45" customHeight="1">
      <c r="A72" s="901"/>
      <c r="B72" s="902"/>
      <c r="C72" s="902"/>
      <c r="D72" s="944"/>
      <c r="E72" s="392">
        <v>4</v>
      </c>
      <c r="F72" s="931" t="s">
        <v>641</v>
      </c>
      <c r="G72" s="931"/>
      <c r="H72" s="931"/>
      <c r="I72" s="931"/>
      <c r="J72" s="931"/>
      <c r="K72" s="931"/>
      <c r="L72" s="931"/>
      <c r="M72" s="931"/>
      <c r="N72" s="931"/>
      <c r="O72" s="931"/>
      <c r="P72" s="931"/>
      <c r="Q72" s="931"/>
      <c r="R72" s="931"/>
      <c r="S72" s="931"/>
      <c r="T72" s="931"/>
      <c r="U72" s="931"/>
      <c r="V72" s="931"/>
      <c r="W72" s="398"/>
    </row>
    <row r="73" spans="1:23" s="399" customFormat="1" ht="15.95" customHeight="1">
      <c r="A73" s="927"/>
      <c r="B73" s="928"/>
      <c r="C73" s="928"/>
      <c r="D73" s="945"/>
      <c r="E73" s="392">
        <v>5</v>
      </c>
      <c r="F73" s="931" t="s">
        <v>533</v>
      </c>
      <c r="G73" s="931"/>
      <c r="H73" s="931"/>
      <c r="I73" s="931"/>
      <c r="J73" s="931"/>
      <c r="K73" s="931"/>
      <c r="L73" s="931"/>
      <c r="M73" s="931"/>
      <c r="N73" s="931"/>
      <c r="O73" s="931"/>
      <c r="P73" s="931"/>
      <c r="Q73" s="931"/>
      <c r="R73" s="931"/>
      <c r="S73" s="931"/>
      <c r="T73" s="931"/>
      <c r="U73" s="931"/>
      <c r="V73" s="931"/>
      <c r="W73" s="398"/>
    </row>
    <row r="74" spans="1:23" s="399" customFormat="1" ht="30" customHeight="1">
      <c r="A74" s="942" t="s">
        <v>535</v>
      </c>
      <c r="B74" s="943"/>
      <c r="C74" s="943"/>
      <c r="D74" s="943"/>
      <c r="E74" s="397">
        <v>1</v>
      </c>
      <c r="F74" s="931" t="s">
        <v>872</v>
      </c>
      <c r="G74" s="931"/>
      <c r="H74" s="931"/>
      <c r="I74" s="931"/>
      <c r="J74" s="931"/>
      <c r="K74" s="931"/>
      <c r="L74" s="931"/>
      <c r="M74" s="931"/>
      <c r="N74" s="931"/>
      <c r="O74" s="931"/>
      <c r="P74" s="931"/>
      <c r="Q74" s="931"/>
      <c r="R74" s="931"/>
      <c r="S74" s="931"/>
      <c r="T74" s="931"/>
      <c r="U74" s="931"/>
      <c r="V74" s="931"/>
      <c r="W74" s="398"/>
    </row>
    <row r="75" spans="1:23" s="399" customFormat="1" ht="45" customHeight="1">
      <c r="A75" s="901"/>
      <c r="B75" s="902"/>
      <c r="C75" s="902"/>
      <c r="D75" s="902"/>
      <c r="E75" s="397">
        <v>2</v>
      </c>
      <c r="F75" s="931" t="s">
        <v>873</v>
      </c>
      <c r="G75" s="931"/>
      <c r="H75" s="931"/>
      <c r="I75" s="931"/>
      <c r="J75" s="931"/>
      <c r="K75" s="931"/>
      <c r="L75" s="931"/>
      <c r="M75" s="931"/>
      <c r="N75" s="931"/>
      <c r="O75" s="931"/>
      <c r="P75" s="931"/>
      <c r="Q75" s="931"/>
      <c r="R75" s="931"/>
      <c r="S75" s="931"/>
      <c r="T75" s="931"/>
      <c r="U75" s="931"/>
      <c r="V75" s="931"/>
      <c r="W75" s="398"/>
    </row>
    <row r="76" spans="1:23" s="399" customFormat="1" ht="30" customHeight="1">
      <c r="A76" s="927"/>
      <c r="B76" s="928"/>
      <c r="C76" s="928"/>
      <c r="D76" s="928"/>
      <c r="E76" s="397">
        <v>3</v>
      </c>
      <c r="F76" s="931" t="s">
        <v>874</v>
      </c>
      <c r="G76" s="931"/>
      <c r="H76" s="931"/>
      <c r="I76" s="931"/>
      <c r="J76" s="931"/>
      <c r="K76" s="931"/>
      <c r="L76" s="931"/>
      <c r="M76" s="931"/>
      <c r="N76" s="931"/>
      <c r="O76" s="931"/>
      <c r="P76" s="931"/>
      <c r="Q76" s="931"/>
      <c r="R76" s="931"/>
      <c r="S76" s="931"/>
      <c r="T76" s="931"/>
      <c r="U76" s="931"/>
      <c r="V76" s="931"/>
      <c r="W76" s="398"/>
    </row>
    <row r="77" spans="1:23" s="399" customFormat="1" ht="30" customHeight="1">
      <c r="A77" s="942" t="s">
        <v>536</v>
      </c>
      <c r="B77" s="943"/>
      <c r="C77" s="943"/>
      <c r="D77" s="943"/>
      <c r="E77" s="397">
        <v>1</v>
      </c>
      <c r="F77" s="931" t="s">
        <v>875</v>
      </c>
      <c r="G77" s="931"/>
      <c r="H77" s="931"/>
      <c r="I77" s="931"/>
      <c r="J77" s="931"/>
      <c r="K77" s="931"/>
      <c r="L77" s="931"/>
      <c r="M77" s="931"/>
      <c r="N77" s="931"/>
      <c r="O77" s="931"/>
      <c r="P77" s="931"/>
      <c r="Q77" s="931"/>
      <c r="R77" s="931"/>
      <c r="S77" s="931"/>
      <c r="T77" s="931"/>
      <c r="U77" s="931"/>
      <c r="V77" s="931"/>
      <c r="W77" s="398"/>
    </row>
    <row r="78" spans="1:23" s="399" customFormat="1" ht="45" customHeight="1">
      <c r="A78" s="901"/>
      <c r="B78" s="902"/>
      <c r="C78" s="902"/>
      <c r="D78" s="902"/>
      <c r="E78" s="397">
        <v>2</v>
      </c>
      <c r="F78" s="931" t="s">
        <v>876</v>
      </c>
      <c r="G78" s="931"/>
      <c r="H78" s="931"/>
      <c r="I78" s="931"/>
      <c r="J78" s="931"/>
      <c r="K78" s="931"/>
      <c r="L78" s="931"/>
      <c r="M78" s="931"/>
      <c r="N78" s="931"/>
      <c r="O78" s="931"/>
      <c r="P78" s="931"/>
      <c r="Q78" s="931"/>
      <c r="R78" s="931"/>
      <c r="S78" s="931"/>
      <c r="T78" s="931"/>
      <c r="U78" s="931"/>
      <c r="V78" s="931"/>
      <c r="W78" s="398"/>
    </row>
    <row r="79" spans="1:23" s="399" customFormat="1" ht="30" customHeight="1">
      <c r="A79" s="901"/>
      <c r="B79" s="902"/>
      <c r="C79" s="902"/>
      <c r="D79" s="902"/>
      <c r="E79" s="397">
        <v>3</v>
      </c>
      <c r="F79" s="931" t="s">
        <v>877</v>
      </c>
      <c r="G79" s="931"/>
      <c r="H79" s="931"/>
      <c r="I79" s="931"/>
      <c r="J79" s="931"/>
      <c r="K79" s="931"/>
      <c r="L79" s="931"/>
      <c r="M79" s="931"/>
      <c r="N79" s="931"/>
      <c r="O79" s="931"/>
      <c r="P79" s="931"/>
      <c r="Q79" s="931"/>
      <c r="R79" s="931"/>
      <c r="S79" s="931"/>
      <c r="T79" s="931"/>
      <c r="U79" s="931"/>
      <c r="V79" s="931"/>
      <c r="W79" s="398"/>
    </row>
    <row r="80" spans="1:23" s="399" customFormat="1" ht="45" customHeight="1">
      <c r="A80" s="901"/>
      <c r="B80" s="902"/>
      <c r="C80" s="902"/>
      <c r="D80" s="902"/>
      <c r="E80" s="397">
        <v>4</v>
      </c>
      <c r="F80" s="931" t="s">
        <v>878</v>
      </c>
      <c r="G80" s="931"/>
      <c r="H80" s="931"/>
      <c r="I80" s="931"/>
      <c r="J80" s="931"/>
      <c r="K80" s="931"/>
      <c r="L80" s="931"/>
      <c r="M80" s="931"/>
      <c r="N80" s="931"/>
      <c r="O80" s="931"/>
      <c r="P80" s="931"/>
      <c r="Q80" s="931"/>
      <c r="R80" s="931"/>
      <c r="S80" s="931"/>
      <c r="T80" s="931"/>
      <c r="U80" s="931"/>
      <c r="V80" s="931"/>
      <c r="W80" s="398"/>
    </row>
    <row r="81" spans="1:23" s="399" customFormat="1" ht="30" customHeight="1">
      <c r="A81" s="927"/>
      <c r="B81" s="928"/>
      <c r="C81" s="928"/>
      <c r="D81" s="928"/>
      <c r="E81" s="397">
        <v>5</v>
      </c>
      <c r="F81" s="931" t="s">
        <v>537</v>
      </c>
      <c r="G81" s="931"/>
      <c r="H81" s="931"/>
      <c r="I81" s="931"/>
      <c r="J81" s="931"/>
      <c r="K81" s="931"/>
      <c r="L81" s="931"/>
      <c r="M81" s="931"/>
      <c r="N81" s="931"/>
      <c r="O81" s="931"/>
      <c r="P81" s="931"/>
      <c r="Q81" s="931"/>
      <c r="R81" s="931"/>
      <c r="S81" s="931"/>
      <c r="T81" s="931"/>
      <c r="U81" s="931"/>
      <c r="V81" s="931"/>
      <c r="W81" s="398"/>
    </row>
    <row r="82" spans="1:23" s="399" customFormat="1" ht="60" customHeight="1">
      <c r="A82" s="911" t="s">
        <v>538</v>
      </c>
      <c r="B82" s="912"/>
      <c r="C82" s="912"/>
      <c r="D82" s="912"/>
      <c r="E82" s="392">
        <v>1</v>
      </c>
      <c r="F82" s="931" t="s">
        <v>879</v>
      </c>
      <c r="G82" s="931"/>
      <c r="H82" s="931"/>
      <c r="I82" s="931"/>
      <c r="J82" s="931"/>
      <c r="K82" s="931"/>
      <c r="L82" s="931"/>
      <c r="M82" s="931"/>
      <c r="N82" s="931"/>
      <c r="O82" s="931"/>
      <c r="P82" s="931"/>
      <c r="Q82" s="931"/>
      <c r="R82" s="931"/>
      <c r="S82" s="931"/>
      <c r="T82" s="931"/>
      <c r="U82" s="931"/>
      <c r="V82" s="931"/>
      <c r="W82" s="398"/>
    </row>
    <row r="83" spans="1:23" s="399" customFormat="1" ht="30" customHeight="1">
      <c r="A83" s="999"/>
      <c r="B83" s="1000"/>
      <c r="C83" s="1000"/>
      <c r="D83" s="1001"/>
      <c r="E83" s="392">
        <v>2</v>
      </c>
      <c r="F83" s="906" t="s">
        <v>880</v>
      </c>
      <c r="G83" s="907"/>
      <c r="H83" s="907"/>
      <c r="I83" s="907"/>
      <c r="J83" s="907"/>
      <c r="K83" s="907"/>
      <c r="L83" s="907"/>
      <c r="M83" s="907"/>
      <c r="N83" s="907"/>
      <c r="O83" s="907"/>
      <c r="P83" s="907"/>
      <c r="Q83" s="907"/>
      <c r="R83" s="907"/>
      <c r="S83" s="907"/>
      <c r="T83" s="907"/>
      <c r="U83" s="907"/>
      <c r="V83" s="922"/>
      <c r="W83" s="398"/>
    </row>
    <row r="84" spans="1:23" s="399" customFormat="1" ht="63.95" customHeight="1">
      <c r="A84" s="901"/>
      <c r="B84" s="902"/>
      <c r="C84" s="902"/>
      <c r="D84" s="902"/>
      <c r="E84" s="392">
        <v>3</v>
      </c>
      <c r="F84" s="931" t="s">
        <v>541</v>
      </c>
      <c r="G84" s="931"/>
      <c r="H84" s="931"/>
      <c r="I84" s="931"/>
      <c r="J84" s="931"/>
      <c r="K84" s="931"/>
      <c r="L84" s="931"/>
      <c r="M84" s="931"/>
      <c r="N84" s="931"/>
      <c r="O84" s="931"/>
      <c r="P84" s="931"/>
      <c r="Q84" s="931"/>
      <c r="R84" s="931"/>
      <c r="S84" s="931"/>
      <c r="T84" s="931"/>
      <c r="U84" s="931"/>
      <c r="V84" s="931"/>
      <c r="W84" s="398"/>
    </row>
    <row r="85" spans="1:23" s="399" customFormat="1" ht="15.95" customHeight="1">
      <c r="A85" s="901"/>
      <c r="B85" s="902"/>
      <c r="C85" s="902"/>
      <c r="D85" s="902"/>
      <c r="E85" s="392">
        <v>4</v>
      </c>
      <c r="F85" s="931" t="s">
        <v>539</v>
      </c>
      <c r="G85" s="931"/>
      <c r="H85" s="931"/>
      <c r="I85" s="931"/>
      <c r="J85" s="931"/>
      <c r="K85" s="931"/>
      <c r="L85" s="931"/>
      <c r="M85" s="931"/>
      <c r="N85" s="931"/>
      <c r="O85" s="931"/>
      <c r="P85" s="931"/>
      <c r="Q85" s="931"/>
      <c r="R85" s="931"/>
      <c r="S85" s="931"/>
      <c r="T85" s="931"/>
      <c r="U85" s="931"/>
      <c r="V85" s="931"/>
      <c r="W85" s="398"/>
    </row>
    <row r="86" spans="1:23" s="399" customFormat="1" ht="30" customHeight="1">
      <c r="A86" s="901"/>
      <c r="B86" s="902"/>
      <c r="C86" s="902"/>
      <c r="D86" s="902"/>
      <c r="E86" s="392">
        <v>5</v>
      </c>
      <c r="F86" s="931" t="s">
        <v>881</v>
      </c>
      <c r="G86" s="931"/>
      <c r="H86" s="931"/>
      <c r="I86" s="931"/>
      <c r="J86" s="931"/>
      <c r="K86" s="931"/>
      <c r="L86" s="931"/>
      <c r="M86" s="931"/>
      <c r="N86" s="931"/>
      <c r="O86" s="931"/>
      <c r="P86" s="931"/>
      <c r="Q86" s="931"/>
      <c r="R86" s="931"/>
      <c r="S86" s="931"/>
      <c r="T86" s="931"/>
      <c r="U86" s="931"/>
      <c r="V86" s="931"/>
      <c r="W86" s="398"/>
    </row>
    <row r="87" spans="1:23" s="399" customFormat="1" ht="15.95" customHeight="1">
      <c r="A87" s="927"/>
      <c r="B87" s="928"/>
      <c r="C87" s="928"/>
      <c r="D87" s="928"/>
      <c r="E87" s="392">
        <v>6</v>
      </c>
      <c r="F87" s="931" t="s">
        <v>540</v>
      </c>
      <c r="G87" s="931"/>
      <c r="H87" s="931"/>
      <c r="I87" s="931"/>
      <c r="J87" s="931"/>
      <c r="K87" s="931"/>
      <c r="L87" s="931"/>
      <c r="M87" s="931"/>
      <c r="N87" s="931"/>
      <c r="O87" s="931"/>
      <c r="P87" s="931"/>
      <c r="Q87" s="931"/>
      <c r="R87" s="931"/>
      <c r="S87" s="931"/>
      <c r="T87" s="931"/>
      <c r="U87" s="931"/>
      <c r="V87" s="931"/>
      <c r="W87" s="413"/>
    </row>
    <row r="88" spans="1:23" s="387" customFormat="1" ht="14.25" customHeight="1">
      <c r="A88" s="929" t="s">
        <v>60</v>
      </c>
      <c r="B88" s="929"/>
      <c r="C88" s="929"/>
      <c r="D88" s="929"/>
      <c r="E88" s="385"/>
      <c r="F88" s="930" t="s">
        <v>61</v>
      </c>
      <c r="G88" s="930"/>
      <c r="H88" s="930"/>
      <c r="I88" s="930"/>
      <c r="J88" s="930"/>
      <c r="K88" s="930"/>
      <c r="L88" s="930"/>
      <c r="M88" s="930"/>
      <c r="N88" s="930"/>
      <c r="O88" s="930"/>
      <c r="P88" s="930"/>
      <c r="Q88" s="930"/>
      <c r="R88" s="930"/>
      <c r="S88" s="930"/>
      <c r="T88" s="930"/>
      <c r="U88" s="930"/>
      <c r="V88" s="930"/>
      <c r="W88" s="386" t="s">
        <v>62</v>
      </c>
    </row>
    <row r="89" spans="1:23" s="399" customFormat="1" ht="60" customHeight="1">
      <c r="A89" s="911" t="s">
        <v>542</v>
      </c>
      <c r="B89" s="912"/>
      <c r="C89" s="912"/>
      <c r="D89" s="912"/>
      <c r="E89" s="392">
        <v>1</v>
      </c>
      <c r="F89" s="931" t="s">
        <v>802</v>
      </c>
      <c r="G89" s="931"/>
      <c r="H89" s="931"/>
      <c r="I89" s="931"/>
      <c r="J89" s="931"/>
      <c r="K89" s="931"/>
      <c r="L89" s="931"/>
      <c r="M89" s="931"/>
      <c r="N89" s="931"/>
      <c r="O89" s="931"/>
      <c r="P89" s="931"/>
      <c r="Q89" s="931"/>
      <c r="R89" s="931"/>
      <c r="S89" s="931"/>
      <c r="T89" s="931"/>
      <c r="U89" s="931"/>
      <c r="V89" s="931"/>
      <c r="W89" s="398"/>
    </row>
    <row r="90" spans="1:23" s="399" customFormat="1" ht="30" customHeight="1">
      <c r="A90" s="903"/>
      <c r="B90" s="904"/>
      <c r="C90" s="904"/>
      <c r="D90" s="905"/>
      <c r="E90" s="392">
        <v>2</v>
      </c>
      <c r="F90" s="906" t="s">
        <v>882</v>
      </c>
      <c r="G90" s="907"/>
      <c r="H90" s="907"/>
      <c r="I90" s="907"/>
      <c r="J90" s="907"/>
      <c r="K90" s="907"/>
      <c r="L90" s="907"/>
      <c r="M90" s="907"/>
      <c r="N90" s="907"/>
      <c r="O90" s="907"/>
      <c r="P90" s="907"/>
      <c r="Q90" s="907"/>
      <c r="R90" s="907"/>
      <c r="S90" s="907"/>
      <c r="T90" s="907"/>
      <c r="U90" s="907"/>
      <c r="V90" s="922"/>
      <c r="W90" s="398"/>
    </row>
    <row r="91" spans="1:23" s="399" customFormat="1" ht="60" customHeight="1">
      <c r="A91" s="901"/>
      <c r="B91" s="902"/>
      <c r="C91" s="902"/>
      <c r="D91" s="902"/>
      <c r="E91" s="392">
        <v>3</v>
      </c>
      <c r="F91" s="931" t="s">
        <v>543</v>
      </c>
      <c r="G91" s="931"/>
      <c r="H91" s="931"/>
      <c r="I91" s="931"/>
      <c r="J91" s="931"/>
      <c r="K91" s="931"/>
      <c r="L91" s="931"/>
      <c r="M91" s="931"/>
      <c r="N91" s="931"/>
      <c r="O91" s="931"/>
      <c r="P91" s="931"/>
      <c r="Q91" s="931"/>
      <c r="R91" s="931"/>
      <c r="S91" s="931"/>
      <c r="T91" s="931"/>
      <c r="U91" s="931"/>
      <c r="V91" s="931"/>
      <c r="W91" s="398"/>
    </row>
    <row r="92" spans="1:23" s="399" customFormat="1" ht="15.95" customHeight="1">
      <c r="A92" s="901"/>
      <c r="B92" s="902"/>
      <c r="C92" s="902"/>
      <c r="D92" s="902"/>
      <c r="E92" s="392">
        <v>4</v>
      </c>
      <c r="F92" s="931" t="s">
        <v>544</v>
      </c>
      <c r="G92" s="931"/>
      <c r="H92" s="931"/>
      <c r="I92" s="931"/>
      <c r="J92" s="931"/>
      <c r="K92" s="931"/>
      <c r="L92" s="931"/>
      <c r="M92" s="931"/>
      <c r="N92" s="931"/>
      <c r="O92" s="931"/>
      <c r="P92" s="931"/>
      <c r="Q92" s="931"/>
      <c r="R92" s="931"/>
      <c r="S92" s="931"/>
      <c r="T92" s="931"/>
      <c r="U92" s="931"/>
      <c r="V92" s="931"/>
      <c r="W92" s="398"/>
    </row>
    <row r="93" spans="1:23" s="399" customFormat="1" ht="30" customHeight="1">
      <c r="A93" s="901"/>
      <c r="B93" s="902"/>
      <c r="C93" s="902"/>
      <c r="D93" s="902"/>
      <c r="E93" s="392">
        <v>5</v>
      </c>
      <c r="F93" s="931" t="s">
        <v>547</v>
      </c>
      <c r="G93" s="931"/>
      <c r="H93" s="931"/>
      <c r="I93" s="931"/>
      <c r="J93" s="931"/>
      <c r="K93" s="931"/>
      <c r="L93" s="931"/>
      <c r="M93" s="931"/>
      <c r="N93" s="931"/>
      <c r="O93" s="931"/>
      <c r="P93" s="931"/>
      <c r="Q93" s="931"/>
      <c r="R93" s="931"/>
      <c r="S93" s="931"/>
      <c r="T93" s="931"/>
      <c r="U93" s="931"/>
      <c r="V93" s="931"/>
      <c r="W93" s="398"/>
    </row>
    <row r="94" spans="1:23" s="399" customFormat="1" ht="15" customHeight="1">
      <c r="A94" s="901"/>
      <c r="B94" s="902"/>
      <c r="C94" s="902"/>
      <c r="D94" s="902"/>
      <c r="E94" s="392">
        <v>6</v>
      </c>
      <c r="F94" s="931" t="s">
        <v>545</v>
      </c>
      <c r="G94" s="931"/>
      <c r="H94" s="931"/>
      <c r="I94" s="931"/>
      <c r="J94" s="931"/>
      <c r="K94" s="931"/>
      <c r="L94" s="931"/>
      <c r="M94" s="931"/>
      <c r="N94" s="931"/>
      <c r="O94" s="931"/>
      <c r="P94" s="931"/>
      <c r="Q94" s="931"/>
      <c r="R94" s="931"/>
      <c r="S94" s="931"/>
      <c r="T94" s="931"/>
      <c r="U94" s="931"/>
      <c r="V94" s="931"/>
      <c r="W94" s="398"/>
    </row>
    <row r="95" spans="1:23" s="399" customFormat="1" ht="15" customHeight="1">
      <c r="A95" s="927"/>
      <c r="B95" s="928"/>
      <c r="C95" s="928"/>
      <c r="D95" s="928"/>
      <c r="E95" s="392">
        <v>7</v>
      </c>
      <c r="F95" s="931" t="s">
        <v>546</v>
      </c>
      <c r="G95" s="931"/>
      <c r="H95" s="931"/>
      <c r="I95" s="931"/>
      <c r="J95" s="931"/>
      <c r="K95" s="931"/>
      <c r="L95" s="931"/>
      <c r="M95" s="931"/>
      <c r="N95" s="931"/>
      <c r="O95" s="931"/>
      <c r="P95" s="931"/>
      <c r="Q95" s="931"/>
      <c r="R95" s="931"/>
      <c r="S95" s="931"/>
      <c r="T95" s="931"/>
      <c r="U95" s="931"/>
      <c r="V95" s="931"/>
      <c r="W95" s="398"/>
    </row>
    <row r="96" spans="1:23" s="399" customFormat="1" ht="30" customHeight="1">
      <c r="A96" s="911" t="s">
        <v>548</v>
      </c>
      <c r="B96" s="912"/>
      <c r="C96" s="912"/>
      <c r="D96" s="912"/>
      <c r="E96" s="392">
        <v>1</v>
      </c>
      <c r="F96" s="931" t="s">
        <v>883</v>
      </c>
      <c r="G96" s="931"/>
      <c r="H96" s="931"/>
      <c r="I96" s="931"/>
      <c r="J96" s="931"/>
      <c r="K96" s="931"/>
      <c r="L96" s="931"/>
      <c r="M96" s="931"/>
      <c r="N96" s="931"/>
      <c r="O96" s="931"/>
      <c r="P96" s="931"/>
      <c r="Q96" s="931"/>
      <c r="R96" s="931"/>
      <c r="S96" s="931"/>
      <c r="T96" s="931"/>
      <c r="U96" s="931"/>
      <c r="V96" s="931"/>
      <c r="W96" s="398"/>
    </row>
    <row r="97" spans="1:23" s="399" customFormat="1" ht="30" customHeight="1">
      <c r="A97" s="901"/>
      <c r="B97" s="902"/>
      <c r="C97" s="902"/>
      <c r="D97" s="902"/>
      <c r="E97" s="392">
        <v>2</v>
      </c>
      <c r="F97" s="931" t="s">
        <v>555</v>
      </c>
      <c r="G97" s="931"/>
      <c r="H97" s="931"/>
      <c r="I97" s="931"/>
      <c r="J97" s="931"/>
      <c r="K97" s="931"/>
      <c r="L97" s="931"/>
      <c r="M97" s="931"/>
      <c r="N97" s="931"/>
      <c r="O97" s="931"/>
      <c r="P97" s="931"/>
      <c r="Q97" s="931"/>
      <c r="R97" s="931"/>
      <c r="S97" s="931"/>
      <c r="T97" s="931"/>
      <c r="U97" s="931"/>
      <c r="V97" s="931"/>
      <c r="W97" s="398"/>
    </row>
    <row r="98" spans="1:23" s="399" customFormat="1" ht="15.95" customHeight="1">
      <c r="A98" s="927"/>
      <c r="B98" s="928"/>
      <c r="C98" s="928"/>
      <c r="D98" s="928"/>
      <c r="E98" s="392">
        <v>3</v>
      </c>
      <c r="F98" s="931" t="s">
        <v>549</v>
      </c>
      <c r="G98" s="931"/>
      <c r="H98" s="931"/>
      <c r="I98" s="931"/>
      <c r="J98" s="931"/>
      <c r="K98" s="931"/>
      <c r="L98" s="931"/>
      <c r="M98" s="931"/>
      <c r="N98" s="931"/>
      <c r="O98" s="931"/>
      <c r="P98" s="931"/>
      <c r="Q98" s="931"/>
      <c r="R98" s="931"/>
      <c r="S98" s="931"/>
      <c r="T98" s="931"/>
      <c r="U98" s="931"/>
      <c r="V98" s="931"/>
      <c r="W98" s="398"/>
    </row>
    <row r="99" spans="1:23" s="399" customFormat="1" ht="30" customHeight="1">
      <c r="A99" s="942" t="s">
        <v>553</v>
      </c>
      <c r="B99" s="943"/>
      <c r="C99" s="943"/>
      <c r="D99" s="943"/>
      <c r="E99" s="404">
        <v>1</v>
      </c>
      <c r="F99" s="931" t="s">
        <v>554</v>
      </c>
      <c r="G99" s="931"/>
      <c r="H99" s="931"/>
      <c r="I99" s="931"/>
      <c r="J99" s="931"/>
      <c r="K99" s="931"/>
      <c r="L99" s="931"/>
      <c r="M99" s="931"/>
      <c r="N99" s="931"/>
      <c r="O99" s="931"/>
      <c r="P99" s="931"/>
      <c r="Q99" s="931"/>
      <c r="R99" s="931"/>
      <c r="S99" s="931"/>
      <c r="T99" s="931"/>
      <c r="U99" s="931"/>
      <c r="V99" s="931"/>
      <c r="W99" s="398"/>
    </row>
    <row r="100" spans="1:23" s="399" customFormat="1" ht="30" customHeight="1">
      <c r="A100" s="901"/>
      <c r="B100" s="902"/>
      <c r="C100" s="902"/>
      <c r="D100" s="902"/>
      <c r="E100" s="404">
        <v>2</v>
      </c>
      <c r="F100" s="931" t="s">
        <v>550</v>
      </c>
      <c r="G100" s="931"/>
      <c r="H100" s="931"/>
      <c r="I100" s="931"/>
      <c r="J100" s="931"/>
      <c r="K100" s="931"/>
      <c r="L100" s="931"/>
      <c r="M100" s="931"/>
      <c r="N100" s="931"/>
      <c r="O100" s="931"/>
      <c r="P100" s="931"/>
      <c r="Q100" s="931"/>
      <c r="R100" s="931"/>
      <c r="S100" s="931"/>
      <c r="T100" s="931"/>
      <c r="U100" s="931"/>
      <c r="V100" s="931"/>
      <c r="W100" s="398"/>
    </row>
    <row r="101" spans="1:23" s="399" customFormat="1" ht="30" customHeight="1">
      <c r="A101" s="901"/>
      <c r="B101" s="902"/>
      <c r="C101" s="902"/>
      <c r="D101" s="902"/>
      <c r="E101" s="404">
        <v>3</v>
      </c>
      <c r="F101" s="931" t="s">
        <v>551</v>
      </c>
      <c r="G101" s="931"/>
      <c r="H101" s="931"/>
      <c r="I101" s="931"/>
      <c r="J101" s="931"/>
      <c r="K101" s="931"/>
      <c r="L101" s="931"/>
      <c r="M101" s="931"/>
      <c r="N101" s="931"/>
      <c r="O101" s="931"/>
      <c r="P101" s="931"/>
      <c r="Q101" s="931"/>
      <c r="R101" s="931"/>
      <c r="S101" s="931"/>
      <c r="T101" s="931"/>
      <c r="U101" s="931"/>
      <c r="V101" s="931"/>
      <c r="W101" s="398"/>
    </row>
    <row r="102" spans="1:23" s="399" customFormat="1" ht="30" customHeight="1">
      <c r="A102" s="901"/>
      <c r="B102" s="902"/>
      <c r="C102" s="902"/>
      <c r="D102" s="902"/>
      <c r="E102" s="404">
        <v>4</v>
      </c>
      <c r="F102" s="931" t="s">
        <v>552</v>
      </c>
      <c r="G102" s="931"/>
      <c r="H102" s="931"/>
      <c r="I102" s="931"/>
      <c r="J102" s="931"/>
      <c r="K102" s="931"/>
      <c r="L102" s="931"/>
      <c r="M102" s="931"/>
      <c r="N102" s="931"/>
      <c r="O102" s="931"/>
      <c r="P102" s="931"/>
      <c r="Q102" s="931"/>
      <c r="R102" s="931"/>
      <c r="S102" s="931"/>
      <c r="T102" s="931"/>
      <c r="U102" s="931"/>
      <c r="V102" s="931"/>
      <c r="W102" s="398"/>
    </row>
    <row r="103" spans="1:23" s="399" customFormat="1" ht="15.95" customHeight="1">
      <c r="A103" s="927"/>
      <c r="B103" s="928"/>
      <c r="C103" s="928"/>
      <c r="D103" s="928"/>
      <c r="E103" s="404">
        <v>5</v>
      </c>
      <c r="F103" s="931" t="s">
        <v>484</v>
      </c>
      <c r="G103" s="931"/>
      <c r="H103" s="931"/>
      <c r="I103" s="931"/>
      <c r="J103" s="931"/>
      <c r="K103" s="931"/>
      <c r="L103" s="931"/>
      <c r="M103" s="931"/>
      <c r="N103" s="931"/>
      <c r="O103" s="931"/>
      <c r="P103" s="931"/>
      <c r="Q103" s="931"/>
      <c r="R103" s="931"/>
      <c r="S103" s="931"/>
      <c r="T103" s="931"/>
      <c r="U103" s="931"/>
      <c r="V103" s="931"/>
      <c r="W103" s="398"/>
    </row>
    <row r="104" spans="1:23" s="399" customFormat="1" ht="30" customHeight="1">
      <c r="A104" s="911" t="s">
        <v>556</v>
      </c>
      <c r="B104" s="912"/>
      <c r="C104" s="912"/>
      <c r="D104" s="912"/>
      <c r="E104" s="392">
        <v>1</v>
      </c>
      <c r="F104" s="931" t="s">
        <v>884</v>
      </c>
      <c r="G104" s="931"/>
      <c r="H104" s="931"/>
      <c r="I104" s="931"/>
      <c r="J104" s="931"/>
      <c r="K104" s="931"/>
      <c r="L104" s="931"/>
      <c r="M104" s="931"/>
      <c r="N104" s="931"/>
      <c r="O104" s="931"/>
      <c r="P104" s="931"/>
      <c r="Q104" s="931"/>
      <c r="R104" s="931"/>
      <c r="S104" s="931"/>
      <c r="T104" s="931"/>
      <c r="U104" s="931"/>
      <c r="V104" s="931"/>
      <c r="W104" s="398"/>
    </row>
    <row r="105" spans="1:23" s="399" customFormat="1" ht="30" customHeight="1">
      <c r="A105" s="901"/>
      <c r="B105" s="902"/>
      <c r="C105" s="902"/>
      <c r="D105" s="902"/>
      <c r="E105" s="392">
        <v>2</v>
      </c>
      <c r="F105" s="931" t="s">
        <v>885</v>
      </c>
      <c r="G105" s="931"/>
      <c r="H105" s="931"/>
      <c r="I105" s="931"/>
      <c r="J105" s="931"/>
      <c r="K105" s="931"/>
      <c r="L105" s="931"/>
      <c r="M105" s="931"/>
      <c r="N105" s="931"/>
      <c r="O105" s="931"/>
      <c r="P105" s="931"/>
      <c r="Q105" s="931"/>
      <c r="R105" s="931"/>
      <c r="S105" s="931"/>
      <c r="T105" s="931"/>
      <c r="U105" s="931"/>
      <c r="V105" s="931"/>
      <c r="W105" s="398"/>
    </row>
    <row r="106" spans="1:23" s="399" customFormat="1" ht="15" customHeight="1">
      <c r="A106" s="901"/>
      <c r="B106" s="902"/>
      <c r="C106" s="902"/>
      <c r="D106" s="902"/>
      <c r="E106" s="392">
        <v>3</v>
      </c>
      <c r="F106" s="931" t="s">
        <v>558</v>
      </c>
      <c r="G106" s="931"/>
      <c r="H106" s="931"/>
      <c r="I106" s="931"/>
      <c r="J106" s="931"/>
      <c r="K106" s="931"/>
      <c r="L106" s="931"/>
      <c r="M106" s="931"/>
      <c r="N106" s="931"/>
      <c r="O106" s="931"/>
      <c r="P106" s="931"/>
      <c r="Q106" s="931"/>
      <c r="R106" s="931"/>
      <c r="S106" s="931"/>
      <c r="T106" s="931"/>
      <c r="U106" s="931"/>
      <c r="V106" s="931"/>
      <c r="W106" s="398"/>
    </row>
    <row r="107" spans="1:23" s="399" customFormat="1" ht="15" customHeight="1">
      <c r="A107" s="927"/>
      <c r="B107" s="928"/>
      <c r="C107" s="928"/>
      <c r="D107" s="928"/>
      <c r="E107" s="392">
        <v>4</v>
      </c>
      <c r="F107" s="931" t="s">
        <v>557</v>
      </c>
      <c r="G107" s="931"/>
      <c r="H107" s="931"/>
      <c r="I107" s="931"/>
      <c r="J107" s="931"/>
      <c r="K107" s="931"/>
      <c r="L107" s="931"/>
      <c r="M107" s="931"/>
      <c r="N107" s="931"/>
      <c r="O107" s="931"/>
      <c r="P107" s="931"/>
      <c r="Q107" s="931"/>
      <c r="R107" s="931"/>
      <c r="S107" s="931"/>
      <c r="T107" s="931"/>
      <c r="U107" s="931"/>
      <c r="V107" s="931"/>
      <c r="W107" s="398"/>
    </row>
    <row r="108" spans="1:23" s="442" customFormat="1" ht="32.25" customHeight="1">
      <c r="A108" s="911" t="s">
        <v>559</v>
      </c>
      <c r="B108" s="912"/>
      <c r="C108" s="912"/>
      <c r="D108" s="913"/>
      <c r="E108" s="456" t="s">
        <v>632</v>
      </c>
      <c r="F108" s="923" t="s">
        <v>633</v>
      </c>
      <c r="G108" s="923"/>
      <c r="H108" s="923"/>
      <c r="I108" s="923"/>
      <c r="J108" s="923"/>
      <c r="K108" s="923"/>
      <c r="L108" s="923"/>
      <c r="M108" s="923"/>
      <c r="N108" s="923"/>
      <c r="O108" s="923"/>
      <c r="P108" s="923"/>
      <c r="Q108" s="923"/>
      <c r="R108" s="923"/>
      <c r="S108" s="923"/>
      <c r="T108" s="923"/>
      <c r="U108" s="923"/>
      <c r="V108" s="923"/>
      <c r="W108" s="457"/>
    </row>
    <row r="109" spans="1:23" s="442" customFormat="1" ht="45" customHeight="1">
      <c r="A109" s="901"/>
      <c r="B109" s="902"/>
      <c r="C109" s="902"/>
      <c r="D109" s="902"/>
      <c r="E109" s="456" t="s">
        <v>471</v>
      </c>
      <c r="F109" s="923" t="s">
        <v>803</v>
      </c>
      <c r="G109" s="923"/>
      <c r="H109" s="923"/>
      <c r="I109" s="923"/>
      <c r="J109" s="923"/>
      <c r="K109" s="923"/>
      <c r="L109" s="923"/>
      <c r="M109" s="923"/>
      <c r="N109" s="923"/>
      <c r="O109" s="923"/>
      <c r="P109" s="923"/>
      <c r="Q109" s="923"/>
      <c r="R109" s="923"/>
      <c r="S109" s="923"/>
      <c r="T109" s="923"/>
      <c r="U109" s="923"/>
      <c r="V109" s="923"/>
      <c r="W109" s="458"/>
    </row>
    <row r="110" spans="1:23" s="442" customFormat="1" ht="30" customHeight="1">
      <c r="A110" s="901"/>
      <c r="B110" s="902"/>
      <c r="C110" s="902"/>
      <c r="D110" s="902"/>
      <c r="E110" s="456" t="s">
        <v>311</v>
      </c>
      <c r="F110" s="923" t="s">
        <v>634</v>
      </c>
      <c r="G110" s="923"/>
      <c r="H110" s="923"/>
      <c r="I110" s="923"/>
      <c r="J110" s="923"/>
      <c r="K110" s="923"/>
      <c r="L110" s="923"/>
      <c r="M110" s="923"/>
      <c r="N110" s="923"/>
      <c r="O110" s="923"/>
      <c r="P110" s="923"/>
      <c r="Q110" s="923"/>
      <c r="R110" s="923"/>
      <c r="S110" s="923"/>
      <c r="T110" s="923"/>
      <c r="U110" s="923"/>
      <c r="V110" s="923"/>
      <c r="W110" s="458"/>
    </row>
    <row r="111" spans="1:23" s="442" customFormat="1" ht="30" customHeight="1">
      <c r="A111" s="901"/>
      <c r="B111" s="902"/>
      <c r="C111" s="902"/>
      <c r="D111" s="902"/>
      <c r="E111" s="456" t="s">
        <v>312</v>
      </c>
      <c r="F111" s="923" t="s">
        <v>635</v>
      </c>
      <c r="G111" s="923"/>
      <c r="H111" s="923"/>
      <c r="I111" s="923"/>
      <c r="J111" s="923"/>
      <c r="K111" s="923"/>
      <c r="L111" s="923"/>
      <c r="M111" s="923"/>
      <c r="N111" s="923"/>
      <c r="O111" s="923"/>
      <c r="P111" s="923"/>
      <c r="Q111" s="923"/>
      <c r="R111" s="923"/>
      <c r="S111" s="923"/>
      <c r="T111" s="923"/>
      <c r="U111" s="923"/>
      <c r="V111" s="923"/>
      <c r="W111" s="458"/>
    </row>
    <row r="112" spans="1:23" s="442" customFormat="1" ht="30" customHeight="1">
      <c r="A112" s="901"/>
      <c r="B112" s="902"/>
      <c r="C112" s="902"/>
      <c r="D112" s="902"/>
      <c r="E112" s="456" t="s">
        <v>313</v>
      </c>
      <c r="F112" s="923" t="s">
        <v>636</v>
      </c>
      <c r="G112" s="923"/>
      <c r="H112" s="923"/>
      <c r="I112" s="923"/>
      <c r="J112" s="923"/>
      <c r="K112" s="923"/>
      <c r="L112" s="923"/>
      <c r="M112" s="923"/>
      <c r="N112" s="923"/>
      <c r="O112" s="923"/>
      <c r="P112" s="923"/>
      <c r="Q112" s="923"/>
      <c r="R112" s="923"/>
      <c r="S112" s="923"/>
      <c r="T112" s="923"/>
      <c r="U112" s="923"/>
      <c r="V112" s="923"/>
      <c r="W112" s="458"/>
    </row>
    <row r="113" spans="1:24" s="442" customFormat="1" ht="30" customHeight="1">
      <c r="A113" s="927"/>
      <c r="B113" s="928"/>
      <c r="C113" s="928"/>
      <c r="D113" s="928"/>
      <c r="E113" s="456" t="s">
        <v>637</v>
      </c>
      <c r="F113" s="923" t="s">
        <v>638</v>
      </c>
      <c r="G113" s="923"/>
      <c r="H113" s="923"/>
      <c r="I113" s="923"/>
      <c r="J113" s="923"/>
      <c r="K113" s="923"/>
      <c r="L113" s="923"/>
      <c r="M113" s="923"/>
      <c r="N113" s="923"/>
      <c r="O113" s="923"/>
      <c r="P113" s="923"/>
      <c r="Q113" s="923"/>
      <c r="R113" s="923"/>
      <c r="S113" s="923"/>
      <c r="T113" s="923"/>
      <c r="U113" s="923"/>
      <c r="V113" s="923"/>
      <c r="W113" s="458"/>
    </row>
    <row r="114" spans="1:24" s="387" customFormat="1" ht="14.25" customHeight="1">
      <c r="A114" s="929" t="s">
        <v>60</v>
      </c>
      <c r="B114" s="929"/>
      <c r="C114" s="929"/>
      <c r="D114" s="929"/>
      <c r="E114" s="385"/>
      <c r="F114" s="930" t="s">
        <v>61</v>
      </c>
      <c r="G114" s="930"/>
      <c r="H114" s="930"/>
      <c r="I114" s="930"/>
      <c r="J114" s="930"/>
      <c r="K114" s="930"/>
      <c r="L114" s="930"/>
      <c r="M114" s="930"/>
      <c r="N114" s="930"/>
      <c r="O114" s="930"/>
      <c r="P114" s="930"/>
      <c r="Q114" s="930"/>
      <c r="R114" s="930"/>
      <c r="S114" s="930"/>
      <c r="T114" s="930"/>
      <c r="U114" s="930"/>
      <c r="V114" s="930"/>
      <c r="W114" s="454" t="s">
        <v>62</v>
      </c>
    </row>
    <row r="115" spans="1:24" s="399" customFormat="1" ht="77.25" customHeight="1">
      <c r="A115" s="939" t="s">
        <v>572</v>
      </c>
      <c r="B115" s="940"/>
      <c r="C115" s="940"/>
      <c r="D115" s="941"/>
      <c r="E115" s="390"/>
      <c r="F115" s="924" t="s">
        <v>564</v>
      </c>
      <c r="G115" s="925"/>
      <c r="H115" s="925"/>
      <c r="I115" s="925"/>
      <c r="J115" s="925"/>
      <c r="K115" s="925"/>
      <c r="L115" s="925"/>
      <c r="M115" s="925"/>
      <c r="N115" s="925"/>
      <c r="O115" s="925"/>
      <c r="P115" s="925"/>
      <c r="Q115" s="925"/>
      <c r="R115" s="925"/>
      <c r="S115" s="925"/>
      <c r="T115" s="925"/>
      <c r="U115" s="925"/>
      <c r="V115" s="925"/>
      <c r="W115" s="926"/>
    </row>
    <row r="116" spans="1:24" s="399" customFormat="1" ht="15.95" customHeight="1">
      <c r="A116" s="911" t="s">
        <v>560</v>
      </c>
      <c r="B116" s="912"/>
      <c r="C116" s="912"/>
      <c r="D116" s="913"/>
      <c r="E116" s="393" t="s">
        <v>568</v>
      </c>
      <c r="F116" s="931" t="s">
        <v>804</v>
      </c>
      <c r="G116" s="931"/>
      <c r="H116" s="931"/>
      <c r="I116" s="931"/>
      <c r="J116" s="931"/>
      <c r="K116" s="931"/>
      <c r="L116" s="931"/>
      <c r="M116" s="931"/>
      <c r="N116" s="931"/>
      <c r="O116" s="931"/>
      <c r="P116" s="931"/>
      <c r="Q116" s="931"/>
      <c r="R116" s="931"/>
      <c r="S116" s="931"/>
      <c r="T116" s="931"/>
      <c r="U116" s="931"/>
      <c r="V116" s="931"/>
      <c r="W116" s="398"/>
    </row>
    <row r="117" spans="1:24" s="399" customFormat="1" ht="15.95" customHeight="1">
      <c r="A117" s="903"/>
      <c r="B117" s="904"/>
      <c r="C117" s="904"/>
      <c r="D117" s="905"/>
      <c r="E117" s="393" t="s">
        <v>569</v>
      </c>
      <c r="F117" s="931" t="s">
        <v>565</v>
      </c>
      <c r="G117" s="931"/>
      <c r="H117" s="931"/>
      <c r="I117" s="931"/>
      <c r="J117" s="931"/>
      <c r="K117" s="931"/>
      <c r="L117" s="931"/>
      <c r="M117" s="931"/>
      <c r="N117" s="931"/>
      <c r="O117" s="931"/>
      <c r="P117" s="931"/>
      <c r="Q117" s="931"/>
      <c r="R117" s="931"/>
      <c r="S117" s="931"/>
      <c r="T117" s="931"/>
      <c r="U117" s="931"/>
      <c r="V117" s="931"/>
      <c r="W117" s="398"/>
    </row>
    <row r="118" spans="1:24" s="399" customFormat="1" ht="15.95" customHeight="1">
      <c r="A118" s="903"/>
      <c r="B118" s="904"/>
      <c r="C118" s="904"/>
      <c r="D118" s="905"/>
      <c r="E118" s="392">
        <v>2</v>
      </c>
      <c r="F118" s="931" t="s">
        <v>484</v>
      </c>
      <c r="G118" s="931"/>
      <c r="H118" s="931"/>
      <c r="I118" s="931"/>
      <c r="J118" s="931"/>
      <c r="K118" s="931"/>
      <c r="L118" s="931"/>
      <c r="M118" s="931"/>
      <c r="N118" s="931"/>
      <c r="O118" s="931"/>
      <c r="P118" s="931"/>
      <c r="Q118" s="931"/>
      <c r="R118" s="931"/>
      <c r="S118" s="931"/>
      <c r="T118" s="931"/>
      <c r="U118" s="931"/>
      <c r="V118" s="931"/>
      <c r="W118" s="398"/>
    </row>
    <row r="119" spans="1:24" s="399" customFormat="1" ht="15.95" customHeight="1">
      <c r="A119" s="919"/>
      <c r="B119" s="920"/>
      <c r="C119" s="920"/>
      <c r="D119" s="921"/>
      <c r="E119" s="392">
        <v>3</v>
      </c>
      <c r="F119" s="906" t="s">
        <v>805</v>
      </c>
      <c r="G119" s="907"/>
      <c r="H119" s="907"/>
      <c r="I119" s="907"/>
      <c r="J119" s="907"/>
      <c r="K119" s="907"/>
      <c r="L119" s="907"/>
      <c r="M119" s="907"/>
      <c r="N119" s="907"/>
      <c r="O119" s="907"/>
      <c r="P119" s="907"/>
      <c r="Q119" s="907"/>
      <c r="R119" s="907"/>
      <c r="S119" s="907"/>
      <c r="T119" s="907"/>
      <c r="U119" s="907"/>
      <c r="V119" s="922"/>
      <c r="W119" s="398"/>
    </row>
    <row r="120" spans="1:24" s="399" customFormat="1" ht="15.95" customHeight="1">
      <c r="A120" s="911" t="s">
        <v>561</v>
      </c>
      <c r="B120" s="912"/>
      <c r="C120" s="912"/>
      <c r="D120" s="913"/>
      <c r="E120" s="392">
        <v>1</v>
      </c>
      <c r="F120" s="931" t="s">
        <v>566</v>
      </c>
      <c r="G120" s="931"/>
      <c r="H120" s="931"/>
      <c r="I120" s="931"/>
      <c r="J120" s="931"/>
      <c r="K120" s="931"/>
      <c r="L120" s="931"/>
      <c r="M120" s="931"/>
      <c r="N120" s="931"/>
      <c r="O120" s="931"/>
      <c r="P120" s="931"/>
      <c r="Q120" s="931"/>
      <c r="R120" s="931"/>
      <c r="S120" s="931"/>
      <c r="T120" s="931"/>
      <c r="U120" s="931"/>
      <c r="V120" s="931"/>
      <c r="W120" s="398"/>
    </row>
    <row r="121" spans="1:24" s="399" customFormat="1" ht="15.95" customHeight="1">
      <c r="A121" s="903"/>
      <c r="B121" s="904"/>
      <c r="C121" s="904"/>
      <c r="D121" s="905"/>
      <c r="E121" s="392">
        <v>2</v>
      </c>
      <c r="F121" s="931" t="s">
        <v>562</v>
      </c>
      <c r="G121" s="931"/>
      <c r="H121" s="931"/>
      <c r="I121" s="931"/>
      <c r="J121" s="931"/>
      <c r="K121" s="931"/>
      <c r="L121" s="931"/>
      <c r="M121" s="931"/>
      <c r="N121" s="931"/>
      <c r="O121" s="931"/>
      <c r="P121" s="931"/>
      <c r="Q121" s="931"/>
      <c r="R121" s="931"/>
      <c r="S121" s="931"/>
      <c r="T121" s="931"/>
      <c r="U121" s="931"/>
      <c r="V121" s="931"/>
      <c r="W121" s="398"/>
    </row>
    <row r="122" spans="1:24" s="399" customFormat="1" ht="15.95" customHeight="1">
      <c r="A122" s="919"/>
      <c r="B122" s="920"/>
      <c r="C122" s="920"/>
      <c r="D122" s="921"/>
      <c r="E122" s="392">
        <v>3</v>
      </c>
      <c r="F122" s="906" t="s">
        <v>808</v>
      </c>
      <c r="G122" s="907"/>
      <c r="H122" s="907"/>
      <c r="I122" s="907"/>
      <c r="J122" s="907"/>
      <c r="K122" s="907"/>
      <c r="L122" s="907"/>
      <c r="M122" s="907"/>
      <c r="N122" s="907"/>
      <c r="O122" s="907"/>
      <c r="P122" s="907"/>
      <c r="Q122" s="907"/>
      <c r="R122" s="907"/>
      <c r="S122" s="907"/>
      <c r="T122" s="907"/>
      <c r="U122" s="907"/>
      <c r="V122" s="922"/>
      <c r="W122" s="398"/>
    </row>
    <row r="123" spans="1:24" s="399" customFormat="1" ht="15" customHeight="1">
      <c r="A123" s="911" t="s">
        <v>563</v>
      </c>
      <c r="B123" s="912"/>
      <c r="C123" s="912"/>
      <c r="D123" s="913"/>
      <c r="E123" s="393" t="s">
        <v>568</v>
      </c>
      <c r="F123" s="923" t="s">
        <v>806</v>
      </c>
      <c r="G123" s="923"/>
      <c r="H123" s="923"/>
      <c r="I123" s="923"/>
      <c r="J123" s="923"/>
      <c r="K123" s="923"/>
      <c r="L123" s="923"/>
      <c r="M123" s="923"/>
      <c r="N123" s="923"/>
      <c r="O123" s="923"/>
      <c r="P123" s="923"/>
      <c r="Q123" s="923"/>
      <c r="R123" s="923"/>
      <c r="S123" s="923"/>
      <c r="T123" s="923"/>
      <c r="U123" s="923"/>
      <c r="V123" s="923"/>
      <c r="W123" s="398"/>
    </row>
    <row r="124" spans="1:24" s="399" customFormat="1" ht="15" customHeight="1">
      <c r="A124" s="903"/>
      <c r="B124" s="904"/>
      <c r="C124" s="904"/>
      <c r="D124" s="905"/>
      <c r="E124" s="393" t="s">
        <v>569</v>
      </c>
      <c r="F124" s="923" t="s">
        <v>807</v>
      </c>
      <c r="G124" s="923"/>
      <c r="H124" s="923"/>
      <c r="I124" s="923"/>
      <c r="J124" s="923"/>
      <c r="K124" s="923"/>
      <c r="L124" s="923"/>
      <c r="M124" s="923"/>
      <c r="N124" s="923"/>
      <c r="O124" s="923"/>
      <c r="P124" s="923"/>
      <c r="Q124" s="923"/>
      <c r="R124" s="923"/>
      <c r="S124" s="923"/>
      <c r="T124" s="923"/>
      <c r="U124" s="923"/>
      <c r="V124" s="923"/>
      <c r="W124" s="398"/>
    </row>
    <row r="125" spans="1:24" s="399" customFormat="1" ht="30" customHeight="1">
      <c r="A125" s="903"/>
      <c r="B125" s="904"/>
      <c r="C125" s="904"/>
      <c r="D125" s="905"/>
      <c r="E125" s="393" t="s">
        <v>570</v>
      </c>
      <c r="F125" s="923" t="s">
        <v>567</v>
      </c>
      <c r="G125" s="923"/>
      <c r="H125" s="923"/>
      <c r="I125" s="923"/>
      <c r="J125" s="923"/>
      <c r="K125" s="923"/>
      <c r="L125" s="923"/>
      <c r="M125" s="923"/>
      <c r="N125" s="923"/>
      <c r="O125" s="923"/>
      <c r="P125" s="923"/>
      <c r="Q125" s="923"/>
      <c r="R125" s="923"/>
      <c r="S125" s="923"/>
      <c r="T125" s="923"/>
      <c r="U125" s="923"/>
      <c r="V125" s="923"/>
      <c r="W125" s="398"/>
    </row>
    <row r="126" spans="1:24" s="399" customFormat="1" ht="15.95" customHeight="1">
      <c r="A126" s="903"/>
      <c r="B126" s="904"/>
      <c r="C126" s="904"/>
      <c r="D126" s="905"/>
      <c r="E126" s="392">
        <v>2</v>
      </c>
      <c r="F126" s="923" t="s">
        <v>562</v>
      </c>
      <c r="G126" s="923"/>
      <c r="H126" s="923"/>
      <c r="I126" s="923"/>
      <c r="J126" s="923"/>
      <c r="K126" s="923"/>
      <c r="L126" s="923"/>
      <c r="M126" s="923"/>
      <c r="N126" s="923"/>
      <c r="O126" s="923"/>
      <c r="P126" s="923"/>
      <c r="Q126" s="923"/>
      <c r="R126" s="923"/>
      <c r="S126" s="923"/>
      <c r="T126" s="923"/>
      <c r="U126" s="923"/>
      <c r="V126" s="923"/>
      <c r="W126" s="398"/>
    </row>
    <row r="127" spans="1:24" s="399" customFormat="1" ht="15.95" customHeight="1">
      <c r="A127" s="919"/>
      <c r="B127" s="920"/>
      <c r="C127" s="920"/>
      <c r="D127" s="921"/>
      <c r="E127" s="392">
        <v>3</v>
      </c>
      <c r="F127" s="906" t="s">
        <v>809</v>
      </c>
      <c r="G127" s="907"/>
      <c r="H127" s="907"/>
      <c r="I127" s="907"/>
      <c r="J127" s="907"/>
      <c r="K127" s="907"/>
      <c r="L127" s="907"/>
      <c r="M127" s="907"/>
      <c r="N127" s="907"/>
      <c r="O127" s="907"/>
      <c r="P127" s="907"/>
      <c r="Q127" s="907"/>
      <c r="R127" s="907"/>
      <c r="S127" s="907"/>
      <c r="T127" s="907"/>
      <c r="U127" s="907"/>
      <c r="V127" s="922"/>
      <c r="W127" s="398"/>
    </row>
    <row r="128" spans="1:24" s="383" customFormat="1" ht="30" customHeight="1">
      <c r="A128" s="932" t="s">
        <v>886</v>
      </c>
      <c r="B128" s="933"/>
      <c r="C128" s="933"/>
      <c r="D128" s="934"/>
      <c r="E128" s="459" t="s">
        <v>887</v>
      </c>
      <c r="F128" s="914" t="s">
        <v>980</v>
      </c>
      <c r="G128" s="915"/>
      <c r="H128" s="915"/>
      <c r="I128" s="915"/>
      <c r="J128" s="915"/>
      <c r="K128" s="915"/>
      <c r="L128" s="915"/>
      <c r="M128" s="915"/>
      <c r="N128" s="915"/>
      <c r="O128" s="915"/>
      <c r="P128" s="915"/>
      <c r="Q128" s="915"/>
      <c r="R128" s="915"/>
      <c r="S128" s="915"/>
      <c r="T128" s="915"/>
      <c r="U128" s="915"/>
      <c r="V128" s="938"/>
      <c r="W128" s="462"/>
      <c r="X128" s="453"/>
    </row>
    <row r="129" spans="1:35" s="383" customFormat="1" ht="30" customHeight="1">
      <c r="A129" s="935"/>
      <c r="B129" s="936"/>
      <c r="C129" s="936"/>
      <c r="D129" s="937"/>
      <c r="E129" s="459" t="s">
        <v>889</v>
      </c>
      <c r="F129" s="914" t="s">
        <v>981</v>
      </c>
      <c r="G129" s="915"/>
      <c r="H129" s="915"/>
      <c r="I129" s="915"/>
      <c r="J129" s="915"/>
      <c r="K129" s="915"/>
      <c r="L129" s="915"/>
      <c r="M129" s="915"/>
      <c r="N129" s="915"/>
      <c r="O129" s="915"/>
      <c r="P129" s="915"/>
      <c r="Q129" s="915"/>
      <c r="R129" s="915"/>
      <c r="S129" s="915"/>
      <c r="T129" s="915"/>
      <c r="U129" s="915"/>
      <c r="V129" s="915"/>
      <c r="W129" s="461"/>
      <c r="X129" s="453"/>
    </row>
    <row r="130" spans="1:35" s="383" customFormat="1" ht="15" customHeight="1">
      <c r="A130" s="908"/>
      <c r="B130" s="909"/>
      <c r="C130" s="909"/>
      <c r="D130" s="910"/>
      <c r="E130" s="459" t="s">
        <v>891</v>
      </c>
      <c r="F130" s="914" t="s">
        <v>982</v>
      </c>
      <c r="G130" s="915"/>
      <c r="H130" s="915"/>
      <c r="I130" s="915"/>
      <c r="J130" s="915"/>
      <c r="K130" s="915"/>
      <c r="L130" s="915"/>
      <c r="M130" s="915"/>
      <c r="N130" s="915"/>
      <c r="O130" s="915"/>
      <c r="P130" s="915"/>
      <c r="Q130" s="915"/>
      <c r="R130" s="915"/>
      <c r="S130" s="915"/>
      <c r="T130" s="915"/>
      <c r="U130" s="915"/>
      <c r="V130" s="915"/>
      <c r="W130" s="461"/>
      <c r="X130" s="453"/>
    </row>
    <row r="131" spans="1:35" s="383" customFormat="1" ht="15" customHeight="1">
      <c r="A131" s="908"/>
      <c r="B131" s="909"/>
      <c r="C131" s="909"/>
      <c r="D131" s="910"/>
      <c r="E131" s="459" t="s">
        <v>893</v>
      </c>
      <c r="F131" s="914" t="s">
        <v>983</v>
      </c>
      <c r="G131" s="915"/>
      <c r="H131" s="915"/>
      <c r="I131" s="915"/>
      <c r="J131" s="915"/>
      <c r="K131" s="915"/>
      <c r="L131" s="915"/>
      <c r="M131" s="915"/>
      <c r="N131" s="915"/>
      <c r="O131" s="915"/>
      <c r="P131" s="915"/>
      <c r="Q131" s="915"/>
      <c r="R131" s="915"/>
      <c r="S131" s="915"/>
      <c r="T131" s="915"/>
      <c r="U131" s="915"/>
      <c r="V131" s="915"/>
      <c r="W131" s="461"/>
      <c r="X131" s="453"/>
    </row>
    <row r="132" spans="1:35" s="383" customFormat="1" ht="45" customHeight="1">
      <c r="A132" s="908"/>
      <c r="B132" s="909"/>
      <c r="C132" s="909"/>
      <c r="D132" s="910"/>
      <c r="E132" s="459" t="s">
        <v>895</v>
      </c>
      <c r="F132" s="914" t="s">
        <v>984</v>
      </c>
      <c r="G132" s="915"/>
      <c r="H132" s="915"/>
      <c r="I132" s="915"/>
      <c r="J132" s="915"/>
      <c r="K132" s="915"/>
      <c r="L132" s="915"/>
      <c r="M132" s="915"/>
      <c r="N132" s="915"/>
      <c r="O132" s="915"/>
      <c r="P132" s="915"/>
      <c r="Q132" s="915"/>
      <c r="R132" s="915"/>
      <c r="S132" s="915"/>
      <c r="T132" s="915"/>
      <c r="U132" s="915"/>
      <c r="V132" s="915"/>
      <c r="W132" s="461"/>
      <c r="X132" s="453"/>
    </row>
    <row r="133" spans="1:35" s="383" customFormat="1" ht="15.95" customHeight="1">
      <c r="A133" s="908"/>
      <c r="B133" s="909"/>
      <c r="C133" s="909"/>
      <c r="D133" s="910"/>
      <c r="E133" s="459" t="s">
        <v>897</v>
      </c>
      <c r="F133" s="914" t="s">
        <v>985</v>
      </c>
      <c r="G133" s="915"/>
      <c r="H133" s="915"/>
      <c r="I133" s="915"/>
      <c r="J133" s="915"/>
      <c r="K133" s="915"/>
      <c r="L133" s="915"/>
      <c r="M133" s="915"/>
      <c r="N133" s="915"/>
      <c r="O133" s="915"/>
      <c r="P133" s="915"/>
      <c r="Q133" s="915"/>
      <c r="R133" s="915"/>
      <c r="S133" s="915"/>
      <c r="T133" s="915"/>
      <c r="U133" s="915"/>
      <c r="V133" s="915"/>
      <c r="W133" s="461"/>
      <c r="X133" s="453"/>
    </row>
    <row r="134" spans="1:35" s="383" customFormat="1" ht="30" customHeight="1">
      <c r="A134" s="908"/>
      <c r="B134" s="909"/>
      <c r="C134" s="909"/>
      <c r="D134" s="910"/>
      <c r="E134" s="459" t="s">
        <v>899</v>
      </c>
      <c r="F134" s="914" t="s">
        <v>986</v>
      </c>
      <c r="G134" s="915"/>
      <c r="H134" s="915"/>
      <c r="I134" s="915"/>
      <c r="J134" s="915"/>
      <c r="K134" s="915"/>
      <c r="L134" s="915"/>
      <c r="M134" s="915"/>
      <c r="N134" s="915"/>
      <c r="O134" s="915"/>
      <c r="P134" s="915"/>
      <c r="Q134" s="915"/>
      <c r="R134" s="915"/>
      <c r="S134" s="915"/>
      <c r="T134" s="915"/>
      <c r="U134" s="915"/>
      <c r="V134" s="915"/>
      <c r="W134" s="461"/>
      <c r="X134" s="453"/>
      <c r="AA134" s="992"/>
      <c r="AB134" s="992"/>
      <c r="AC134" s="992"/>
      <c r="AD134" s="992"/>
      <c r="AE134" s="992"/>
      <c r="AF134" s="992"/>
      <c r="AG134" s="992"/>
      <c r="AH134" s="992"/>
      <c r="AI134" s="992"/>
    </row>
    <row r="135" spans="1:35" s="383" customFormat="1" ht="30" customHeight="1">
      <c r="A135" s="908"/>
      <c r="B135" s="909"/>
      <c r="C135" s="909"/>
      <c r="D135" s="910"/>
      <c r="E135" s="459" t="s">
        <v>901</v>
      </c>
      <c r="F135" s="914" t="s">
        <v>987</v>
      </c>
      <c r="G135" s="915"/>
      <c r="H135" s="915"/>
      <c r="I135" s="915"/>
      <c r="J135" s="915"/>
      <c r="K135" s="915"/>
      <c r="L135" s="915"/>
      <c r="M135" s="915"/>
      <c r="N135" s="915"/>
      <c r="O135" s="915"/>
      <c r="P135" s="915"/>
      <c r="Q135" s="915"/>
      <c r="R135" s="915"/>
      <c r="S135" s="915"/>
      <c r="T135" s="915"/>
      <c r="U135" s="915"/>
      <c r="V135" s="915"/>
      <c r="W135" s="461"/>
      <c r="X135" s="453"/>
      <c r="AA135" s="993"/>
      <c r="AB135" s="993"/>
      <c r="AC135" s="993"/>
      <c r="AD135" s="993"/>
      <c r="AE135" s="993"/>
      <c r="AF135" s="993"/>
      <c r="AG135" s="993"/>
      <c r="AH135" s="993"/>
      <c r="AI135" s="993"/>
    </row>
    <row r="136" spans="1:35" s="383" customFormat="1" ht="45" customHeight="1">
      <c r="A136" s="908"/>
      <c r="B136" s="909"/>
      <c r="C136" s="909"/>
      <c r="D136" s="910"/>
      <c r="E136" s="459" t="s">
        <v>903</v>
      </c>
      <c r="F136" s="914" t="s">
        <v>988</v>
      </c>
      <c r="G136" s="915"/>
      <c r="H136" s="915"/>
      <c r="I136" s="915"/>
      <c r="J136" s="915"/>
      <c r="K136" s="915"/>
      <c r="L136" s="915"/>
      <c r="M136" s="915"/>
      <c r="N136" s="915"/>
      <c r="O136" s="915"/>
      <c r="P136" s="915"/>
      <c r="Q136" s="915"/>
      <c r="R136" s="915"/>
      <c r="S136" s="915"/>
      <c r="T136" s="915"/>
      <c r="U136" s="915"/>
      <c r="V136" s="915"/>
      <c r="W136" s="461"/>
      <c r="X136" s="453"/>
    </row>
    <row r="137" spans="1:35" s="383" customFormat="1" ht="45" customHeight="1">
      <c r="A137" s="916"/>
      <c r="B137" s="917"/>
      <c r="C137" s="917"/>
      <c r="D137" s="918"/>
      <c r="E137" s="459" t="s">
        <v>905</v>
      </c>
      <c r="F137" s="906" t="s">
        <v>815</v>
      </c>
      <c r="G137" s="907"/>
      <c r="H137" s="907"/>
      <c r="I137" s="907"/>
      <c r="J137" s="907"/>
      <c r="K137" s="907"/>
      <c r="L137" s="907"/>
      <c r="M137" s="907"/>
      <c r="N137" s="907"/>
      <c r="O137" s="907"/>
      <c r="P137" s="907"/>
      <c r="Q137" s="907"/>
      <c r="R137" s="907"/>
      <c r="S137" s="907"/>
      <c r="T137" s="907"/>
      <c r="U137" s="907"/>
      <c r="V137" s="907"/>
      <c r="W137" s="455"/>
      <c r="X137" s="453"/>
    </row>
    <row r="138" spans="1:35" s="387" customFormat="1" ht="14.25" customHeight="1">
      <c r="A138" s="929" t="s">
        <v>60</v>
      </c>
      <c r="B138" s="929"/>
      <c r="C138" s="929"/>
      <c r="D138" s="929"/>
      <c r="E138" s="385"/>
      <c r="F138" s="930" t="s">
        <v>61</v>
      </c>
      <c r="G138" s="930"/>
      <c r="H138" s="930"/>
      <c r="I138" s="930"/>
      <c r="J138" s="930"/>
      <c r="K138" s="930"/>
      <c r="L138" s="930"/>
      <c r="M138" s="930"/>
      <c r="N138" s="930"/>
      <c r="O138" s="930"/>
      <c r="P138" s="930"/>
      <c r="Q138" s="930"/>
      <c r="R138" s="930"/>
      <c r="S138" s="930"/>
      <c r="T138" s="930"/>
      <c r="U138" s="930"/>
      <c r="V138" s="930"/>
      <c r="W138" s="454" t="s">
        <v>62</v>
      </c>
    </row>
    <row r="139" spans="1:35" s="383" customFormat="1" ht="32.1" customHeight="1">
      <c r="A139" s="932" t="s">
        <v>906</v>
      </c>
      <c r="B139" s="933"/>
      <c r="C139" s="933"/>
      <c r="D139" s="934"/>
      <c r="E139" s="459" t="s">
        <v>887</v>
      </c>
      <c r="F139" s="914" t="s">
        <v>980</v>
      </c>
      <c r="G139" s="915"/>
      <c r="H139" s="915"/>
      <c r="I139" s="915"/>
      <c r="J139" s="915"/>
      <c r="K139" s="915"/>
      <c r="L139" s="915"/>
      <c r="M139" s="915"/>
      <c r="N139" s="915"/>
      <c r="O139" s="915"/>
      <c r="P139" s="915"/>
      <c r="Q139" s="915"/>
      <c r="R139" s="915"/>
      <c r="S139" s="915"/>
      <c r="T139" s="915"/>
      <c r="U139" s="915"/>
      <c r="V139" s="915"/>
      <c r="W139" s="461"/>
      <c r="X139" s="453"/>
    </row>
    <row r="140" spans="1:35" s="383" customFormat="1" ht="30" customHeight="1">
      <c r="A140" s="935"/>
      <c r="B140" s="936"/>
      <c r="C140" s="936"/>
      <c r="D140" s="937"/>
      <c r="E140" s="459" t="s">
        <v>889</v>
      </c>
      <c r="F140" s="914" t="s">
        <v>989</v>
      </c>
      <c r="G140" s="915"/>
      <c r="H140" s="915"/>
      <c r="I140" s="915"/>
      <c r="J140" s="915"/>
      <c r="K140" s="915"/>
      <c r="L140" s="915"/>
      <c r="M140" s="915"/>
      <c r="N140" s="915"/>
      <c r="O140" s="915"/>
      <c r="P140" s="915"/>
      <c r="Q140" s="915"/>
      <c r="R140" s="915"/>
      <c r="S140" s="915"/>
      <c r="T140" s="915"/>
      <c r="U140" s="915"/>
      <c r="V140" s="915"/>
      <c r="W140" s="461"/>
      <c r="X140" s="453"/>
    </row>
    <row r="141" spans="1:35" s="383" customFormat="1" ht="15" customHeight="1">
      <c r="A141" s="908"/>
      <c r="B141" s="909"/>
      <c r="C141" s="909"/>
      <c r="D141" s="910"/>
      <c r="E141" s="459" t="s">
        <v>891</v>
      </c>
      <c r="F141" s="914" t="s">
        <v>982</v>
      </c>
      <c r="G141" s="915"/>
      <c r="H141" s="915"/>
      <c r="I141" s="915"/>
      <c r="J141" s="915"/>
      <c r="K141" s="915"/>
      <c r="L141" s="915"/>
      <c r="M141" s="915"/>
      <c r="N141" s="915"/>
      <c r="O141" s="915"/>
      <c r="P141" s="915"/>
      <c r="Q141" s="915"/>
      <c r="R141" s="915"/>
      <c r="S141" s="915"/>
      <c r="T141" s="915"/>
      <c r="U141" s="915"/>
      <c r="V141" s="915"/>
      <c r="W141" s="461"/>
      <c r="X141" s="453"/>
    </row>
    <row r="142" spans="1:35" s="383" customFormat="1" ht="15" customHeight="1">
      <c r="A142" s="908"/>
      <c r="B142" s="909"/>
      <c r="C142" s="909"/>
      <c r="D142" s="910"/>
      <c r="E142" s="459" t="s">
        <v>893</v>
      </c>
      <c r="F142" s="914" t="s">
        <v>983</v>
      </c>
      <c r="G142" s="915"/>
      <c r="H142" s="915"/>
      <c r="I142" s="915"/>
      <c r="J142" s="915"/>
      <c r="K142" s="915"/>
      <c r="L142" s="915"/>
      <c r="M142" s="915"/>
      <c r="N142" s="915"/>
      <c r="O142" s="915"/>
      <c r="P142" s="915"/>
      <c r="Q142" s="915"/>
      <c r="R142" s="915"/>
      <c r="S142" s="915"/>
      <c r="T142" s="915"/>
      <c r="U142" s="915"/>
      <c r="V142" s="915"/>
      <c r="W142" s="461"/>
      <c r="X142" s="453"/>
    </row>
    <row r="143" spans="1:35" s="383" customFormat="1" ht="45" customHeight="1">
      <c r="A143" s="908"/>
      <c r="B143" s="909"/>
      <c r="C143" s="909"/>
      <c r="D143" s="910"/>
      <c r="E143" s="459" t="s">
        <v>909</v>
      </c>
      <c r="F143" s="914" t="s">
        <v>984</v>
      </c>
      <c r="G143" s="915"/>
      <c r="H143" s="915"/>
      <c r="I143" s="915"/>
      <c r="J143" s="915"/>
      <c r="K143" s="915"/>
      <c r="L143" s="915"/>
      <c r="M143" s="915"/>
      <c r="N143" s="915"/>
      <c r="O143" s="915"/>
      <c r="P143" s="915"/>
      <c r="Q143" s="915"/>
      <c r="R143" s="915"/>
      <c r="S143" s="915"/>
      <c r="T143" s="915"/>
      <c r="U143" s="915"/>
      <c r="V143" s="915"/>
      <c r="W143" s="461"/>
      <c r="X143" s="453"/>
    </row>
    <row r="144" spans="1:35" s="383" customFormat="1" ht="15.95" customHeight="1">
      <c r="A144" s="908"/>
      <c r="B144" s="909"/>
      <c r="C144" s="909"/>
      <c r="D144" s="910"/>
      <c r="E144" s="459" t="s">
        <v>897</v>
      </c>
      <c r="F144" s="914" t="s">
        <v>990</v>
      </c>
      <c r="G144" s="915"/>
      <c r="H144" s="915"/>
      <c r="I144" s="915"/>
      <c r="J144" s="915"/>
      <c r="K144" s="915"/>
      <c r="L144" s="915"/>
      <c r="M144" s="915"/>
      <c r="N144" s="915"/>
      <c r="O144" s="915"/>
      <c r="P144" s="915"/>
      <c r="Q144" s="915"/>
      <c r="R144" s="915"/>
      <c r="S144" s="915"/>
      <c r="T144" s="915"/>
      <c r="U144" s="915"/>
      <c r="V144" s="915"/>
      <c r="W144" s="461"/>
      <c r="X144" s="453"/>
    </row>
    <row r="145" spans="1:24" s="383" customFormat="1" ht="32.1" customHeight="1">
      <c r="A145" s="908"/>
      <c r="B145" s="909"/>
      <c r="C145" s="909"/>
      <c r="D145" s="910"/>
      <c r="E145" s="459" t="s">
        <v>911</v>
      </c>
      <c r="F145" s="914" t="s">
        <v>991</v>
      </c>
      <c r="G145" s="915"/>
      <c r="H145" s="915"/>
      <c r="I145" s="915"/>
      <c r="J145" s="915"/>
      <c r="K145" s="915"/>
      <c r="L145" s="915"/>
      <c r="M145" s="915"/>
      <c r="N145" s="915"/>
      <c r="O145" s="915"/>
      <c r="P145" s="915"/>
      <c r="Q145" s="915"/>
      <c r="R145" s="915"/>
      <c r="S145" s="915"/>
      <c r="T145" s="915"/>
      <c r="U145" s="915"/>
      <c r="V145" s="915"/>
      <c r="W145" s="461"/>
      <c r="X145" s="453"/>
    </row>
    <row r="146" spans="1:24" s="383" customFormat="1" ht="32.1" customHeight="1">
      <c r="A146" s="908"/>
      <c r="B146" s="909"/>
      <c r="C146" s="909"/>
      <c r="D146" s="910"/>
      <c r="E146" s="459" t="s">
        <v>901</v>
      </c>
      <c r="F146" s="914" t="s">
        <v>992</v>
      </c>
      <c r="G146" s="915"/>
      <c r="H146" s="915"/>
      <c r="I146" s="915"/>
      <c r="J146" s="915"/>
      <c r="K146" s="915"/>
      <c r="L146" s="915"/>
      <c r="M146" s="915"/>
      <c r="N146" s="915"/>
      <c r="O146" s="915"/>
      <c r="P146" s="915"/>
      <c r="Q146" s="915"/>
      <c r="R146" s="915"/>
      <c r="S146" s="915"/>
      <c r="T146" s="915"/>
      <c r="U146" s="915"/>
      <c r="V146" s="915"/>
      <c r="W146" s="461"/>
      <c r="X146" s="453"/>
    </row>
    <row r="147" spans="1:24" s="383" customFormat="1" ht="45" customHeight="1">
      <c r="A147" s="916"/>
      <c r="B147" s="917"/>
      <c r="C147" s="917"/>
      <c r="D147" s="918"/>
      <c r="E147" s="459" t="s">
        <v>913</v>
      </c>
      <c r="F147" s="906" t="s">
        <v>993</v>
      </c>
      <c r="G147" s="907"/>
      <c r="H147" s="907"/>
      <c r="I147" s="907"/>
      <c r="J147" s="907"/>
      <c r="K147" s="907"/>
      <c r="L147" s="907"/>
      <c r="M147" s="907"/>
      <c r="N147" s="907"/>
      <c r="O147" s="907"/>
      <c r="P147" s="907"/>
      <c r="Q147" s="907"/>
      <c r="R147" s="907"/>
      <c r="S147" s="907"/>
      <c r="T147" s="907"/>
      <c r="U147" s="907"/>
      <c r="V147" s="907"/>
      <c r="W147" s="455"/>
      <c r="X147" s="453"/>
    </row>
    <row r="148" spans="1:24" s="383" customFormat="1" ht="30" customHeight="1">
      <c r="A148" s="932" t="s">
        <v>915</v>
      </c>
      <c r="B148" s="933"/>
      <c r="C148" s="933"/>
      <c r="D148" s="934"/>
      <c r="E148" s="459" t="s">
        <v>916</v>
      </c>
      <c r="F148" s="914" t="s">
        <v>994</v>
      </c>
      <c r="G148" s="915"/>
      <c r="H148" s="915"/>
      <c r="I148" s="915"/>
      <c r="J148" s="915"/>
      <c r="K148" s="915"/>
      <c r="L148" s="915"/>
      <c r="M148" s="915"/>
      <c r="N148" s="915"/>
      <c r="O148" s="915"/>
      <c r="P148" s="915"/>
      <c r="Q148" s="915"/>
      <c r="R148" s="915"/>
      <c r="S148" s="915"/>
      <c r="T148" s="915"/>
      <c r="U148" s="915"/>
      <c r="V148" s="915"/>
      <c r="W148" s="461"/>
      <c r="X148" s="453"/>
    </row>
    <row r="149" spans="1:24" s="383" customFormat="1" ht="30" customHeight="1">
      <c r="A149" s="935"/>
      <c r="B149" s="936"/>
      <c r="C149" s="936"/>
      <c r="D149" s="937"/>
      <c r="E149" s="459" t="s">
        <v>918</v>
      </c>
      <c r="F149" s="914" t="s">
        <v>995</v>
      </c>
      <c r="G149" s="915"/>
      <c r="H149" s="915"/>
      <c r="I149" s="915"/>
      <c r="J149" s="915"/>
      <c r="K149" s="915"/>
      <c r="L149" s="915"/>
      <c r="M149" s="915"/>
      <c r="N149" s="915"/>
      <c r="O149" s="915"/>
      <c r="P149" s="915"/>
      <c r="Q149" s="915"/>
      <c r="R149" s="915"/>
      <c r="S149" s="915"/>
      <c r="T149" s="915"/>
      <c r="U149" s="915"/>
      <c r="V149" s="915"/>
      <c r="W149" s="461"/>
      <c r="X149" s="453"/>
    </row>
    <row r="150" spans="1:24" s="383" customFormat="1" ht="15" customHeight="1">
      <c r="A150" s="908"/>
      <c r="B150" s="909"/>
      <c r="C150" s="909"/>
      <c r="D150" s="910"/>
      <c r="E150" s="459" t="s">
        <v>919</v>
      </c>
      <c r="F150" s="914" t="s">
        <v>996</v>
      </c>
      <c r="G150" s="915"/>
      <c r="H150" s="915"/>
      <c r="I150" s="915"/>
      <c r="J150" s="915"/>
      <c r="K150" s="915"/>
      <c r="L150" s="915"/>
      <c r="M150" s="915"/>
      <c r="N150" s="915"/>
      <c r="O150" s="915"/>
      <c r="P150" s="915"/>
      <c r="Q150" s="915"/>
      <c r="R150" s="915"/>
      <c r="S150" s="915"/>
      <c r="T150" s="915"/>
      <c r="U150" s="915"/>
      <c r="V150" s="915"/>
      <c r="W150" s="461"/>
      <c r="X150" s="453"/>
    </row>
    <row r="151" spans="1:24" s="383" customFormat="1" ht="15" customHeight="1">
      <c r="A151" s="908"/>
      <c r="B151" s="909"/>
      <c r="C151" s="909"/>
      <c r="D151" s="910"/>
      <c r="E151" s="459" t="s">
        <v>920</v>
      </c>
      <c r="F151" s="914" t="s">
        <v>997</v>
      </c>
      <c r="G151" s="915"/>
      <c r="H151" s="915"/>
      <c r="I151" s="915"/>
      <c r="J151" s="915"/>
      <c r="K151" s="915"/>
      <c r="L151" s="915"/>
      <c r="M151" s="915"/>
      <c r="N151" s="915"/>
      <c r="O151" s="915"/>
      <c r="P151" s="915"/>
      <c r="Q151" s="915"/>
      <c r="R151" s="915"/>
      <c r="S151" s="915"/>
      <c r="T151" s="915"/>
      <c r="U151" s="915"/>
      <c r="V151" s="915"/>
      <c r="W151" s="461"/>
      <c r="X151" s="453"/>
    </row>
    <row r="152" spans="1:24" s="383" customFormat="1" ht="45" customHeight="1">
      <c r="A152" s="908"/>
      <c r="B152" s="909"/>
      <c r="C152" s="909"/>
      <c r="D152" s="910"/>
      <c r="E152" s="459" t="s">
        <v>922</v>
      </c>
      <c r="F152" s="914" t="s">
        <v>642</v>
      </c>
      <c r="G152" s="915"/>
      <c r="H152" s="915"/>
      <c r="I152" s="915"/>
      <c r="J152" s="915"/>
      <c r="K152" s="915"/>
      <c r="L152" s="915"/>
      <c r="M152" s="915"/>
      <c r="N152" s="915"/>
      <c r="O152" s="915"/>
      <c r="P152" s="915"/>
      <c r="Q152" s="915"/>
      <c r="R152" s="915"/>
      <c r="S152" s="915"/>
      <c r="T152" s="915"/>
      <c r="U152" s="915"/>
      <c r="V152" s="915"/>
      <c r="W152" s="461"/>
      <c r="X152" s="453"/>
    </row>
    <row r="153" spans="1:24" s="383" customFormat="1" ht="15.95" customHeight="1">
      <c r="A153" s="908"/>
      <c r="B153" s="909"/>
      <c r="C153" s="909"/>
      <c r="D153" s="910"/>
      <c r="E153" s="459" t="s">
        <v>924</v>
      </c>
      <c r="F153" s="914" t="s">
        <v>990</v>
      </c>
      <c r="G153" s="915"/>
      <c r="H153" s="915"/>
      <c r="I153" s="915"/>
      <c r="J153" s="915"/>
      <c r="K153" s="915"/>
      <c r="L153" s="915"/>
      <c r="M153" s="915"/>
      <c r="N153" s="915"/>
      <c r="O153" s="915"/>
      <c r="P153" s="915"/>
      <c r="Q153" s="915"/>
      <c r="R153" s="915"/>
      <c r="S153" s="915"/>
      <c r="T153" s="915"/>
      <c r="U153" s="915"/>
      <c r="V153" s="915"/>
      <c r="W153" s="461"/>
      <c r="X153" s="453"/>
    </row>
    <row r="154" spans="1:24" s="383" customFormat="1" ht="30" customHeight="1">
      <c r="A154" s="908"/>
      <c r="B154" s="909"/>
      <c r="C154" s="909"/>
      <c r="D154" s="910"/>
      <c r="E154" s="459" t="s">
        <v>925</v>
      </c>
      <c r="F154" s="914" t="s">
        <v>926</v>
      </c>
      <c r="G154" s="915"/>
      <c r="H154" s="915"/>
      <c r="I154" s="915"/>
      <c r="J154" s="915"/>
      <c r="K154" s="915"/>
      <c r="L154" s="915"/>
      <c r="M154" s="915"/>
      <c r="N154" s="915"/>
      <c r="O154" s="915"/>
      <c r="P154" s="915"/>
      <c r="Q154" s="915"/>
      <c r="R154" s="915"/>
      <c r="S154" s="915"/>
      <c r="T154" s="915"/>
      <c r="U154" s="915"/>
      <c r="V154" s="915"/>
      <c r="W154" s="461"/>
      <c r="X154" s="453"/>
    </row>
    <row r="155" spans="1:24" s="383" customFormat="1" ht="30" customHeight="1">
      <c r="A155" s="908"/>
      <c r="B155" s="909"/>
      <c r="C155" s="909"/>
      <c r="D155" s="910"/>
      <c r="E155" s="459" t="s">
        <v>927</v>
      </c>
      <c r="F155" s="914" t="s">
        <v>998</v>
      </c>
      <c r="G155" s="915"/>
      <c r="H155" s="915"/>
      <c r="I155" s="915"/>
      <c r="J155" s="915"/>
      <c r="K155" s="915"/>
      <c r="L155" s="915"/>
      <c r="M155" s="915"/>
      <c r="N155" s="915"/>
      <c r="O155" s="915"/>
      <c r="P155" s="915"/>
      <c r="Q155" s="915"/>
      <c r="R155" s="915"/>
      <c r="S155" s="915"/>
      <c r="T155" s="915"/>
      <c r="U155" s="915"/>
      <c r="V155" s="915"/>
      <c r="W155" s="461"/>
      <c r="X155" s="453"/>
    </row>
    <row r="156" spans="1:24" s="383" customFormat="1" ht="45" customHeight="1">
      <c r="A156" s="916"/>
      <c r="B156" s="917"/>
      <c r="C156" s="917"/>
      <c r="D156" s="918"/>
      <c r="E156" s="459" t="s">
        <v>928</v>
      </c>
      <c r="F156" s="906" t="s">
        <v>929</v>
      </c>
      <c r="G156" s="907"/>
      <c r="H156" s="907"/>
      <c r="I156" s="907"/>
      <c r="J156" s="907"/>
      <c r="K156" s="907"/>
      <c r="L156" s="907"/>
      <c r="M156" s="907"/>
      <c r="N156" s="907"/>
      <c r="O156" s="907"/>
      <c r="P156" s="907"/>
      <c r="Q156" s="907"/>
      <c r="R156" s="907"/>
      <c r="S156" s="907"/>
      <c r="T156" s="907"/>
      <c r="U156" s="907"/>
      <c r="V156" s="907"/>
      <c r="W156" s="455"/>
      <c r="X156" s="453"/>
    </row>
    <row r="157" spans="1:24" s="387" customFormat="1" ht="14.25" customHeight="1">
      <c r="A157" s="929" t="s">
        <v>60</v>
      </c>
      <c r="B157" s="929"/>
      <c r="C157" s="929"/>
      <c r="D157" s="929"/>
      <c r="E157" s="385"/>
      <c r="F157" s="930" t="s">
        <v>61</v>
      </c>
      <c r="G157" s="930"/>
      <c r="H157" s="930"/>
      <c r="I157" s="930"/>
      <c r="J157" s="930"/>
      <c r="K157" s="930"/>
      <c r="L157" s="930"/>
      <c r="M157" s="930"/>
      <c r="N157" s="930"/>
      <c r="O157" s="930"/>
      <c r="P157" s="930"/>
      <c r="Q157" s="930"/>
      <c r="R157" s="930"/>
      <c r="S157" s="930"/>
      <c r="T157" s="930"/>
      <c r="U157" s="930"/>
      <c r="V157" s="930"/>
      <c r="W157" s="454" t="s">
        <v>62</v>
      </c>
    </row>
    <row r="158" spans="1:24" s="399" customFormat="1" ht="30" customHeight="1">
      <c r="A158" s="911" t="s">
        <v>930</v>
      </c>
      <c r="B158" s="912"/>
      <c r="C158" s="912"/>
      <c r="D158" s="913"/>
      <c r="E158" s="392">
        <v>1</v>
      </c>
      <c r="F158" s="906" t="s">
        <v>999</v>
      </c>
      <c r="G158" s="907"/>
      <c r="H158" s="907"/>
      <c r="I158" s="907"/>
      <c r="J158" s="907"/>
      <c r="K158" s="907"/>
      <c r="L158" s="907"/>
      <c r="M158" s="907"/>
      <c r="N158" s="907"/>
      <c r="O158" s="907"/>
      <c r="P158" s="907"/>
      <c r="Q158" s="907"/>
      <c r="R158" s="907"/>
      <c r="S158" s="907"/>
      <c r="T158" s="907"/>
      <c r="U158" s="907"/>
      <c r="V158" s="907"/>
      <c r="W158" s="455"/>
      <c r="X158" s="463"/>
    </row>
    <row r="159" spans="1:24" s="399" customFormat="1" ht="30" customHeight="1">
      <c r="A159" s="903"/>
      <c r="B159" s="904"/>
      <c r="C159" s="904"/>
      <c r="D159" s="905"/>
      <c r="E159" s="393" t="s">
        <v>932</v>
      </c>
      <c r="F159" s="906" t="s">
        <v>933</v>
      </c>
      <c r="G159" s="907"/>
      <c r="H159" s="907"/>
      <c r="I159" s="907"/>
      <c r="J159" s="907"/>
      <c r="K159" s="907"/>
      <c r="L159" s="907"/>
      <c r="M159" s="907"/>
      <c r="N159" s="907"/>
      <c r="O159" s="907"/>
      <c r="P159" s="907"/>
      <c r="Q159" s="907"/>
      <c r="R159" s="907"/>
      <c r="S159" s="907"/>
      <c r="T159" s="907"/>
      <c r="U159" s="907"/>
      <c r="V159" s="907"/>
      <c r="W159" s="455"/>
      <c r="X159" s="463"/>
    </row>
    <row r="160" spans="1:24" s="399" customFormat="1" ht="45" customHeight="1">
      <c r="A160" s="903"/>
      <c r="B160" s="904"/>
      <c r="C160" s="904"/>
      <c r="D160" s="905"/>
      <c r="E160" s="393" t="s">
        <v>934</v>
      </c>
      <c r="F160" s="906" t="s">
        <v>935</v>
      </c>
      <c r="G160" s="907"/>
      <c r="H160" s="907"/>
      <c r="I160" s="907"/>
      <c r="J160" s="907"/>
      <c r="K160" s="907"/>
      <c r="L160" s="907"/>
      <c r="M160" s="907"/>
      <c r="N160" s="907"/>
      <c r="O160" s="907"/>
      <c r="P160" s="907"/>
      <c r="Q160" s="907"/>
      <c r="R160" s="907"/>
      <c r="S160" s="907"/>
      <c r="T160" s="907"/>
      <c r="U160" s="907"/>
      <c r="V160" s="907"/>
      <c r="W160" s="455"/>
      <c r="X160" s="463"/>
    </row>
    <row r="161" spans="1:24" s="399" customFormat="1" ht="45" customHeight="1">
      <c r="A161" s="903"/>
      <c r="B161" s="904"/>
      <c r="C161" s="904"/>
      <c r="D161" s="905"/>
      <c r="E161" s="393" t="s">
        <v>936</v>
      </c>
      <c r="F161" s="906" t="s">
        <v>937</v>
      </c>
      <c r="G161" s="907"/>
      <c r="H161" s="907"/>
      <c r="I161" s="907"/>
      <c r="J161" s="907"/>
      <c r="K161" s="907"/>
      <c r="L161" s="907"/>
      <c r="M161" s="907"/>
      <c r="N161" s="907"/>
      <c r="O161" s="907"/>
      <c r="P161" s="907"/>
      <c r="Q161" s="907"/>
      <c r="R161" s="907"/>
      <c r="S161" s="907"/>
      <c r="T161" s="907"/>
      <c r="U161" s="907"/>
      <c r="V161" s="907"/>
      <c r="W161" s="455"/>
      <c r="X161" s="463"/>
    </row>
    <row r="162" spans="1:24" s="399" customFormat="1" ht="15" customHeight="1">
      <c r="A162" s="903"/>
      <c r="B162" s="904"/>
      <c r="C162" s="904"/>
      <c r="D162" s="905"/>
      <c r="E162" s="393" t="s">
        <v>938</v>
      </c>
      <c r="F162" s="906" t="s">
        <v>939</v>
      </c>
      <c r="G162" s="907"/>
      <c r="H162" s="907"/>
      <c r="I162" s="907"/>
      <c r="J162" s="907"/>
      <c r="K162" s="907"/>
      <c r="L162" s="907"/>
      <c r="M162" s="907"/>
      <c r="N162" s="907"/>
      <c r="O162" s="907"/>
      <c r="P162" s="907"/>
      <c r="Q162" s="907"/>
      <c r="R162" s="907"/>
      <c r="S162" s="907"/>
      <c r="T162" s="907"/>
      <c r="U162" s="907"/>
      <c r="V162" s="907"/>
      <c r="W162" s="455"/>
      <c r="X162" s="463"/>
    </row>
    <row r="163" spans="1:24" s="399" customFormat="1" ht="30" customHeight="1">
      <c r="A163" s="903"/>
      <c r="B163" s="904"/>
      <c r="C163" s="904"/>
      <c r="D163" s="905"/>
      <c r="E163" s="392">
        <v>3</v>
      </c>
      <c r="F163" s="906" t="s">
        <v>940</v>
      </c>
      <c r="G163" s="907"/>
      <c r="H163" s="907"/>
      <c r="I163" s="907"/>
      <c r="J163" s="907"/>
      <c r="K163" s="907"/>
      <c r="L163" s="907"/>
      <c r="M163" s="907"/>
      <c r="N163" s="907"/>
      <c r="O163" s="907"/>
      <c r="P163" s="907"/>
      <c r="Q163" s="907"/>
      <c r="R163" s="907"/>
      <c r="S163" s="907"/>
      <c r="T163" s="907"/>
      <c r="U163" s="907"/>
      <c r="V163" s="907"/>
      <c r="W163" s="455"/>
      <c r="X163" s="463"/>
    </row>
    <row r="164" spans="1:24" s="399" customFormat="1" ht="15" customHeight="1">
      <c r="A164" s="996"/>
      <c r="B164" s="997"/>
      <c r="C164" s="997"/>
      <c r="D164" s="997"/>
      <c r="E164" s="392">
        <v>4</v>
      </c>
      <c r="F164" s="906" t="s">
        <v>1000</v>
      </c>
      <c r="G164" s="907"/>
      <c r="H164" s="907"/>
      <c r="I164" s="907"/>
      <c r="J164" s="907"/>
      <c r="K164" s="907"/>
      <c r="L164" s="907"/>
      <c r="M164" s="907"/>
      <c r="N164" s="907"/>
      <c r="O164" s="907"/>
      <c r="P164" s="907"/>
      <c r="Q164" s="907"/>
      <c r="R164" s="907"/>
      <c r="S164" s="907"/>
      <c r="T164" s="907"/>
      <c r="U164" s="907"/>
      <c r="V164" s="907"/>
      <c r="W164" s="455"/>
      <c r="X164" s="463"/>
    </row>
    <row r="165" spans="1:24" s="399" customFormat="1" ht="15.95" customHeight="1">
      <c r="A165" s="996"/>
      <c r="B165" s="997"/>
      <c r="C165" s="997"/>
      <c r="D165" s="997"/>
      <c r="E165" s="392">
        <v>5</v>
      </c>
      <c r="F165" s="906" t="s">
        <v>1001</v>
      </c>
      <c r="G165" s="907"/>
      <c r="H165" s="907"/>
      <c r="I165" s="907"/>
      <c r="J165" s="907"/>
      <c r="K165" s="907"/>
      <c r="L165" s="907"/>
      <c r="M165" s="907"/>
      <c r="N165" s="907"/>
      <c r="O165" s="907"/>
      <c r="P165" s="907"/>
      <c r="Q165" s="907"/>
      <c r="R165" s="907"/>
      <c r="S165" s="907"/>
      <c r="T165" s="907"/>
      <c r="U165" s="907"/>
      <c r="V165" s="907"/>
      <c r="W165" s="455"/>
      <c r="X165" s="463"/>
    </row>
    <row r="166" spans="1:24" s="399" customFormat="1" ht="15.95" customHeight="1">
      <c r="A166" s="996"/>
      <c r="B166" s="997"/>
      <c r="C166" s="997"/>
      <c r="D166" s="997"/>
      <c r="E166" s="392">
        <v>6</v>
      </c>
      <c r="F166" s="906" t="s">
        <v>943</v>
      </c>
      <c r="G166" s="907"/>
      <c r="H166" s="907"/>
      <c r="I166" s="907"/>
      <c r="J166" s="907"/>
      <c r="K166" s="907"/>
      <c r="L166" s="907"/>
      <c r="M166" s="907"/>
      <c r="N166" s="907"/>
      <c r="O166" s="907"/>
      <c r="P166" s="907"/>
      <c r="Q166" s="907"/>
      <c r="R166" s="907"/>
      <c r="S166" s="907"/>
      <c r="T166" s="907"/>
      <c r="U166" s="907"/>
      <c r="V166" s="907"/>
      <c r="W166" s="455"/>
      <c r="X166" s="463"/>
    </row>
    <row r="167" spans="1:24" s="399" customFormat="1" ht="15.95" customHeight="1">
      <c r="A167" s="996"/>
      <c r="B167" s="997"/>
      <c r="C167" s="997"/>
      <c r="D167" s="997"/>
      <c r="E167" s="392">
        <v>7</v>
      </c>
      <c r="F167" s="906" t="s">
        <v>1002</v>
      </c>
      <c r="G167" s="907"/>
      <c r="H167" s="907"/>
      <c r="I167" s="907"/>
      <c r="J167" s="907"/>
      <c r="K167" s="907"/>
      <c r="L167" s="907"/>
      <c r="M167" s="907"/>
      <c r="N167" s="907"/>
      <c r="O167" s="907"/>
      <c r="P167" s="907"/>
      <c r="Q167" s="907"/>
      <c r="R167" s="907"/>
      <c r="S167" s="907"/>
      <c r="T167" s="907"/>
      <c r="U167" s="907"/>
      <c r="V167" s="907"/>
      <c r="W167" s="455"/>
      <c r="X167" s="463"/>
    </row>
    <row r="168" spans="1:24" s="399" customFormat="1" ht="30" customHeight="1">
      <c r="A168" s="994"/>
      <c r="B168" s="995"/>
      <c r="C168" s="995"/>
      <c r="D168" s="995"/>
      <c r="E168" s="393" t="s">
        <v>945</v>
      </c>
      <c r="F168" s="906" t="s">
        <v>1003</v>
      </c>
      <c r="G168" s="907"/>
      <c r="H168" s="907"/>
      <c r="I168" s="907"/>
      <c r="J168" s="907"/>
      <c r="K168" s="907"/>
      <c r="L168" s="907"/>
      <c r="M168" s="907"/>
      <c r="N168" s="907"/>
      <c r="O168" s="907"/>
      <c r="P168" s="907"/>
      <c r="Q168" s="907"/>
      <c r="R168" s="907"/>
      <c r="S168" s="907"/>
      <c r="T168" s="907"/>
      <c r="U168" s="907"/>
      <c r="V168" s="907"/>
      <c r="W168" s="455"/>
      <c r="X168" s="463"/>
    </row>
    <row r="169" spans="1:24" s="399" customFormat="1" ht="30" customHeight="1">
      <c r="A169" s="911" t="s">
        <v>947</v>
      </c>
      <c r="B169" s="912"/>
      <c r="C169" s="912"/>
      <c r="D169" s="913"/>
      <c r="E169" s="392">
        <v>1</v>
      </c>
      <c r="F169" s="906" t="s">
        <v>1004</v>
      </c>
      <c r="G169" s="907"/>
      <c r="H169" s="907"/>
      <c r="I169" s="907"/>
      <c r="J169" s="907"/>
      <c r="K169" s="907"/>
      <c r="L169" s="907"/>
      <c r="M169" s="907"/>
      <c r="N169" s="907"/>
      <c r="O169" s="907"/>
      <c r="P169" s="907"/>
      <c r="Q169" s="907"/>
      <c r="R169" s="907"/>
      <c r="S169" s="907"/>
      <c r="T169" s="907"/>
      <c r="U169" s="907"/>
      <c r="V169" s="907"/>
      <c r="W169" s="455"/>
      <c r="X169" s="463"/>
    </row>
    <row r="170" spans="1:24" s="399" customFormat="1" ht="30" customHeight="1">
      <c r="A170" s="903"/>
      <c r="B170" s="904"/>
      <c r="C170" s="904"/>
      <c r="D170" s="905"/>
      <c r="E170" s="393" t="s">
        <v>949</v>
      </c>
      <c r="F170" s="906" t="s">
        <v>933</v>
      </c>
      <c r="G170" s="907"/>
      <c r="H170" s="907"/>
      <c r="I170" s="907"/>
      <c r="J170" s="907"/>
      <c r="K170" s="907"/>
      <c r="L170" s="907"/>
      <c r="M170" s="907"/>
      <c r="N170" s="907"/>
      <c r="O170" s="907"/>
      <c r="P170" s="907"/>
      <c r="Q170" s="907"/>
      <c r="R170" s="907"/>
      <c r="S170" s="907"/>
      <c r="T170" s="907"/>
      <c r="U170" s="907"/>
      <c r="V170" s="907"/>
      <c r="W170" s="455"/>
      <c r="X170" s="463"/>
    </row>
    <row r="171" spans="1:24" s="399" customFormat="1" ht="45" customHeight="1">
      <c r="A171" s="903"/>
      <c r="B171" s="904"/>
      <c r="C171" s="904"/>
      <c r="D171" s="905"/>
      <c r="E171" s="393" t="s">
        <v>934</v>
      </c>
      <c r="F171" s="906" t="s">
        <v>935</v>
      </c>
      <c r="G171" s="907"/>
      <c r="H171" s="907"/>
      <c r="I171" s="907"/>
      <c r="J171" s="907"/>
      <c r="K171" s="907"/>
      <c r="L171" s="907"/>
      <c r="M171" s="907"/>
      <c r="N171" s="907"/>
      <c r="O171" s="907"/>
      <c r="P171" s="907"/>
      <c r="Q171" s="907"/>
      <c r="R171" s="907"/>
      <c r="S171" s="907"/>
      <c r="T171" s="907"/>
      <c r="U171" s="907"/>
      <c r="V171" s="907"/>
      <c r="W171" s="455"/>
      <c r="X171" s="463"/>
    </row>
    <row r="172" spans="1:24" s="399" customFormat="1" ht="45" customHeight="1">
      <c r="A172" s="903"/>
      <c r="B172" s="904"/>
      <c r="C172" s="904"/>
      <c r="D172" s="905"/>
      <c r="E172" s="393" t="s">
        <v>950</v>
      </c>
      <c r="F172" s="906" t="s">
        <v>937</v>
      </c>
      <c r="G172" s="907"/>
      <c r="H172" s="907"/>
      <c r="I172" s="907"/>
      <c r="J172" s="907"/>
      <c r="K172" s="907"/>
      <c r="L172" s="907"/>
      <c r="M172" s="907"/>
      <c r="N172" s="907"/>
      <c r="O172" s="907"/>
      <c r="P172" s="907"/>
      <c r="Q172" s="907"/>
      <c r="R172" s="907"/>
      <c r="S172" s="907"/>
      <c r="T172" s="907"/>
      <c r="U172" s="907"/>
      <c r="V172" s="907"/>
      <c r="W172" s="455"/>
      <c r="X172" s="463"/>
    </row>
    <row r="173" spans="1:24" s="399" customFormat="1" ht="15" customHeight="1">
      <c r="A173" s="903"/>
      <c r="B173" s="904"/>
      <c r="C173" s="904"/>
      <c r="D173" s="905"/>
      <c r="E173" s="393" t="s">
        <v>951</v>
      </c>
      <c r="F173" s="906" t="s">
        <v>939</v>
      </c>
      <c r="G173" s="907"/>
      <c r="H173" s="907"/>
      <c r="I173" s="907"/>
      <c r="J173" s="907"/>
      <c r="K173" s="907"/>
      <c r="L173" s="907"/>
      <c r="M173" s="907"/>
      <c r="N173" s="907"/>
      <c r="O173" s="907"/>
      <c r="P173" s="907"/>
      <c r="Q173" s="907"/>
      <c r="R173" s="907"/>
      <c r="S173" s="907"/>
      <c r="T173" s="907"/>
      <c r="U173" s="907"/>
      <c r="V173" s="907"/>
      <c r="W173" s="455"/>
      <c r="X173" s="463"/>
    </row>
    <row r="174" spans="1:24" s="399" customFormat="1" ht="30" customHeight="1">
      <c r="A174" s="903"/>
      <c r="B174" s="904"/>
      <c r="C174" s="904"/>
      <c r="D174" s="905"/>
      <c r="E174" s="392">
        <v>3</v>
      </c>
      <c r="F174" s="906" t="s">
        <v>1005</v>
      </c>
      <c r="G174" s="907"/>
      <c r="H174" s="907"/>
      <c r="I174" s="907"/>
      <c r="J174" s="907"/>
      <c r="K174" s="907"/>
      <c r="L174" s="907"/>
      <c r="M174" s="907"/>
      <c r="N174" s="907"/>
      <c r="O174" s="907"/>
      <c r="P174" s="907"/>
      <c r="Q174" s="907"/>
      <c r="R174" s="907"/>
      <c r="S174" s="907"/>
      <c r="T174" s="907"/>
      <c r="U174" s="907"/>
      <c r="V174" s="907"/>
      <c r="W174" s="455"/>
      <c r="X174" s="463"/>
    </row>
    <row r="175" spans="1:24" s="399" customFormat="1" ht="15" customHeight="1">
      <c r="A175" s="996"/>
      <c r="B175" s="997"/>
      <c r="C175" s="997"/>
      <c r="D175" s="997"/>
      <c r="E175" s="392">
        <v>4</v>
      </c>
      <c r="F175" s="906" t="s">
        <v>1006</v>
      </c>
      <c r="G175" s="907"/>
      <c r="H175" s="907"/>
      <c r="I175" s="907"/>
      <c r="J175" s="907"/>
      <c r="K175" s="907"/>
      <c r="L175" s="907"/>
      <c r="M175" s="907"/>
      <c r="N175" s="907"/>
      <c r="O175" s="907"/>
      <c r="P175" s="907"/>
      <c r="Q175" s="907"/>
      <c r="R175" s="907"/>
      <c r="S175" s="907"/>
      <c r="T175" s="907"/>
      <c r="U175" s="907"/>
      <c r="V175" s="907"/>
      <c r="W175" s="455"/>
      <c r="X175" s="463"/>
    </row>
    <row r="176" spans="1:24" s="399" customFormat="1" ht="15.95" customHeight="1">
      <c r="A176" s="996"/>
      <c r="B176" s="997"/>
      <c r="C176" s="997"/>
      <c r="D176" s="997"/>
      <c r="E176" s="392">
        <v>5</v>
      </c>
      <c r="F176" s="906" t="s">
        <v>942</v>
      </c>
      <c r="G176" s="907"/>
      <c r="H176" s="907"/>
      <c r="I176" s="907"/>
      <c r="J176" s="907"/>
      <c r="K176" s="907"/>
      <c r="L176" s="907"/>
      <c r="M176" s="907"/>
      <c r="N176" s="907"/>
      <c r="O176" s="907"/>
      <c r="P176" s="907"/>
      <c r="Q176" s="907"/>
      <c r="R176" s="907"/>
      <c r="S176" s="907"/>
      <c r="T176" s="907"/>
      <c r="U176" s="907"/>
      <c r="V176" s="907"/>
      <c r="W176" s="455"/>
      <c r="X176" s="463"/>
    </row>
    <row r="177" spans="1:24" s="399" customFormat="1" ht="15.95" customHeight="1">
      <c r="A177" s="996"/>
      <c r="B177" s="997"/>
      <c r="C177" s="997"/>
      <c r="D177" s="997"/>
      <c r="E177" s="392">
        <v>6</v>
      </c>
      <c r="F177" s="906" t="s">
        <v>954</v>
      </c>
      <c r="G177" s="907"/>
      <c r="H177" s="907"/>
      <c r="I177" s="907"/>
      <c r="J177" s="907"/>
      <c r="K177" s="907"/>
      <c r="L177" s="907"/>
      <c r="M177" s="907"/>
      <c r="N177" s="907"/>
      <c r="O177" s="907"/>
      <c r="P177" s="907"/>
      <c r="Q177" s="907"/>
      <c r="R177" s="907"/>
      <c r="S177" s="907"/>
      <c r="T177" s="907"/>
      <c r="U177" s="907"/>
      <c r="V177" s="907"/>
      <c r="W177" s="455"/>
      <c r="X177" s="463"/>
    </row>
    <row r="178" spans="1:24" s="399" customFormat="1" ht="30" customHeight="1">
      <c r="A178" s="994"/>
      <c r="B178" s="995"/>
      <c r="C178" s="995"/>
      <c r="D178" s="995"/>
      <c r="E178" s="393" t="s">
        <v>1007</v>
      </c>
      <c r="F178" s="906" t="s">
        <v>955</v>
      </c>
      <c r="G178" s="907"/>
      <c r="H178" s="907"/>
      <c r="I178" s="907"/>
      <c r="J178" s="907"/>
      <c r="K178" s="907"/>
      <c r="L178" s="907"/>
      <c r="M178" s="907"/>
      <c r="N178" s="907"/>
      <c r="O178" s="907"/>
      <c r="P178" s="907"/>
      <c r="Q178" s="907"/>
      <c r="R178" s="907"/>
      <c r="S178" s="907"/>
      <c r="T178" s="907"/>
      <c r="U178" s="907"/>
      <c r="V178" s="907"/>
      <c r="W178" s="455"/>
      <c r="X178" s="463"/>
    </row>
    <row r="179" spans="1:24" s="383" customFormat="1" ht="30" customHeight="1">
      <c r="A179" s="998" t="s">
        <v>956</v>
      </c>
      <c r="B179" s="998"/>
      <c r="C179" s="998"/>
      <c r="D179" s="998"/>
      <c r="E179" s="460" t="s">
        <v>887</v>
      </c>
      <c r="F179" s="906" t="s">
        <v>957</v>
      </c>
      <c r="G179" s="907"/>
      <c r="H179" s="907"/>
      <c r="I179" s="907"/>
      <c r="J179" s="907"/>
      <c r="K179" s="907"/>
      <c r="L179" s="907"/>
      <c r="M179" s="907"/>
      <c r="N179" s="907"/>
      <c r="O179" s="907"/>
      <c r="P179" s="907"/>
      <c r="Q179" s="907"/>
      <c r="R179" s="907"/>
      <c r="S179" s="907"/>
      <c r="T179" s="907"/>
      <c r="U179" s="907"/>
      <c r="V179" s="907"/>
      <c r="W179" s="455"/>
      <c r="X179" s="464"/>
    </row>
    <row r="180" spans="1:24" s="383" customFormat="1" ht="30" customHeight="1">
      <c r="A180" s="998"/>
      <c r="B180" s="998"/>
      <c r="C180" s="998"/>
      <c r="D180" s="998"/>
      <c r="E180" s="460" t="s">
        <v>958</v>
      </c>
      <c r="F180" s="906" t="s">
        <v>959</v>
      </c>
      <c r="G180" s="907"/>
      <c r="H180" s="907"/>
      <c r="I180" s="907"/>
      <c r="J180" s="907"/>
      <c r="K180" s="907"/>
      <c r="L180" s="907"/>
      <c r="M180" s="907"/>
      <c r="N180" s="907"/>
      <c r="O180" s="907"/>
      <c r="P180" s="907"/>
      <c r="Q180" s="907"/>
      <c r="R180" s="907"/>
      <c r="S180" s="907"/>
      <c r="T180" s="907"/>
      <c r="U180" s="907"/>
      <c r="V180" s="907"/>
      <c r="W180" s="455"/>
      <c r="X180" s="464"/>
    </row>
    <row r="181" spans="1:24" s="383" customFormat="1" ht="30" customHeight="1">
      <c r="A181" s="998"/>
      <c r="B181" s="998"/>
      <c r="C181" s="998"/>
      <c r="D181" s="998"/>
      <c r="E181" s="460" t="s">
        <v>919</v>
      </c>
      <c r="F181" s="906" t="s">
        <v>960</v>
      </c>
      <c r="G181" s="907"/>
      <c r="H181" s="907"/>
      <c r="I181" s="907"/>
      <c r="J181" s="907"/>
      <c r="K181" s="907"/>
      <c r="L181" s="907"/>
      <c r="M181" s="907"/>
      <c r="N181" s="907"/>
      <c r="O181" s="907"/>
      <c r="P181" s="907"/>
      <c r="Q181" s="907"/>
      <c r="R181" s="907"/>
      <c r="S181" s="907"/>
      <c r="T181" s="907"/>
      <c r="U181" s="907"/>
      <c r="V181" s="907"/>
      <c r="W181" s="455"/>
      <c r="X181" s="464"/>
    </row>
    <row r="182" spans="1:24" s="383" customFormat="1" ht="15" customHeight="1">
      <c r="A182" s="998"/>
      <c r="B182" s="998"/>
      <c r="C182" s="998"/>
      <c r="D182" s="998"/>
      <c r="E182" s="460" t="s">
        <v>920</v>
      </c>
      <c r="F182" s="906" t="s">
        <v>961</v>
      </c>
      <c r="G182" s="907"/>
      <c r="H182" s="907"/>
      <c r="I182" s="907"/>
      <c r="J182" s="907"/>
      <c r="K182" s="907"/>
      <c r="L182" s="907"/>
      <c r="M182" s="907"/>
      <c r="N182" s="907"/>
      <c r="O182" s="907"/>
      <c r="P182" s="907"/>
      <c r="Q182" s="907"/>
      <c r="R182" s="907"/>
      <c r="S182" s="907"/>
      <c r="T182" s="907"/>
      <c r="U182" s="907"/>
      <c r="V182" s="907"/>
      <c r="W182" s="455"/>
      <c r="X182" s="464"/>
    </row>
    <row r="183" spans="1:24" s="383" customFormat="1" ht="15" customHeight="1">
      <c r="A183" s="998"/>
      <c r="B183" s="998"/>
      <c r="C183" s="998"/>
      <c r="D183" s="998"/>
      <c r="E183" s="460" t="s">
        <v>909</v>
      </c>
      <c r="F183" s="906" t="s">
        <v>962</v>
      </c>
      <c r="G183" s="907"/>
      <c r="H183" s="907"/>
      <c r="I183" s="907"/>
      <c r="J183" s="907"/>
      <c r="K183" s="907"/>
      <c r="L183" s="907"/>
      <c r="M183" s="907"/>
      <c r="N183" s="907"/>
      <c r="O183" s="907"/>
      <c r="P183" s="907"/>
      <c r="Q183" s="907"/>
      <c r="R183" s="907"/>
      <c r="S183" s="907"/>
      <c r="T183" s="907"/>
      <c r="U183" s="907"/>
      <c r="V183" s="907"/>
      <c r="W183" s="455"/>
      <c r="X183" s="464"/>
    </row>
  </sheetData>
  <dataConsolidate/>
  <mergeCells count="317">
    <mergeCell ref="F83:V83"/>
    <mergeCell ref="A83:D83"/>
    <mergeCell ref="F90:V90"/>
    <mergeCell ref="A90:D90"/>
    <mergeCell ref="F103:V103"/>
    <mergeCell ref="F102:V102"/>
    <mergeCell ref="F101:V101"/>
    <mergeCell ref="F100:V100"/>
    <mergeCell ref="F99:V99"/>
    <mergeCell ref="A94:D94"/>
    <mergeCell ref="A95:D95"/>
    <mergeCell ref="A96:D96"/>
    <mergeCell ref="F98:V98"/>
    <mergeCell ref="A99:D99"/>
    <mergeCell ref="A100:D100"/>
    <mergeCell ref="A101:D101"/>
    <mergeCell ref="A102:D102"/>
    <mergeCell ref="F88:V88"/>
    <mergeCell ref="F97:V97"/>
    <mergeCell ref="F96:V96"/>
    <mergeCell ref="A97:D97"/>
    <mergeCell ref="A98:D98"/>
    <mergeCell ref="A89:D89"/>
    <mergeCell ref="A175:D175"/>
    <mergeCell ref="A177:D177"/>
    <mergeCell ref="A178:D178"/>
    <mergeCell ref="A179:D183"/>
    <mergeCell ref="F183:V183"/>
    <mergeCell ref="F182:V182"/>
    <mergeCell ref="F181:V181"/>
    <mergeCell ref="F180:V180"/>
    <mergeCell ref="F179:V179"/>
    <mergeCell ref="F178:V178"/>
    <mergeCell ref="F177:V177"/>
    <mergeCell ref="F176:V176"/>
    <mergeCell ref="F175:V175"/>
    <mergeCell ref="A176:D176"/>
    <mergeCell ref="F158:V158"/>
    <mergeCell ref="F163:V163"/>
    <mergeCell ref="F161:V161"/>
    <mergeCell ref="F160:V160"/>
    <mergeCell ref="F159:V159"/>
    <mergeCell ref="F162:V162"/>
    <mergeCell ref="A168:D168"/>
    <mergeCell ref="A169:D174"/>
    <mergeCell ref="F167:V167"/>
    <mergeCell ref="F174:V174"/>
    <mergeCell ref="F173:V173"/>
    <mergeCell ref="F172:V172"/>
    <mergeCell ref="F171:V171"/>
    <mergeCell ref="F170:V170"/>
    <mergeCell ref="F169:V169"/>
    <mergeCell ref="F168:V168"/>
    <mergeCell ref="A167:D167"/>
    <mergeCell ref="A166:D166"/>
    <mergeCell ref="F166:V166"/>
    <mergeCell ref="F165:V165"/>
    <mergeCell ref="A164:D164"/>
    <mergeCell ref="A165:D165"/>
    <mergeCell ref="F154:V154"/>
    <mergeCell ref="F153:V153"/>
    <mergeCell ref="A157:D157"/>
    <mergeCell ref="F157:V157"/>
    <mergeCell ref="A148:D149"/>
    <mergeCell ref="A150:D150"/>
    <mergeCell ref="A151:D151"/>
    <mergeCell ref="A152:D152"/>
    <mergeCell ref="F152:V152"/>
    <mergeCell ref="F151:V151"/>
    <mergeCell ref="F150:V150"/>
    <mergeCell ref="F149:V149"/>
    <mergeCell ref="F148:V148"/>
    <mergeCell ref="AA134:AI134"/>
    <mergeCell ref="A135:D135"/>
    <mergeCell ref="AA135:AI135"/>
    <mergeCell ref="A136:D136"/>
    <mergeCell ref="A137:D137"/>
    <mergeCell ref="A131:D131"/>
    <mergeCell ref="A132:D132"/>
    <mergeCell ref="A133:D133"/>
    <mergeCell ref="A134:D134"/>
    <mergeCell ref="F134:V134"/>
    <mergeCell ref="F135:V135"/>
    <mergeCell ref="A1:W1"/>
    <mergeCell ref="A8:D9"/>
    <mergeCell ref="F8:V8"/>
    <mergeCell ref="F24:V24"/>
    <mergeCell ref="F23:V23"/>
    <mergeCell ref="F34:V34"/>
    <mergeCell ref="F33:V33"/>
    <mergeCell ref="F32:V32"/>
    <mergeCell ref="F39:V39"/>
    <mergeCell ref="F38:V38"/>
    <mergeCell ref="F37:V37"/>
    <mergeCell ref="A2:W2"/>
    <mergeCell ref="A3:V3"/>
    <mergeCell ref="A4:W4"/>
    <mergeCell ref="A5:W5"/>
    <mergeCell ref="A7:D7"/>
    <mergeCell ref="A38:D38"/>
    <mergeCell ref="A39:D39"/>
    <mergeCell ref="A24:D24"/>
    <mergeCell ref="A23:D23"/>
    <mergeCell ref="A22:D22"/>
    <mergeCell ref="A25:D26"/>
    <mergeCell ref="A42:D42"/>
    <mergeCell ref="F42:V42"/>
    <mergeCell ref="A57:D57"/>
    <mergeCell ref="F57:V57"/>
    <mergeCell ref="F7:V7"/>
    <mergeCell ref="F22:V22"/>
    <mergeCell ref="F9:V9"/>
    <mergeCell ref="F10:V10"/>
    <mergeCell ref="F11:V11"/>
    <mergeCell ref="A10:D11"/>
    <mergeCell ref="A12:D12"/>
    <mergeCell ref="F12:V12"/>
    <mergeCell ref="A43:D43"/>
    <mergeCell ref="A36:D36"/>
    <mergeCell ref="F36:V36"/>
    <mergeCell ref="F31:V31"/>
    <mergeCell ref="F35:V35"/>
    <mergeCell ref="A31:D31"/>
    <mergeCell ref="A32:D32"/>
    <mergeCell ref="A33:D33"/>
    <mergeCell ref="A34:D34"/>
    <mergeCell ref="A35:D35"/>
    <mergeCell ref="F43:V43"/>
    <mergeCell ref="A37:D37"/>
    <mergeCell ref="A40:D40"/>
    <mergeCell ref="A41:D41"/>
    <mergeCell ref="F45:V45"/>
    <mergeCell ref="F44:V44"/>
    <mergeCell ref="F21:V21"/>
    <mergeCell ref="F20:V20"/>
    <mergeCell ref="A13:D15"/>
    <mergeCell ref="F13:V13"/>
    <mergeCell ref="F15:V15"/>
    <mergeCell ref="A16:D18"/>
    <mergeCell ref="F18:V18"/>
    <mergeCell ref="F16:V16"/>
    <mergeCell ref="F14:V14"/>
    <mergeCell ref="F17:V17"/>
    <mergeCell ref="A19:D19"/>
    <mergeCell ref="F19:V19"/>
    <mergeCell ref="A20:D21"/>
    <mergeCell ref="F25:V25"/>
    <mergeCell ref="F26:V26"/>
    <mergeCell ref="A27:D30"/>
    <mergeCell ref="F29:V29"/>
    <mergeCell ref="F28:V28"/>
    <mergeCell ref="F27:V27"/>
    <mergeCell ref="F30:V30"/>
    <mergeCell ref="F52:V52"/>
    <mergeCell ref="F51:V51"/>
    <mergeCell ref="F50:V50"/>
    <mergeCell ref="F49:V49"/>
    <mergeCell ref="A49:D52"/>
    <mergeCell ref="F72:V72"/>
    <mergeCell ref="A46:D46"/>
    <mergeCell ref="A47:D47"/>
    <mergeCell ref="A48:D48"/>
    <mergeCell ref="F56:V56"/>
    <mergeCell ref="F55:V55"/>
    <mergeCell ref="F54:V54"/>
    <mergeCell ref="F53:V53"/>
    <mergeCell ref="F48:V48"/>
    <mergeCell ref="F47:V47"/>
    <mergeCell ref="A53:D56"/>
    <mergeCell ref="F46:V46"/>
    <mergeCell ref="F59:V59"/>
    <mergeCell ref="A59:D59"/>
    <mergeCell ref="A58:D58"/>
    <mergeCell ref="F58:V58"/>
    <mergeCell ref="A68:D68"/>
    <mergeCell ref="F68:V68"/>
    <mergeCell ref="F73:V73"/>
    <mergeCell ref="A71:D71"/>
    <mergeCell ref="A72:D72"/>
    <mergeCell ref="A73:D73"/>
    <mergeCell ref="A62:D62"/>
    <mergeCell ref="A61:D61"/>
    <mergeCell ref="F60:V60"/>
    <mergeCell ref="A60:D60"/>
    <mergeCell ref="F69:V69"/>
    <mergeCell ref="F70:V70"/>
    <mergeCell ref="F71:V71"/>
    <mergeCell ref="F67:V67"/>
    <mergeCell ref="F66:V66"/>
    <mergeCell ref="F65:V65"/>
    <mergeCell ref="F64:V64"/>
    <mergeCell ref="F63:V63"/>
    <mergeCell ref="F61:V61"/>
    <mergeCell ref="F62:V62"/>
    <mergeCell ref="A69:D70"/>
    <mergeCell ref="A64:D64"/>
    <mergeCell ref="A63:D63"/>
    <mergeCell ref="A65:D65"/>
    <mergeCell ref="A66:D66"/>
    <mergeCell ref="A67:D67"/>
    <mergeCell ref="F41:V41"/>
    <mergeCell ref="F40:V40"/>
    <mergeCell ref="F94:V94"/>
    <mergeCell ref="F93:V93"/>
    <mergeCell ref="F92:V92"/>
    <mergeCell ref="A74:D74"/>
    <mergeCell ref="F76:V76"/>
    <mergeCell ref="F75:V75"/>
    <mergeCell ref="F74:V74"/>
    <mergeCell ref="A75:D75"/>
    <mergeCell ref="A76:D76"/>
    <mergeCell ref="A77:D77"/>
    <mergeCell ref="F81:V81"/>
    <mergeCell ref="F80:V80"/>
    <mergeCell ref="F79:V79"/>
    <mergeCell ref="F78:V78"/>
    <mergeCell ref="F77:V77"/>
    <mergeCell ref="A80:D80"/>
    <mergeCell ref="A81:D81"/>
    <mergeCell ref="A78:D78"/>
    <mergeCell ref="F87:V87"/>
    <mergeCell ref="F86:V86"/>
    <mergeCell ref="F85:V85"/>
    <mergeCell ref="F84:V84"/>
    <mergeCell ref="F82:V82"/>
    <mergeCell ref="F123:V123"/>
    <mergeCell ref="F124:V124"/>
    <mergeCell ref="F125:V125"/>
    <mergeCell ref="F126:V126"/>
    <mergeCell ref="A104:D104"/>
    <mergeCell ref="A105:D105"/>
    <mergeCell ref="A106:D106"/>
    <mergeCell ref="A107:D107"/>
    <mergeCell ref="F107:V107"/>
    <mergeCell ref="F106:V106"/>
    <mergeCell ref="F105:V105"/>
    <mergeCell ref="F104:V104"/>
    <mergeCell ref="A115:D115"/>
    <mergeCell ref="F120:V120"/>
    <mergeCell ref="F118:V118"/>
    <mergeCell ref="F89:V89"/>
    <mergeCell ref="F91:V91"/>
    <mergeCell ref="F108:V108"/>
    <mergeCell ref="F109:V109"/>
    <mergeCell ref="F117:V117"/>
    <mergeCell ref="F116:V116"/>
    <mergeCell ref="F121:V121"/>
    <mergeCell ref="A88:D88"/>
    <mergeCell ref="A114:D114"/>
    <mergeCell ref="F114:V114"/>
    <mergeCell ref="F95:V95"/>
    <mergeCell ref="F110:V110"/>
    <mergeCell ref="F111:V111"/>
    <mergeCell ref="A141:D141"/>
    <mergeCell ref="F136:V136"/>
    <mergeCell ref="F137:V137"/>
    <mergeCell ref="F139:V139"/>
    <mergeCell ref="F140:V140"/>
    <mergeCell ref="F141:V141"/>
    <mergeCell ref="A128:D129"/>
    <mergeCell ref="A130:D130"/>
    <mergeCell ref="F128:V128"/>
    <mergeCell ref="F129:V129"/>
    <mergeCell ref="A139:D140"/>
    <mergeCell ref="A138:D138"/>
    <mergeCell ref="F138:V138"/>
    <mergeCell ref="F131:V131"/>
    <mergeCell ref="F132:V132"/>
    <mergeCell ref="F133:V133"/>
    <mergeCell ref="A82:D82"/>
    <mergeCell ref="A116:D119"/>
    <mergeCell ref="A120:D122"/>
    <mergeCell ref="A123:D127"/>
    <mergeCell ref="F119:V119"/>
    <mergeCell ref="F122:V122"/>
    <mergeCell ref="F127:V127"/>
    <mergeCell ref="F112:V112"/>
    <mergeCell ref="F113:V113"/>
    <mergeCell ref="F115:W115"/>
    <mergeCell ref="A91:D91"/>
    <mergeCell ref="A84:D84"/>
    <mergeCell ref="A85:D85"/>
    <mergeCell ref="A86:D86"/>
    <mergeCell ref="A87:D87"/>
    <mergeCell ref="A111:D111"/>
    <mergeCell ref="A92:D92"/>
    <mergeCell ref="A93:D93"/>
    <mergeCell ref="A103:D103"/>
    <mergeCell ref="A112:D112"/>
    <mergeCell ref="A113:D113"/>
    <mergeCell ref="A110:D110"/>
    <mergeCell ref="A109:D109"/>
    <mergeCell ref="A108:D108"/>
    <mergeCell ref="A79:D79"/>
    <mergeCell ref="A44:D44"/>
    <mergeCell ref="A45:D45"/>
    <mergeCell ref="F164:V164"/>
    <mergeCell ref="A153:D153"/>
    <mergeCell ref="A158:D163"/>
    <mergeCell ref="F156:V156"/>
    <mergeCell ref="F155:V155"/>
    <mergeCell ref="F146:V146"/>
    <mergeCell ref="A154:D154"/>
    <mergeCell ref="A155:D155"/>
    <mergeCell ref="A156:D156"/>
    <mergeCell ref="A142:D142"/>
    <mergeCell ref="A143:D143"/>
    <mergeCell ref="A144:D144"/>
    <mergeCell ref="A145:D145"/>
    <mergeCell ref="A146:D146"/>
    <mergeCell ref="A147:D147"/>
    <mergeCell ref="F145:V145"/>
    <mergeCell ref="F142:V142"/>
    <mergeCell ref="F143:V143"/>
    <mergeCell ref="F147:V147"/>
    <mergeCell ref="F144:V144"/>
    <mergeCell ref="F130:V130"/>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oddFooter>&amp;R&amp;10&amp;A（&amp;P/&amp;N）</oddFooter>
  </headerFooter>
  <rowBreaks count="8" manualBreakCount="8">
    <brk id="18" max="22" man="1"/>
    <brk id="41" max="22" man="1"/>
    <brk id="56" max="22" man="1"/>
    <brk id="67" max="22" man="1"/>
    <brk id="87" max="22" man="1"/>
    <brk id="113" max="22" man="1"/>
    <brk id="137" max="22" man="1"/>
    <brk id="15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Check Box 5">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21</xdr:col>
                    <xdr:colOff>0</xdr:colOff>
                    <xdr:row>12</xdr:row>
                    <xdr:rowOff>0</xdr:rowOff>
                  </from>
                  <to>
                    <xdr:col>22</xdr:col>
                    <xdr:colOff>28575</xdr:colOff>
                    <xdr:row>13</xdr:row>
                    <xdr:rowOff>47625</xdr:rowOff>
                  </to>
                </anchor>
              </controlPr>
            </control>
          </mc:Choice>
        </mc:AlternateContent>
        <mc:AlternateContent xmlns:mc="http://schemas.openxmlformats.org/markup-compatibility/2006">
          <mc:Choice Requires="x14">
            <control shapeId="17446" r:id="rId6" name="Check Box 38">
              <controlPr defaultSize="0" autoFill="0" autoLine="0" autoPict="0">
                <anchor moveWithCells="1">
                  <from>
                    <xdr:col>21</xdr:col>
                    <xdr:colOff>0</xdr:colOff>
                    <xdr:row>90</xdr:row>
                    <xdr:rowOff>114300</xdr:rowOff>
                  </from>
                  <to>
                    <xdr:col>21</xdr:col>
                    <xdr:colOff>161925</xdr:colOff>
                    <xdr:row>90</xdr:row>
                    <xdr:rowOff>457200</xdr:rowOff>
                  </to>
                </anchor>
              </controlPr>
            </control>
          </mc:Choice>
        </mc:AlternateContent>
        <mc:AlternateContent xmlns:mc="http://schemas.openxmlformats.org/markup-compatibility/2006">
          <mc:Choice Requires="x14">
            <control shapeId="17551" r:id="rId7" name="Check Box 143">
              <controlPr defaultSize="0" autoFill="0" autoLine="0" autoPict="0">
                <anchor moveWithCells="1">
                  <from>
                    <xdr:col>21</xdr:col>
                    <xdr:colOff>0</xdr:colOff>
                    <xdr:row>74</xdr:row>
                    <xdr:rowOff>190500</xdr:rowOff>
                  </from>
                  <to>
                    <xdr:col>21</xdr:col>
                    <xdr:colOff>238125</xdr:colOff>
                    <xdr:row>74</xdr:row>
                    <xdr:rowOff>419100</xdr:rowOff>
                  </to>
                </anchor>
              </controlPr>
            </control>
          </mc:Choice>
        </mc:AlternateContent>
        <mc:AlternateContent xmlns:mc="http://schemas.openxmlformats.org/markup-compatibility/2006">
          <mc:Choice Requires="x14">
            <control shapeId="17554" r:id="rId8" name="Check Box 146">
              <controlPr defaultSize="0" autoFill="0" autoLine="0" autoPict="0">
                <anchor moveWithCells="1">
                  <from>
                    <xdr:col>21</xdr:col>
                    <xdr:colOff>0</xdr:colOff>
                    <xdr:row>76</xdr:row>
                    <xdr:rowOff>190500</xdr:rowOff>
                  </from>
                  <to>
                    <xdr:col>21</xdr:col>
                    <xdr:colOff>247650</xdr:colOff>
                    <xdr:row>77</xdr:row>
                    <xdr:rowOff>38100</xdr:rowOff>
                  </to>
                </anchor>
              </controlPr>
            </control>
          </mc:Choice>
        </mc:AlternateContent>
        <mc:AlternateContent xmlns:mc="http://schemas.openxmlformats.org/markup-compatibility/2006">
          <mc:Choice Requires="x14">
            <control shapeId="17586" r:id="rId9" name="Check Box 178">
              <controlPr defaultSize="0" autoFill="0" autoLine="0" autoPict="0">
                <anchor moveWithCells="1">
                  <from>
                    <xdr:col>21</xdr:col>
                    <xdr:colOff>0</xdr:colOff>
                    <xdr:row>73</xdr:row>
                    <xdr:rowOff>0</xdr:rowOff>
                  </from>
                  <to>
                    <xdr:col>21</xdr:col>
                    <xdr:colOff>190500</xdr:colOff>
                    <xdr:row>73</xdr:row>
                    <xdr:rowOff>228600</xdr:rowOff>
                  </to>
                </anchor>
              </controlPr>
            </control>
          </mc:Choice>
        </mc:AlternateContent>
        <mc:AlternateContent xmlns:mc="http://schemas.openxmlformats.org/markup-compatibility/2006">
          <mc:Choice Requires="x14">
            <control shapeId="17600" r:id="rId10" name="Check Box 192">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17601" r:id="rId11" name="Check Box 193">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17602" r:id="rId12" name="Check Box 194">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17603" r:id="rId13" name="Check Box 195">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17604" r:id="rId14" name="Check Box 196">
              <controlPr defaultSize="0" autoFill="0" autoLine="0" autoPict="0">
                <anchor moveWithCells="1">
                  <from>
                    <xdr:col>21</xdr:col>
                    <xdr:colOff>0</xdr:colOff>
                    <xdr:row>12</xdr:row>
                    <xdr:rowOff>19050</xdr:rowOff>
                  </from>
                  <to>
                    <xdr:col>21</xdr:col>
                    <xdr:colOff>171450</xdr:colOff>
                    <xdr:row>12</xdr:row>
                    <xdr:rowOff>180975</xdr:rowOff>
                  </to>
                </anchor>
              </controlPr>
            </control>
          </mc:Choice>
        </mc:AlternateContent>
        <mc:AlternateContent xmlns:mc="http://schemas.openxmlformats.org/markup-compatibility/2006">
          <mc:Choice Requires="x14">
            <control shapeId="17606" r:id="rId15" name="Check Box 198">
              <controlPr defaultSize="0" autoFill="0" autoLine="0" autoPict="0">
                <anchor moveWithCells="1">
                  <from>
                    <xdr:col>21</xdr:col>
                    <xdr:colOff>0</xdr:colOff>
                    <xdr:row>15</xdr:row>
                    <xdr:rowOff>19050</xdr:rowOff>
                  </from>
                  <to>
                    <xdr:col>21</xdr:col>
                    <xdr:colOff>171450</xdr:colOff>
                    <xdr:row>15</xdr:row>
                    <xdr:rowOff>180975</xdr:rowOff>
                  </to>
                </anchor>
              </controlPr>
            </control>
          </mc:Choice>
        </mc:AlternateContent>
        <mc:AlternateContent xmlns:mc="http://schemas.openxmlformats.org/markup-compatibility/2006">
          <mc:Choice Requires="x14">
            <control shapeId="17607" r:id="rId16" name="Check Box 199">
              <controlPr defaultSize="0" autoFill="0" autoLine="0" autoPict="0">
                <anchor moveWithCells="1">
                  <from>
                    <xdr:col>21</xdr:col>
                    <xdr:colOff>0</xdr:colOff>
                    <xdr:row>22</xdr:row>
                    <xdr:rowOff>0</xdr:rowOff>
                  </from>
                  <to>
                    <xdr:col>21</xdr:col>
                    <xdr:colOff>171450</xdr:colOff>
                    <xdr:row>22</xdr:row>
                    <xdr:rowOff>161925</xdr:rowOff>
                  </to>
                </anchor>
              </controlPr>
            </control>
          </mc:Choice>
        </mc:AlternateContent>
        <mc:AlternateContent xmlns:mc="http://schemas.openxmlformats.org/markup-compatibility/2006">
          <mc:Choice Requires="x14">
            <control shapeId="17609" r:id="rId17" name="Check Box 201">
              <controlPr defaultSize="0" autoFill="0" autoLine="0" autoPict="0">
                <anchor moveWithCells="1">
                  <from>
                    <xdr:col>21</xdr:col>
                    <xdr:colOff>0</xdr:colOff>
                    <xdr:row>23</xdr:row>
                    <xdr:rowOff>19050</xdr:rowOff>
                  </from>
                  <to>
                    <xdr:col>21</xdr:col>
                    <xdr:colOff>171450</xdr:colOff>
                    <xdr:row>23</xdr:row>
                    <xdr:rowOff>180975</xdr:rowOff>
                  </to>
                </anchor>
              </controlPr>
            </control>
          </mc:Choice>
        </mc:AlternateContent>
        <mc:AlternateContent xmlns:mc="http://schemas.openxmlformats.org/markup-compatibility/2006">
          <mc:Choice Requires="x14">
            <control shapeId="17610" r:id="rId18" name="Check Box 202">
              <controlPr defaultSize="0" autoFill="0" autoLine="0" autoPict="0">
                <anchor moveWithCells="1">
                  <from>
                    <xdr:col>21</xdr:col>
                    <xdr:colOff>0</xdr:colOff>
                    <xdr:row>24</xdr:row>
                    <xdr:rowOff>19050</xdr:rowOff>
                  </from>
                  <to>
                    <xdr:col>21</xdr:col>
                    <xdr:colOff>171450</xdr:colOff>
                    <xdr:row>24</xdr:row>
                    <xdr:rowOff>180975</xdr:rowOff>
                  </to>
                </anchor>
              </controlPr>
            </control>
          </mc:Choice>
        </mc:AlternateContent>
        <mc:AlternateContent xmlns:mc="http://schemas.openxmlformats.org/markup-compatibility/2006">
          <mc:Choice Requires="x14">
            <control shapeId="17611" r:id="rId19" name="Check Box 203">
              <controlPr defaultSize="0" autoFill="0" autoLine="0" autoPict="0">
                <anchor moveWithCells="1">
                  <from>
                    <xdr:col>21</xdr:col>
                    <xdr:colOff>0</xdr:colOff>
                    <xdr:row>25</xdr:row>
                    <xdr:rowOff>19050</xdr:rowOff>
                  </from>
                  <to>
                    <xdr:col>21</xdr:col>
                    <xdr:colOff>171450</xdr:colOff>
                    <xdr:row>25</xdr:row>
                    <xdr:rowOff>180975</xdr:rowOff>
                  </to>
                </anchor>
              </controlPr>
            </control>
          </mc:Choice>
        </mc:AlternateContent>
        <mc:AlternateContent xmlns:mc="http://schemas.openxmlformats.org/markup-compatibility/2006">
          <mc:Choice Requires="x14">
            <control shapeId="17612" r:id="rId20" name="Check Box 204">
              <controlPr defaultSize="0" autoFill="0" autoLine="0" autoPict="0">
                <anchor moveWithCells="1">
                  <from>
                    <xdr:col>21</xdr:col>
                    <xdr:colOff>0</xdr:colOff>
                    <xdr:row>26</xdr:row>
                    <xdr:rowOff>19050</xdr:rowOff>
                  </from>
                  <to>
                    <xdr:col>21</xdr:col>
                    <xdr:colOff>171450</xdr:colOff>
                    <xdr:row>26</xdr:row>
                    <xdr:rowOff>180975</xdr:rowOff>
                  </to>
                </anchor>
              </controlPr>
            </control>
          </mc:Choice>
        </mc:AlternateContent>
        <mc:AlternateContent xmlns:mc="http://schemas.openxmlformats.org/markup-compatibility/2006">
          <mc:Choice Requires="x14">
            <control shapeId="17613" r:id="rId21" name="Check Box 205">
              <controlPr defaultSize="0" autoFill="0" autoLine="0" autoPict="0">
                <anchor moveWithCells="1">
                  <from>
                    <xdr:col>21</xdr:col>
                    <xdr:colOff>0</xdr:colOff>
                    <xdr:row>29</xdr:row>
                    <xdr:rowOff>19050</xdr:rowOff>
                  </from>
                  <to>
                    <xdr:col>21</xdr:col>
                    <xdr:colOff>171450</xdr:colOff>
                    <xdr:row>29</xdr:row>
                    <xdr:rowOff>180975</xdr:rowOff>
                  </to>
                </anchor>
              </controlPr>
            </control>
          </mc:Choice>
        </mc:AlternateContent>
        <mc:AlternateContent xmlns:mc="http://schemas.openxmlformats.org/markup-compatibility/2006">
          <mc:Choice Requires="x14">
            <control shapeId="17614" r:id="rId22" name="Check Box 206">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15" r:id="rId23" name="Check Box 207">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16" r:id="rId24" name="Check Box 208">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17" r:id="rId25" name="Check Box 209">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18" r:id="rId26" name="Check Box 210">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0" r:id="rId27" name="Check Box 212">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1" r:id="rId28" name="Check Box 213">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2" r:id="rId29" name="Check Box 214">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3" r:id="rId30" name="Check Box 215">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4" r:id="rId31" name="Check Box 216">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5" r:id="rId32" name="Check Box 217">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6" r:id="rId33" name="Check Box 218">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7" r:id="rId34" name="Check Box 219">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8" r:id="rId35" name="Check Box 220">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29" r:id="rId36" name="Check Box 221">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30" r:id="rId37" name="Check Box 222">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31" r:id="rId38" name="Check Box 223">
              <controlPr defaultSize="0" autoFill="0" autoLine="0" autoPict="0">
                <anchor moveWithCells="1">
                  <from>
                    <xdr:col>21</xdr:col>
                    <xdr:colOff>0</xdr:colOff>
                    <xdr:row>78</xdr:row>
                    <xdr:rowOff>19050</xdr:rowOff>
                  </from>
                  <to>
                    <xdr:col>21</xdr:col>
                    <xdr:colOff>171450</xdr:colOff>
                    <xdr:row>78</xdr:row>
                    <xdr:rowOff>180975</xdr:rowOff>
                  </to>
                </anchor>
              </controlPr>
            </control>
          </mc:Choice>
        </mc:AlternateContent>
        <mc:AlternateContent xmlns:mc="http://schemas.openxmlformats.org/markup-compatibility/2006">
          <mc:Choice Requires="x14">
            <control shapeId="17632" r:id="rId39" name="Check Box 224">
              <controlPr defaultSize="0" autoFill="0" autoLine="0" autoPict="0">
                <anchor moveWithCells="1">
                  <from>
                    <xdr:col>21</xdr:col>
                    <xdr:colOff>0</xdr:colOff>
                    <xdr:row>75</xdr:row>
                    <xdr:rowOff>19050</xdr:rowOff>
                  </from>
                  <to>
                    <xdr:col>21</xdr:col>
                    <xdr:colOff>171450</xdr:colOff>
                    <xdr:row>75</xdr:row>
                    <xdr:rowOff>180975</xdr:rowOff>
                  </to>
                </anchor>
              </controlPr>
            </control>
          </mc:Choice>
        </mc:AlternateContent>
        <mc:AlternateContent xmlns:mc="http://schemas.openxmlformats.org/markup-compatibility/2006">
          <mc:Choice Requires="x14">
            <control shapeId="17634" r:id="rId40" name="Check Box 226">
              <controlPr defaultSize="0" autoFill="0" autoLine="0" autoPict="0">
                <anchor moveWithCells="1">
                  <from>
                    <xdr:col>21</xdr:col>
                    <xdr:colOff>0</xdr:colOff>
                    <xdr:row>84</xdr:row>
                    <xdr:rowOff>19050</xdr:rowOff>
                  </from>
                  <to>
                    <xdr:col>21</xdr:col>
                    <xdr:colOff>171450</xdr:colOff>
                    <xdr:row>84</xdr:row>
                    <xdr:rowOff>180975</xdr:rowOff>
                  </to>
                </anchor>
              </controlPr>
            </control>
          </mc:Choice>
        </mc:AlternateContent>
        <mc:AlternateContent xmlns:mc="http://schemas.openxmlformats.org/markup-compatibility/2006">
          <mc:Choice Requires="x14">
            <control shapeId="17635" r:id="rId41" name="Check Box 227">
              <controlPr defaultSize="0" autoFill="0" autoLine="0" autoPict="0">
                <anchor moveWithCells="1">
                  <from>
                    <xdr:col>21</xdr:col>
                    <xdr:colOff>0</xdr:colOff>
                    <xdr:row>85</xdr:row>
                    <xdr:rowOff>19050</xdr:rowOff>
                  </from>
                  <to>
                    <xdr:col>21</xdr:col>
                    <xdr:colOff>171450</xdr:colOff>
                    <xdr:row>85</xdr:row>
                    <xdr:rowOff>180975</xdr:rowOff>
                  </to>
                </anchor>
              </controlPr>
            </control>
          </mc:Choice>
        </mc:AlternateContent>
        <mc:AlternateContent xmlns:mc="http://schemas.openxmlformats.org/markup-compatibility/2006">
          <mc:Choice Requires="x14">
            <control shapeId="17636" r:id="rId42" name="Check Box 228">
              <controlPr defaultSize="0" autoFill="0" autoLine="0" autoPict="0">
                <anchor moveWithCells="1">
                  <from>
                    <xdr:col>21</xdr:col>
                    <xdr:colOff>0</xdr:colOff>
                    <xdr:row>86</xdr:row>
                    <xdr:rowOff>19050</xdr:rowOff>
                  </from>
                  <to>
                    <xdr:col>21</xdr:col>
                    <xdr:colOff>171450</xdr:colOff>
                    <xdr:row>86</xdr:row>
                    <xdr:rowOff>180975</xdr:rowOff>
                  </to>
                </anchor>
              </controlPr>
            </control>
          </mc:Choice>
        </mc:AlternateContent>
        <mc:AlternateContent xmlns:mc="http://schemas.openxmlformats.org/markup-compatibility/2006">
          <mc:Choice Requires="x14">
            <control shapeId="17637" r:id="rId43" name="Check Box 229">
              <controlPr defaultSize="0" autoFill="0" autoLine="0" autoPict="0">
                <anchor moveWithCells="1">
                  <from>
                    <xdr:col>21</xdr:col>
                    <xdr:colOff>0</xdr:colOff>
                    <xdr:row>91</xdr:row>
                    <xdr:rowOff>19050</xdr:rowOff>
                  </from>
                  <to>
                    <xdr:col>21</xdr:col>
                    <xdr:colOff>171450</xdr:colOff>
                    <xdr:row>91</xdr:row>
                    <xdr:rowOff>180975</xdr:rowOff>
                  </to>
                </anchor>
              </controlPr>
            </control>
          </mc:Choice>
        </mc:AlternateContent>
        <mc:AlternateContent xmlns:mc="http://schemas.openxmlformats.org/markup-compatibility/2006">
          <mc:Choice Requires="x14">
            <control shapeId="17638" r:id="rId44" name="Check Box 230">
              <controlPr defaultSize="0" autoFill="0" autoLine="0" autoPict="0">
                <anchor moveWithCells="1">
                  <from>
                    <xdr:col>21</xdr:col>
                    <xdr:colOff>0</xdr:colOff>
                    <xdr:row>93</xdr:row>
                    <xdr:rowOff>19050</xdr:rowOff>
                  </from>
                  <to>
                    <xdr:col>21</xdr:col>
                    <xdr:colOff>171450</xdr:colOff>
                    <xdr:row>93</xdr:row>
                    <xdr:rowOff>180975</xdr:rowOff>
                  </to>
                </anchor>
              </controlPr>
            </control>
          </mc:Choice>
        </mc:AlternateContent>
        <mc:AlternateContent xmlns:mc="http://schemas.openxmlformats.org/markup-compatibility/2006">
          <mc:Choice Requires="x14">
            <control shapeId="17639" r:id="rId45" name="Check Box 231">
              <controlPr defaultSize="0" autoFill="0" autoLine="0" autoPict="0">
                <anchor moveWithCells="1">
                  <from>
                    <xdr:col>21</xdr:col>
                    <xdr:colOff>0</xdr:colOff>
                    <xdr:row>94</xdr:row>
                    <xdr:rowOff>19050</xdr:rowOff>
                  </from>
                  <to>
                    <xdr:col>21</xdr:col>
                    <xdr:colOff>171450</xdr:colOff>
                    <xdr:row>94</xdr:row>
                    <xdr:rowOff>180975</xdr:rowOff>
                  </to>
                </anchor>
              </controlPr>
            </control>
          </mc:Choice>
        </mc:AlternateContent>
        <mc:AlternateContent xmlns:mc="http://schemas.openxmlformats.org/markup-compatibility/2006">
          <mc:Choice Requires="x14">
            <control shapeId="17640" r:id="rId46" name="Check Box 232">
              <controlPr defaultSize="0" autoFill="0" autoLine="0" autoPict="0">
                <anchor moveWithCells="1">
                  <from>
                    <xdr:col>21</xdr:col>
                    <xdr:colOff>0</xdr:colOff>
                    <xdr:row>97</xdr:row>
                    <xdr:rowOff>19050</xdr:rowOff>
                  </from>
                  <to>
                    <xdr:col>21</xdr:col>
                    <xdr:colOff>171450</xdr:colOff>
                    <xdr:row>97</xdr:row>
                    <xdr:rowOff>180975</xdr:rowOff>
                  </to>
                </anchor>
              </controlPr>
            </control>
          </mc:Choice>
        </mc:AlternateContent>
        <mc:AlternateContent xmlns:mc="http://schemas.openxmlformats.org/markup-compatibility/2006">
          <mc:Choice Requires="x14">
            <control shapeId="17641" r:id="rId47" name="Check Box 233">
              <controlPr defaultSize="0" autoFill="0" autoLine="0" autoPict="0">
                <anchor moveWithCells="1">
                  <from>
                    <xdr:col>21</xdr:col>
                    <xdr:colOff>0</xdr:colOff>
                    <xdr:row>102</xdr:row>
                    <xdr:rowOff>19050</xdr:rowOff>
                  </from>
                  <to>
                    <xdr:col>21</xdr:col>
                    <xdr:colOff>171450</xdr:colOff>
                    <xdr:row>102</xdr:row>
                    <xdr:rowOff>180975</xdr:rowOff>
                  </to>
                </anchor>
              </controlPr>
            </control>
          </mc:Choice>
        </mc:AlternateContent>
        <mc:AlternateContent xmlns:mc="http://schemas.openxmlformats.org/markup-compatibility/2006">
          <mc:Choice Requires="x14">
            <control shapeId="17643" r:id="rId48" name="Check Box 235">
              <controlPr defaultSize="0" autoFill="0" autoLine="0" autoPict="0">
                <anchor moveWithCells="1">
                  <from>
                    <xdr:col>21</xdr:col>
                    <xdr:colOff>0</xdr:colOff>
                    <xdr:row>105</xdr:row>
                    <xdr:rowOff>19050</xdr:rowOff>
                  </from>
                  <to>
                    <xdr:col>21</xdr:col>
                    <xdr:colOff>171450</xdr:colOff>
                    <xdr:row>105</xdr:row>
                    <xdr:rowOff>180975</xdr:rowOff>
                  </to>
                </anchor>
              </controlPr>
            </control>
          </mc:Choice>
        </mc:AlternateContent>
        <mc:AlternateContent xmlns:mc="http://schemas.openxmlformats.org/markup-compatibility/2006">
          <mc:Choice Requires="x14">
            <control shapeId="17644" r:id="rId49" name="Check Box 236">
              <controlPr defaultSize="0" autoFill="0" autoLine="0" autoPict="0">
                <anchor moveWithCells="1">
                  <from>
                    <xdr:col>21</xdr:col>
                    <xdr:colOff>0</xdr:colOff>
                    <xdr:row>106</xdr:row>
                    <xdr:rowOff>19050</xdr:rowOff>
                  </from>
                  <to>
                    <xdr:col>21</xdr:col>
                    <xdr:colOff>171450</xdr:colOff>
                    <xdr:row>106</xdr:row>
                    <xdr:rowOff>180975</xdr:rowOff>
                  </to>
                </anchor>
              </controlPr>
            </control>
          </mc:Choice>
        </mc:AlternateContent>
        <mc:AlternateContent xmlns:mc="http://schemas.openxmlformats.org/markup-compatibility/2006">
          <mc:Choice Requires="x14">
            <control shapeId="17646" r:id="rId50" name="Check Box 238">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47" r:id="rId51" name="Check Box 239">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48" r:id="rId52" name="Check Box 240">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0" r:id="rId53" name="Check Box 242">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1" r:id="rId54" name="Check Box 243">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3" r:id="rId55" name="Check Box 245">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4" r:id="rId56" name="Check Box 246">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5" r:id="rId57" name="Check Box 247">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6" r:id="rId58" name="Check Box 248">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7" r:id="rId59" name="Check Box 249">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8" r:id="rId60" name="Check Box 250">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59" r:id="rId61" name="Check Box 251">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61" r:id="rId62" name="Check Box 253">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62" r:id="rId63" name="Check Box 254">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663" r:id="rId64" name="Check Box 255">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664" r:id="rId65" name="Check Box 256">
              <controlPr defaultSize="0" autoFill="0" autoLine="0" autoPict="0">
                <anchor moveWithCells="1">
                  <from>
                    <xdr:col>21</xdr:col>
                    <xdr:colOff>0</xdr:colOff>
                    <xdr:row>12</xdr:row>
                    <xdr:rowOff>0</xdr:rowOff>
                  </from>
                  <to>
                    <xdr:col>21</xdr:col>
                    <xdr:colOff>180975</xdr:colOff>
                    <xdr:row>13</xdr:row>
                    <xdr:rowOff>104775</xdr:rowOff>
                  </to>
                </anchor>
              </controlPr>
            </control>
          </mc:Choice>
        </mc:AlternateContent>
        <mc:AlternateContent xmlns:mc="http://schemas.openxmlformats.org/markup-compatibility/2006">
          <mc:Choice Requires="x14">
            <control shapeId="17665" r:id="rId66" name="Check Box 257">
              <controlPr defaultSize="0" autoFill="0" autoLine="0" autoPict="0">
                <anchor moveWithCells="1">
                  <from>
                    <xdr:col>21</xdr:col>
                    <xdr:colOff>0</xdr:colOff>
                    <xdr:row>12</xdr:row>
                    <xdr:rowOff>0</xdr:rowOff>
                  </from>
                  <to>
                    <xdr:col>21</xdr:col>
                    <xdr:colOff>180975</xdr:colOff>
                    <xdr:row>13</xdr:row>
                    <xdr:rowOff>114300</xdr:rowOff>
                  </to>
                </anchor>
              </controlPr>
            </control>
          </mc:Choice>
        </mc:AlternateContent>
        <mc:AlternateContent xmlns:mc="http://schemas.openxmlformats.org/markup-compatibility/2006">
          <mc:Choice Requires="x14">
            <control shapeId="17666" r:id="rId67" name="Check Box 258">
              <controlPr defaultSize="0" autoFill="0" autoLine="0" autoPict="0">
                <anchor moveWithCells="1">
                  <from>
                    <xdr:col>21</xdr:col>
                    <xdr:colOff>0</xdr:colOff>
                    <xdr:row>12</xdr:row>
                    <xdr:rowOff>0</xdr:rowOff>
                  </from>
                  <to>
                    <xdr:col>21</xdr:col>
                    <xdr:colOff>171450</xdr:colOff>
                    <xdr:row>12</xdr:row>
                    <xdr:rowOff>161925</xdr:rowOff>
                  </to>
                </anchor>
              </controlPr>
            </control>
          </mc:Choice>
        </mc:AlternateContent>
        <mc:AlternateContent xmlns:mc="http://schemas.openxmlformats.org/markup-compatibility/2006">
          <mc:Choice Requires="x14">
            <control shapeId="17667" r:id="rId68" name="Check Box 259">
              <controlPr defaultSize="0" autoFill="0" autoLine="0" autoPict="0">
                <anchor moveWithCells="1">
                  <from>
                    <xdr:col>21</xdr:col>
                    <xdr:colOff>0</xdr:colOff>
                    <xdr:row>22</xdr:row>
                    <xdr:rowOff>0</xdr:rowOff>
                  </from>
                  <to>
                    <xdr:col>21</xdr:col>
                    <xdr:colOff>180975</xdr:colOff>
                    <xdr:row>22</xdr:row>
                    <xdr:rowOff>295275</xdr:rowOff>
                  </to>
                </anchor>
              </controlPr>
            </control>
          </mc:Choice>
        </mc:AlternateContent>
        <mc:AlternateContent xmlns:mc="http://schemas.openxmlformats.org/markup-compatibility/2006">
          <mc:Choice Requires="x14">
            <control shapeId="17668" r:id="rId69" name="Check Box 260">
              <controlPr defaultSize="0" autoFill="0" autoLine="0" autoPict="0">
                <anchor moveWithCells="1">
                  <from>
                    <xdr:col>21</xdr:col>
                    <xdr:colOff>0</xdr:colOff>
                    <xdr:row>22</xdr:row>
                    <xdr:rowOff>0</xdr:rowOff>
                  </from>
                  <to>
                    <xdr:col>21</xdr:col>
                    <xdr:colOff>180975</xdr:colOff>
                    <xdr:row>22</xdr:row>
                    <xdr:rowOff>304800</xdr:rowOff>
                  </to>
                </anchor>
              </controlPr>
            </control>
          </mc:Choice>
        </mc:AlternateContent>
        <mc:AlternateContent xmlns:mc="http://schemas.openxmlformats.org/markup-compatibility/2006">
          <mc:Choice Requires="x14">
            <control shapeId="17669" r:id="rId70" name="Check Box 261">
              <controlPr defaultSize="0" autoFill="0" autoLine="0" autoPict="0">
                <anchor moveWithCells="1">
                  <from>
                    <xdr:col>21</xdr:col>
                    <xdr:colOff>0</xdr:colOff>
                    <xdr:row>27</xdr:row>
                    <xdr:rowOff>38100</xdr:rowOff>
                  </from>
                  <to>
                    <xdr:col>21</xdr:col>
                    <xdr:colOff>180975</xdr:colOff>
                    <xdr:row>27</xdr:row>
                    <xdr:rowOff>352425</xdr:rowOff>
                  </to>
                </anchor>
              </controlPr>
            </control>
          </mc:Choice>
        </mc:AlternateContent>
        <mc:AlternateContent xmlns:mc="http://schemas.openxmlformats.org/markup-compatibility/2006">
          <mc:Choice Requires="x14">
            <control shapeId="17670" r:id="rId71" name="Check Box 262">
              <controlPr defaultSize="0" autoFill="0" autoLine="0" autoPict="0">
                <anchor moveWithCells="1">
                  <from>
                    <xdr:col>21</xdr:col>
                    <xdr:colOff>0</xdr:colOff>
                    <xdr:row>28</xdr:row>
                    <xdr:rowOff>38100</xdr:rowOff>
                  </from>
                  <to>
                    <xdr:col>21</xdr:col>
                    <xdr:colOff>180975</xdr:colOff>
                    <xdr:row>28</xdr:row>
                    <xdr:rowOff>352425</xdr:rowOff>
                  </to>
                </anchor>
              </controlPr>
            </control>
          </mc:Choice>
        </mc:AlternateContent>
        <mc:AlternateContent xmlns:mc="http://schemas.openxmlformats.org/markup-compatibility/2006">
          <mc:Choice Requires="x14">
            <control shapeId="17671" r:id="rId72" name="Check Box 263">
              <controlPr defaultSize="0" autoFill="0" autoLine="0" autoPict="0">
                <anchor moveWithCells="1">
                  <from>
                    <xdr:col>21</xdr:col>
                    <xdr:colOff>0</xdr:colOff>
                    <xdr:row>73</xdr:row>
                    <xdr:rowOff>0</xdr:rowOff>
                  </from>
                  <to>
                    <xdr:col>21</xdr:col>
                    <xdr:colOff>180975</xdr:colOff>
                    <xdr:row>73</xdr:row>
                    <xdr:rowOff>304800</xdr:rowOff>
                  </to>
                </anchor>
              </controlPr>
            </control>
          </mc:Choice>
        </mc:AlternateContent>
        <mc:AlternateContent xmlns:mc="http://schemas.openxmlformats.org/markup-compatibility/2006">
          <mc:Choice Requires="x14">
            <control shapeId="17673" r:id="rId73" name="Check Box 265">
              <controlPr defaultSize="0" autoFill="0" autoLine="0" autoPict="0">
                <anchor moveWithCells="1">
                  <from>
                    <xdr:col>21</xdr:col>
                    <xdr:colOff>0</xdr:colOff>
                    <xdr:row>73</xdr:row>
                    <xdr:rowOff>0</xdr:rowOff>
                  </from>
                  <to>
                    <xdr:col>21</xdr:col>
                    <xdr:colOff>180975</xdr:colOff>
                    <xdr:row>73</xdr:row>
                    <xdr:rowOff>314325</xdr:rowOff>
                  </to>
                </anchor>
              </controlPr>
            </control>
          </mc:Choice>
        </mc:AlternateContent>
        <mc:AlternateContent xmlns:mc="http://schemas.openxmlformats.org/markup-compatibility/2006">
          <mc:Choice Requires="x14">
            <control shapeId="17674" r:id="rId74" name="Check Box 266">
              <controlPr defaultSize="0" autoFill="0" autoLine="0" autoPict="0">
                <anchor moveWithCells="1">
                  <from>
                    <xdr:col>21</xdr:col>
                    <xdr:colOff>0</xdr:colOff>
                    <xdr:row>73</xdr:row>
                    <xdr:rowOff>0</xdr:rowOff>
                  </from>
                  <to>
                    <xdr:col>21</xdr:col>
                    <xdr:colOff>180975</xdr:colOff>
                    <xdr:row>73</xdr:row>
                    <xdr:rowOff>304800</xdr:rowOff>
                  </to>
                </anchor>
              </controlPr>
            </control>
          </mc:Choice>
        </mc:AlternateContent>
        <mc:AlternateContent xmlns:mc="http://schemas.openxmlformats.org/markup-compatibility/2006">
          <mc:Choice Requires="x14">
            <control shapeId="17675" r:id="rId75" name="Check Box 267">
              <controlPr defaultSize="0" autoFill="0" autoLine="0" autoPict="0">
                <anchor moveWithCells="1">
                  <from>
                    <xdr:col>21</xdr:col>
                    <xdr:colOff>0</xdr:colOff>
                    <xdr:row>73</xdr:row>
                    <xdr:rowOff>0</xdr:rowOff>
                  </from>
                  <to>
                    <xdr:col>21</xdr:col>
                    <xdr:colOff>180975</xdr:colOff>
                    <xdr:row>73</xdr:row>
                    <xdr:rowOff>304800</xdr:rowOff>
                  </to>
                </anchor>
              </controlPr>
            </control>
          </mc:Choice>
        </mc:AlternateContent>
        <mc:AlternateContent xmlns:mc="http://schemas.openxmlformats.org/markup-compatibility/2006">
          <mc:Choice Requires="x14">
            <control shapeId="17676" r:id="rId76" name="Check Box 268">
              <controlPr defaultSize="0" autoFill="0" autoLine="0" autoPict="0">
                <anchor moveWithCells="1">
                  <from>
                    <xdr:col>21</xdr:col>
                    <xdr:colOff>0</xdr:colOff>
                    <xdr:row>73</xdr:row>
                    <xdr:rowOff>0</xdr:rowOff>
                  </from>
                  <to>
                    <xdr:col>21</xdr:col>
                    <xdr:colOff>180975</xdr:colOff>
                    <xdr:row>73</xdr:row>
                    <xdr:rowOff>304800</xdr:rowOff>
                  </to>
                </anchor>
              </controlPr>
            </control>
          </mc:Choice>
        </mc:AlternateContent>
        <mc:AlternateContent xmlns:mc="http://schemas.openxmlformats.org/markup-compatibility/2006">
          <mc:Choice Requires="x14">
            <control shapeId="17677" r:id="rId77" name="Check Box 269">
              <controlPr defaultSize="0" autoFill="0" autoLine="0" autoPict="0">
                <anchor moveWithCells="1">
                  <from>
                    <xdr:col>21</xdr:col>
                    <xdr:colOff>0</xdr:colOff>
                    <xdr:row>79</xdr:row>
                    <xdr:rowOff>38100</xdr:rowOff>
                  </from>
                  <to>
                    <xdr:col>21</xdr:col>
                    <xdr:colOff>180975</xdr:colOff>
                    <xdr:row>79</xdr:row>
                    <xdr:rowOff>352425</xdr:rowOff>
                  </to>
                </anchor>
              </controlPr>
            </control>
          </mc:Choice>
        </mc:AlternateContent>
        <mc:AlternateContent xmlns:mc="http://schemas.openxmlformats.org/markup-compatibility/2006">
          <mc:Choice Requires="x14">
            <control shapeId="17678" r:id="rId78" name="Check Box 270">
              <controlPr defaultSize="0" autoFill="0" autoLine="0" autoPict="0">
                <anchor moveWithCells="1">
                  <from>
                    <xdr:col>21</xdr:col>
                    <xdr:colOff>0</xdr:colOff>
                    <xdr:row>80</xdr:row>
                    <xdr:rowOff>38100</xdr:rowOff>
                  </from>
                  <to>
                    <xdr:col>21</xdr:col>
                    <xdr:colOff>180975</xdr:colOff>
                    <xdr:row>80</xdr:row>
                    <xdr:rowOff>352425</xdr:rowOff>
                  </to>
                </anchor>
              </controlPr>
            </control>
          </mc:Choice>
        </mc:AlternateContent>
        <mc:AlternateContent xmlns:mc="http://schemas.openxmlformats.org/markup-compatibility/2006">
          <mc:Choice Requires="x14">
            <control shapeId="17679" r:id="rId79" name="Check Box 271">
              <controlPr defaultSize="0" autoFill="0" autoLine="0" autoPict="0">
                <anchor moveWithCells="1">
                  <from>
                    <xdr:col>21</xdr:col>
                    <xdr:colOff>0</xdr:colOff>
                    <xdr:row>92</xdr:row>
                    <xdr:rowOff>38100</xdr:rowOff>
                  </from>
                  <to>
                    <xdr:col>21</xdr:col>
                    <xdr:colOff>180975</xdr:colOff>
                    <xdr:row>92</xdr:row>
                    <xdr:rowOff>352425</xdr:rowOff>
                  </to>
                </anchor>
              </controlPr>
            </control>
          </mc:Choice>
        </mc:AlternateContent>
        <mc:AlternateContent xmlns:mc="http://schemas.openxmlformats.org/markup-compatibility/2006">
          <mc:Choice Requires="x14">
            <control shapeId="17680" r:id="rId80" name="Check Box 272">
              <controlPr defaultSize="0" autoFill="0" autoLine="0" autoPict="0">
                <anchor moveWithCells="1">
                  <from>
                    <xdr:col>21</xdr:col>
                    <xdr:colOff>0</xdr:colOff>
                    <xdr:row>95</xdr:row>
                    <xdr:rowOff>38100</xdr:rowOff>
                  </from>
                  <to>
                    <xdr:col>21</xdr:col>
                    <xdr:colOff>180975</xdr:colOff>
                    <xdr:row>95</xdr:row>
                    <xdr:rowOff>352425</xdr:rowOff>
                  </to>
                </anchor>
              </controlPr>
            </control>
          </mc:Choice>
        </mc:AlternateContent>
        <mc:AlternateContent xmlns:mc="http://schemas.openxmlformats.org/markup-compatibility/2006">
          <mc:Choice Requires="x14">
            <control shapeId="17681" r:id="rId81" name="Check Box 273">
              <controlPr defaultSize="0" autoFill="0" autoLine="0" autoPict="0">
                <anchor moveWithCells="1">
                  <from>
                    <xdr:col>21</xdr:col>
                    <xdr:colOff>0</xdr:colOff>
                    <xdr:row>96</xdr:row>
                    <xdr:rowOff>38100</xdr:rowOff>
                  </from>
                  <to>
                    <xdr:col>21</xdr:col>
                    <xdr:colOff>180975</xdr:colOff>
                    <xdr:row>96</xdr:row>
                    <xdr:rowOff>352425</xdr:rowOff>
                  </to>
                </anchor>
              </controlPr>
            </control>
          </mc:Choice>
        </mc:AlternateContent>
        <mc:AlternateContent xmlns:mc="http://schemas.openxmlformats.org/markup-compatibility/2006">
          <mc:Choice Requires="x14">
            <control shapeId="17682" r:id="rId82" name="Check Box 274">
              <controlPr defaultSize="0" autoFill="0" autoLine="0" autoPict="0">
                <anchor moveWithCells="1">
                  <from>
                    <xdr:col>21</xdr:col>
                    <xdr:colOff>0</xdr:colOff>
                    <xdr:row>98</xdr:row>
                    <xdr:rowOff>38100</xdr:rowOff>
                  </from>
                  <to>
                    <xdr:col>21</xdr:col>
                    <xdr:colOff>180975</xdr:colOff>
                    <xdr:row>98</xdr:row>
                    <xdr:rowOff>352425</xdr:rowOff>
                  </to>
                </anchor>
              </controlPr>
            </control>
          </mc:Choice>
        </mc:AlternateContent>
        <mc:AlternateContent xmlns:mc="http://schemas.openxmlformats.org/markup-compatibility/2006">
          <mc:Choice Requires="x14">
            <control shapeId="17683" r:id="rId83" name="Check Box 275">
              <controlPr defaultSize="0" autoFill="0" autoLine="0" autoPict="0">
                <anchor moveWithCells="1">
                  <from>
                    <xdr:col>21</xdr:col>
                    <xdr:colOff>0</xdr:colOff>
                    <xdr:row>99</xdr:row>
                    <xdr:rowOff>38100</xdr:rowOff>
                  </from>
                  <to>
                    <xdr:col>21</xdr:col>
                    <xdr:colOff>180975</xdr:colOff>
                    <xdr:row>99</xdr:row>
                    <xdr:rowOff>352425</xdr:rowOff>
                  </to>
                </anchor>
              </controlPr>
            </control>
          </mc:Choice>
        </mc:AlternateContent>
        <mc:AlternateContent xmlns:mc="http://schemas.openxmlformats.org/markup-compatibility/2006">
          <mc:Choice Requires="x14">
            <control shapeId="17684" r:id="rId84" name="Check Box 276">
              <controlPr defaultSize="0" autoFill="0" autoLine="0" autoPict="0">
                <anchor moveWithCells="1">
                  <from>
                    <xdr:col>21</xdr:col>
                    <xdr:colOff>0</xdr:colOff>
                    <xdr:row>100</xdr:row>
                    <xdr:rowOff>38100</xdr:rowOff>
                  </from>
                  <to>
                    <xdr:col>21</xdr:col>
                    <xdr:colOff>180975</xdr:colOff>
                    <xdr:row>100</xdr:row>
                    <xdr:rowOff>352425</xdr:rowOff>
                  </to>
                </anchor>
              </controlPr>
            </control>
          </mc:Choice>
        </mc:AlternateContent>
        <mc:AlternateContent xmlns:mc="http://schemas.openxmlformats.org/markup-compatibility/2006">
          <mc:Choice Requires="x14">
            <control shapeId="17685" r:id="rId85" name="Check Box 277">
              <controlPr defaultSize="0" autoFill="0" autoLine="0" autoPict="0">
                <anchor moveWithCells="1">
                  <from>
                    <xdr:col>21</xdr:col>
                    <xdr:colOff>0</xdr:colOff>
                    <xdr:row>101</xdr:row>
                    <xdr:rowOff>38100</xdr:rowOff>
                  </from>
                  <to>
                    <xdr:col>21</xdr:col>
                    <xdr:colOff>180975</xdr:colOff>
                    <xdr:row>101</xdr:row>
                    <xdr:rowOff>352425</xdr:rowOff>
                  </to>
                </anchor>
              </controlPr>
            </control>
          </mc:Choice>
        </mc:AlternateContent>
        <mc:AlternateContent xmlns:mc="http://schemas.openxmlformats.org/markup-compatibility/2006">
          <mc:Choice Requires="x14">
            <control shapeId="17687" r:id="rId86" name="Check Box 279">
              <controlPr defaultSize="0" autoFill="0" autoLine="0" autoPict="0">
                <anchor moveWithCells="1">
                  <from>
                    <xdr:col>21</xdr:col>
                    <xdr:colOff>0</xdr:colOff>
                    <xdr:row>103</xdr:row>
                    <xdr:rowOff>38100</xdr:rowOff>
                  </from>
                  <to>
                    <xdr:col>21</xdr:col>
                    <xdr:colOff>180975</xdr:colOff>
                    <xdr:row>103</xdr:row>
                    <xdr:rowOff>352425</xdr:rowOff>
                  </to>
                </anchor>
              </controlPr>
            </control>
          </mc:Choice>
        </mc:AlternateContent>
        <mc:AlternateContent xmlns:mc="http://schemas.openxmlformats.org/markup-compatibility/2006">
          <mc:Choice Requires="x14">
            <control shapeId="17689" r:id="rId87" name="Check Box 281">
              <controlPr defaultSize="0" autoFill="0" autoLine="0" autoPict="0">
                <anchor moveWithCells="1">
                  <from>
                    <xdr:col>21</xdr:col>
                    <xdr:colOff>0</xdr:colOff>
                    <xdr:row>104</xdr:row>
                    <xdr:rowOff>38100</xdr:rowOff>
                  </from>
                  <to>
                    <xdr:col>21</xdr:col>
                    <xdr:colOff>180975</xdr:colOff>
                    <xdr:row>104</xdr:row>
                    <xdr:rowOff>352425</xdr:rowOff>
                  </to>
                </anchor>
              </controlPr>
            </control>
          </mc:Choice>
        </mc:AlternateContent>
        <mc:AlternateContent xmlns:mc="http://schemas.openxmlformats.org/markup-compatibility/2006">
          <mc:Choice Requires="x14">
            <control shapeId="17690" r:id="rId88" name="Check Box 282">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691" r:id="rId89" name="Check Box 283">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692" r:id="rId90" name="Check Box 284">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693" r:id="rId91" name="Check Box 285">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694" r:id="rId92" name="Check Box 286">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696" r:id="rId93" name="Check Box 288">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697" r:id="rId94" name="Check Box 289">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698" r:id="rId95" name="Check Box 290">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00" r:id="rId96" name="Check Box 292">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02" r:id="rId97" name="Check Box 294">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03" r:id="rId98" name="Check Box 295">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04" r:id="rId99" name="Check Box 296">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05" r:id="rId100" name="Check Box 297">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07" r:id="rId101" name="Check Box 299">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08" r:id="rId102" name="Check Box 300">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10" r:id="rId103" name="Check Box 302">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11" r:id="rId104" name="Check Box 303">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12" r:id="rId105" name="Check Box 304">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13" r:id="rId106" name="Check Box 305">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714" r:id="rId107" name="Check Box 306">
              <controlPr defaultSize="0" autoFill="0" autoLine="0" autoPict="0">
                <anchor moveWithCells="1">
                  <from>
                    <xdr:col>21</xdr:col>
                    <xdr:colOff>0</xdr:colOff>
                    <xdr:row>127</xdr:row>
                    <xdr:rowOff>0</xdr:rowOff>
                  </from>
                  <to>
                    <xdr:col>21</xdr:col>
                    <xdr:colOff>180975</xdr:colOff>
                    <xdr:row>127</xdr:row>
                    <xdr:rowOff>323850</xdr:rowOff>
                  </to>
                </anchor>
              </controlPr>
            </control>
          </mc:Choice>
        </mc:AlternateContent>
        <mc:AlternateContent xmlns:mc="http://schemas.openxmlformats.org/markup-compatibility/2006">
          <mc:Choice Requires="x14">
            <control shapeId="17715" r:id="rId108" name="Check Box 307">
              <controlPr defaultSize="0" autoFill="0" autoLine="0" autoPict="0">
                <anchor moveWithCells="1">
                  <from>
                    <xdr:col>21</xdr:col>
                    <xdr:colOff>0</xdr:colOff>
                    <xdr:row>127</xdr:row>
                    <xdr:rowOff>0</xdr:rowOff>
                  </from>
                  <to>
                    <xdr:col>21</xdr:col>
                    <xdr:colOff>180975</xdr:colOff>
                    <xdr:row>127</xdr:row>
                    <xdr:rowOff>323850</xdr:rowOff>
                  </to>
                </anchor>
              </controlPr>
            </control>
          </mc:Choice>
        </mc:AlternateContent>
        <mc:AlternateContent xmlns:mc="http://schemas.openxmlformats.org/markup-compatibility/2006">
          <mc:Choice Requires="x14">
            <control shapeId="17716" r:id="rId109" name="Check Box 308">
              <controlPr defaultSize="0" autoFill="0" autoLine="0" autoPict="0">
                <anchor moveWithCells="1">
                  <from>
                    <xdr:col>21</xdr:col>
                    <xdr:colOff>0</xdr:colOff>
                    <xdr:row>127</xdr:row>
                    <xdr:rowOff>0</xdr:rowOff>
                  </from>
                  <to>
                    <xdr:col>21</xdr:col>
                    <xdr:colOff>180975</xdr:colOff>
                    <xdr:row>127</xdr:row>
                    <xdr:rowOff>323850</xdr:rowOff>
                  </to>
                </anchor>
              </controlPr>
            </control>
          </mc:Choice>
        </mc:AlternateContent>
        <mc:AlternateContent xmlns:mc="http://schemas.openxmlformats.org/markup-compatibility/2006">
          <mc:Choice Requires="x14">
            <control shapeId="17717" r:id="rId110" name="Check Box 309">
              <controlPr defaultSize="0" autoFill="0" autoLine="0" autoPict="0">
                <anchor moveWithCells="1">
                  <from>
                    <xdr:col>21</xdr:col>
                    <xdr:colOff>0</xdr:colOff>
                    <xdr:row>14</xdr:row>
                    <xdr:rowOff>19050</xdr:rowOff>
                  </from>
                  <to>
                    <xdr:col>21</xdr:col>
                    <xdr:colOff>200025</xdr:colOff>
                    <xdr:row>15</xdr:row>
                    <xdr:rowOff>190500</xdr:rowOff>
                  </to>
                </anchor>
              </controlPr>
            </control>
          </mc:Choice>
        </mc:AlternateContent>
        <mc:AlternateContent xmlns:mc="http://schemas.openxmlformats.org/markup-compatibility/2006">
          <mc:Choice Requires="x14">
            <control shapeId="17718" r:id="rId111" name="Check Box 310">
              <controlPr defaultSize="0" autoFill="0" autoLine="0" autoPict="0">
                <anchor moveWithCells="1">
                  <from>
                    <xdr:col>21</xdr:col>
                    <xdr:colOff>0</xdr:colOff>
                    <xdr:row>17</xdr:row>
                    <xdr:rowOff>19050</xdr:rowOff>
                  </from>
                  <to>
                    <xdr:col>21</xdr:col>
                    <xdr:colOff>200025</xdr:colOff>
                    <xdr:row>19</xdr:row>
                    <xdr:rowOff>9525</xdr:rowOff>
                  </to>
                </anchor>
              </controlPr>
            </control>
          </mc:Choice>
        </mc:AlternateContent>
        <mc:AlternateContent xmlns:mc="http://schemas.openxmlformats.org/markup-compatibility/2006">
          <mc:Choice Requires="x14">
            <control shapeId="17720" r:id="rId112" name="Check Box 312">
              <controlPr defaultSize="0" autoFill="0" autoLine="0" autoPict="0">
                <anchor moveWithCells="1">
                  <from>
                    <xdr:col>21</xdr:col>
                    <xdr:colOff>0</xdr:colOff>
                    <xdr:row>22</xdr:row>
                    <xdr:rowOff>19050</xdr:rowOff>
                  </from>
                  <to>
                    <xdr:col>21</xdr:col>
                    <xdr:colOff>200025</xdr:colOff>
                    <xdr:row>23</xdr:row>
                    <xdr:rowOff>0</xdr:rowOff>
                  </to>
                </anchor>
              </controlPr>
            </control>
          </mc:Choice>
        </mc:AlternateContent>
        <mc:AlternateContent xmlns:mc="http://schemas.openxmlformats.org/markup-compatibility/2006">
          <mc:Choice Requires="x14">
            <control shapeId="17721" r:id="rId113" name="Check Box 313">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22" r:id="rId114" name="Check Box 314">
              <controlPr defaultSize="0" autoFill="0" autoLine="0" autoPict="0">
                <anchor moveWithCells="1">
                  <from>
                    <xdr:col>21</xdr:col>
                    <xdr:colOff>0</xdr:colOff>
                    <xdr:row>73</xdr:row>
                    <xdr:rowOff>0</xdr:rowOff>
                  </from>
                  <to>
                    <xdr:col>21</xdr:col>
                    <xdr:colOff>200025</xdr:colOff>
                    <xdr:row>74</xdr:row>
                    <xdr:rowOff>171450</xdr:rowOff>
                  </to>
                </anchor>
              </controlPr>
            </control>
          </mc:Choice>
        </mc:AlternateContent>
        <mc:AlternateContent xmlns:mc="http://schemas.openxmlformats.org/markup-compatibility/2006">
          <mc:Choice Requires="x14">
            <control shapeId="17723" r:id="rId115" name="Check Box 315">
              <controlPr defaultSize="0" autoFill="0" autoLine="0" autoPict="0">
                <anchor moveWithCells="1">
                  <from>
                    <xdr:col>21</xdr:col>
                    <xdr:colOff>0</xdr:colOff>
                    <xdr:row>73</xdr:row>
                    <xdr:rowOff>0</xdr:rowOff>
                  </from>
                  <to>
                    <xdr:col>21</xdr:col>
                    <xdr:colOff>200025</xdr:colOff>
                    <xdr:row>74</xdr:row>
                    <xdr:rowOff>171450</xdr:rowOff>
                  </to>
                </anchor>
              </controlPr>
            </control>
          </mc:Choice>
        </mc:AlternateContent>
        <mc:AlternateContent xmlns:mc="http://schemas.openxmlformats.org/markup-compatibility/2006">
          <mc:Choice Requires="x14">
            <control shapeId="17724" r:id="rId116" name="Check Box 316">
              <controlPr defaultSize="0" autoFill="0" autoLine="0" autoPict="0">
                <anchor moveWithCells="1">
                  <from>
                    <xdr:col>21</xdr:col>
                    <xdr:colOff>0</xdr:colOff>
                    <xdr:row>73</xdr:row>
                    <xdr:rowOff>0</xdr:rowOff>
                  </from>
                  <to>
                    <xdr:col>21</xdr:col>
                    <xdr:colOff>200025</xdr:colOff>
                    <xdr:row>74</xdr:row>
                    <xdr:rowOff>171450</xdr:rowOff>
                  </to>
                </anchor>
              </controlPr>
            </control>
          </mc:Choice>
        </mc:AlternateContent>
        <mc:AlternateContent xmlns:mc="http://schemas.openxmlformats.org/markup-compatibility/2006">
          <mc:Choice Requires="x14">
            <control shapeId="17726" r:id="rId117" name="Check Box 318">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28" r:id="rId118" name="Check Box 320">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29" r:id="rId119" name="Check Box 321">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31" r:id="rId120" name="Check Box 323">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32" r:id="rId121" name="Check Box 324">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34" r:id="rId122" name="Check Box 326">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35" r:id="rId123" name="Check Box 327">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36" r:id="rId124" name="Check Box 328">
              <controlPr defaultSize="0" autoFill="0" autoLine="0" autoPict="0">
                <anchor moveWithCells="1">
                  <from>
                    <xdr:col>21</xdr:col>
                    <xdr:colOff>0</xdr:colOff>
                    <xdr:row>73</xdr:row>
                    <xdr:rowOff>19050</xdr:rowOff>
                  </from>
                  <to>
                    <xdr:col>21</xdr:col>
                    <xdr:colOff>200025</xdr:colOff>
                    <xdr:row>74</xdr:row>
                    <xdr:rowOff>190500</xdr:rowOff>
                  </to>
                </anchor>
              </controlPr>
            </control>
          </mc:Choice>
        </mc:AlternateContent>
        <mc:AlternateContent xmlns:mc="http://schemas.openxmlformats.org/markup-compatibility/2006">
          <mc:Choice Requires="x14">
            <control shapeId="17737" r:id="rId125" name="Check Box 329">
              <controlPr defaultSize="0" autoFill="0" autoLine="0" autoPict="0">
                <anchor moveWithCells="1">
                  <from>
                    <xdr:col>21</xdr:col>
                    <xdr:colOff>0</xdr:colOff>
                    <xdr:row>77</xdr:row>
                    <xdr:rowOff>19050</xdr:rowOff>
                  </from>
                  <to>
                    <xdr:col>21</xdr:col>
                    <xdr:colOff>200025</xdr:colOff>
                    <xdr:row>78</xdr:row>
                    <xdr:rowOff>0</xdr:rowOff>
                  </to>
                </anchor>
              </controlPr>
            </control>
          </mc:Choice>
        </mc:AlternateContent>
        <mc:AlternateContent xmlns:mc="http://schemas.openxmlformats.org/markup-compatibility/2006">
          <mc:Choice Requires="x14">
            <control shapeId="17738" r:id="rId126" name="Check Box 330">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739" r:id="rId127" name="Check Box 331">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740" r:id="rId128" name="Check Box 332">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741" r:id="rId129" name="Check Box 333">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742" r:id="rId130" name="Check Box 334">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743" r:id="rId131" name="Check Box 335">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745" r:id="rId132" name="Check Box 337">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746" r:id="rId133" name="Check Box 338">
              <controlPr defaultSize="0" autoFill="0" autoLine="0" autoPict="0">
                <anchor moveWithCells="1">
                  <from>
                    <xdr:col>21</xdr:col>
                    <xdr:colOff>0</xdr:colOff>
                    <xdr:row>88</xdr:row>
                    <xdr:rowOff>19050</xdr:rowOff>
                  </from>
                  <to>
                    <xdr:col>21</xdr:col>
                    <xdr:colOff>200025</xdr:colOff>
                    <xdr:row>89</xdr:row>
                    <xdr:rowOff>247650</xdr:rowOff>
                  </to>
                </anchor>
              </controlPr>
            </control>
          </mc:Choice>
        </mc:AlternateContent>
        <mc:AlternateContent xmlns:mc="http://schemas.openxmlformats.org/markup-compatibility/2006">
          <mc:Choice Requires="x14">
            <control shapeId="17747" r:id="rId134" name="Check Box 339">
              <controlPr defaultSize="0" autoFill="0" autoLine="0" autoPict="0">
                <anchor moveWithCells="1">
                  <from>
                    <xdr:col>21</xdr:col>
                    <xdr:colOff>0</xdr:colOff>
                    <xdr:row>81</xdr:row>
                    <xdr:rowOff>19050</xdr:rowOff>
                  </from>
                  <to>
                    <xdr:col>21</xdr:col>
                    <xdr:colOff>228600</xdr:colOff>
                    <xdr:row>82</xdr:row>
                    <xdr:rowOff>28575</xdr:rowOff>
                  </to>
                </anchor>
              </controlPr>
            </control>
          </mc:Choice>
        </mc:AlternateContent>
        <mc:AlternateContent xmlns:mc="http://schemas.openxmlformats.org/markup-compatibility/2006">
          <mc:Choice Requires="x14">
            <control shapeId="17748" r:id="rId135" name="Check Box 340">
              <controlPr defaultSize="0" autoFill="0" autoLine="0" autoPict="0">
                <anchor moveWithCells="1">
                  <from>
                    <xdr:col>21</xdr:col>
                    <xdr:colOff>0</xdr:colOff>
                    <xdr:row>83</xdr:row>
                    <xdr:rowOff>19050</xdr:rowOff>
                  </from>
                  <to>
                    <xdr:col>21</xdr:col>
                    <xdr:colOff>228600</xdr:colOff>
                    <xdr:row>83</xdr:row>
                    <xdr:rowOff>790575</xdr:rowOff>
                  </to>
                </anchor>
              </controlPr>
            </control>
          </mc:Choice>
        </mc:AlternateContent>
        <mc:AlternateContent xmlns:mc="http://schemas.openxmlformats.org/markup-compatibility/2006">
          <mc:Choice Requires="x14">
            <control shapeId="17749" r:id="rId136" name="Check Box 341">
              <controlPr defaultSize="0" autoFill="0" autoLine="0" autoPict="0">
                <anchor moveWithCells="1">
                  <from>
                    <xdr:col>21</xdr:col>
                    <xdr:colOff>0</xdr:colOff>
                    <xdr:row>73</xdr:row>
                    <xdr:rowOff>0</xdr:rowOff>
                  </from>
                  <to>
                    <xdr:col>21</xdr:col>
                    <xdr:colOff>228600</xdr:colOff>
                    <xdr:row>74</xdr:row>
                    <xdr:rowOff>371475</xdr:rowOff>
                  </to>
                </anchor>
              </controlPr>
            </control>
          </mc:Choice>
        </mc:AlternateContent>
        <mc:AlternateContent xmlns:mc="http://schemas.openxmlformats.org/markup-compatibility/2006">
          <mc:Choice Requires="x14">
            <control shapeId="17750" r:id="rId137" name="Check Box 342">
              <controlPr defaultSize="0" autoFill="0" autoLine="0" autoPict="0">
                <anchor moveWithCells="1">
                  <from>
                    <xdr:col>21</xdr:col>
                    <xdr:colOff>0</xdr:colOff>
                    <xdr:row>73</xdr:row>
                    <xdr:rowOff>0</xdr:rowOff>
                  </from>
                  <to>
                    <xdr:col>21</xdr:col>
                    <xdr:colOff>228600</xdr:colOff>
                    <xdr:row>74</xdr:row>
                    <xdr:rowOff>371475</xdr:rowOff>
                  </to>
                </anchor>
              </controlPr>
            </control>
          </mc:Choice>
        </mc:AlternateContent>
        <mc:AlternateContent xmlns:mc="http://schemas.openxmlformats.org/markup-compatibility/2006">
          <mc:Choice Requires="x14">
            <control shapeId="17751" r:id="rId138" name="Check Box 343">
              <controlPr defaultSize="0" autoFill="0" autoLine="0" autoPict="0">
                <anchor moveWithCells="1">
                  <from>
                    <xdr:col>21</xdr:col>
                    <xdr:colOff>0</xdr:colOff>
                    <xdr:row>73</xdr:row>
                    <xdr:rowOff>0</xdr:rowOff>
                  </from>
                  <to>
                    <xdr:col>21</xdr:col>
                    <xdr:colOff>219075</xdr:colOff>
                    <xdr:row>75</xdr:row>
                    <xdr:rowOff>9525</xdr:rowOff>
                  </to>
                </anchor>
              </controlPr>
            </control>
          </mc:Choice>
        </mc:AlternateContent>
        <mc:AlternateContent xmlns:mc="http://schemas.openxmlformats.org/markup-compatibility/2006">
          <mc:Choice Requires="x14">
            <control shapeId="17752" r:id="rId139" name="Check Box 344">
              <controlPr defaultSize="0" autoFill="0" autoLine="0" autoPict="0">
                <anchor moveWithCells="1">
                  <from>
                    <xdr:col>21</xdr:col>
                    <xdr:colOff>0</xdr:colOff>
                    <xdr:row>73</xdr:row>
                    <xdr:rowOff>0</xdr:rowOff>
                  </from>
                  <to>
                    <xdr:col>21</xdr:col>
                    <xdr:colOff>228600</xdr:colOff>
                    <xdr:row>74</xdr:row>
                    <xdr:rowOff>371475</xdr:rowOff>
                  </to>
                </anchor>
              </controlPr>
            </control>
          </mc:Choice>
        </mc:AlternateContent>
        <mc:AlternateContent xmlns:mc="http://schemas.openxmlformats.org/markup-compatibility/2006">
          <mc:Choice Requires="x14">
            <control shapeId="17753" r:id="rId140" name="Check Box 345">
              <controlPr defaultSize="0" autoFill="0" autoLine="0" autoPict="0">
                <anchor moveWithCells="1">
                  <from>
                    <xdr:col>21</xdr:col>
                    <xdr:colOff>0</xdr:colOff>
                    <xdr:row>73</xdr:row>
                    <xdr:rowOff>0</xdr:rowOff>
                  </from>
                  <to>
                    <xdr:col>21</xdr:col>
                    <xdr:colOff>247650</xdr:colOff>
                    <xdr:row>77</xdr:row>
                    <xdr:rowOff>285750</xdr:rowOff>
                  </to>
                </anchor>
              </controlPr>
            </control>
          </mc:Choice>
        </mc:AlternateContent>
        <mc:AlternateContent xmlns:mc="http://schemas.openxmlformats.org/markup-compatibility/2006">
          <mc:Choice Requires="x14">
            <control shapeId="17754" r:id="rId141" name="Check Box 346">
              <controlPr defaultSize="0" autoFill="0" autoLine="0" autoPict="0">
                <anchor moveWithCells="1">
                  <from>
                    <xdr:col>21</xdr:col>
                    <xdr:colOff>0</xdr:colOff>
                    <xdr:row>73</xdr:row>
                    <xdr:rowOff>0</xdr:rowOff>
                  </from>
                  <to>
                    <xdr:col>21</xdr:col>
                    <xdr:colOff>247650</xdr:colOff>
                    <xdr:row>77</xdr:row>
                    <xdr:rowOff>247650</xdr:rowOff>
                  </to>
                </anchor>
              </controlPr>
            </control>
          </mc:Choice>
        </mc:AlternateContent>
        <mc:AlternateContent xmlns:mc="http://schemas.openxmlformats.org/markup-compatibility/2006">
          <mc:Choice Requires="x14">
            <control shapeId="17756" r:id="rId142" name="Check Box 348">
              <controlPr defaultSize="0" autoFill="0" autoLine="0" autoPict="0">
                <anchor moveWithCells="1">
                  <from>
                    <xdr:col>21</xdr:col>
                    <xdr:colOff>0</xdr:colOff>
                    <xdr:row>73</xdr:row>
                    <xdr:rowOff>0</xdr:rowOff>
                  </from>
                  <to>
                    <xdr:col>21</xdr:col>
                    <xdr:colOff>228600</xdr:colOff>
                    <xdr:row>74</xdr:row>
                    <xdr:rowOff>390525</xdr:rowOff>
                  </to>
                </anchor>
              </controlPr>
            </control>
          </mc:Choice>
        </mc:AlternateContent>
        <mc:AlternateContent xmlns:mc="http://schemas.openxmlformats.org/markup-compatibility/2006">
          <mc:Choice Requires="x14">
            <control shapeId="17758" r:id="rId143" name="Check Box 350">
              <controlPr defaultSize="0" autoFill="0" autoLine="0" autoPict="0">
                <anchor moveWithCells="1">
                  <from>
                    <xdr:col>21</xdr:col>
                    <xdr:colOff>0</xdr:colOff>
                    <xdr:row>21</xdr:row>
                    <xdr:rowOff>19050</xdr:rowOff>
                  </from>
                  <to>
                    <xdr:col>21</xdr:col>
                    <xdr:colOff>228600</xdr:colOff>
                    <xdr:row>21</xdr:row>
                    <xdr:rowOff>790575</xdr:rowOff>
                  </to>
                </anchor>
              </controlPr>
            </control>
          </mc:Choice>
        </mc:AlternateContent>
        <mc:AlternateContent xmlns:mc="http://schemas.openxmlformats.org/markup-compatibility/2006">
          <mc:Choice Requires="x14">
            <control shapeId="17759" r:id="rId144" name="Check Box 351">
              <controlPr defaultSize="0" autoFill="0" autoLine="0" autoPict="0">
                <anchor moveWithCells="1">
                  <from>
                    <xdr:col>21</xdr:col>
                    <xdr:colOff>0</xdr:colOff>
                    <xdr:row>80</xdr:row>
                    <xdr:rowOff>209550</xdr:rowOff>
                  </from>
                  <to>
                    <xdr:col>21</xdr:col>
                    <xdr:colOff>228600</xdr:colOff>
                    <xdr:row>81</xdr:row>
                    <xdr:rowOff>600075</xdr:rowOff>
                  </to>
                </anchor>
              </controlPr>
            </control>
          </mc:Choice>
        </mc:AlternateContent>
        <mc:AlternateContent xmlns:mc="http://schemas.openxmlformats.org/markup-compatibility/2006">
          <mc:Choice Requires="x14">
            <control shapeId="17760" r:id="rId145" name="Check Box 352">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61" r:id="rId146" name="Check Box 353">
              <controlPr defaultSize="0" autoFill="0" autoLine="0" autoPict="0">
                <anchor moveWithCells="1">
                  <from>
                    <xdr:col>21</xdr:col>
                    <xdr:colOff>0</xdr:colOff>
                    <xdr:row>123</xdr:row>
                    <xdr:rowOff>38100</xdr:rowOff>
                  </from>
                  <to>
                    <xdr:col>21</xdr:col>
                    <xdr:colOff>180975</xdr:colOff>
                    <xdr:row>124</xdr:row>
                    <xdr:rowOff>161925</xdr:rowOff>
                  </to>
                </anchor>
              </controlPr>
            </control>
          </mc:Choice>
        </mc:AlternateContent>
        <mc:AlternateContent xmlns:mc="http://schemas.openxmlformats.org/markup-compatibility/2006">
          <mc:Choice Requires="x14">
            <control shapeId="17762" r:id="rId147" name="Check Box 354">
              <controlPr defaultSize="0" autoFill="0" autoLine="0" autoPict="0">
                <anchor moveWithCells="1">
                  <from>
                    <xdr:col>21</xdr:col>
                    <xdr:colOff>0</xdr:colOff>
                    <xdr:row>115</xdr:row>
                    <xdr:rowOff>19050</xdr:rowOff>
                  </from>
                  <to>
                    <xdr:col>21</xdr:col>
                    <xdr:colOff>171450</xdr:colOff>
                    <xdr:row>115</xdr:row>
                    <xdr:rowOff>180975</xdr:rowOff>
                  </to>
                </anchor>
              </controlPr>
            </control>
          </mc:Choice>
        </mc:AlternateContent>
        <mc:AlternateContent xmlns:mc="http://schemas.openxmlformats.org/markup-compatibility/2006">
          <mc:Choice Requires="x14">
            <control shapeId="17763" r:id="rId148" name="Check Box 355">
              <controlPr defaultSize="0" autoFill="0" autoLine="0" autoPict="0">
                <anchor moveWithCells="1">
                  <from>
                    <xdr:col>21</xdr:col>
                    <xdr:colOff>0</xdr:colOff>
                    <xdr:row>116</xdr:row>
                    <xdr:rowOff>19050</xdr:rowOff>
                  </from>
                  <to>
                    <xdr:col>21</xdr:col>
                    <xdr:colOff>171450</xdr:colOff>
                    <xdr:row>116</xdr:row>
                    <xdr:rowOff>180975</xdr:rowOff>
                  </to>
                </anchor>
              </controlPr>
            </control>
          </mc:Choice>
        </mc:AlternateContent>
        <mc:AlternateContent xmlns:mc="http://schemas.openxmlformats.org/markup-compatibility/2006">
          <mc:Choice Requires="x14">
            <control shapeId="17764" r:id="rId149" name="Check Box 356">
              <controlPr defaultSize="0" autoFill="0" autoLine="0" autoPict="0">
                <anchor moveWithCells="1">
                  <from>
                    <xdr:col>21</xdr:col>
                    <xdr:colOff>0</xdr:colOff>
                    <xdr:row>117</xdr:row>
                    <xdr:rowOff>19050</xdr:rowOff>
                  </from>
                  <to>
                    <xdr:col>21</xdr:col>
                    <xdr:colOff>171450</xdr:colOff>
                    <xdr:row>117</xdr:row>
                    <xdr:rowOff>180975</xdr:rowOff>
                  </to>
                </anchor>
              </controlPr>
            </control>
          </mc:Choice>
        </mc:AlternateContent>
        <mc:AlternateContent xmlns:mc="http://schemas.openxmlformats.org/markup-compatibility/2006">
          <mc:Choice Requires="x14">
            <control shapeId="17765" r:id="rId150" name="Check Box 357">
              <controlPr defaultSize="0" autoFill="0" autoLine="0" autoPict="0">
                <anchor moveWithCells="1">
                  <from>
                    <xdr:col>21</xdr:col>
                    <xdr:colOff>0</xdr:colOff>
                    <xdr:row>119</xdr:row>
                    <xdr:rowOff>19050</xdr:rowOff>
                  </from>
                  <to>
                    <xdr:col>21</xdr:col>
                    <xdr:colOff>171450</xdr:colOff>
                    <xdr:row>119</xdr:row>
                    <xdr:rowOff>180975</xdr:rowOff>
                  </to>
                </anchor>
              </controlPr>
            </control>
          </mc:Choice>
        </mc:AlternateContent>
        <mc:AlternateContent xmlns:mc="http://schemas.openxmlformats.org/markup-compatibility/2006">
          <mc:Choice Requires="x14">
            <control shapeId="17766" r:id="rId151" name="Check Box 358">
              <controlPr defaultSize="0" autoFill="0" autoLine="0" autoPict="0">
                <anchor moveWithCells="1">
                  <from>
                    <xdr:col>21</xdr:col>
                    <xdr:colOff>0</xdr:colOff>
                    <xdr:row>122</xdr:row>
                    <xdr:rowOff>19050</xdr:rowOff>
                  </from>
                  <to>
                    <xdr:col>21</xdr:col>
                    <xdr:colOff>171450</xdr:colOff>
                    <xdr:row>122</xdr:row>
                    <xdr:rowOff>180975</xdr:rowOff>
                  </to>
                </anchor>
              </controlPr>
            </control>
          </mc:Choice>
        </mc:AlternateContent>
        <mc:AlternateContent xmlns:mc="http://schemas.openxmlformats.org/markup-compatibility/2006">
          <mc:Choice Requires="x14">
            <control shapeId="17767" r:id="rId152" name="Check Box 359">
              <controlPr defaultSize="0" autoFill="0" autoLine="0" autoPict="0">
                <anchor moveWithCells="1">
                  <from>
                    <xdr:col>21</xdr:col>
                    <xdr:colOff>0</xdr:colOff>
                    <xdr:row>122</xdr:row>
                    <xdr:rowOff>0</xdr:rowOff>
                  </from>
                  <to>
                    <xdr:col>21</xdr:col>
                    <xdr:colOff>171450</xdr:colOff>
                    <xdr:row>122</xdr:row>
                    <xdr:rowOff>161925</xdr:rowOff>
                  </to>
                </anchor>
              </controlPr>
            </control>
          </mc:Choice>
        </mc:AlternateContent>
        <mc:AlternateContent xmlns:mc="http://schemas.openxmlformats.org/markup-compatibility/2006">
          <mc:Choice Requires="x14">
            <control shapeId="17768" r:id="rId153" name="Check Box 360">
              <controlPr defaultSize="0" autoFill="0" autoLine="0" autoPict="0">
                <anchor moveWithCells="1">
                  <from>
                    <xdr:col>21</xdr:col>
                    <xdr:colOff>0</xdr:colOff>
                    <xdr:row>124</xdr:row>
                    <xdr:rowOff>19050</xdr:rowOff>
                  </from>
                  <to>
                    <xdr:col>21</xdr:col>
                    <xdr:colOff>171450</xdr:colOff>
                    <xdr:row>124</xdr:row>
                    <xdr:rowOff>180975</xdr:rowOff>
                  </to>
                </anchor>
              </controlPr>
            </control>
          </mc:Choice>
        </mc:AlternateContent>
        <mc:AlternateContent xmlns:mc="http://schemas.openxmlformats.org/markup-compatibility/2006">
          <mc:Choice Requires="x14">
            <control shapeId="17769" r:id="rId154" name="Check Box 361">
              <controlPr defaultSize="0" autoFill="0" autoLine="0" autoPict="0">
                <anchor moveWithCells="1">
                  <from>
                    <xdr:col>21</xdr:col>
                    <xdr:colOff>0</xdr:colOff>
                    <xdr:row>125</xdr:row>
                    <xdr:rowOff>19050</xdr:rowOff>
                  </from>
                  <to>
                    <xdr:col>21</xdr:col>
                    <xdr:colOff>171450</xdr:colOff>
                    <xdr:row>125</xdr:row>
                    <xdr:rowOff>180975</xdr:rowOff>
                  </to>
                </anchor>
              </controlPr>
            </control>
          </mc:Choice>
        </mc:AlternateContent>
        <mc:AlternateContent xmlns:mc="http://schemas.openxmlformats.org/markup-compatibility/2006">
          <mc:Choice Requires="x14">
            <control shapeId="17770" r:id="rId155" name="Check Box 362">
              <controlPr defaultSize="0" autoFill="0" autoLine="0" autoPict="0">
                <anchor moveWithCells="1">
                  <from>
                    <xdr:col>21</xdr:col>
                    <xdr:colOff>0</xdr:colOff>
                    <xdr:row>115</xdr:row>
                    <xdr:rowOff>0</xdr:rowOff>
                  </from>
                  <to>
                    <xdr:col>21</xdr:col>
                    <xdr:colOff>180975</xdr:colOff>
                    <xdr:row>116</xdr:row>
                    <xdr:rowOff>114300</xdr:rowOff>
                  </to>
                </anchor>
              </controlPr>
            </control>
          </mc:Choice>
        </mc:AlternateContent>
        <mc:AlternateContent xmlns:mc="http://schemas.openxmlformats.org/markup-compatibility/2006">
          <mc:Choice Requires="x14">
            <control shapeId="17771" r:id="rId156" name="Check Box 363">
              <controlPr defaultSize="0" autoFill="0" autoLine="0" autoPict="0">
                <anchor moveWithCells="1">
                  <from>
                    <xdr:col>21</xdr:col>
                    <xdr:colOff>0</xdr:colOff>
                    <xdr:row>115</xdr:row>
                    <xdr:rowOff>0</xdr:rowOff>
                  </from>
                  <to>
                    <xdr:col>21</xdr:col>
                    <xdr:colOff>180975</xdr:colOff>
                    <xdr:row>116</xdr:row>
                    <xdr:rowOff>114300</xdr:rowOff>
                  </to>
                </anchor>
              </controlPr>
            </control>
          </mc:Choice>
        </mc:AlternateContent>
        <mc:AlternateContent xmlns:mc="http://schemas.openxmlformats.org/markup-compatibility/2006">
          <mc:Choice Requires="x14">
            <control shapeId="17772" r:id="rId157" name="Check Box 364">
              <controlPr defaultSize="0" autoFill="0" autoLine="0" autoPict="0">
                <anchor moveWithCells="1">
                  <from>
                    <xdr:col>21</xdr:col>
                    <xdr:colOff>0</xdr:colOff>
                    <xdr:row>115</xdr:row>
                    <xdr:rowOff>0</xdr:rowOff>
                  </from>
                  <to>
                    <xdr:col>21</xdr:col>
                    <xdr:colOff>180975</xdr:colOff>
                    <xdr:row>116</xdr:row>
                    <xdr:rowOff>114300</xdr:rowOff>
                  </to>
                </anchor>
              </controlPr>
            </control>
          </mc:Choice>
        </mc:AlternateContent>
        <mc:AlternateContent xmlns:mc="http://schemas.openxmlformats.org/markup-compatibility/2006">
          <mc:Choice Requires="x14">
            <control shapeId="17773" r:id="rId158" name="Check Box 365">
              <controlPr defaultSize="0" autoFill="0" autoLine="0" autoPict="0">
                <anchor moveWithCells="1">
                  <from>
                    <xdr:col>21</xdr:col>
                    <xdr:colOff>0</xdr:colOff>
                    <xdr:row>115</xdr:row>
                    <xdr:rowOff>0</xdr:rowOff>
                  </from>
                  <to>
                    <xdr:col>21</xdr:col>
                    <xdr:colOff>180975</xdr:colOff>
                    <xdr:row>116</xdr:row>
                    <xdr:rowOff>114300</xdr:rowOff>
                  </to>
                </anchor>
              </controlPr>
            </control>
          </mc:Choice>
        </mc:AlternateContent>
        <mc:AlternateContent xmlns:mc="http://schemas.openxmlformats.org/markup-compatibility/2006">
          <mc:Choice Requires="x14">
            <control shapeId="17774" r:id="rId159" name="Check Box 366">
              <controlPr defaultSize="0" autoFill="0" autoLine="0" autoPict="0">
                <anchor moveWithCells="1">
                  <from>
                    <xdr:col>21</xdr:col>
                    <xdr:colOff>0</xdr:colOff>
                    <xdr:row>107</xdr:row>
                    <xdr:rowOff>0</xdr:rowOff>
                  </from>
                  <to>
                    <xdr:col>21</xdr:col>
                    <xdr:colOff>238125</xdr:colOff>
                    <xdr:row>108</xdr:row>
                    <xdr:rowOff>333375</xdr:rowOff>
                  </to>
                </anchor>
              </controlPr>
            </control>
          </mc:Choice>
        </mc:AlternateContent>
        <mc:AlternateContent xmlns:mc="http://schemas.openxmlformats.org/markup-compatibility/2006">
          <mc:Choice Requires="x14">
            <control shapeId="17775" r:id="rId160" name="Check Box 367">
              <controlPr defaultSize="0" autoFill="0" autoLine="0" autoPict="0">
                <anchor moveWithCells="1">
                  <from>
                    <xdr:col>21</xdr:col>
                    <xdr:colOff>0</xdr:colOff>
                    <xdr:row>107</xdr:row>
                    <xdr:rowOff>0</xdr:rowOff>
                  </from>
                  <to>
                    <xdr:col>21</xdr:col>
                    <xdr:colOff>200025</xdr:colOff>
                    <xdr:row>108</xdr:row>
                    <xdr:rowOff>352425</xdr:rowOff>
                  </to>
                </anchor>
              </controlPr>
            </control>
          </mc:Choice>
        </mc:AlternateContent>
        <mc:AlternateContent xmlns:mc="http://schemas.openxmlformats.org/markup-compatibility/2006">
          <mc:Choice Requires="x14">
            <control shapeId="17776" r:id="rId161" name="Check Box 368">
              <controlPr defaultSize="0" autoFill="0" autoLine="0" autoPict="0">
                <anchor moveWithCells="1">
                  <from>
                    <xdr:col>23</xdr:col>
                    <xdr:colOff>0</xdr:colOff>
                    <xdr:row>7</xdr:row>
                    <xdr:rowOff>19050</xdr:rowOff>
                  </from>
                  <to>
                    <xdr:col>23</xdr:col>
                    <xdr:colOff>209550</xdr:colOff>
                    <xdr:row>8</xdr:row>
                    <xdr:rowOff>76200</xdr:rowOff>
                  </to>
                </anchor>
              </controlPr>
            </control>
          </mc:Choice>
        </mc:AlternateContent>
        <mc:AlternateContent xmlns:mc="http://schemas.openxmlformats.org/markup-compatibility/2006">
          <mc:Choice Requires="x14">
            <control shapeId="17777" r:id="rId162" name="Check Box 369">
              <controlPr defaultSize="0" autoFill="0" autoLine="0" autoPict="0">
                <anchor moveWithCells="1">
                  <from>
                    <xdr:col>23</xdr:col>
                    <xdr:colOff>0</xdr:colOff>
                    <xdr:row>8</xdr:row>
                    <xdr:rowOff>19050</xdr:rowOff>
                  </from>
                  <to>
                    <xdr:col>23</xdr:col>
                    <xdr:colOff>209550</xdr:colOff>
                    <xdr:row>9</xdr:row>
                    <xdr:rowOff>266700</xdr:rowOff>
                  </to>
                </anchor>
              </controlPr>
            </control>
          </mc:Choice>
        </mc:AlternateContent>
        <mc:AlternateContent xmlns:mc="http://schemas.openxmlformats.org/markup-compatibility/2006">
          <mc:Choice Requires="x14">
            <control shapeId="17778" r:id="rId163" name="Check Box 370">
              <controlPr defaultSize="0" autoFill="0" autoLine="0" autoPict="0">
                <anchor moveWithCells="1">
                  <from>
                    <xdr:col>23</xdr:col>
                    <xdr:colOff>0</xdr:colOff>
                    <xdr:row>9</xdr:row>
                    <xdr:rowOff>19050</xdr:rowOff>
                  </from>
                  <to>
                    <xdr:col>23</xdr:col>
                    <xdr:colOff>209550</xdr:colOff>
                    <xdr:row>10</xdr:row>
                    <xdr:rowOff>276225</xdr:rowOff>
                  </to>
                </anchor>
              </controlPr>
            </control>
          </mc:Choice>
        </mc:AlternateContent>
        <mc:AlternateContent xmlns:mc="http://schemas.openxmlformats.org/markup-compatibility/2006">
          <mc:Choice Requires="x14">
            <control shapeId="17779" r:id="rId164" name="Check Box 371">
              <controlPr defaultSize="0" autoFill="0" autoLine="0" autoPict="0">
                <anchor moveWithCells="1">
                  <from>
                    <xdr:col>21</xdr:col>
                    <xdr:colOff>0</xdr:colOff>
                    <xdr:row>15</xdr:row>
                    <xdr:rowOff>0</xdr:rowOff>
                  </from>
                  <to>
                    <xdr:col>22</xdr:col>
                    <xdr:colOff>28575</xdr:colOff>
                    <xdr:row>16</xdr:row>
                    <xdr:rowOff>47625</xdr:rowOff>
                  </to>
                </anchor>
              </controlPr>
            </control>
          </mc:Choice>
        </mc:AlternateContent>
        <mc:AlternateContent xmlns:mc="http://schemas.openxmlformats.org/markup-compatibility/2006">
          <mc:Choice Requires="x14">
            <control shapeId="17780" r:id="rId165" name="Check Box 372">
              <controlPr defaultSize="0" autoFill="0" autoLine="0" autoPict="0">
                <anchor moveWithCells="1">
                  <from>
                    <xdr:col>21</xdr:col>
                    <xdr:colOff>0</xdr:colOff>
                    <xdr:row>15</xdr:row>
                    <xdr:rowOff>0</xdr:rowOff>
                  </from>
                  <to>
                    <xdr:col>21</xdr:col>
                    <xdr:colOff>180975</xdr:colOff>
                    <xdr:row>16</xdr:row>
                    <xdr:rowOff>114300</xdr:rowOff>
                  </to>
                </anchor>
              </controlPr>
            </control>
          </mc:Choice>
        </mc:AlternateContent>
        <mc:AlternateContent xmlns:mc="http://schemas.openxmlformats.org/markup-compatibility/2006">
          <mc:Choice Requires="x14">
            <control shapeId="17781" r:id="rId166" name="Check Box 373">
              <controlPr defaultSize="0" autoFill="0" autoLine="0" autoPict="0">
                <anchor moveWithCells="1">
                  <from>
                    <xdr:col>21</xdr:col>
                    <xdr:colOff>0</xdr:colOff>
                    <xdr:row>15</xdr:row>
                    <xdr:rowOff>0</xdr:rowOff>
                  </from>
                  <to>
                    <xdr:col>22</xdr:col>
                    <xdr:colOff>28575</xdr:colOff>
                    <xdr:row>16</xdr:row>
                    <xdr:rowOff>47625</xdr:rowOff>
                  </to>
                </anchor>
              </controlPr>
            </control>
          </mc:Choice>
        </mc:AlternateContent>
        <mc:AlternateContent xmlns:mc="http://schemas.openxmlformats.org/markup-compatibility/2006">
          <mc:Choice Requires="x14">
            <control shapeId="17782" r:id="rId167" name="Check Box 374">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17783" r:id="rId168" name="Check Box 375">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17784" r:id="rId169" name="Check Box 376">
              <controlPr defaultSize="0" autoFill="0" autoLine="0" autoPict="0">
                <anchor moveWithCells="1">
                  <from>
                    <xdr:col>21</xdr:col>
                    <xdr:colOff>0</xdr:colOff>
                    <xdr:row>15</xdr:row>
                    <xdr:rowOff>19050</xdr:rowOff>
                  </from>
                  <to>
                    <xdr:col>21</xdr:col>
                    <xdr:colOff>171450</xdr:colOff>
                    <xdr:row>15</xdr:row>
                    <xdr:rowOff>180975</xdr:rowOff>
                  </to>
                </anchor>
              </controlPr>
            </control>
          </mc:Choice>
        </mc:AlternateContent>
        <mc:AlternateContent xmlns:mc="http://schemas.openxmlformats.org/markup-compatibility/2006">
          <mc:Choice Requires="x14">
            <control shapeId="17785" r:id="rId170" name="Check Box 377">
              <controlPr defaultSize="0" autoFill="0" autoLine="0" autoPict="0">
                <anchor moveWithCells="1">
                  <from>
                    <xdr:col>21</xdr:col>
                    <xdr:colOff>0</xdr:colOff>
                    <xdr:row>15</xdr:row>
                    <xdr:rowOff>0</xdr:rowOff>
                  </from>
                  <to>
                    <xdr:col>21</xdr:col>
                    <xdr:colOff>180975</xdr:colOff>
                    <xdr:row>16</xdr:row>
                    <xdr:rowOff>114300</xdr:rowOff>
                  </to>
                </anchor>
              </controlPr>
            </control>
          </mc:Choice>
        </mc:AlternateContent>
        <mc:AlternateContent xmlns:mc="http://schemas.openxmlformats.org/markup-compatibility/2006">
          <mc:Choice Requires="x14">
            <control shapeId="17786" r:id="rId171" name="Check Box 378">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17787" r:id="rId172" name="Check Box 379">
              <controlPr defaultSize="0" autoFill="0" autoLine="0" autoPict="0">
                <anchor moveWithCells="1">
                  <from>
                    <xdr:col>21</xdr:col>
                    <xdr:colOff>0</xdr:colOff>
                    <xdr:row>17</xdr:row>
                    <xdr:rowOff>19050</xdr:rowOff>
                  </from>
                  <to>
                    <xdr:col>21</xdr:col>
                    <xdr:colOff>200025</xdr:colOff>
                    <xdr:row>19</xdr:row>
                    <xdr:rowOff>9525</xdr:rowOff>
                  </to>
                </anchor>
              </controlPr>
            </control>
          </mc:Choice>
        </mc:AlternateContent>
        <mc:AlternateContent xmlns:mc="http://schemas.openxmlformats.org/markup-compatibility/2006">
          <mc:Choice Requires="x14">
            <control shapeId="17788" r:id="rId173" name="Check Box 380">
              <controlPr defaultSize="0" autoFill="0" autoLine="0" autoPict="0">
                <anchor moveWithCells="1">
                  <from>
                    <xdr:col>21</xdr:col>
                    <xdr:colOff>0</xdr:colOff>
                    <xdr:row>15</xdr:row>
                    <xdr:rowOff>0</xdr:rowOff>
                  </from>
                  <to>
                    <xdr:col>22</xdr:col>
                    <xdr:colOff>28575</xdr:colOff>
                    <xdr:row>16</xdr:row>
                    <xdr:rowOff>47625</xdr:rowOff>
                  </to>
                </anchor>
              </controlPr>
            </control>
          </mc:Choice>
        </mc:AlternateContent>
        <mc:AlternateContent xmlns:mc="http://schemas.openxmlformats.org/markup-compatibility/2006">
          <mc:Choice Requires="x14">
            <control shapeId="17789" r:id="rId174" name="Check Box 381">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17790" r:id="rId175" name="Check Box 382">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17791" r:id="rId176" name="Check Box 383">
              <controlPr defaultSize="0" autoFill="0" autoLine="0" autoPict="0">
                <anchor moveWithCells="1">
                  <from>
                    <xdr:col>21</xdr:col>
                    <xdr:colOff>0</xdr:colOff>
                    <xdr:row>15</xdr:row>
                    <xdr:rowOff>19050</xdr:rowOff>
                  </from>
                  <to>
                    <xdr:col>21</xdr:col>
                    <xdr:colOff>171450</xdr:colOff>
                    <xdr:row>15</xdr:row>
                    <xdr:rowOff>180975</xdr:rowOff>
                  </to>
                </anchor>
              </controlPr>
            </control>
          </mc:Choice>
        </mc:AlternateContent>
        <mc:AlternateContent xmlns:mc="http://schemas.openxmlformats.org/markup-compatibility/2006">
          <mc:Choice Requires="x14">
            <control shapeId="17792" r:id="rId177" name="Check Box 384">
              <controlPr defaultSize="0" autoFill="0" autoLine="0" autoPict="0">
                <anchor moveWithCells="1">
                  <from>
                    <xdr:col>21</xdr:col>
                    <xdr:colOff>0</xdr:colOff>
                    <xdr:row>15</xdr:row>
                    <xdr:rowOff>0</xdr:rowOff>
                  </from>
                  <to>
                    <xdr:col>21</xdr:col>
                    <xdr:colOff>180975</xdr:colOff>
                    <xdr:row>16</xdr:row>
                    <xdr:rowOff>114300</xdr:rowOff>
                  </to>
                </anchor>
              </controlPr>
            </control>
          </mc:Choice>
        </mc:AlternateContent>
        <mc:AlternateContent xmlns:mc="http://schemas.openxmlformats.org/markup-compatibility/2006">
          <mc:Choice Requires="x14">
            <control shapeId="17793" r:id="rId178" name="Check Box 385">
              <controlPr defaultSize="0" autoFill="0" autoLine="0" autoPict="0">
                <anchor moveWithCells="1">
                  <from>
                    <xdr:col>21</xdr:col>
                    <xdr:colOff>0</xdr:colOff>
                    <xdr:row>15</xdr:row>
                    <xdr:rowOff>0</xdr:rowOff>
                  </from>
                  <to>
                    <xdr:col>21</xdr:col>
                    <xdr:colOff>171450</xdr:colOff>
                    <xdr:row>15</xdr:row>
                    <xdr:rowOff>161925</xdr:rowOff>
                  </to>
                </anchor>
              </controlPr>
            </control>
          </mc:Choice>
        </mc:AlternateContent>
        <mc:AlternateContent xmlns:mc="http://schemas.openxmlformats.org/markup-compatibility/2006">
          <mc:Choice Requires="x14">
            <control shapeId="17794" r:id="rId179" name="Check Box 386">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795" r:id="rId180" name="Check Box 387">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96" r:id="rId181" name="Check Box 388">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797" r:id="rId182" name="Check Box 389">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798" r:id="rId183" name="Check Box 390">
              <controlPr defaultSize="0" autoFill="0" autoLine="0" autoPict="0">
                <anchor moveWithCells="1">
                  <from>
                    <xdr:col>21</xdr:col>
                    <xdr:colOff>0</xdr:colOff>
                    <xdr:row>73</xdr:row>
                    <xdr:rowOff>0</xdr:rowOff>
                  </from>
                  <to>
                    <xdr:col>21</xdr:col>
                    <xdr:colOff>171450</xdr:colOff>
                    <xdr:row>73</xdr:row>
                    <xdr:rowOff>161925</xdr:rowOff>
                  </to>
                </anchor>
              </controlPr>
            </control>
          </mc:Choice>
        </mc:AlternateContent>
        <mc:AlternateContent xmlns:mc="http://schemas.openxmlformats.org/markup-compatibility/2006">
          <mc:Choice Requires="x14">
            <control shapeId="17799" r:id="rId184" name="Check Box 391">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800" r:id="rId185" name="Check Box 392">
              <controlPr defaultSize="0" autoFill="0" autoLine="0" autoPict="0">
                <anchor moveWithCells="1">
                  <from>
                    <xdr:col>21</xdr:col>
                    <xdr:colOff>0</xdr:colOff>
                    <xdr:row>77</xdr:row>
                    <xdr:rowOff>190500</xdr:rowOff>
                  </from>
                  <to>
                    <xdr:col>21</xdr:col>
                    <xdr:colOff>247650</xdr:colOff>
                    <xdr:row>77</xdr:row>
                    <xdr:rowOff>419100</xdr:rowOff>
                  </to>
                </anchor>
              </controlPr>
            </control>
          </mc:Choice>
        </mc:AlternateContent>
        <mc:AlternateContent xmlns:mc="http://schemas.openxmlformats.org/markup-compatibility/2006">
          <mc:Choice Requires="x14">
            <control shapeId="17801" r:id="rId186" name="Check Box 393">
              <controlPr defaultSize="0" autoFill="0" autoLine="0" autoPict="0">
                <anchor moveWithCells="1">
                  <from>
                    <xdr:col>21</xdr:col>
                    <xdr:colOff>0</xdr:colOff>
                    <xdr:row>78</xdr:row>
                    <xdr:rowOff>19050</xdr:rowOff>
                  </from>
                  <to>
                    <xdr:col>21</xdr:col>
                    <xdr:colOff>171450</xdr:colOff>
                    <xdr:row>78</xdr:row>
                    <xdr:rowOff>180975</xdr:rowOff>
                  </to>
                </anchor>
              </controlPr>
            </control>
          </mc:Choice>
        </mc:AlternateContent>
        <mc:AlternateContent xmlns:mc="http://schemas.openxmlformats.org/markup-compatibility/2006">
          <mc:Choice Requires="x14">
            <control shapeId="17802" r:id="rId187" name="Check Box 394">
              <controlPr defaultSize="0" autoFill="0" autoLine="0" autoPict="0">
                <anchor moveWithCells="1">
                  <from>
                    <xdr:col>21</xdr:col>
                    <xdr:colOff>0</xdr:colOff>
                    <xdr:row>76</xdr:row>
                    <xdr:rowOff>19050</xdr:rowOff>
                  </from>
                  <to>
                    <xdr:col>21</xdr:col>
                    <xdr:colOff>200025</xdr:colOff>
                    <xdr:row>77</xdr:row>
                    <xdr:rowOff>190500</xdr:rowOff>
                  </to>
                </anchor>
              </controlPr>
            </control>
          </mc:Choice>
        </mc:AlternateContent>
        <mc:AlternateContent xmlns:mc="http://schemas.openxmlformats.org/markup-compatibility/2006">
          <mc:Choice Requires="x14">
            <control shapeId="17803" r:id="rId188" name="Check Box 395">
              <controlPr defaultSize="0" autoFill="0" autoLine="0" autoPict="0">
                <anchor moveWithCells="1">
                  <from>
                    <xdr:col>21</xdr:col>
                    <xdr:colOff>0</xdr:colOff>
                    <xdr:row>76</xdr:row>
                    <xdr:rowOff>0</xdr:rowOff>
                  </from>
                  <to>
                    <xdr:col>21</xdr:col>
                    <xdr:colOff>247650</xdr:colOff>
                    <xdr:row>80</xdr:row>
                    <xdr:rowOff>104775</xdr:rowOff>
                  </to>
                </anchor>
              </controlPr>
            </control>
          </mc:Choice>
        </mc:AlternateContent>
        <mc:AlternateContent xmlns:mc="http://schemas.openxmlformats.org/markup-compatibility/2006">
          <mc:Choice Requires="x14">
            <control shapeId="17804" r:id="rId189" name="Check Box 396">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05" r:id="rId190" name="Check Box 397">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06" r:id="rId191" name="Check Box 398">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07" r:id="rId192" name="Check Box 399">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808" r:id="rId193" name="Check Box 400">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809" r:id="rId194" name="Check Box 401">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810" r:id="rId195" name="Check Box 402">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811" r:id="rId196" name="Check Box 403">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12" r:id="rId197" name="Check Box 404">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13" r:id="rId198" name="Check Box 405">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14" r:id="rId199" name="Check Box 406">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15" r:id="rId200" name="Check Box 407">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16" r:id="rId201" name="Check Box 408">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17" r:id="rId202" name="Check Box 409">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818" r:id="rId203" name="Check Box 410">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819" r:id="rId204" name="Check Box 411">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820" r:id="rId205" name="Check Box 412">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821" r:id="rId206" name="Check Box 413">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22" r:id="rId207" name="Check Box 414">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823" r:id="rId208" name="Check Box 415">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824" r:id="rId209" name="Check Box 416">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25" r:id="rId210" name="Check Box 417">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26" r:id="rId211" name="Check Box 418">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27" r:id="rId212" name="Check Box 419">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28" r:id="rId213" name="Check Box 420">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29" r:id="rId214" name="Check Box 421">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30" r:id="rId215" name="Check Box 422">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31" r:id="rId216" name="Check Box 423">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32" r:id="rId217" name="Check Box 424">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33" r:id="rId218" name="Check Box 425">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34" r:id="rId219" name="Check Box 426">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35" r:id="rId220" name="Check Box 427">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36" r:id="rId221" name="Check Box 428">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37" r:id="rId222" name="Check Box 429">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38" r:id="rId223" name="Check Box 430">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39" r:id="rId224" name="Check Box 431">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40" r:id="rId225" name="Check Box 432">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41" r:id="rId226" name="Check Box 433">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42" r:id="rId227" name="Check Box 434">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43" r:id="rId228" name="Check Box 435">
              <controlPr defaultSize="0" autoFill="0" autoLine="0" autoPict="0">
                <anchor moveWithCells="1">
                  <from>
                    <xdr:col>21</xdr:col>
                    <xdr:colOff>0</xdr:colOff>
                    <xdr:row>127</xdr:row>
                    <xdr:rowOff>0</xdr:rowOff>
                  </from>
                  <to>
                    <xdr:col>21</xdr:col>
                    <xdr:colOff>180975</xdr:colOff>
                    <xdr:row>127</xdr:row>
                    <xdr:rowOff>323850</xdr:rowOff>
                  </to>
                </anchor>
              </controlPr>
            </control>
          </mc:Choice>
        </mc:AlternateContent>
        <mc:AlternateContent xmlns:mc="http://schemas.openxmlformats.org/markup-compatibility/2006">
          <mc:Choice Requires="x14">
            <control shapeId="17844" r:id="rId229" name="Check Box 436">
              <controlPr defaultSize="0" autoFill="0" autoLine="0" autoPict="0">
                <anchor moveWithCells="1">
                  <from>
                    <xdr:col>21</xdr:col>
                    <xdr:colOff>0</xdr:colOff>
                    <xdr:row>127</xdr:row>
                    <xdr:rowOff>0</xdr:rowOff>
                  </from>
                  <to>
                    <xdr:col>21</xdr:col>
                    <xdr:colOff>180975</xdr:colOff>
                    <xdr:row>127</xdr:row>
                    <xdr:rowOff>323850</xdr:rowOff>
                  </to>
                </anchor>
              </controlPr>
            </control>
          </mc:Choice>
        </mc:AlternateContent>
        <mc:AlternateContent xmlns:mc="http://schemas.openxmlformats.org/markup-compatibility/2006">
          <mc:Choice Requires="x14">
            <control shapeId="17845" r:id="rId230" name="Check Box 437">
              <controlPr defaultSize="0" autoFill="0" autoLine="0" autoPict="0">
                <anchor moveWithCells="1">
                  <from>
                    <xdr:col>21</xdr:col>
                    <xdr:colOff>0</xdr:colOff>
                    <xdr:row>127</xdr:row>
                    <xdr:rowOff>0</xdr:rowOff>
                  </from>
                  <to>
                    <xdr:col>21</xdr:col>
                    <xdr:colOff>180975</xdr:colOff>
                    <xdr:row>127</xdr:row>
                    <xdr:rowOff>323850</xdr:rowOff>
                  </to>
                </anchor>
              </controlPr>
            </control>
          </mc:Choice>
        </mc:AlternateContent>
        <mc:AlternateContent xmlns:mc="http://schemas.openxmlformats.org/markup-compatibility/2006">
          <mc:Choice Requires="x14">
            <control shapeId="17846" r:id="rId231" name="Check Box 438">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47" r:id="rId232" name="Check Box 439">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48" r:id="rId233" name="Check Box 440">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49" r:id="rId234" name="Check Box 441">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50" r:id="rId235" name="Check Box 442">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51" r:id="rId236" name="Check Box 443">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852" r:id="rId237" name="Check Box 444">
              <controlPr defaultSize="0" autoFill="0" autoLine="0" autoPict="0">
                <anchor moveWithCells="1">
                  <from>
                    <xdr:col>21</xdr:col>
                    <xdr:colOff>0</xdr:colOff>
                    <xdr:row>29</xdr:row>
                    <xdr:rowOff>19050</xdr:rowOff>
                  </from>
                  <to>
                    <xdr:col>21</xdr:col>
                    <xdr:colOff>200025</xdr:colOff>
                    <xdr:row>31</xdr:row>
                    <xdr:rowOff>161925</xdr:rowOff>
                  </to>
                </anchor>
              </controlPr>
            </control>
          </mc:Choice>
        </mc:AlternateContent>
        <mc:AlternateContent xmlns:mc="http://schemas.openxmlformats.org/markup-compatibility/2006">
          <mc:Choice Requires="x14">
            <control shapeId="17853" r:id="rId238" name="Check Box 445">
              <controlPr defaultSize="0" autoFill="0" autoLine="0" autoPict="0">
                <anchor moveWithCells="1">
                  <from>
                    <xdr:col>21</xdr:col>
                    <xdr:colOff>0</xdr:colOff>
                    <xdr:row>29</xdr:row>
                    <xdr:rowOff>19050</xdr:rowOff>
                  </from>
                  <to>
                    <xdr:col>21</xdr:col>
                    <xdr:colOff>200025</xdr:colOff>
                    <xdr:row>31</xdr:row>
                    <xdr:rowOff>161925</xdr:rowOff>
                  </to>
                </anchor>
              </controlPr>
            </control>
          </mc:Choice>
        </mc:AlternateContent>
        <mc:AlternateContent xmlns:mc="http://schemas.openxmlformats.org/markup-compatibility/2006">
          <mc:Choice Requires="x14">
            <control shapeId="17854" r:id="rId239" name="Check Box 446">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855" r:id="rId240" name="Check Box 447">
              <controlPr defaultSize="0" autoFill="0" autoLine="0" autoPict="0">
                <anchor moveWithCells="1">
                  <from>
                    <xdr:col>21</xdr:col>
                    <xdr:colOff>0</xdr:colOff>
                    <xdr:row>73</xdr:row>
                    <xdr:rowOff>0</xdr:rowOff>
                  </from>
                  <to>
                    <xdr:col>21</xdr:col>
                    <xdr:colOff>200025</xdr:colOff>
                    <xdr:row>74</xdr:row>
                    <xdr:rowOff>161925</xdr:rowOff>
                  </to>
                </anchor>
              </controlPr>
            </control>
          </mc:Choice>
        </mc:AlternateContent>
        <mc:AlternateContent xmlns:mc="http://schemas.openxmlformats.org/markup-compatibility/2006">
          <mc:Choice Requires="x14">
            <control shapeId="17856" r:id="rId241" name="Check Box 448">
              <controlPr defaultSize="0" autoFill="0" autoLine="0" autoPict="0">
                <anchor moveWithCells="1">
                  <from>
                    <xdr:col>23</xdr:col>
                    <xdr:colOff>0</xdr:colOff>
                    <xdr:row>107</xdr:row>
                    <xdr:rowOff>266700</xdr:rowOff>
                  </from>
                  <to>
                    <xdr:col>23</xdr:col>
                    <xdr:colOff>257175</xdr:colOff>
                    <xdr:row>108</xdr:row>
                    <xdr:rowOff>133350</xdr:rowOff>
                  </to>
                </anchor>
              </controlPr>
            </control>
          </mc:Choice>
        </mc:AlternateContent>
        <mc:AlternateContent xmlns:mc="http://schemas.openxmlformats.org/markup-compatibility/2006">
          <mc:Choice Requires="x14">
            <control shapeId="17857" r:id="rId242" name="Check Box 449">
              <controlPr defaultSize="0" autoFill="0" autoLine="0" autoPict="0">
                <anchor moveWithCells="1">
                  <from>
                    <xdr:col>23</xdr:col>
                    <xdr:colOff>0</xdr:colOff>
                    <xdr:row>108</xdr:row>
                    <xdr:rowOff>266700</xdr:rowOff>
                  </from>
                  <to>
                    <xdr:col>23</xdr:col>
                    <xdr:colOff>257175</xdr:colOff>
                    <xdr:row>108</xdr:row>
                    <xdr:rowOff>542925</xdr:rowOff>
                  </to>
                </anchor>
              </controlPr>
            </control>
          </mc:Choice>
        </mc:AlternateContent>
        <mc:AlternateContent xmlns:mc="http://schemas.openxmlformats.org/markup-compatibility/2006">
          <mc:Choice Requires="x14">
            <control shapeId="17858" r:id="rId243" name="Check Box 450">
              <controlPr defaultSize="0" autoFill="0" autoLine="0" autoPict="0">
                <anchor moveWithCells="1">
                  <from>
                    <xdr:col>23</xdr:col>
                    <xdr:colOff>0</xdr:colOff>
                    <xdr:row>109</xdr:row>
                    <xdr:rowOff>114300</xdr:rowOff>
                  </from>
                  <to>
                    <xdr:col>23</xdr:col>
                    <xdr:colOff>219075</xdr:colOff>
                    <xdr:row>109</xdr:row>
                    <xdr:rowOff>295275</xdr:rowOff>
                  </to>
                </anchor>
              </controlPr>
            </control>
          </mc:Choice>
        </mc:AlternateContent>
        <mc:AlternateContent xmlns:mc="http://schemas.openxmlformats.org/markup-compatibility/2006">
          <mc:Choice Requires="x14">
            <control shapeId="17859" r:id="rId244" name="Check Box 451">
              <controlPr defaultSize="0" autoFill="0" autoLine="0" autoPict="0">
                <anchor moveWithCells="1">
                  <from>
                    <xdr:col>23</xdr:col>
                    <xdr:colOff>0</xdr:colOff>
                    <xdr:row>110</xdr:row>
                    <xdr:rowOff>114300</xdr:rowOff>
                  </from>
                  <to>
                    <xdr:col>23</xdr:col>
                    <xdr:colOff>219075</xdr:colOff>
                    <xdr:row>110</xdr:row>
                    <xdr:rowOff>295275</xdr:rowOff>
                  </to>
                </anchor>
              </controlPr>
            </control>
          </mc:Choice>
        </mc:AlternateContent>
        <mc:AlternateContent xmlns:mc="http://schemas.openxmlformats.org/markup-compatibility/2006">
          <mc:Choice Requires="x14">
            <control shapeId="17860" r:id="rId245" name="Check Box 452">
              <controlPr defaultSize="0" autoFill="0" autoLine="0" autoPict="0">
                <anchor moveWithCells="1">
                  <from>
                    <xdr:col>23</xdr:col>
                    <xdr:colOff>0</xdr:colOff>
                    <xdr:row>111</xdr:row>
                    <xdr:rowOff>114300</xdr:rowOff>
                  </from>
                  <to>
                    <xdr:col>23</xdr:col>
                    <xdr:colOff>219075</xdr:colOff>
                    <xdr:row>111</xdr:row>
                    <xdr:rowOff>295275</xdr:rowOff>
                  </to>
                </anchor>
              </controlPr>
            </control>
          </mc:Choice>
        </mc:AlternateContent>
        <mc:AlternateContent xmlns:mc="http://schemas.openxmlformats.org/markup-compatibility/2006">
          <mc:Choice Requires="x14">
            <control shapeId="17861" r:id="rId246" name="Check Box 453">
              <controlPr defaultSize="0" autoFill="0" autoLine="0" autoPict="0">
                <anchor moveWithCells="1">
                  <from>
                    <xdr:col>23</xdr:col>
                    <xdr:colOff>0</xdr:colOff>
                    <xdr:row>112</xdr:row>
                    <xdr:rowOff>114300</xdr:rowOff>
                  </from>
                  <to>
                    <xdr:col>23</xdr:col>
                    <xdr:colOff>219075</xdr:colOff>
                    <xdr:row>112</xdr:row>
                    <xdr:rowOff>295275</xdr:rowOff>
                  </to>
                </anchor>
              </controlPr>
            </control>
          </mc:Choice>
        </mc:AlternateContent>
        <mc:AlternateContent xmlns:mc="http://schemas.openxmlformats.org/markup-compatibility/2006">
          <mc:Choice Requires="x14">
            <control shapeId="17862" r:id="rId247" name="Check Box 454">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63" r:id="rId248" name="Check Box 455">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64" r:id="rId249" name="Check Box 456">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65" r:id="rId250" name="Check Box 457">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66" r:id="rId251" name="Check Box 458">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67" r:id="rId252" name="Check Box 459">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68" r:id="rId253" name="Check Box 460">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869" r:id="rId254" name="Check Box 461">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870" r:id="rId255" name="Check Box 462">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871" r:id="rId256" name="Check Box 463">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872" r:id="rId257" name="Check Box 464">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73" r:id="rId258" name="Check Box 465">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74" r:id="rId259" name="Check Box 466">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75" r:id="rId260" name="Check Box 467">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76" r:id="rId261" name="Check Box 468">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77" r:id="rId262" name="Check Box 469">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78" r:id="rId263" name="Check Box 470">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79" r:id="rId264" name="Check Box 471">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0" r:id="rId265" name="Check Box 472">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1" r:id="rId266" name="Check Box 473">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2" r:id="rId267" name="Check Box 474">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3" r:id="rId268" name="Check Box 475">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4" r:id="rId269" name="Check Box 476">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5" r:id="rId270" name="Check Box 477">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6" r:id="rId271" name="Check Box 478">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7" r:id="rId272" name="Check Box 479">
              <controlPr defaultSize="0" autoFill="0" autoLine="0" autoPict="0">
                <anchor moveWithCells="1">
                  <from>
                    <xdr:col>23</xdr:col>
                    <xdr:colOff>0</xdr:colOff>
                    <xdr:row>127</xdr:row>
                    <xdr:rowOff>0</xdr:rowOff>
                  </from>
                  <to>
                    <xdr:col>23</xdr:col>
                    <xdr:colOff>219075</xdr:colOff>
                    <xdr:row>127</xdr:row>
                    <xdr:rowOff>247650</xdr:rowOff>
                  </to>
                </anchor>
              </controlPr>
            </control>
          </mc:Choice>
        </mc:AlternateContent>
        <mc:AlternateContent xmlns:mc="http://schemas.openxmlformats.org/markup-compatibility/2006">
          <mc:Choice Requires="x14">
            <control shapeId="17888" r:id="rId273" name="Check Box 480">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89" r:id="rId274" name="Check Box 481">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0" r:id="rId275" name="Check Box 482">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1" r:id="rId276" name="Check Box 483">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2" r:id="rId277" name="Check Box 484">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3" r:id="rId278" name="Check Box 485">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4" r:id="rId279" name="Check Box 486">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5" r:id="rId280" name="Check Box 487">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6" r:id="rId281" name="Check Box 488">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7" r:id="rId282" name="Check Box 489">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8" r:id="rId283" name="Check Box 490">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899" r:id="rId284" name="Check Box 491">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900" r:id="rId285" name="Check Box 492">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901" r:id="rId286" name="Check Box 493">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902" r:id="rId287" name="Check Box 494">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903" r:id="rId288" name="Check Box 495">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904" r:id="rId289" name="Check Box 496">
              <controlPr defaultSize="0" autoFill="0" autoLine="0" autoPict="0">
                <anchor moveWithCells="1">
                  <from>
                    <xdr:col>23</xdr:col>
                    <xdr:colOff>0</xdr:colOff>
                    <xdr:row>127</xdr:row>
                    <xdr:rowOff>0</xdr:rowOff>
                  </from>
                  <to>
                    <xdr:col>23</xdr:col>
                    <xdr:colOff>219075</xdr:colOff>
                    <xdr:row>127</xdr:row>
                    <xdr:rowOff>180975</xdr:rowOff>
                  </to>
                </anchor>
              </controlPr>
            </control>
          </mc:Choice>
        </mc:AlternateContent>
        <mc:AlternateContent xmlns:mc="http://schemas.openxmlformats.org/markup-compatibility/2006">
          <mc:Choice Requires="x14">
            <control shapeId="17905" r:id="rId290" name="Check Box 497">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06" r:id="rId291" name="Check Box 498">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07" r:id="rId292" name="Check Box 499">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08" r:id="rId293" name="Check Box 500">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09" r:id="rId294" name="Check Box 501">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10" r:id="rId295" name="Check Box 502">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11" r:id="rId296" name="Check Box 503">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12" r:id="rId297" name="Check Box 504">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13" r:id="rId298" name="Check Box 505">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14" r:id="rId299" name="Check Box 506">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15" r:id="rId300" name="Check Box 507">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16" r:id="rId301" name="Check Box 508">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17" r:id="rId302" name="Check Box 509">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18" r:id="rId303" name="Check Box 510">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19" r:id="rId304" name="Check Box 511">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0" r:id="rId305" name="Check Box 512">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1" r:id="rId306" name="Check Box 513">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2" r:id="rId307" name="Check Box 514">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3" r:id="rId308" name="Check Box 515">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4" r:id="rId309" name="Check Box 516">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5" r:id="rId310" name="Check Box 517">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6" r:id="rId311" name="Check Box 518">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7" r:id="rId312" name="Check Box 519">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8" r:id="rId313" name="Check Box 520">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29" r:id="rId314" name="Check Box 521">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30" r:id="rId315" name="Check Box 522">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31" r:id="rId316" name="Check Box 523">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32" r:id="rId317" name="Check Box 524">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33" r:id="rId318" name="Check Box 525">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34" r:id="rId319" name="Check Box 526">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35" r:id="rId320" name="Check Box 527">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36" r:id="rId321" name="Check Box 528">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37" r:id="rId322" name="Check Box 529">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38" r:id="rId323" name="Check Box 530">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39" r:id="rId324" name="Check Box 531">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40" r:id="rId325" name="Check Box 532">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41" r:id="rId326" name="Check Box 533">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42" r:id="rId327" name="Check Box 534">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43" r:id="rId328" name="Check Box 535">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44" r:id="rId329" name="Check Box 536">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945" r:id="rId330" name="Check Box 537">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946" r:id="rId331" name="Check Box 538">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947" r:id="rId332" name="Check Box 539">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948" r:id="rId333" name="Check Box 540">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49" r:id="rId334" name="Check Box 541">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50" r:id="rId335" name="Check Box 542">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51" r:id="rId336" name="Check Box 543">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52" r:id="rId337" name="Check Box 544">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53" r:id="rId338" name="Check Box 545">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54" r:id="rId339" name="Check Box 546">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955" r:id="rId340" name="Check Box 547">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956" r:id="rId341" name="Check Box 548">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957" r:id="rId342" name="Check Box 549">
              <controlPr defaultSize="0" autoFill="0" autoLine="0" autoPict="0">
                <anchor moveWithCells="1">
                  <from>
                    <xdr:col>21</xdr:col>
                    <xdr:colOff>0</xdr:colOff>
                    <xdr:row>127</xdr:row>
                    <xdr:rowOff>0</xdr:rowOff>
                  </from>
                  <to>
                    <xdr:col>21</xdr:col>
                    <xdr:colOff>180975</xdr:colOff>
                    <xdr:row>127</xdr:row>
                    <xdr:rowOff>304800</xdr:rowOff>
                  </to>
                </anchor>
              </controlPr>
            </control>
          </mc:Choice>
        </mc:AlternateContent>
        <mc:AlternateContent xmlns:mc="http://schemas.openxmlformats.org/markup-compatibility/2006">
          <mc:Choice Requires="x14">
            <control shapeId="17958" r:id="rId343" name="Check Box 550">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59" r:id="rId344" name="Check Box 551">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60" r:id="rId345" name="Check Box 552">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61" r:id="rId346" name="Check Box 553">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62" r:id="rId347" name="Check Box 554">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63" r:id="rId348" name="Check Box 555">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64" r:id="rId349" name="Check Box 556">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65" r:id="rId350" name="Check Box 557">
              <controlPr defaultSize="0" autoFill="0" autoLine="0" autoPict="0">
                <anchor moveWithCells="1">
                  <from>
                    <xdr:col>21</xdr:col>
                    <xdr:colOff>0</xdr:colOff>
                    <xdr:row>127</xdr:row>
                    <xdr:rowOff>0</xdr:rowOff>
                  </from>
                  <to>
                    <xdr:col>21</xdr:col>
                    <xdr:colOff>171450</xdr:colOff>
                    <xdr:row>127</xdr:row>
                    <xdr:rowOff>161925</xdr:rowOff>
                  </to>
                </anchor>
              </controlPr>
            </control>
          </mc:Choice>
        </mc:AlternateContent>
        <mc:AlternateContent xmlns:mc="http://schemas.openxmlformats.org/markup-compatibility/2006">
          <mc:Choice Requires="x14">
            <control shapeId="17966" r:id="rId351" name="Check Box 558">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67" r:id="rId352" name="Check Box 559">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68" r:id="rId353" name="Check Box 560">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69" r:id="rId354" name="Check Box 561">
              <controlPr defaultSize="0" autoFill="0" autoLine="0" autoPict="0">
                <anchor moveWithCells="1">
                  <from>
                    <xdr:col>21</xdr:col>
                    <xdr:colOff>0</xdr:colOff>
                    <xdr:row>127</xdr:row>
                    <xdr:rowOff>0</xdr:rowOff>
                  </from>
                  <to>
                    <xdr:col>21</xdr:col>
                    <xdr:colOff>180975</xdr:colOff>
                    <xdr:row>127</xdr:row>
                    <xdr:rowOff>314325</xdr:rowOff>
                  </to>
                </anchor>
              </controlPr>
            </control>
          </mc:Choice>
        </mc:AlternateContent>
        <mc:AlternateContent xmlns:mc="http://schemas.openxmlformats.org/markup-compatibility/2006">
          <mc:Choice Requires="x14">
            <control shapeId="17970" r:id="rId355" name="Check Box 562">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71" r:id="rId356" name="Check Box 563">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79" r:id="rId357" name="Check Box 571">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80" r:id="rId358" name="Check Box 572">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81" r:id="rId359" name="Check Box 573">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82" r:id="rId360" name="Check Box 574">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83" r:id="rId361" name="Check Box 575">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84" r:id="rId362" name="Check Box 576">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85" r:id="rId363" name="Check Box 577">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86" r:id="rId364" name="Check Box 578">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87" r:id="rId365" name="Check Box 579">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88" r:id="rId366" name="Check Box 580">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89" r:id="rId367" name="Check Box 581">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90" r:id="rId368" name="Check Box 582">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91" r:id="rId369" name="Check Box 583">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92" r:id="rId370" name="Check Box 584">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93" r:id="rId371" name="Check Box 585">
              <controlPr defaultSize="0" autoFill="0" autoLine="0" autoPict="0">
                <anchor moveWithCells="1">
                  <from>
                    <xdr:col>21</xdr:col>
                    <xdr:colOff>0</xdr:colOff>
                    <xdr:row>127</xdr:row>
                    <xdr:rowOff>0</xdr:rowOff>
                  </from>
                  <to>
                    <xdr:col>21</xdr:col>
                    <xdr:colOff>200025</xdr:colOff>
                    <xdr:row>128</xdr:row>
                    <xdr:rowOff>171450</xdr:rowOff>
                  </to>
                </anchor>
              </controlPr>
            </control>
          </mc:Choice>
        </mc:AlternateContent>
        <mc:AlternateContent xmlns:mc="http://schemas.openxmlformats.org/markup-compatibility/2006">
          <mc:Choice Requires="x14">
            <control shapeId="17994" r:id="rId372" name="Check Box 586">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95" r:id="rId373" name="Check Box 587">
              <controlPr defaultSize="0" autoFill="0" autoLine="0" autoPict="0">
                <anchor moveWithCells="1">
                  <from>
                    <xdr:col>21</xdr:col>
                    <xdr:colOff>0</xdr:colOff>
                    <xdr:row>127</xdr:row>
                    <xdr:rowOff>0</xdr:rowOff>
                  </from>
                  <to>
                    <xdr:col>21</xdr:col>
                    <xdr:colOff>200025</xdr:colOff>
                    <xdr:row>128</xdr:row>
                    <xdr:rowOff>180975</xdr:rowOff>
                  </to>
                </anchor>
              </controlPr>
            </control>
          </mc:Choice>
        </mc:AlternateContent>
        <mc:AlternateContent xmlns:mc="http://schemas.openxmlformats.org/markup-compatibility/2006">
          <mc:Choice Requires="x14">
            <control shapeId="17998" r:id="rId374" name="Check Box 590">
              <controlPr defaultSize="0" autoFill="0" autoLine="0" autoPict="0">
                <anchor moveWithCells="1">
                  <from>
                    <xdr:col>24</xdr:col>
                    <xdr:colOff>0</xdr:colOff>
                    <xdr:row>146</xdr:row>
                    <xdr:rowOff>161925</xdr:rowOff>
                  </from>
                  <to>
                    <xdr:col>24</xdr:col>
                    <xdr:colOff>219075</xdr:colOff>
                    <xdr:row>146</xdr:row>
                    <xdr:rowOff>419100</xdr:rowOff>
                  </to>
                </anchor>
              </controlPr>
            </control>
          </mc:Choice>
        </mc:AlternateContent>
        <mc:AlternateContent xmlns:mc="http://schemas.openxmlformats.org/markup-compatibility/2006">
          <mc:Choice Requires="x14">
            <control shapeId="17999" r:id="rId375" name="Check Box 591">
              <controlPr defaultSize="0" autoFill="0" autoLine="0" autoPict="0">
                <anchor moveWithCells="1">
                  <from>
                    <xdr:col>24</xdr:col>
                    <xdr:colOff>0</xdr:colOff>
                    <xdr:row>126</xdr:row>
                    <xdr:rowOff>19050</xdr:rowOff>
                  </from>
                  <to>
                    <xdr:col>24</xdr:col>
                    <xdr:colOff>219075</xdr:colOff>
                    <xdr:row>127</xdr:row>
                    <xdr:rowOff>0</xdr:rowOff>
                  </to>
                </anchor>
              </controlPr>
            </control>
          </mc:Choice>
        </mc:AlternateContent>
        <mc:AlternateContent xmlns:mc="http://schemas.openxmlformats.org/markup-compatibility/2006">
          <mc:Choice Requires="x14">
            <control shapeId="18000" r:id="rId376" name="Check Box 592">
              <controlPr defaultSize="0" autoFill="0" autoLine="0" autoPict="0">
                <anchor moveWithCells="1">
                  <from>
                    <xdr:col>24</xdr:col>
                    <xdr:colOff>0</xdr:colOff>
                    <xdr:row>127</xdr:row>
                    <xdr:rowOff>0</xdr:rowOff>
                  </from>
                  <to>
                    <xdr:col>24</xdr:col>
                    <xdr:colOff>219075</xdr:colOff>
                    <xdr:row>127</xdr:row>
                    <xdr:rowOff>180975</xdr:rowOff>
                  </to>
                </anchor>
              </controlPr>
            </control>
          </mc:Choice>
        </mc:AlternateContent>
        <mc:AlternateContent xmlns:mc="http://schemas.openxmlformats.org/markup-compatibility/2006">
          <mc:Choice Requires="x14">
            <control shapeId="18001" r:id="rId377" name="Check Box 593">
              <controlPr defaultSize="0" autoFill="0" autoLine="0" autoPict="0">
                <anchor moveWithCells="1">
                  <from>
                    <xdr:col>24</xdr:col>
                    <xdr:colOff>0</xdr:colOff>
                    <xdr:row>127</xdr:row>
                    <xdr:rowOff>0</xdr:rowOff>
                  </from>
                  <to>
                    <xdr:col>24</xdr:col>
                    <xdr:colOff>219075</xdr:colOff>
                    <xdr:row>127</xdr:row>
                    <xdr:rowOff>180975</xdr:rowOff>
                  </to>
                </anchor>
              </controlPr>
            </control>
          </mc:Choice>
        </mc:AlternateContent>
        <mc:AlternateContent xmlns:mc="http://schemas.openxmlformats.org/markup-compatibility/2006">
          <mc:Choice Requires="x14">
            <control shapeId="18002" r:id="rId378" name="Check Box 594">
              <controlPr defaultSize="0" autoFill="0" autoLine="0" autoPict="0">
                <anchor moveWithCells="1">
                  <from>
                    <xdr:col>24</xdr:col>
                    <xdr:colOff>0</xdr:colOff>
                    <xdr:row>129</xdr:row>
                    <xdr:rowOff>19050</xdr:rowOff>
                  </from>
                  <to>
                    <xdr:col>24</xdr:col>
                    <xdr:colOff>219075</xdr:colOff>
                    <xdr:row>130</xdr:row>
                    <xdr:rowOff>9525</xdr:rowOff>
                  </to>
                </anchor>
              </controlPr>
            </control>
          </mc:Choice>
        </mc:AlternateContent>
        <mc:AlternateContent xmlns:mc="http://schemas.openxmlformats.org/markup-compatibility/2006">
          <mc:Choice Requires="x14">
            <control shapeId="18003" r:id="rId379" name="Check Box 595">
              <controlPr defaultSize="0" autoFill="0" autoLine="0" autoPict="0">
                <anchor moveWithCells="1">
                  <from>
                    <xdr:col>24</xdr:col>
                    <xdr:colOff>0</xdr:colOff>
                    <xdr:row>130</xdr:row>
                    <xdr:rowOff>19050</xdr:rowOff>
                  </from>
                  <to>
                    <xdr:col>24</xdr:col>
                    <xdr:colOff>219075</xdr:colOff>
                    <xdr:row>131</xdr:row>
                    <xdr:rowOff>9525</xdr:rowOff>
                  </to>
                </anchor>
              </controlPr>
            </control>
          </mc:Choice>
        </mc:AlternateContent>
        <mc:AlternateContent xmlns:mc="http://schemas.openxmlformats.org/markup-compatibility/2006">
          <mc:Choice Requires="x14">
            <control shapeId="18004" r:id="rId380" name="Check Box 596">
              <controlPr defaultSize="0" autoFill="0" autoLine="0" autoPict="0">
                <anchor moveWithCells="1">
                  <from>
                    <xdr:col>24</xdr:col>
                    <xdr:colOff>0</xdr:colOff>
                    <xdr:row>132</xdr:row>
                    <xdr:rowOff>19050</xdr:rowOff>
                  </from>
                  <to>
                    <xdr:col>24</xdr:col>
                    <xdr:colOff>219075</xdr:colOff>
                    <xdr:row>133</xdr:row>
                    <xdr:rowOff>0</xdr:rowOff>
                  </to>
                </anchor>
              </controlPr>
            </control>
          </mc:Choice>
        </mc:AlternateContent>
        <mc:AlternateContent xmlns:mc="http://schemas.openxmlformats.org/markup-compatibility/2006">
          <mc:Choice Requires="x14">
            <control shapeId="18005" r:id="rId381" name="Check Box 597">
              <controlPr defaultSize="0" autoFill="0" autoLine="0" autoPict="0">
                <anchor moveWithCells="1">
                  <from>
                    <xdr:col>24</xdr:col>
                    <xdr:colOff>0</xdr:colOff>
                    <xdr:row>140</xdr:row>
                    <xdr:rowOff>19050</xdr:rowOff>
                  </from>
                  <to>
                    <xdr:col>24</xdr:col>
                    <xdr:colOff>219075</xdr:colOff>
                    <xdr:row>141</xdr:row>
                    <xdr:rowOff>9525</xdr:rowOff>
                  </to>
                </anchor>
              </controlPr>
            </control>
          </mc:Choice>
        </mc:AlternateContent>
        <mc:AlternateContent xmlns:mc="http://schemas.openxmlformats.org/markup-compatibility/2006">
          <mc:Choice Requires="x14">
            <control shapeId="18006" r:id="rId382" name="Check Box 598">
              <controlPr defaultSize="0" autoFill="0" autoLine="0" autoPict="0">
                <anchor moveWithCells="1">
                  <from>
                    <xdr:col>24</xdr:col>
                    <xdr:colOff>0</xdr:colOff>
                    <xdr:row>141</xdr:row>
                    <xdr:rowOff>19050</xdr:rowOff>
                  </from>
                  <to>
                    <xdr:col>24</xdr:col>
                    <xdr:colOff>219075</xdr:colOff>
                    <xdr:row>142</xdr:row>
                    <xdr:rowOff>9525</xdr:rowOff>
                  </to>
                </anchor>
              </controlPr>
            </control>
          </mc:Choice>
        </mc:AlternateContent>
        <mc:AlternateContent xmlns:mc="http://schemas.openxmlformats.org/markup-compatibility/2006">
          <mc:Choice Requires="x14">
            <control shapeId="18007" r:id="rId383" name="Check Box 599">
              <controlPr defaultSize="0" autoFill="0" autoLine="0" autoPict="0">
                <anchor moveWithCells="1">
                  <from>
                    <xdr:col>24</xdr:col>
                    <xdr:colOff>0</xdr:colOff>
                    <xdr:row>143</xdr:row>
                    <xdr:rowOff>19050</xdr:rowOff>
                  </from>
                  <to>
                    <xdr:col>24</xdr:col>
                    <xdr:colOff>219075</xdr:colOff>
                    <xdr:row>144</xdr:row>
                    <xdr:rowOff>0</xdr:rowOff>
                  </to>
                </anchor>
              </controlPr>
            </control>
          </mc:Choice>
        </mc:AlternateContent>
        <mc:AlternateContent xmlns:mc="http://schemas.openxmlformats.org/markup-compatibility/2006">
          <mc:Choice Requires="x14">
            <control shapeId="18008" r:id="rId384" name="Check Box 600">
              <controlPr defaultSize="0" autoFill="0" autoLine="0" autoPict="0">
                <anchor moveWithCells="1">
                  <from>
                    <xdr:col>24</xdr:col>
                    <xdr:colOff>0</xdr:colOff>
                    <xdr:row>149</xdr:row>
                    <xdr:rowOff>19050</xdr:rowOff>
                  </from>
                  <to>
                    <xdr:col>24</xdr:col>
                    <xdr:colOff>219075</xdr:colOff>
                    <xdr:row>150</xdr:row>
                    <xdr:rowOff>9525</xdr:rowOff>
                  </to>
                </anchor>
              </controlPr>
            </control>
          </mc:Choice>
        </mc:AlternateContent>
        <mc:AlternateContent xmlns:mc="http://schemas.openxmlformats.org/markup-compatibility/2006">
          <mc:Choice Requires="x14">
            <control shapeId="18009" r:id="rId385" name="Check Box 601">
              <controlPr defaultSize="0" autoFill="0" autoLine="0" autoPict="0">
                <anchor moveWithCells="1">
                  <from>
                    <xdr:col>24</xdr:col>
                    <xdr:colOff>0</xdr:colOff>
                    <xdr:row>150</xdr:row>
                    <xdr:rowOff>19050</xdr:rowOff>
                  </from>
                  <to>
                    <xdr:col>24</xdr:col>
                    <xdr:colOff>219075</xdr:colOff>
                    <xdr:row>151</xdr:row>
                    <xdr:rowOff>9525</xdr:rowOff>
                  </to>
                </anchor>
              </controlPr>
            </control>
          </mc:Choice>
        </mc:AlternateContent>
        <mc:AlternateContent xmlns:mc="http://schemas.openxmlformats.org/markup-compatibility/2006">
          <mc:Choice Requires="x14">
            <control shapeId="18010" r:id="rId386" name="Check Box 602">
              <controlPr defaultSize="0" autoFill="0" autoLine="0" autoPict="0">
                <anchor moveWithCells="1">
                  <from>
                    <xdr:col>24</xdr:col>
                    <xdr:colOff>0</xdr:colOff>
                    <xdr:row>152</xdr:row>
                    <xdr:rowOff>19050</xdr:rowOff>
                  </from>
                  <to>
                    <xdr:col>24</xdr:col>
                    <xdr:colOff>219075</xdr:colOff>
                    <xdr:row>153</xdr:row>
                    <xdr:rowOff>0</xdr:rowOff>
                  </to>
                </anchor>
              </controlPr>
            </control>
          </mc:Choice>
        </mc:AlternateContent>
        <mc:AlternateContent xmlns:mc="http://schemas.openxmlformats.org/markup-compatibility/2006">
          <mc:Choice Requires="x14">
            <control shapeId="18011" r:id="rId387" name="Check Box 603">
              <controlPr defaultSize="0" autoFill="0" autoLine="0" autoPict="0">
                <anchor moveWithCells="1">
                  <from>
                    <xdr:col>24</xdr:col>
                    <xdr:colOff>0</xdr:colOff>
                    <xdr:row>127</xdr:row>
                    <xdr:rowOff>0</xdr:rowOff>
                  </from>
                  <to>
                    <xdr:col>24</xdr:col>
                    <xdr:colOff>219075</xdr:colOff>
                    <xdr:row>127</xdr:row>
                    <xdr:rowOff>180975</xdr:rowOff>
                  </to>
                </anchor>
              </controlPr>
            </control>
          </mc:Choice>
        </mc:AlternateContent>
        <mc:AlternateContent xmlns:mc="http://schemas.openxmlformats.org/markup-compatibility/2006">
          <mc:Choice Requires="x14">
            <control shapeId="18012" r:id="rId388" name="Check Box 604">
              <controlPr defaultSize="0" autoFill="0" autoLine="0" autoPict="0">
                <anchor moveWithCells="1">
                  <from>
                    <xdr:col>24</xdr:col>
                    <xdr:colOff>0</xdr:colOff>
                    <xdr:row>127</xdr:row>
                    <xdr:rowOff>0</xdr:rowOff>
                  </from>
                  <to>
                    <xdr:col>24</xdr:col>
                    <xdr:colOff>219075</xdr:colOff>
                    <xdr:row>127</xdr:row>
                    <xdr:rowOff>180975</xdr:rowOff>
                  </to>
                </anchor>
              </controlPr>
            </control>
          </mc:Choice>
        </mc:AlternateContent>
        <mc:AlternateContent xmlns:mc="http://schemas.openxmlformats.org/markup-compatibility/2006">
          <mc:Choice Requires="x14">
            <control shapeId="18013" r:id="rId389" name="Check Box 605">
              <controlPr defaultSize="0" autoFill="0" autoLine="0" autoPict="0">
                <anchor moveWithCells="1">
                  <from>
                    <xdr:col>24</xdr:col>
                    <xdr:colOff>0</xdr:colOff>
                    <xdr:row>127</xdr:row>
                    <xdr:rowOff>114300</xdr:rowOff>
                  </from>
                  <to>
                    <xdr:col>24</xdr:col>
                    <xdr:colOff>219075</xdr:colOff>
                    <xdr:row>127</xdr:row>
                    <xdr:rowOff>304800</xdr:rowOff>
                  </to>
                </anchor>
              </controlPr>
            </control>
          </mc:Choice>
        </mc:AlternateContent>
        <mc:AlternateContent xmlns:mc="http://schemas.openxmlformats.org/markup-compatibility/2006">
          <mc:Choice Requires="x14">
            <control shapeId="18014" r:id="rId390" name="Check Box 606">
              <controlPr defaultSize="0" autoFill="0" autoLine="0" autoPict="0">
                <anchor moveWithCells="1">
                  <from>
                    <xdr:col>24</xdr:col>
                    <xdr:colOff>0</xdr:colOff>
                    <xdr:row>128</xdr:row>
                    <xdr:rowOff>114300</xdr:rowOff>
                  </from>
                  <to>
                    <xdr:col>24</xdr:col>
                    <xdr:colOff>219075</xdr:colOff>
                    <xdr:row>128</xdr:row>
                    <xdr:rowOff>304800</xdr:rowOff>
                  </to>
                </anchor>
              </controlPr>
            </control>
          </mc:Choice>
        </mc:AlternateContent>
        <mc:AlternateContent xmlns:mc="http://schemas.openxmlformats.org/markup-compatibility/2006">
          <mc:Choice Requires="x14">
            <control shapeId="18015" r:id="rId391" name="Check Box 607">
              <controlPr defaultSize="0" autoFill="0" autoLine="0" autoPict="0">
                <anchor moveWithCells="1">
                  <from>
                    <xdr:col>24</xdr:col>
                    <xdr:colOff>0</xdr:colOff>
                    <xdr:row>133</xdr:row>
                    <xdr:rowOff>114300</xdr:rowOff>
                  </from>
                  <to>
                    <xdr:col>24</xdr:col>
                    <xdr:colOff>219075</xdr:colOff>
                    <xdr:row>133</xdr:row>
                    <xdr:rowOff>304800</xdr:rowOff>
                  </to>
                </anchor>
              </controlPr>
            </control>
          </mc:Choice>
        </mc:AlternateContent>
        <mc:AlternateContent xmlns:mc="http://schemas.openxmlformats.org/markup-compatibility/2006">
          <mc:Choice Requires="x14">
            <control shapeId="18016" r:id="rId392" name="Check Box 608">
              <controlPr defaultSize="0" autoFill="0" autoLine="0" autoPict="0">
                <anchor moveWithCells="1">
                  <from>
                    <xdr:col>24</xdr:col>
                    <xdr:colOff>0</xdr:colOff>
                    <xdr:row>134</xdr:row>
                    <xdr:rowOff>114300</xdr:rowOff>
                  </from>
                  <to>
                    <xdr:col>24</xdr:col>
                    <xdr:colOff>219075</xdr:colOff>
                    <xdr:row>134</xdr:row>
                    <xdr:rowOff>304800</xdr:rowOff>
                  </to>
                </anchor>
              </controlPr>
            </control>
          </mc:Choice>
        </mc:AlternateContent>
        <mc:AlternateContent xmlns:mc="http://schemas.openxmlformats.org/markup-compatibility/2006">
          <mc:Choice Requires="x14">
            <control shapeId="18017" r:id="rId393" name="Check Box 609">
              <controlPr defaultSize="0" autoFill="0" autoLine="0" autoPict="0">
                <anchor moveWithCells="1">
                  <from>
                    <xdr:col>24</xdr:col>
                    <xdr:colOff>0</xdr:colOff>
                    <xdr:row>138</xdr:row>
                    <xdr:rowOff>114300</xdr:rowOff>
                  </from>
                  <to>
                    <xdr:col>24</xdr:col>
                    <xdr:colOff>219075</xdr:colOff>
                    <xdr:row>138</xdr:row>
                    <xdr:rowOff>304800</xdr:rowOff>
                  </to>
                </anchor>
              </controlPr>
            </control>
          </mc:Choice>
        </mc:AlternateContent>
        <mc:AlternateContent xmlns:mc="http://schemas.openxmlformats.org/markup-compatibility/2006">
          <mc:Choice Requires="x14">
            <control shapeId="18018" r:id="rId394" name="Check Box 610">
              <controlPr defaultSize="0" autoFill="0" autoLine="0" autoPict="0">
                <anchor moveWithCells="1">
                  <from>
                    <xdr:col>24</xdr:col>
                    <xdr:colOff>0</xdr:colOff>
                    <xdr:row>139</xdr:row>
                    <xdr:rowOff>114300</xdr:rowOff>
                  </from>
                  <to>
                    <xdr:col>24</xdr:col>
                    <xdr:colOff>219075</xdr:colOff>
                    <xdr:row>139</xdr:row>
                    <xdr:rowOff>304800</xdr:rowOff>
                  </to>
                </anchor>
              </controlPr>
            </control>
          </mc:Choice>
        </mc:AlternateContent>
        <mc:AlternateContent xmlns:mc="http://schemas.openxmlformats.org/markup-compatibility/2006">
          <mc:Choice Requires="x14">
            <control shapeId="18019" r:id="rId395" name="Check Box 611">
              <controlPr defaultSize="0" autoFill="0" autoLine="0" autoPict="0">
                <anchor moveWithCells="1">
                  <from>
                    <xdr:col>24</xdr:col>
                    <xdr:colOff>0</xdr:colOff>
                    <xdr:row>144</xdr:row>
                    <xdr:rowOff>114300</xdr:rowOff>
                  </from>
                  <to>
                    <xdr:col>24</xdr:col>
                    <xdr:colOff>219075</xdr:colOff>
                    <xdr:row>144</xdr:row>
                    <xdr:rowOff>304800</xdr:rowOff>
                  </to>
                </anchor>
              </controlPr>
            </control>
          </mc:Choice>
        </mc:AlternateContent>
        <mc:AlternateContent xmlns:mc="http://schemas.openxmlformats.org/markup-compatibility/2006">
          <mc:Choice Requires="x14">
            <control shapeId="18020" r:id="rId396" name="Check Box 612">
              <controlPr defaultSize="0" autoFill="0" autoLine="0" autoPict="0">
                <anchor moveWithCells="1">
                  <from>
                    <xdr:col>24</xdr:col>
                    <xdr:colOff>0</xdr:colOff>
                    <xdr:row>145</xdr:row>
                    <xdr:rowOff>114300</xdr:rowOff>
                  </from>
                  <to>
                    <xdr:col>24</xdr:col>
                    <xdr:colOff>219075</xdr:colOff>
                    <xdr:row>145</xdr:row>
                    <xdr:rowOff>304800</xdr:rowOff>
                  </to>
                </anchor>
              </controlPr>
            </control>
          </mc:Choice>
        </mc:AlternateContent>
        <mc:AlternateContent xmlns:mc="http://schemas.openxmlformats.org/markup-compatibility/2006">
          <mc:Choice Requires="x14">
            <control shapeId="18021" r:id="rId397" name="Check Box 613">
              <controlPr defaultSize="0" autoFill="0" autoLine="0" autoPict="0">
                <anchor moveWithCells="1">
                  <from>
                    <xdr:col>24</xdr:col>
                    <xdr:colOff>0</xdr:colOff>
                    <xdr:row>147</xdr:row>
                    <xdr:rowOff>114300</xdr:rowOff>
                  </from>
                  <to>
                    <xdr:col>24</xdr:col>
                    <xdr:colOff>219075</xdr:colOff>
                    <xdr:row>147</xdr:row>
                    <xdr:rowOff>304800</xdr:rowOff>
                  </to>
                </anchor>
              </controlPr>
            </control>
          </mc:Choice>
        </mc:AlternateContent>
        <mc:AlternateContent xmlns:mc="http://schemas.openxmlformats.org/markup-compatibility/2006">
          <mc:Choice Requires="x14">
            <control shapeId="18022" r:id="rId398" name="Check Box 614">
              <controlPr defaultSize="0" autoFill="0" autoLine="0" autoPict="0">
                <anchor moveWithCells="1">
                  <from>
                    <xdr:col>24</xdr:col>
                    <xdr:colOff>0</xdr:colOff>
                    <xdr:row>148</xdr:row>
                    <xdr:rowOff>114300</xdr:rowOff>
                  </from>
                  <to>
                    <xdr:col>24</xdr:col>
                    <xdr:colOff>219075</xdr:colOff>
                    <xdr:row>148</xdr:row>
                    <xdr:rowOff>304800</xdr:rowOff>
                  </to>
                </anchor>
              </controlPr>
            </control>
          </mc:Choice>
        </mc:AlternateContent>
        <mc:AlternateContent xmlns:mc="http://schemas.openxmlformats.org/markup-compatibility/2006">
          <mc:Choice Requires="x14">
            <control shapeId="18023" r:id="rId399" name="Check Box 615">
              <controlPr defaultSize="0" autoFill="0" autoLine="0" autoPict="0">
                <anchor moveWithCells="1">
                  <from>
                    <xdr:col>24</xdr:col>
                    <xdr:colOff>0</xdr:colOff>
                    <xdr:row>153</xdr:row>
                    <xdr:rowOff>114300</xdr:rowOff>
                  </from>
                  <to>
                    <xdr:col>24</xdr:col>
                    <xdr:colOff>219075</xdr:colOff>
                    <xdr:row>153</xdr:row>
                    <xdr:rowOff>304800</xdr:rowOff>
                  </to>
                </anchor>
              </controlPr>
            </control>
          </mc:Choice>
        </mc:AlternateContent>
        <mc:AlternateContent xmlns:mc="http://schemas.openxmlformats.org/markup-compatibility/2006">
          <mc:Choice Requires="x14">
            <control shapeId="18024" r:id="rId400" name="Check Box 616">
              <controlPr defaultSize="0" autoFill="0" autoLine="0" autoPict="0">
                <anchor moveWithCells="1">
                  <from>
                    <xdr:col>24</xdr:col>
                    <xdr:colOff>0</xdr:colOff>
                    <xdr:row>154</xdr:row>
                    <xdr:rowOff>114300</xdr:rowOff>
                  </from>
                  <to>
                    <xdr:col>24</xdr:col>
                    <xdr:colOff>219075</xdr:colOff>
                    <xdr:row>154</xdr:row>
                    <xdr:rowOff>304800</xdr:rowOff>
                  </to>
                </anchor>
              </controlPr>
            </control>
          </mc:Choice>
        </mc:AlternateContent>
        <mc:AlternateContent xmlns:mc="http://schemas.openxmlformats.org/markup-compatibility/2006">
          <mc:Choice Requires="x14">
            <control shapeId="18025" r:id="rId401" name="Check Box 617">
              <controlPr defaultSize="0" autoFill="0" autoLine="0" autoPict="0">
                <anchor moveWithCells="1">
                  <from>
                    <xdr:col>24</xdr:col>
                    <xdr:colOff>0</xdr:colOff>
                    <xdr:row>131</xdr:row>
                    <xdr:rowOff>219075</xdr:rowOff>
                  </from>
                  <to>
                    <xdr:col>24</xdr:col>
                    <xdr:colOff>219075</xdr:colOff>
                    <xdr:row>131</xdr:row>
                    <xdr:rowOff>409575</xdr:rowOff>
                  </to>
                </anchor>
              </controlPr>
            </control>
          </mc:Choice>
        </mc:AlternateContent>
        <mc:AlternateContent xmlns:mc="http://schemas.openxmlformats.org/markup-compatibility/2006">
          <mc:Choice Requires="x14">
            <control shapeId="18026" r:id="rId402" name="Check Box 618">
              <controlPr defaultSize="0" autoFill="0" autoLine="0" autoPict="0">
                <anchor moveWithCells="1">
                  <from>
                    <xdr:col>24</xdr:col>
                    <xdr:colOff>0</xdr:colOff>
                    <xdr:row>135</xdr:row>
                    <xdr:rowOff>219075</xdr:rowOff>
                  </from>
                  <to>
                    <xdr:col>24</xdr:col>
                    <xdr:colOff>219075</xdr:colOff>
                    <xdr:row>135</xdr:row>
                    <xdr:rowOff>409575</xdr:rowOff>
                  </to>
                </anchor>
              </controlPr>
            </control>
          </mc:Choice>
        </mc:AlternateContent>
        <mc:AlternateContent xmlns:mc="http://schemas.openxmlformats.org/markup-compatibility/2006">
          <mc:Choice Requires="x14">
            <control shapeId="18027" r:id="rId403" name="Check Box 619">
              <controlPr defaultSize="0" autoFill="0" autoLine="0" autoPict="0">
                <anchor moveWithCells="1">
                  <from>
                    <xdr:col>24</xdr:col>
                    <xdr:colOff>0</xdr:colOff>
                    <xdr:row>136</xdr:row>
                    <xdr:rowOff>219075</xdr:rowOff>
                  </from>
                  <to>
                    <xdr:col>24</xdr:col>
                    <xdr:colOff>219075</xdr:colOff>
                    <xdr:row>136</xdr:row>
                    <xdr:rowOff>409575</xdr:rowOff>
                  </to>
                </anchor>
              </controlPr>
            </control>
          </mc:Choice>
        </mc:AlternateContent>
        <mc:AlternateContent xmlns:mc="http://schemas.openxmlformats.org/markup-compatibility/2006">
          <mc:Choice Requires="x14">
            <control shapeId="18028" r:id="rId404" name="Check Box 620">
              <controlPr defaultSize="0" autoFill="0" autoLine="0" autoPict="0">
                <anchor moveWithCells="1">
                  <from>
                    <xdr:col>24</xdr:col>
                    <xdr:colOff>0</xdr:colOff>
                    <xdr:row>142</xdr:row>
                    <xdr:rowOff>219075</xdr:rowOff>
                  </from>
                  <to>
                    <xdr:col>24</xdr:col>
                    <xdr:colOff>219075</xdr:colOff>
                    <xdr:row>142</xdr:row>
                    <xdr:rowOff>409575</xdr:rowOff>
                  </to>
                </anchor>
              </controlPr>
            </control>
          </mc:Choice>
        </mc:AlternateContent>
        <mc:AlternateContent xmlns:mc="http://schemas.openxmlformats.org/markup-compatibility/2006">
          <mc:Choice Requires="x14">
            <control shapeId="18029" r:id="rId405" name="Check Box 621">
              <controlPr defaultSize="0" autoFill="0" autoLine="0" autoPict="0">
                <anchor moveWithCells="1">
                  <from>
                    <xdr:col>24</xdr:col>
                    <xdr:colOff>0</xdr:colOff>
                    <xdr:row>151</xdr:row>
                    <xdr:rowOff>219075</xdr:rowOff>
                  </from>
                  <to>
                    <xdr:col>24</xdr:col>
                    <xdr:colOff>219075</xdr:colOff>
                    <xdr:row>151</xdr:row>
                    <xdr:rowOff>409575</xdr:rowOff>
                  </to>
                </anchor>
              </controlPr>
            </control>
          </mc:Choice>
        </mc:AlternateContent>
        <mc:AlternateContent xmlns:mc="http://schemas.openxmlformats.org/markup-compatibility/2006">
          <mc:Choice Requires="x14">
            <control shapeId="18030" r:id="rId406" name="Check Box 622">
              <controlPr defaultSize="0" autoFill="0" autoLine="0" autoPict="0">
                <anchor moveWithCells="1">
                  <from>
                    <xdr:col>24</xdr:col>
                    <xdr:colOff>0</xdr:colOff>
                    <xdr:row>155</xdr:row>
                    <xdr:rowOff>219075</xdr:rowOff>
                  </from>
                  <to>
                    <xdr:col>24</xdr:col>
                    <xdr:colOff>219075</xdr:colOff>
                    <xdr:row>155</xdr:row>
                    <xdr:rowOff>409575</xdr:rowOff>
                  </to>
                </anchor>
              </controlPr>
            </control>
          </mc:Choice>
        </mc:AlternateContent>
        <mc:AlternateContent xmlns:mc="http://schemas.openxmlformats.org/markup-compatibility/2006">
          <mc:Choice Requires="x14">
            <control shapeId="18031" r:id="rId407" name="Check Box 623">
              <controlPr defaultSize="0" autoFill="0" autoLine="0" autoPict="0">
                <anchor moveWithCells="1">
                  <from>
                    <xdr:col>22</xdr:col>
                    <xdr:colOff>0</xdr:colOff>
                    <xdr:row>157</xdr:row>
                    <xdr:rowOff>0</xdr:rowOff>
                  </from>
                  <to>
                    <xdr:col>22</xdr:col>
                    <xdr:colOff>171450</xdr:colOff>
                    <xdr:row>157</xdr:row>
                    <xdr:rowOff>161925</xdr:rowOff>
                  </to>
                </anchor>
              </controlPr>
            </control>
          </mc:Choice>
        </mc:AlternateContent>
        <mc:AlternateContent xmlns:mc="http://schemas.openxmlformats.org/markup-compatibility/2006">
          <mc:Choice Requires="x14">
            <control shapeId="18032" r:id="rId408" name="Check Box 624">
              <controlPr defaultSize="0" autoFill="0" autoLine="0" autoPict="0">
                <anchor moveWithCells="1">
                  <from>
                    <xdr:col>22</xdr:col>
                    <xdr:colOff>0</xdr:colOff>
                    <xdr:row>157</xdr:row>
                    <xdr:rowOff>0</xdr:rowOff>
                  </from>
                  <to>
                    <xdr:col>22</xdr:col>
                    <xdr:colOff>171450</xdr:colOff>
                    <xdr:row>157</xdr:row>
                    <xdr:rowOff>161925</xdr:rowOff>
                  </to>
                </anchor>
              </controlPr>
            </control>
          </mc:Choice>
        </mc:AlternateContent>
        <mc:AlternateContent xmlns:mc="http://schemas.openxmlformats.org/markup-compatibility/2006">
          <mc:Choice Requires="x14">
            <control shapeId="18033" r:id="rId409" name="Check Box 625">
              <controlPr defaultSize="0" autoFill="0" autoLine="0" autoPict="0">
                <anchor moveWithCells="1">
                  <from>
                    <xdr:col>22</xdr:col>
                    <xdr:colOff>0</xdr:colOff>
                    <xdr:row>157</xdr:row>
                    <xdr:rowOff>0</xdr:rowOff>
                  </from>
                  <to>
                    <xdr:col>22</xdr:col>
                    <xdr:colOff>171450</xdr:colOff>
                    <xdr:row>157</xdr:row>
                    <xdr:rowOff>161925</xdr:rowOff>
                  </to>
                </anchor>
              </controlPr>
            </control>
          </mc:Choice>
        </mc:AlternateContent>
        <mc:AlternateContent xmlns:mc="http://schemas.openxmlformats.org/markup-compatibility/2006">
          <mc:Choice Requires="x14">
            <control shapeId="18034" r:id="rId410" name="Check Box 626">
              <controlPr defaultSize="0" autoFill="0" autoLine="0" autoPict="0">
                <anchor moveWithCells="1">
                  <from>
                    <xdr:col>22</xdr:col>
                    <xdr:colOff>0</xdr:colOff>
                    <xdr:row>157</xdr:row>
                    <xdr:rowOff>0</xdr:rowOff>
                  </from>
                  <to>
                    <xdr:col>22</xdr:col>
                    <xdr:colOff>171450</xdr:colOff>
                    <xdr:row>157</xdr:row>
                    <xdr:rowOff>161925</xdr:rowOff>
                  </to>
                </anchor>
              </controlPr>
            </control>
          </mc:Choice>
        </mc:AlternateContent>
        <mc:AlternateContent xmlns:mc="http://schemas.openxmlformats.org/markup-compatibility/2006">
          <mc:Choice Requires="x14">
            <control shapeId="18035" r:id="rId411" name="Check Box 627">
              <controlPr defaultSize="0" autoFill="0" autoLine="0" autoPict="0">
                <anchor moveWithCells="1">
                  <from>
                    <xdr:col>22</xdr:col>
                    <xdr:colOff>0</xdr:colOff>
                    <xdr:row>157</xdr:row>
                    <xdr:rowOff>0</xdr:rowOff>
                  </from>
                  <to>
                    <xdr:col>22</xdr:col>
                    <xdr:colOff>171450</xdr:colOff>
                    <xdr:row>157</xdr:row>
                    <xdr:rowOff>161925</xdr:rowOff>
                  </to>
                </anchor>
              </controlPr>
            </control>
          </mc:Choice>
        </mc:AlternateContent>
        <mc:AlternateContent xmlns:mc="http://schemas.openxmlformats.org/markup-compatibility/2006">
          <mc:Choice Requires="x14">
            <control shapeId="18036" r:id="rId412" name="Check Box 628">
              <controlPr defaultSize="0" autoFill="0" autoLine="0" autoPict="0">
                <anchor moveWithCells="1">
                  <from>
                    <xdr:col>22</xdr:col>
                    <xdr:colOff>0</xdr:colOff>
                    <xdr:row>157</xdr:row>
                    <xdr:rowOff>0</xdr:rowOff>
                  </from>
                  <to>
                    <xdr:col>22</xdr:col>
                    <xdr:colOff>171450</xdr:colOff>
                    <xdr:row>157</xdr:row>
                    <xdr:rowOff>161925</xdr:rowOff>
                  </to>
                </anchor>
              </controlPr>
            </control>
          </mc:Choice>
        </mc:AlternateContent>
        <mc:AlternateContent xmlns:mc="http://schemas.openxmlformats.org/markup-compatibility/2006">
          <mc:Choice Requires="x14">
            <control shapeId="18037" r:id="rId413" name="Check Box 629">
              <controlPr defaultSize="0" autoFill="0" autoLine="0" autoPict="0">
                <anchor moveWithCells="1">
                  <from>
                    <xdr:col>22</xdr:col>
                    <xdr:colOff>0</xdr:colOff>
                    <xdr:row>164</xdr:row>
                    <xdr:rowOff>19050</xdr:rowOff>
                  </from>
                  <to>
                    <xdr:col>22</xdr:col>
                    <xdr:colOff>171450</xdr:colOff>
                    <xdr:row>164</xdr:row>
                    <xdr:rowOff>180975</xdr:rowOff>
                  </to>
                </anchor>
              </controlPr>
            </control>
          </mc:Choice>
        </mc:AlternateContent>
        <mc:AlternateContent xmlns:mc="http://schemas.openxmlformats.org/markup-compatibility/2006">
          <mc:Choice Requires="x14">
            <control shapeId="18038" r:id="rId414" name="Check Box 630">
              <controlPr defaultSize="0" autoFill="0" autoLine="0" autoPict="0">
                <anchor moveWithCells="1">
                  <from>
                    <xdr:col>22</xdr:col>
                    <xdr:colOff>0</xdr:colOff>
                    <xdr:row>165</xdr:row>
                    <xdr:rowOff>19050</xdr:rowOff>
                  </from>
                  <to>
                    <xdr:col>22</xdr:col>
                    <xdr:colOff>171450</xdr:colOff>
                    <xdr:row>165</xdr:row>
                    <xdr:rowOff>180975</xdr:rowOff>
                  </to>
                </anchor>
              </controlPr>
            </control>
          </mc:Choice>
        </mc:AlternateContent>
        <mc:AlternateContent xmlns:mc="http://schemas.openxmlformats.org/markup-compatibility/2006">
          <mc:Choice Requires="x14">
            <control shapeId="18039" r:id="rId415" name="Check Box 631">
              <controlPr defaultSize="0" autoFill="0" autoLine="0" autoPict="0">
                <anchor moveWithCells="1">
                  <from>
                    <xdr:col>22</xdr:col>
                    <xdr:colOff>0</xdr:colOff>
                    <xdr:row>166</xdr:row>
                    <xdr:rowOff>19050</xdr:rowOff>
                  </from>
                  <to>
                    <xdr:col>22</xdr:col>
                    <xdr:colOff>171450</xdr:colOff>
                    <xdr:row>166</xdr:row>
                    <xdr:rowOff>180975</xdr:rowOff>
                  </to>
                </anchor>
              </controlPr>
            </control>
          </mc:Choice>
        </mc:AlternateContent>
        <mc:AlternateContent xmlns:mc="http://schemas.openxmlformats.org/markup-compatibility/2006">
          <mc:Choice Requires="x14">
            <control shapeId="18040" r:id="rId416" name="Check Box 632">
              <controlPr defaultSize="0" autoFill="0" autoLine="0" autoPict="0">
                <anchor moveWithCells="1">
                  <from>
                    <xdr:col>22</xdr:col>
                    <xdr:colOff>0</xdr:colOff>
                    <xdr:row>175</xdr:row>
                    <xdr:rowOff>19050</xdr:rowOff>
                  </from>
                  <to>
                    <xdr:col>22</xdr:col>
                    <xdr:colOff>171450</xdr:colOff>
                    <xdr:row>175</xdr:row>
                    <xdr:rowOff>180975</xdr:rowOff>
                  </to>
                </anchor>
              </controlPr>
            </control>
          </mc:Choice>
        </mc:AlternateContent>
        <mc:AlternateContent xmlns:mc="http://schemas.openxmlformats.org/markup-compatibility/2006">
          <mc:Choice Requires="x14">
            <control shapeId="18041" r:id="rId417" name="Check Box 633">
              <controlPr defaultSize="0" autoFill="0" autoLine="0" autoPict="0">
                <anchor moveWithCells="1">
                  <from>
                    <xdr:col>22</xdr:col>
                    <xdr:colOff>0</xdr:colOff>
                    <xdr:row>176</xdr:row>
                    <xdr:rowOff>0</xdr:rowOff>
                  </from>
                  <to>
                    <xdr:col>22</xdr:col>
                    <xdr:colOff>171450</xdr:colOff>
                    <xdr:row>176</xdr:row>
                    <xdr:rowOff>161925</xdr:rowOff>
                  </to>
                </anchor>
              </controlPr>
            </control>
          </mc:Choice>
        </mc:AlternateContent>
        <mc:AlternateContent xmlns:mc="http://schemas.openxmlformats.org/markup-compatibility/2006">
          <mc:Choice Requires="x14">
            <control shapeId="18042" r:id="rId418" name="Check Box 634">
              <controlPr defaultSize="0" autoFill="0" autoLine="0" autoPict="0">
                <anchor moveWithCells="1">
                  <from>
                    <xdr:col>22</xdr:col>
                    <xdr:colOff>0</xdr:colOff>
                    <xdr:row>157</xdr:row>
                    <xdr:rowOff>0</xdr:rowOff>
                  </from>
                  <to>
                    <xdr:col>22</xdr:col>
                    <xdr:colOff>180975</xdr:colOff>
                    <xdr:row>157</xdr:row>
                    <xdr:rowOff>323850</xdr:rowOff>
                  </to>
                </anchor>
              </controlPr>
            </control>
          </mc:Choice>
        </mc:AlternateContent>
        <mc:AlternateContent xmlns:mc="http://schemas.openxmlformats.org/markup-compatibility/2006">
          <mc:Choice Requires="x14">
            <control shapeId="18043" r:id="rId419" name="Check Box 635">
              <controlPr defaultSize="0" autoFill="0" autoLine="0" autoPict="0">
                <anchor moveWithCells="1">
                  <from>
                    <xdr:col>22</xdr:col>
                    <xdr:colOff>0</xdr:colOff>
                    <xdr:row>157</xdr:row>
                    <xdr:rowOff>0</xdr:rowOff>
                  </from>
                  <to>
                    <xdr:col>22</xdr:col>
                    <xdr:colOff>180975</xdr:colOff>
                    <xdr:row>157</xdr:row>
                    <xdr:rowOff>323850</xdr:rowOff>
                  </to>
                </anchor>
              </controlPr>
            </control>
          </mc:Choice>
        </mc:AlternateContent>
        <mc:AlternateContent xmlns:mc="http://schemas.openxmlformats.org/markup-compatibility/2006">
          <mc:Choice Requires="x14">
            <control shapeId="18044" r:id="rId420" name="Check Box 636">
              <controlPr defaultSize="0" autoFill="0" autoLine="0" autoPict="0">
                <anchor moveWithCells="1">
                  <from>
                    <xdr:col>22</xdr:col>
                    <xdr:colOff>0</xdr:colOff>
                    <xdr:row>157</xdr:row>
                    <xdr:rowOff>0</xdr:rowOff>
                  </from>
                  <to>
                    <xdr:col>22</xdr:col>
                    <xdr:colOff>180975</xdr:colOff>
                    <xdr:row>157</xdr:row>
                    <xdr:rowOff>323850</xdr:rowOff>
                  </to>
                </anchor>
              </controlPr>
            </control>
          </mc:Choice>
        </mc:AlternateContent>
        <mc:AlternateContent xmlns:mc="http://schemas.openxmlformats.org/markup-compatibility/2006">
          <mc:Choice Requires="x14">
            <control shapeId="18045" r:id="rId421" name="Check Box 637">
              <controlPr defaultSize="0" autoFill="0" autoLine="0" autoPict="0">
                <anchor moveWithCells="1">
                  <from>
                    <xdr:col>22</xdr:col>
                    <xdr:colOff>0</xdr:colOff>
                    <xdr:row>157</xdr:row>
                    <xdr:rowOff>0</xdr:rowOff>
                  </from>
                  <to>
                    <xdr:col>22</xdr:col>
                    <xdr:colOff>180975</xdr:colOff>
                    <xdr:row>157</xdr:row>
                    <xdr:rowOff>323850</xdr:rowOff>
                  </to>
                </anchor>
              </controlPr>
            </control>
          </mc:Choice>
        </mc:AlternateContent>
        <mc:AlternateContent xmlns:mc="http://schemas.openxmlformats.org/markup-compatibility/2006">
          <mc:Choice Requires="x14">
            <control shapeId="18046" r:id="rId422" name="Check Box 638">
              <controlPr defaultSize="0" autoFill="0" autoLine="0" autoPict="0">
                <anchor moveWithCells="1">
                  <from>
                    <xdr:col>22</xdr:col>
                    <xdr:colOff>0</xdr:colOff>
                    <xdr:row>157</xdr:row>
                    <xdr:rowOff>0</xdr:rowOff>
                  </from>
                  <to>
                    <xdr:col>22</xdr:col>
                    <xdr:colOff>180975</xdr:colOff>
                    <xdr:row>157</xdr:row>
                    <xdr:rowOff>323850</xdr:rowOff>
                  </to>
                </anchor>
              </controlPr>
            </control>
          </mc:Choice>
        </mc:AlternateContent>
        <mc:AlternateContent xmlns:mc="http://schemas.openxmlformats.org/markup-compatibility/2006">
          <mc:Choice Requires="x14">
            <control shapeId="18047" r:id="rId423" name="Check Box 639">
              <controlPr defaultSize="0" autoFill="0" autoLine="0" autoPict="0">
                <anchor moveWithCells="1">
                  <from>
                    <xdr:col>22</xdr:col>
                    <xdr:colOff>0</xdr:colOff>
                    <xdr:row>157</xdr:row>
                    <xdr:rowOff>0</xdr:rowOff>
                  </from>
                  <to>
                    <xdr:col>22</xdr:col>
                    <xdr:colOff>180975</xdr:colOff>
                    <xdr:row>157</xdr:row>
                    <xdr:rowOff>323850</xdr:rowOff>
                  </to>
                </anchor>
              </controlPr>
            </control>
          </mc:Choice>
        </mc:AlternateContent>
        <mc:AlternateContent xmlns:mc="http://schemas.openxmlformats.org/markup-compatibility/2006">
          <mc:Choice Requires="x14">
            <control shapeId="18048" r:id="rId424" name="Check Box 640">
              <controlPr defaultSize="0" autoFill="0" autoLine="0" autoPict="0">
                <anchor moveWithCells="1">
                  <from>
                    <xdr:col>22</xdr:col>
                    <xdr:colOff>0</xdr:colOff>
                    <xdr:row>157</xdr:row>
                    <xdr:rowOff>0</xdr:rowOff>
                  </from>
                  <to>
                    <xdr:col>22</xdr:col>
                    <xdr:colOff>180975</xdr:colOff>
                    <xdr:row>157</xdr:row>
                    <xdr:rowOff>323850</xdr:rowOff>
                  </to>
                </anchor>
              </controlPr>
            </control>
          </mc:Choice>
        </mc:AlternateContent>
        <mc:AlternateContent xmlns:mc="http://schemas.openxmlformats.org/markup-compatibility/2006">
          <mc:Choice Requires="x14">
            <control shapeId="18049" r:id="rId425" name="Check Box 641">
              <controlPr defaultSize="0" autoFill="0" autoLine="0" autoPict="0">
                <anchor moveWithCells="1">
                  <from>
                    <xdr:col>22</xdr:col>
                    <xdr:colOff>0</xdr:colOff>
                    <xdr:row>157</xdr:row>
                    <xdr:rowOff>0</xdr:rowOff>
                  </from>
                  <to>
                    <xdr:col>22</xdr:col>
                    <xdr:colOff>180975</xdr:colOff>
                    <xdr:row>157</xdr:row>
                    <xdr:rowOff>323850</xdr:rowOff>
                  </to>
                </anchor>
              </controlPr>
            </control>
          </mc:Choice>
        </mc:AlternateContent>
        <mc:AlternateContent xmlns:mc="http://schemas.openxmlformats.org/markup-compatibility/2006">
          <mc:Choice Requires="x14">
            <control shapeId="18050" r:id="rId426" name="Check Box 642">
              <controlPr defaultSize="0" autoFill="0" autoLine="0" autoPict="0">
                <anchor moveWithCells="1">
                  <from>
                    <xdr:col>22</xdr:col>
                    <xdr:colOff>0</xdr:colOff>
                    <xdr:row>157</xdr:row>
                    <xdr:rowOff>38100</xdr:rowOff>
                  </from>
                  <to>
                    <xdr:col>22</xdr:col>
                    <xdr:colOff>180975</xdr:colOff>
                    <xdr:row>157</xdr:row>
                    <xdr:rowOff>361950</xdr:rowOff>
                  </to>
                </anchor>
              </controlPr>
            </control>
          </mc:Choice>
        </mc:AlternateContent>
        <mc:AlternateContent xmlns:mc="http://schemas.openxmlformats.org/markup-compatibility/2006">
          <mc:Choice Requires="x14">
            <control shapeId="18051" r:id="rId427" name="Check Box 643">
              <controlPr defaultSize="0" autoFill="0" autoLine="0" autoPict="0">
                <anchor moveWithCells="1">
                  <from>
                    <xdr:col>22</xdr:col>
                    <xdr:colOff>0</xdr:colOff>
                    <xdr:row>162</xdr:row>
                    <xdr:rowOff>38100</xdr:rowOff>
                  </from>
                  <to>
                    <xdr:col>22</xdr:col>
                    <xdr:colOff>180975</xdr:colOff>
                    <xdr:row>162</xdr:row>
                    <xdr:rowOff>361950</xdr:rowOff>
                  </to>
                </anchor>
              </controlPr>
            </control>
          </mc:Choice>
        </mc:AlternateContent>
        <mc:AlternateContent xmlns:mc="http://schemas.openxmlformats.org/markup-compatibility/2006">
          <mc:Choice Requires="x14">
            <control shapeId="18052" r:id="rId428" name="Check Box 644">
              <controlPr defaultSize="0" autoFill="0" autoLine="0" autoPict="0">
                <anchor moveWithCells="1">
                  <from>
                    <xdr:col>22</xdr:col>
                    <xdr:colOff>0</xdr:colOff>
                    <xdr:row>163</xdr:row>
                    <xdr:rowOff>38100</xdr:rowOff>
                  </from>
                  <to>
                    <xdr:col>22</xdr:col>
                    <xdr:colOff>180975</xdr:colOff>
                    <xdr:row>164</xdr:row>
                    <xdr:rowOff>161925</xdr:rowOff>
                  </to>
                </anchor>
              </controlPr>
            </control>
          </mc:Choice>
        </mc:AlternateContent>
        <mc:AlternateContent xmlns:mc="http://schemas.openxmlformats.org/markup-compatibility/2006">
          <mc:Choice Requires="x14">
            <control shapeId="18053" r:id="rId429" name="Check Box 645">
              <controlPr defaultSize="0" autoFill="0" autoLine="0" autoPict="0">
                <anchor moveWithCells="1">
                  <from>
                    <xdr:col>22</xdr:col>
                    <xdr:colOff>0</xdr:colOff>
                    <xdr:row>167</xdr:row>
                    <xdr:rowOff>0</xdr:rowOff>
                  </from>
                  <to>
                    <xdr:col>22</xdr:col>
                    <xdr:colOff>180975</xdr:colOff>
                    <xdr:row>167</xdr:row>
                    <xdr:rowOff>323850</xdr:rowOff>
                  </to>
                </anchor>
              </controlPr>
            </control>
          </mc:Choice>
        </mc:AlternateContent>
        <mc:AlternateContent xmlns:mc="http://schemas.openxmlformats.org/markup-compatibility/2006">
          <mc:Choice Requires="x14">
            <control shapeId="18054" r:id="rId430" name="Check Box 646">
              <controlPr defaultSize="0" autoFill="0" autoLine="0" autoPict="0">
                <anchor moveWithCells="1">
                  <from>
                    <xdr:col>22</xdr:col>
                    <xdr:colOff>0</xdr:colOff>
                    <xdr:row>167</xdr:row>
                    <xdr:rowOff>38100</xdr:rowOff>
                  </from>
                  <to>
                    <xdr:col>22</xdr:col>
                    <xdr:colOff>180975</xdr:colOff>
                    <xdr:row>167</xdr:row>
                    <xdr:rowOff>361950</xdr:rowOff>
                  </to>
                </anchor>
              </controlPr>
            </control>
          </mc:Choice>
        </mc:AlternateContent>
        <mc:AlternateContent xmlns:mc="http://schemas.openxmlformats.org/markup-compatibility/2006">
          <mc:Choice Requires="x14">
            <control shapeId="18055" r:id="rId431" name="Check Box 647">
              <controlPr defaultSize="0" autoFill="0" autoLine="0" autoPict="0">
                <anchor moveWithCells="1">
                  <from>
                    <xdr:col>22</xdr:col>
                    <xdr:colOff>0</xdr:colOff>
                    <xdr:row>168</xdr:row>
                    <xdr:rowOff>38100</xdr:rowOff>
                  </from>
                  <to>
                    <xdr:col>22</xdr:col>
                    <xdr:colOff>180975</xdr:colOff>
                    <xdr:row>168</xdr:row>
                    <xdr:rowOff>361950</xdr:rowOff>
                  </to>
                </anchor>
              </controlPr>
            </control>
          </mc:Choice>
        </mc:AlternateContent>
        <mc:AlternateContent xmlns:mc="http://schemas.openxmlformats.org/markup-compatibility/2006">
          <mc:Choice Requires="x14">
            <control shapeId="18056" r:id="rId432" name="Check Box 648">
              <controlPr defaultSize="0" autoFill="0" autoLine="0" autoPict="0">
                <anchor moveWithCells="1">
                  <from>
                    <xdr:col>22</xdr:col>
                    <xdr:colOff>0</xdr:colOff>
                    <xdr:row>173</xdr:row>
                    <xdr:rowOff>38100</xdr:rowOff>
                  </from>
                  <to>
                    <xdr:col>22</xdr:col>
                    <xdr:colOff>180975</xdr:colOff>
                    <xdr:row>173</xdr:row>
                    <xdr:rowOff>361950</xdr:rowOff>
                  </to>
                </anchor>
              </controlPr>
            </control>
          </mc:Choice>
        </mc:AlternateContent>
        <mc:AlternateContent xmlns:mc="http://schemas.openxmlformats.org/markup-compatibility/2006">
          <mc:Choice Requires="x14">
            <control shapeId="18057" r:id="rId433" name="Check Box 649">
              <controlPr defaultSize="0" autoFill="0" autoLine="0" autoPict="0">
                <anchor moveWithCells="1">
                  <from>
                    <xdr:col>22</xdr:col>
                    <xdr:colOff>0</xdr:colOff>
                    <xdr:row>174</xdr:row>
                    <xdr:rowOff>38100</xdr:rowOff>
                  </from>
                  <to>
                    <xdr:col>22</xdr:col>
                    <xdr:colOff>180975</xdr:colOff>
                    <xdr:row>175</xdr:row>
                    <xdr:rowOff>161925</xdr:rowOff>
                  </to>
                </anchor>
              </controlPr>
            </control>
          </mc:Choice>
        </mc:AlternateContent>
        <mc:AlternateContent xmlns:mc="http://schemas.openxmlformats.org/markup-compatibility/2006">
          <mc:Choice Requires="x14">
            <control shapeId="18058" r:id="rId434" name="Check Box 650">
              <controlPr defaultSize="0" autoFill="0" autoLine="0" autoPict="0">
                <anchor moveWithCells="1">
                  <from>
                    <xdr:col>22</xdr:col>
                    <xdr:colOff>0</xdr:colOff>
                    <xdr:row>176</xdr:row>
                    <xdr:rowOff>38100</xdr:rowOff>
                  </from>
                  <to>
                    <xdr:col>22</xdr:col>
                    <xdr:colOff>180975</xdr:colOff>
                    <xdr:row>177</xdr:row>
                    <xdr:rowOff>142875</xdr:rowOff>
                  </to>
                </anchor>
              </controlPr>
            </control>
          </mc:Choice>
        </mc:AlternateContent>
        <mc:AlternateContent xmlns:mc="http://schemas.openxmlformats.org/markup-compatibility/2006">
          <mc:Choice Requires="x14">
            <control shapeId="18059" r:id="rId435" name="Check Box 651">
              <controlPr defaultSize="0" autoFill="0" autoLine="0" autoPict="0">
                <anchor moveWithCells="1">
                  <from>
                    <xdr:col>22</xdr:col>
                    <xdr:colOff>0</xdr:colOff>
                    <xdr:row>177</xdr:row>
                    <xdr:rowOff>0</xdr:rowOff>
                  </from>
                  <to>
                    <xdr:col>22</xdr:col>
                    <xdr:colOff>180975</xdr:colOff>
                    <xdr:row>177</xdr:row>
                    <xdr:rowOff>323850</xdr:rowOff>
                  </to>
                </anchor>
              </controlPr>
            </control>
          </mc:Choice>
        </mc:AlternateContent>
        <mc:AlternateContent xmlns:mc="http://schemas.openxmlformats.org/markup-compatibility/2006">
          <mc:Choice Requires="x14">
            <control shapeId="18060" r:id="rId436" name="Check Box 652">
              <controlPr defaultSize="0" autoFill="0" autoLine="0" autoPict="0">
                <anchor moveWithCells="1">
                  <from>
                    <xdr:col>22</xdr:col>
                    <xdr:colOff>0</xdr:colOff>
                    <xdr:row>157</xdr:row>
                    <xdr:rowOff>0</xdr:rowOff>
                  </from>
                  <to>
                    <xdr:col>22</xdr:col>
                    <xdr:colOff>200025</xdr:colOff>
                    <xdr:row>158</xdr:row>
                    <xdr:rowOff>180975</xdr:rowOff>
                  </to>
                </anchor>
              </controlPr>
            </control>
          </mc:Choice>
        </mc:AlternateContent>
        <mc:AlternateContent xmlns:mc="http://schemas.openxmlformats.org/markup-compatibility/2006">
          <mc:Choice Requires="x14">
            <control shapeId="18061" r:id="rId437" name="Check Box 653">
              <controlPr defaultSize="0" autoFill="0" autoLine="0" autoPict="0">
                <anchor moveWithCells="1">
                  <from>
                    <xdr:col>22</xdr:col>
                    <xdr:colOff>0</xdr:colOff>
                    <xdr:row>157</xdr:row>
                    <xdr:rowOff>0</xdr:rowOff>
                  </from>
                  <to>
                    <xdr:col>22</xdr:col>
                    <xdr:colOff>200025</xdr:colOff>
                    <xdr:row>158</xdr:row>
                    <xdr:rowOff>180975</xdr:rowOff>
                  </to>
                </anchor>
              </controlPr>
            </control>
          </mc:Choice>
        </mc:AlternateContent>
        <mc:AlternateContent xmlns:mc="http://schemas.openxmlformats.org/markup-compatibility/2006">
          <mc:Choice Requires="x14">
            <control shapeId="18062" r:id="rId438" name="Check Box 654">
              <controlPr defaultSize="0" autoFill="0" autoLine="0" autoPict="0">
                <anchor moveWithCells="1">
                  <from>
                    <xdr:col>22</xdr:col>
                    <xdr:colOff>0</xdr:colOff>
                    <xdr:row>157</xdr:row>
                    <xdr:rowOff>0</xdr:rowOff>
                  </from>
                  <to>
                    <xdr:col>22</xdr:col>
                    <xdr:colOff>200025</xdr:colOff>
                    <xdr:row>158</xdr:row>
                    <xdr:rowOff>180975</xdr:rowOff>
                  </to>
                </anchor>
              </controlPr>
            </control>
          </mc:Choice>
        </mc:AlternateContent>
        <mc:AlternateContent xmlns:mc="http://schemas.openxmlformats.org/markup-compatibility/2006">
          <mc:Choice Requires="x14">
            <control shapeId="18063" r:id="rId439" name="Check Box 655">
              <controlPr defaultSize="0" autoFill="0" autoLine="0" autoPict="0">
                <anchor moveWithCells="1">
                  <from>
                    <xdr:col>22</xdr:col>
                    <xdr:colOff>0</xdr:colOff>
                    <xdr:row>157</xdr:row>
                    <xdr:rowOff>0</xdr:rowOff>
                  </from>
                  <to>
                    <xdr:col>22</xdr:col>
                    <xdr:colOff>200025</xdr:colOff>
                    <xdr:row>158</xdr:row>
                    <xdr:rowOff>180975</xdr:rowOff>
                  </to>
                </anchor>
              </controlPr>
            </control>
          </mc:Choice>
        </mc:AlternateContent>
        <mc:AlternateContent xmlns:mc="http://schemas.openxmlformats.org/markup-compatibility/2006">
          <mc:Choice Requires="x14">
            <control shapeId="18064" r:id="rId440" name="Check Box 656">
              <controlPr defaultSize="0" autoFill="0" autoLine="0" autoPict="0">
                <anchor moveWithCells="1">
                  <from>
                    <xdr:col>22</xdr:col>
                    <xdr:colOff>0</xdr:colOff>
                    <xdr:row>168</xdr:row>
                    <xdr:rowOff>0</xdr:rowOff>
                  </from>
                  <to>
                    <xdr:col>22</xdr:col>
                    <xdr:colOff>171450</xdr:colOff>
                    <xdr:row>168</xdr:row>
                    <xdr:rowOff>161925</xdr:rowOff>
                  </to>
                </anchor>
              </controlPr>
            </control>
          </mc:Choice>
        </mc:AlternateContent>
        <mc:AlternateContent xmlns:mc="http://schemas.openxmlformats.org/markup-compatibility/2006">
          <mc:Choice Requires="x14">
            <control shapeId="18065" r:id="rId441" name="Check Box 657">
              <controlPr defaultSize="0" autoFill="0" autoLine="0" autoPict="0">
                <anchor moveWithCells="1">
                  <from>
                    <xdr:col>22</xdr:col>
                    <xdr:colOff>0</xdr:colOff>
                    <xdr:row>168</xdr:row>
                    <xdr:rowOff>0</xdr:rowOff>
                  </from>
                  <to>
                    <xdr:col>22</xdr:col>
                    <xdr:colOff>171450</xdr:colOff>
                    <xdr:row>168</xdr:row>
                    <xdr:rowOff>161925</xdr:rowOff>
                  </to>
                </anchor>
              </controlPr>
            </control>
          </mc:Choice>
        </mc:AlternateContent>
        <mc:AlternateContent xmlns:mc="http://schemas.openxmlformats.org/markup-compatibility/2006">
          <mc:Choice Requires="x14">
            <control shapeId="18066" r:id="rId442" name="Check Box 658">
              <controlPr defaultSize="0" autoFill="0" autoLine="0" autoPict="0">
                <anchor moveWithCells="1">
                  <from>
                    <xdr:col>22</xdr:col>
                    <xdr:colOff>0</xdr:colOff>
                    <xdr:row>168</xdr:row>
                    <xdr:rowOff>0</xdr:rowOff>
                  </from>
                  <to>
                    <xdr:col>22</xdr:col>
                    <xdr:colOff>171450</xdr:colOff>
                    <xdr:row>168</xdr:row>
                    <xdr:rowOff>161925</xdr:rowOff>
                  </to>
                </anchor>
              </controlPr>
            </control>
          </mc:Choice>
        </mc:AlternateContent>
        <mc:AlternateContent xmlns:mc="http://schemas.openxmlformats.org/markup-compatibility/2006">
          <mc:Choice Requires="x14">
            <control shapeId="18067" r:id="rId443" name="Check Box 659">
              <controlPr defaultSize="0" autoFill="0" autoLine="0" autoPict="0">
                <anchor moveWithCells="1">
                  <from>
                    <xdr:col>22</xdr:col>
                    <xdr:colOff>0</xdr:colOff>
                    <xdr:row>168</xdr:row>
                    <xdr:rowOff>0</xdr:rowOff>
                  </from>
                  <to>
                    <xdr:col>22</xdr:col>
                    <xdr:colOff>171450</xdr:colOff>
                    <xdr:row>168</xdr:row>
                    <xdr:rowOff>161925</xdr:rowOff>
                  </to>
                </anchor>
              </controlPr>
            </control>
          </mc:Choice>
        </mc:AlternateContent>
        <mc:AlternateContent xmlns:mc="http://schemas.openxmlformats.org/markup-compatibility/2006">
          <mc:Choice Requires="x14">
            <control shapeId="18068" r:id="rId444" name="Check Box 660">
              <controlPr defaultSize="0" autoFill="0" autoLine="0" autoPict="0">
                <anchor moveWithCells="1">
                  <from>
                    <xdr:col>22</xdr:col>
                    <xdr:colOff>0</xdr:colOff>
                    <xdr:row>168</xdr:row>
                    <xdr:rowOff>0</xdr:rowOff>
                  </from>
                  <to>
                    <xdr:col>22</xdr:col>
                    <xdr:colOff>171450</xdr:colOff>
                    <xdr:row>168</xdr:row>
                    <xdr:rowOff>161925</xdr:rowOff>
                  </to>
                </anchor>
              </controlPr>
            </control>
          </mc:Choice>
        </mc:AlternateContent>
        <mc:AlternateContent xmlns:mc="http://schemas.openxmlformats.org/markup-compatibility/2006">
          <mc:Choice Requires="x14">
            <control shapeId="18069" r:id="rId445" name="Check Box 661">
              <controlPr defaultSize="0" autoFill="0" autoLine="0" autoPict="0">
                <anchor moveWithCells="1">
                  <from>
                    <xdr:col>22</xdr:col>
                    <xdr:colOff>0</xdr:colOff>
                    <xdr:row>168</xdr:row>
                    <xdr:rowOff>0</xdr:rowOff>
                  </from>
                  <to>
                    <xdr:col>22</xdr:col>
                    <xdr:colOff>171450</xdr:colOff>
                    <xdr:row>168</xdr:row>
                    <xdr:rowOff>161925</xdr:rowOff>
                  </to>
                </anchor>
              </controlPr>
            </control>
          </mc:Choice>
        </mc:AlternateContent>
        <mc:AlternateContent xmlns:mc="http://schemas.openxmlformats.org/markup-compatibility/2006">
          <mc:Choice Requires="x14">
            <control shapeId="18070" r:id="rId446" name="Check Box 662">
              <controlPr defaultSize="0" autoFill="0" autoLine="0" autoPict="0">
                <anchor moveWithCells="1">
                  <from>
                    <xdr:col>22</xdr:col>
                    <xdr:colOff>0</xdr:colOff>
                    <xdr:row>175</xdr:row>
                    <xdr:rowOff>19050</xdr:rowOff>
                  </from>
                  <to>
                    <xdr:col>22</xdr:col>
                    <xdr:colOff>171450</xdr:colOff>
                    <xdr:row>175</xdr:row>
                    <xdr:rowOff>180975</xdr:rowOff>
                  </to>
                </anchor>
              </controlPr>
            </control>
          </mc:Choice>
        </mc:AlternateContent>
        <mc:AlternateContent xmlns:mc="http://schemas.openxmlformats.org/markup-compatibility/2006">
          <mc:Choice Requires="x14">
            <control shapeId="18071" r:id="rId447" name="Check Box 663">
              <controlPr defaultSize="0" autoFill="0" autoLine="0" autoPict="0">
                <anchor moveWithCells="1">
                  <from>
                    <xdr:col>22</xdr:col>
                    <xdr:colOff>0</xdr:colOff>
                    <xdr:row>176</xdr:row>
                    <xdr:rowOff>0</xdr:rowOff>
                  </from>
                  <to>
                    <xdr:col>22</xdr:col>
                    <xdr:colOff>171450</xdr:colOff>
                    <xdr:row>176</xdr:row>
                    <xdr:rowOff>161925</xdr:rowOff>
                  </to>
                </anchor>
              </controlPr>
            </control>
          </mc:Choice>
        </mc:AlternateContent>
        <mc:AlternateContent xmlns:mc="http://schemas.openxmlformats.org/markup-compatibility/2006">
          <mc:Choice Requires="x14">
            <control shapeId="18072" r:id="rId448" name="Check Box 664">
              <controlPr defaultSize="0" autoFill="0" autoLine="0" autoPict="0">
                <anchor moveWithCells="1">
                  <from>
                    <xdr:col>22</xdr:col>
                    <xdr:colOff>0</xdr:colOff>
                    <xdr:row>176</xdr:row>
                    <xdr:rowOff>19050</xdr:rowOff>
                  </from>
                  <to>
                    <xdr:col>22</xdr:col>
                    <xdr:colOff>171450</xdr:colOff>
                    <xdr:row>176</xdr:row>
                    <xdr:rowOff>180975</xdr:rowOff>
                  </to>
                </anchor>
              </controlPr>
            </control>
          </mc:Choice>
        </mc:AlternateContent>
        <mc:AlternateContent xmlns:mc="http://schemas.openxmlformats.org/markup-compatibility/2006">
          <mc:Choice Requires="x14">
            <control shapeId="18073" r:id="rId449" name="Check Box 665">
              <controlPr defaultSize="0" autoFill="0" autoLine="0" autoPict="0">
                <anchor moveWithCells="1">
                  <from>
                    <xdr:col>22</xdr:col>
                    <xdr:colOff>0</xdr:colOff>
                    <xdr:row>168</xdr:row>
                    <xdr:rowOff>0</xdr:rowOff>
                  </from>
                  <to>
                    <xdr:col>22</xdr:col>
                    <xdr:colOff>180975</xdr:colOff>
                    <xdr:row>168</xdr:row>
                    <xdr:rowOff>323850</xdr:rowOff>
                  </to>
                </anchor>
              </controlPr>
            </control>
          </mc:Choice>
        </mc:AlternateContent>
        <mc:AlternateContent xmlns:mc="http://schemas.openxmlformats.org/markup-compatibility/2006">
          <mc:Choice Requires="x14">
            <control shapeId="18074" r:id="rId450" name="Check Box 666">
              <controlPr defaultSize="0" autoFill="0" autoLine="0" autoPict="0">
                <anchor moveWithCells="1">
                  <from>
                    <xdr:col>22</xdr:col>
                    <xdr:colOff>0</xdr:colOff>
                    <xdr:row>168</xdr:row>
                    <xdr:rowOff>0</xdr:rowOff>
                  </from>
                  <to>
                    <xdr:col>22</xdr:col>
                    <xdr:colOff>180975</xdr:colOff>
                    <xdr:row>168</xdr:row>
                    <xdr:rowOff>323850</xdr:rowOff>
                  </to>
                </anchor>
              </controlPr>
            </control>
          </mc:Choice>
        </mc:AlternateContent>
        <mc:AlternateContent xmlns:mc="http://schemas.openxmlformats.org/markup-compatibility/2006">
          <mc:Choice Requires="x14">
            <control shapeId="18075" r:id="rId451" name="Check Box 667">
              <controlPr defaultSize="0" autoFill="0" autoLine="0" autoPict="0">
                <anchor moveWithCells="1">
                  <from>
                    <xdr:col>22</xdr:col>
                    <xdr:colOff>0</xdr:colOff>
                    <xdr:row>168</xdr:row>
                    <xdr:rowOff>0</xdr:rowOff>
                  </from>
                  <to>
                    <xdr:col>22</xdr:col>
                    <xdr:colOff>180975</xdr:colOff>
                    <xdr:row>168</xdr:row>
                    <xdr:rowOff>323850</xdr:rowOff>
                  </to>
                </anchor>
              </controlPr>
            </control>
          </mc:Choice>
        </mc:AlternateContent>
        <mc:AlternateContent xmlns:mc="http://schemas.openxmlformats.org/markup-compatibility/2006">
          <mc:Choice Requires="x14">
            <control shapeId="18076" r:id="rId452" name="Check Box 668">
              <controlPr defaultSize="0" autoFill="0" autoLine="0" autoPict="0">
                <anchor moveWithCells="1">
                  <from>
                    <xdr:col>22</xdr:col>
                    <xdr:colOff>0</xdr:colOff>
                    <xdr:row>168</xdr:row>
                    <xdr:rowOff>0</xdr:rowOff>
                  </from>
                  <to>
                    <xdr:col>22</xdr:col>
                    <xdr:colOff>180975</xdr:colOff>
                    <xdr:row>168</xdr:row>
                    <xdr:rowOff>323850</xdr:rowOff>
                  </to>
                </anchor>
              </controlPr>
            </control>
          </mc:Choice>
        </mc:AlternateContent>
        <mc:AlternateContent xmlns:mc="http://schemas.openxmlformats.org/markup-compatibility/2006">
          <mc:Choice Requires="x14">
            <control shapeId="18077" r:id="rId453" name="Check Box 669">
              <controlPr defaultSize="0" autoFill="0" autoLine="0" autoPict="0">
                <anchor moveWithCells="1">
                  <from>
                    <xdr:col>22</xdr:col>
                    <xdr:colOff>0</xdr:colOff>
                    <xdr:row>168</xdr:row>
                    <xdr:rowOff>0</xdr:rowOff>
                  </from>
                  <to>
                    <xdr:col>22</xdr:col>
                    <xdr:colOff>180975</xdr:colOff>
                    <xdr:row>168</xdr:row>
                    <xdr:rowOff>323850</xdr:rowOff>
                  </to>
                </anchor>
              </controlPr>
            </control>
          </mc:Choice>
        </mc:AlternateContent>
        <mc:AlternateContent xmlns:mc="http://schemas.openxmlformats.org/markup-compatibility/2006">
          <mc:Choice Requires="x14">
            <control shapeId="18078" r:id="rId454" name="Check Box 670">
              <controlPr defaultSize="0" autoFill="0" autoLine="0" autoPict="0">
                <anchor moveWithCells="1">
                  <from>
                    <xdr:col>22</xdr:col>
                    <xdr:colOff>0</xdr:colOff>
                    <xdr:row>168</xdr:row>
                    <xdr:rowOff>0</xdr:rowOff>
                  </from>
                  <to>
                    <xdr:col>22</xdr:col>
                    <xdr:colOff>180975</xdr:colOff>
                    <xdr:row>168</xdr:row>
                    <xdr:rowOff>323850</xdr:rowOff>
                  </to>
                </anchor>
              </controlPr>
            </control>
          </mc:Choice>
        </mc:AlternateContent>
        <mc:AlternateContent xmlns:mc="http://schemas.openxmlformats.org/markup-compatibility/2006">
          <mc:Choice Requires="x14">
            <control shapeId="18079" r:id="rId455" name="Check Box 671">
              <controlPr defaultSize="0" autoFill="0" autoLine="0" autoPict="0">
                <anchor moveWithCells="1">
                  <from>
                    <xdr:col>22</xdr:col>
                    <xdr:colOff>0</xdr:colOff>
                    <xdr:row>168</xdr:row>
                    <xdr:rowOff>0</xdr:rowOff>
                  </from>
                  <to>
                    <xdr:col>22</xdr:col>
                    <xdr:colOff>180975</xdr:colOff>
                    <xdr:row>168</xdr:row>
                    <xdr:rowOff>323850</xdr:rowOff>
                  </to>
                </anchor>
              </controlPr>
            </control>
          </mc:Choice>
        </mc:AlternateContent>
        <mc:AlternateContent xmlns:mc="http://schemas.openxmlformats.org/markup-compatibility/2006">
          <mc:Choice Requires="x14">
            <control shapeId="18080" r:id="rId456" name="Check Box 672">
              <controlPr defaultSize="0" autoFill="0" autoLine="0" autoPict="0">
                <anchor moveWithCells="1">
                  <from>
                    <xdr:col>22</xdr:col>
                    <xdr:colOff>0</xdr:colOff>
                    <xdr:row>168</xdr:row>
                    <xdr:rowOff>0</xdr:rowOff>
                  </from>
                  <to>
                    <xdr:col>22</xdr:col>
                    <xdr:colOff>180975</xdr:colOff>
                    <xdr:row>168</xdr:row>
                    <xdr:rowOff>323850</xdr:rowOff>
                  </to>
                </anchor>
              </controlPr>
            </control>
          </mc:Choice>
        </mc:AlternateContent>
        <mc:AlternateContent xmlns:mc="http://schemas.openxmlformats.org/markup-compatibility/2006">
          <mc:Choice Requires="x14">
            <control shapeId="18081" r:id="rId457" name="Check Box 673">
              <controlPr defaultSize="0" autoFill="0" autoLine="0" autoPict="0">
                <anchor moveWithCells="1">
                  <from>
                    <xdr:col>22</xdr:col>
                    <xdr:colOff>0</xdr:colOff>
                    <xdr:row>168</xdr:row>
                    <xdr:rowOff>38100</xdr:rowOff>
                  </from>
                  <to>
                    <xdr:col>22</xdr:col>
                    <xdr:colOff>180975</xdr:colOff>
                    <xdr:row>168</xdr:row>
                    <xdr:rowOff>361950</xdr:rowOff>
                  </to>
                </anchor>
              </controlPr>
            </control>
          </mc:Choice>
        </mc:AlternateContent>
        <mc:AlternateContent xmlns:mc="http://schemas.openxmlformats.org/markup-compatibility/2006">
          <mc:Choice Requires="x14">
            <control shapeId="18082" r:id="rId458" name="Check Box 674">
              <controlPr defaultSize="0" autoFill="0" autoLine="0" autoPict="0">
                <anchor moveWithCells="1">
                  <from>
                    <xdr:col>22</xdr:col>
                    <xdr:colOff>0</xdr:colOff>
                    <xdr:row>173</xdr:row>
                    <xdr:rowOff>38100</xdr:rowOff>
                  </from>
                  <to>
                    <xdr:col>22</xdr:col>
                    <xdr:colOff>180975</xdr:colOff>
                    <xdr:row>173</xdr:row>
                    <xdr:rowOff>361950</xdr:rowOff>
                  </to>
                </anchor>
              </controlPr>
            </control>
          </mc:Choice>
        </mc:AlternateContent>
        <mc:AlternateContent xmlns:mc="http://schemas.openxmlformats.org/markup-compatibility/2006">
          <mc:Choice Requires="x14">
            <control shapeId="18083" r:id="rId459" name="Check Box 675">
              <controlPr defaultSize="0" autoFill="0" autoLine="0" autoPict="0">
                <anchor moveWithCells="1">
                  <from>
                    <xdr:col>22</xdr:col>
                    <xdr:colOff>0</xdr:colOff>
                    <xdr:row>174</xdr:row>
                    <xdr:rowOff>38100</xdr:rowOff>
                  </from>
                  <to>
                    <xdr:col>22</xdr:col>
                    <xdr:colOff>180975</xdr:colOff>
                    <xdr:row>175</xdr:row>
                    <xdr:rowOff>161925</xdr:rowOff>
                  </to>
                </anchor>
              </controlPr>
            </control>
          </mc:Choice>
        </mc:AlternateContent>
        <mc:AlternateContent xmlns:mc="http://schemas.openxmlformats.org/markup-compatibility/2006">
          <mc:Choice Requires="x14">
            <control shapeId="18084" r:id="rId460" name="Check Box 676">
              <controlPr defaultSize="0" autoFill="0" autoLine="0" autoPict="0">
                <anchor moveWithCells="1">
                  <from>
                    <xdr:col>22</xdr:col>
                    <xdr:colOff>0</xdr:colOff>
                    <xdr:row>177</xdr:row>
                    <xdr:rowOff>0</xdr:rowOff>
                  </from>
                  <to>
                    <xdr:col>22</xdr:col>
                    <xdr:colOff>180975</xdr:colOff>
                    <xdr:row>177</xdr:row>
                    <xdr:rowOff>323850</xdr:rowOff>
                  </to>
                </anchor>
              </controlPr>
            </control>
          </mc:Choice>
        </mc:AlternateContent>
        <mc:AlternateContent xmlns:mc="http://schemas.openxmlformats.org/markup-compatibility/2006">
          <mc:Choice Requires="x14">
            <control shapeId="18085" r:id="rId461" name="Check Box 677">
              <controlPr defaultSize="0" autoFill="0" autoLine="0" autoPict="0">
                <anchor moveWithCells="1">
                  <from>
                    <xdr:col>22</xdr:col>
                    <xdr:colOff>0</xdr:colOff>
                    <xdr:row>177</xdr:row>
                    <xdr:rowOff>38100</xdr:rowOff>
                  </from>
                  <to>
                    <xdr:col>22</xdr:col>
                    <xdr:colOff>180975</xdr:colOff>
                    <xdr:row>177</xdr:row>
                    <xdr:rowOff>361950</xdr:rowOff>
                  </to>
                </anchor>
              </controlPr>
            </control>
          </mc:Choice>
        </mc:AlternateContent>
        <mc:AlternateContent xmlns:mc="http://schemas.openxmlformats.org/markup-compatibility/2006">
          <mc:Choice Requires="x14">
            <control shapeId="18086" r:id="rId462" name="Check Box 678">
              <controlPr defaultSize="0" autoFill="0" autoLine="0" autoPict="0">
                <anchor moveWithCells="1">
                  <from>
                    <xdr:col>22</xdr:col>
                    <xdr:colOff>0</xdr:colOff>
                    <xdr:row>168</xdr:row>
                    <xdr:rowOff>0</xdr:rowOff>
                  </from>
                  <to>
                    <xdr:col>22</xdr:col>
                    <xdr:colOff>200025</xdr:colOff>
                    <xdr:row>169</xdr:row>
                    <xdr:rowOff>180975</xdr:rowOff>
                  </to>
                </anchor>
              </controlPr>
            </control>
          </mc:Choice>
        </mc:AlternateContent>
        <mc:AlternateContent xmlns:mc="http://schemas.openxmlformats.org/markup-compatibility/2006">
          <mc:Choice Requires="x14">
            <control shapeId="18087" r:id="rId463" name="Check Box 679">
              <controlPr defaultSize="0" autoFill="0" autoLine="0" autoPict="0">
                <anchor moveWithCells="1">
                  <from>
                    <xdr:col>22</xdr:col>
                    <xdr:colOff>0</xdr:colOff>
                    <xdr:row>168</xdr:row>
                    <xdr:rowOff>0</xdr:rowOff>
                  </from>
                  <to>
                    <xdr:col>22</xdr:col>
                    <xdr:colOff>200025</xdr:colOff>
                    <xdr:row>169</xdr:row>
                    <xdr:rowOff>180975</xdr:rowOff>
                  </to>
                </anchor>
              </controlPr>
            </control>
          </mc:Choice>
        </mc:AlternateContent>
        <mc:AlternateContent xmlns:mc="http://schemas.openxmlformats.org/markup-compatibility/2006">
          <mc:Choice Requires="x14">
            <control shapeId="18088" r:id="rId464" name="Check Box 680">
              <controlPr defaultSize="0" autoFill="0" autoLine="0" autoPict="0">
                <anchor moveWithCells="1">
                  <from>
                    <xdr:col>22</xdr:col>
                    <xdr:colOff>0</xdr:colOff>
                    <xdr:row>168</xdr:row>
                    <xdr:rowOff>0</xdr:rowOff>
                  </from>
                  <to>
                    <xdr:col>22</xdr:col>
                    <xdr:colOff>200025</xdr:colOff>
                    <xdr:row>169</xdr:row>
                    <xdr:rowOff>180975</xdr:rowOff>
                  </to>
                </anchor>
              </controlPr>
            </control>
          </mc:Choice>
        </mc:AlternateContent>
        <mc:AlternateContent xmlns:mc="http://schemas.openxmlformats.org/markup-compatibility/2006">
          <mc:Choice Requires="x14">
            <control shapeId="18089" r:id="rId465" name="Check Box 681">
              <controlPr defaultSize="0" autoFill="0" autoLine="0" autoPict="0">
                <anchor moveWithCells="1">
                  <from>
                    <xdr:col>22</xdr:col>
                    <xdr:colOff>0</xdr:colOff>
                    <xdr:row>168</xdr:row>
                    <xdr:rowOff>0</xdr:rowOff>
                  </from>
                  <to>
                    <xdr:col>22</xdr:col>
                    <xdr:colOff>200025</xdr:colOff>
                    <xdr:row>169</xdr:row>
                    <xdr:rowOff>180975</xdr:rowOff>
                  </to>
                </anchor>
              </controlPr>
            </control>
          </mc:Choice>
        </mc:AlternateContent>
        <mc:AlternateContent xmlns:mc="http://schemas.openxmlformats.org/markup-compatibility/2006">
          <mc:Choice Requires="x14">
            <control shapeId="18090" r:id="rId466" name="Check Box 682">
              <controlPr defaultSize="0" autoFill="0" autoLine="0" autoPict="0">
                <anchor moveWithCells="1">
                  <from>
                    <xdr:col>22</xdr:col>
                    <xdr:colOff>0</xdr:colOff>
                    <xdr:row>168</xdr:row>
                    <xdr:rowOff>0</xdr:rowOff>
                  </from>
                  <to>
                    <xdr:col>22</xdr:col>
                    <xdr:colOff>200025</xdr:colOff>
                    <xdr:row>169</xdr:row>
                    <xdr:rowOff>180975</xdr:rowOff>
                  </to>
                </anchor>
              </controlPr>
            </control>
          </mc:Choice>
        </mc:AlternateContent>
        <mc:AlternateContent xmlns:mc="http://schemas.openxmlformats.org/markup-compatibility/2006">
          <mc:Choice Requires="x14">
            <control shapeId="18091" r:id="rId467" name="Check Box 683">
              <controlPr defaultSize="0" autoFill="0" autoLine="0" autoPict="0">
                <anchor moveWithCells="1">
                  <from>
                    <xdr:col>22</xdr:col>
                    <xdr:colOff>0</xdr:colOff>
                    <xdr:row>168</xdr:row>
                    <xdr:rowOff>0</xdr:rowOff>
                  </from>
                  <to>
                    <xdr:col>22</xdr:col>
                    <xdr:colOff>200025</xdr:colOff>
                    <xdr:row>169</xdr:row>
                    <xdr:rowOff>180975</xdr:rowOff>
                  </to>
                </anchor>
              </controlPr>
            </control>
          </mc:Choice>
        </mc:AlternateContent>
        <mc:AlternateContent xmlns:mc="http://schemas.openxmlformats.org/markup-compatibility/2006">
          <mc:Choice Requires="x14">
            <control shapeId="18092" r:id="rId468" name="Check Box 684">
              <controlPr defaultSize="0" autoFill="0" autoLine="0" autoPict="0">
                <anchor moveWithCells="1">
                  <from>
                    <xdr:col>22</xdr:col>
                    <xdr:colOff>0</xdr:colOff>
                    <xdr:row>168</xdr:row>
                    <xdr:rowOff>0</xdr:rowOff>
                  </from>
                  <to>
                    <xdr:col>22</xdr:col>
                    <xdr:colOff>200025</xdr:colOff>
                    <xdr:row>169</xdr:row>
                    <xdr:rowOff>180975</xdr:rowOff>
                  </to>
                </anchor>
              </controlPr>
            </control>
          </mc:Choice>
        </mc:AlternateContent>
        <mc:AlternateContent xmlns:mc="http://schemas.openxmlformats.org/markup-compatibility/2006">
          <mc:Choice Requires="x14">
            <control shapeId="18093" r:id="rId469" name="Check Box 685">
              <controlPr defaultSize="0" autoFill="0" autoLine="0" autoPict="0">
                <anchor moveWithCells="1">
                  <from>
                    <xdr:col>22</xdr:col>
                    <xdr:colOff>0</xdr:colOff>
                    <xdr:row>168</xdr:row>
                    <xdr:rowOff>0</xdr:rowOff>
                  </from>
                  <to>
                    <xdr:col>22</xdr:col>
                    <xdr:colOff>200025</xdr:colOff>
                    <xdr:row>169</xdr:row>
                    <xdr:rowOff>180975</xdr:rowOff>
                  </to>
                </anchor>
              </controlPr>
            </control>
          </mc:Choice>
        </mc:AlternateContent>
        <mc:AlternateContent xmlns:mc="http://schemas.openxmlformats.org/markup-compatibility/2006">
          <mc:Choice Requires="x14">
            <control shapeId="18094" r:id="rId470" name="Check Box 686">
              <controlPr defaultSize="0" autoFill="0" autoLine="0" autoPict="0">
                <anchor moveWithCells="1">
                  <from>
                    <xdr:col>22</xdr:col>
                    <xdr:colOff>0</xdr:colOff>
                    <xdr:row>178</xdr:row>
                    <xdr:rowOff>38100</xdr:rowOff>
                  </from>
                  <to>
                    <xdr:col>22</xdr:col>
                    <xdr:colOff>180975</xdr:colOff>
                    <xdr:row>178</xdr:row>
                    <xdr:rowOff>361950</xdr:rowOff>
                  </to>
                </anchor>
              </controlPr>
            </control>
          </mc:Choice>
        </mc:AlternateContent>
        <mc:AlternateContent xmlns:mc="http://schemas.openxmlformats.org/markup-compatibility/2006">
          <mc:Choice Requires="x14">
            <control shapeId="18095" r:id="rId471" name="Check Box 687">
              <controlPr defaultSize="0" autoFill="0" autoLine="0" autoPict="0">
                <anchor moveWithCells="1">
                  <from>
                    <xdr:col>22</xdr:col>
                    <xdr:colOff>0</xdr:colOff>
                    <xdr:row>178</xdr:row>
                    <xdr:rowOff>0</xdr:rowOff>
                  </from>
                  <to>
                    <xdr:col>22</xdr:col>
                    <xdr:colOff>171450</xdr:colOff>
                    <xdr:row>178</xdr:row>
                    <xdr:rowOff>161925</xdr:rowOff>
                  </to>
                </anchor>
              </controlPr>
            </control>
          </mc:Choice>
        </mc:AlternateContent>
        <mc:AlternateContent xmlns:mc="http://schemas.openxmlformats.org/markup-compatibility/2006">
          <mc:Choice Requires="x14">
            <control shapeId="18096" r:id="rId472" name="Check Box 688">
              <controlPr defaultSize="0" autoFill="0" autoLine="0" autoPict="0">
                <anchor moveWithCells="1">
                  <from>
                    <xdr:col>22</xdr:col>
                    <xdr:colOff>0</xdr:colOff>
                    <xdr:row>178</xdr:row>
                    <xdr:rowOff>0</xdr:rowOff>
                  </from>
                  <to>
                    <xdr:col>22</xdr:col>
                    <xdr:colOff>171450</xdr:colOff>
                    <xdr:row>178</xdr:row>
                    <xdr:rowOff>161925</xdr:rowOff>
                  </to>
                </anchor>
              </controlPr>
            </control>
          </mc:Choice>
        </mc:AlternateContent>
        <mc:AlternateContent xmlns:mc="http://schemas.openxmlformats.org/markup-compatibility/2006">
          <mc:Choice Requires="x14">
            <control shapeId="18097" r:id="rId473" name="Check Box 689">
              <controlPr defaultSize="0" autoFill="0" autoLine="0" autoPict="0">
                <anchor moveWithCells="1">
                  <from>
                    <xdr:col>22</xdr:col>
                    <xdr:colOff>0</xdr:colOff>
                    <xdr:row>178</xdr:row>
                    <xdr:rowOff>0</xdr:rowOff>
                  </from>
                  <to>
                    <xdr:col>22</xdr:col>
                    <xdr:colOff>171450</xdr:colOff>
                    <xdr:row>178</xdr:row>
                    <xdr:rowOff>161925</xdr:rowOff>
                  </to>
                </anchor>
              </controlPr>
            </control>
          </mc:Choice>
        </mc:AlternateContent>
        <mc:AlternateContent xmlns:mc="http://schemas.openxmlformats.org/markup-compatibility/2006">
          <mc:Choice Requires="x14">
            <control shapeId="18098" r:id="rId474" name="Check Box 690">
              <controlPr defaultSize="0" autoFill="0" autoLine="0" autoPict="0">
                <anchor moveWithCells="1">
                  <from>
                    <xdr:col>22</xdr:col>
                    <xdr:colOff>0</xdr:colOff>
                    <xdr:row>178</xdr:row>
                    <xdr:rowOff>0</xdr:rowOff>
                  </from>
                  <to>
                    <xdr:col>22</xdr:col>
                    <xdr:colOff>171450</xdr:colOff>
                    <xdr:row>178</xdr:row>
                    <xdr:rowOff>161925</xdr:rowOff>
                  </to>
                </anchor>
              </controlPr>
            </control>
          </mc:Choice>
        </mc:AlternateContent>
        <mc:AlternateContent xmlns:mc="http://schemas.openxmlformats.org/markup-compatibility/2006">
          <mc:Choice Requires="x14">
            <control shapeId="18099" r:id="rId475" name="Check Box 691">
              <controlPr defaultSize="0" autoFill="0" autoLine="0" autoPict="0">
                <anchor moveWithCells="1">
                  <from>
                    <xdr:col>22</xdr:col>
                    <xdr:colOff>0</xdr:colOff>
                    <xdr:row>178</xdr:row>
                    <xdr:rowOff>0</xdr:rowOff>
                  </from>
                  <to>
                    <xdr:col>22</xdr:col>
                    <xdr:colOff>171450</xdr:colOff>
                    <xdr:row>178</xdr:row>
                    <xdr:rowOff>161925</xdr:rowOff>
                  </to>
                </anchor>
              </controlPr>
            </control>
          </mc:Choice>
        </mc:AlternateContent>
        <mc:AlternateContent xmlns:mc="http://schemas.openxmlformats.org/markup-compatibility/2006">
          <mc:Choice Requires="x14">
            <control shapeId="18100" r:id="rId476" name="Check Box 692">
              <controlPr defaultSize="0" autoFill="0" autoLine="0" autoPict="0">
                <anchor moveWithCells="1">
                  <from>
                    <xdr:col>22</xdr:col>
                    <xdr:colOff>0</xdr:colOff>
                    <xdr:row>178</xdr:row>
                    <xdr:rowOff>0</xdr:rowOff>
                  </from>
                  <to>
                    <xdr:col>22</xdr:col>
                    <xdr:colOff>171450</xdr:colOff>
                    <xdr:row>178</xdr:row>
                    <xdr:rowOff>161925</xdr:rowOff>
                  </to>
                </anchor>
              </controlPr>
            </control>
          </mc:Choice>
        </mc:AlternateContent>
        <mc:AlternateContent xmlns:mc="http://schemas.openxmlformats.org/markup-compatibility/2006">
          <mc:Choice Requires="x14">
            <control shapeId="18101" r:id="rId477" name="Check Box 693">
              <controlPr defaultSize="0" autoFill="0" autoLine="0" autoPict="0">
                <anchor moveWithCells="1">
                  <from>
                    <xdr:col>22</xdr:col>
                    <xdr:colOff>0</xdr:colOff>
                    <xdr:row>178</xdr:row>
                    <xdr:rowOff>0</xdr:rowOff>
                  </from>
                  <to>
                    <xdr:col>22</xdr:col>
                    <xdr:colOff>180975</xdr:colOff>
                    <xdr:row>178</xdr:row>
                    <xdr:rowOff>323850</xdr:rowOff>
                  </to>
                </anchor>
              </controlPr>
            </control>
          </mc:Choice>
        </mc:AlternateContent>
        <mc:AlternateContent xmlns:mc="http://schemas.openxmlformats.org/markup-compatibility/2006">
          <mc:Choice Requires="x14">
            <control shapeId="18102" r:id="rId478" name="Check Box 694">
              <controlPr defaultSize="0" autoFill="0" autoLine="0" autoPict="0">
                <anchor moveWithCells="1">
                  <from>
                    <xdr:col>22</xdr:col>
                    <xdr:colOff>0</xdr:colOff>
                    <xdr:row>178</xdr:row>
                    <xdr:rowOff>0</xdr:rowOff>
                  </from>
                  <to>
                    <xdr:col>22</xdr:col>
                    <xdr:colOff>180975</xdr:colOff>
                    <xdr:row>178</xdr:row>
                    <xdr:rowOff>323850</xdr:rowOff>
                  </to>
                </anchor>
              </controlPr>
            </control>
          </mc:Choice>
        </mc:AlternateContent>
        <mc:AlternateContent xmlns:mc="http://schemas.openxmlformats.org/markup-compatibility/2006">
          <mc:Choice Requires="x14">
            <control shapeId="18103" r:id="rId479" name="Check Box 695">
              <controlPr defaultSize="0" autoFill="0" autoLine="0" autoPict="0">
                <anchor moveWithCells="1">
                  <from>
                    <xdr:col>22</xdr:col>
                    <xdr:colOff>0</xdr:colOff>
                    <xdr:row>178</xdr:row>
                    <xdr:rowOff>0</xdr:rowOff>
                  </from>
                  <to>
                    <xdr:col>22</xdr:col>
                    <xdr:colOff>180975</xdr:colOff>
                    <xdr:row>178</xdr:row>
                    <xdr:rowOff>323850</xdr:rowOff>
                  </to>
                </anchor>
              </controlPr>
            </control>
          </mc:Choice>
        </mc:AlternateContent>
        <mc:AlternateContent xmlns:mc="http://schemas.openxmlformats.org/markup-compatibility/2006">
          <mc:Choice Requires="x14">
            <control shapeId="18104" r:id="rId480" name="Check Box 696">
              <controlPr defaultSize="0" autoFill="0" autoLine="0" autoPict="0">
                <anchor moveWithCells="1">
                  <from>
                    <xdr:col>22</xdr:col>
                    <xdr:colOff>0</xdr:colOff>
                    <xdr:row>178</xdr:row>
                    <xdr:rowOff>0</xdr:rowOff>
                  </from>
                  <to>
                    <xdr:col>22</xdr:col>
                    <xdr:colOff>180975</xdr:colOff>
                    <xdr:row>178</xdr:row>
                    <xdr:rowOff>323850</xdr:rowOff>
                  </to>
                </anchor>
              </controlPr>
            </control>
          </mc:Choice>
        </mc:AlternateContent>
        <mc:AlternateContent xmlns:mc="http://schemas.openxmlformats.org/markup-compatibility/2006">
          <mc:Choice Requires="x14">
            <control shapeId="18105" r:id="rId481" name="Check Box 697">
              <controlPr defaultSize="0" autoFill="0" autoLine="0" autoPict="0">
                <anchor moveWithCells="1">
                  <from>
                    <xdr:col>22</xdr:col>
                    <xdr:colOff>0</xdr:colOff>
                    <xdr:row>178</xdr:row>
                    <xdr:rowOff>0</xdr:rowOff>
                  </from>
                  <to>
                    <xdr:col>22</xdr:col>
                    <xdr:colOff>180975</xdr:colOff>
                    <xdr:row>178</xdr:row>
                    <xdr:rowOff>323850</xdr:rowOff>
                  </to>
                </anchor>
              </controlPr>
            </control>
          </mc:Choice>
        </mc:AlternateContent>
        <mc:AlternateContent xmlns:mc="http://schemas.openxmlformats.org/markup-compatibility/2006">
          <mc:Choice Requires="x14">
            <control shapeId="18106" r:id="rId482" name="Check Box 698">
              <controlPr defaultSize="0" autoFill="0" autoLine="0" autoPict="0">
                <anchor moveWithCells="1">
                  <from>
                    <xdr:col>22</xdr:col>
                    <xdr:colOff>0</xdr:colOff>
                    <xdr:row>178</xdr:row>
                    <xdr:rowOff>0</xdr:rowOff>
                  </from>
                  <to>
                    <xdr:col>22</xdr:col>
                    <xdr:colOff>180975</xdr:colOff>
                    <xdr:row>178</xdr:row>
                    <xdr:rowOff>323850</xdr:rowOff>
                  </to>
                </anchor>
              </controlPr>
            </control>
          </mc:Choice>
        </mc:AlternateContent>
        <mc:AlternateContent xmlns:mc="http://schemas.openxmlformats.org/markup-compatibility/2006">
          <mc:Choice Requires="x14">
            <control shapeId="18107" r:id="rId483" name="Check Box 699">
              <controlPr defaultSize="0" autoFill="0" autoLine="0" autoPict="0">
                <anchor moveWithCells="1">
                  <from>
                    <xdr:col>22</xdr:col>
                    <xdr:colOff>0</xdr:colOff>
                    <xdr:row>178</xdr:row>
                    <xdr:rowOff>0</xdr:rowOff>
                  </from>
                  <to>
                    <xdr:col>22</xdr:col>
                    <xdr:colOff>180975</xdr:colOff>
                    <xdr:row>178</xdr:row>
                    <xdr:rowOff>323850</xdr:rowOff>
                  </to>
                </anchor>
              </controlPr>
            </control>
          </mc:Choice>
        </mc:AlternateContent>
        <mc:AlternateContent xmlns:mc="http://schemas.openxmlformats.org/markup-compatibility/2006">
          <mc:Choice Requires="x14">
            <control shapeId="18108" r:id="rId484" name="Check Box 700">
              <controlPr defaultSize="0" autoFill="0" autoLine="0" autoPict="0">
                <anchor moveWithCells="1">
                  <from>
                    <xdr:col>22</xdr:col>
                    <xdr:colOff>0</xdr:colOff>
                    <xdr:row>178</xdr:row>
                    <xdr:rowOff>0</xdr:rowOff>
                  </from>
                  <to>
                    <xdr:col>22</xdr:col>
                    <xdr:colOff>180975</xdr:colOff>
                    <xdr:row>178</xdr:row>
                    <xdr:rowOff>323850</xdr:rowOff>
                  </to>
                </anchor>
              </controlPr>
            </control>
          </mc:Choice>
        </mc:AlternateContent>
        <mc:AlternateContent xmlns:mc="http://schemas.openxmlformats.org/markup-compatibility/2006">
          <mc:Choice Requires="x14">
            <control shapeId="18109" r:id="rId485" name="Check Box 701">
              <controlPr defaultSize="0" autoFill="0" autoLine="0" autoPict="0">
                <anchor moveWithCells="1">
                  <from>
                    <xdr:col>22</xdr:col>
                    <xdr:colOff>0</xdr:colOff>
                    <xdr:row>178</xdr:row>
                    <xdr:rowOff>38100</xdr:rowOff>
                  </from>
                  <to>
                    <xdr:col>22</xdr:col>
                    <xdr:colOff>180975</xdr:colOff>
                    <xdr:row>178</xdr:row>
                    <xdr:rowOff>361950</xdr:rowOff>
                  </to>
                </anchor>
              </controlPr>
            </control>
          </mc:Choice>
        </mc:AlternateContent>
        <mc:AlternateContent xmlns:mc="http://schemas.openxmlformats.org/markup-compatibility/2006">
          <mc:Choice Requires="x14">
            <control shapeId="18110" r:id="rId486" name="Check Box 702">
              <controlPr defaultSize="0" autoFill="0" autoLine="0" autoPict="0">
                <anchor moveWithCells="1">
                  <from>
                    <xdr:col>22</xdr:col>
                    <xdr:colOff>0</xdr:colOff>
                    <xdr:row>178</xdr:row>
                    <xdr:rowOff>0</xdr:rowOff>
                  </from>
                  <to>
                    <xdr:col>22</xdr:col>
                    <xdr:colOff>200025</xdr:colOff>
                    <xdr:row>179</xdr:row>
                    <xdr:rowOff>180975</xdr:rowOff>
                  </to>
                </anchor>
              </controlPr>
            </control>
          </mc:Choice>
        </mc:AlternateContent>
        <mc:AlternateContent xmlns:mc="http://schemas.openxmlformats.org/markup-compatibility/2006">
          <mc:Choice Requires="x14">
            <control shapeId="18111" r:id="rId487" name="Check Box 703">
              <controlPr defaultSize="0" autoFill="0" autoLine="0" autoPict="0">
                <anchor moveWithCells="1">
                  <from>
                    <xdr:col>22</xdr:col>
                    <xdr:colOff>0</xdr:colOff>
                    <xdr:row>178</xdr:row>
                    <xdr:rowOff>0</xdr:rowOff>
                  </from>
                  <to>
                    <xdr:col>22</xdr:col>
                    <xdr:colOff>200025</xdr:colOff>
                    <xdr:row>179</xdr:row>
                    <xdr:rowOff>180975</xdr:rowOff>
                  </to>
                </anchor>
              </controlPr>
            </control>
          </mc:Choice>
        </mc:AlternateContent>
        <mc:AlternateContent xmlns:mc="http://schemas.openxmlformats.org/markup-compatibility/2006">
          <mc:Choice Requires="x14">
            <control shapeId="18112" r:id="rId488" name="Check Box 704">
              <controlPr defaultSize="0" autoFill="0" autoLine="0" autoPict="0">
                <anchor moveWithCells="1">
                  <from>
                    <xdr:col>22</xdr:col>
                    <xdr:colOff>0</xdr:colOff>
                    <xdr:row>178</xdr:row>
                    <xdr:rowOff>0</xdr:rowOff>
                  </from>
                  <to>
                    <xdr:col>22</xdr:col>
                    <xdr:colOff>200025</xdr:colOff>
                    <xdr:row>179</xdr:row>
                    <xdr:rowOff>180975</xdr:rowOff>
                  </to>
                </anchor>
              </controlPr>
            </control>
          </mc:Choice>
        </mc:AlternateContent>
        <mc:AlternateContent xmlns:mc="http://schemas.openxmlformats.org/markup-compatibility/2006">
          <mc:Choice Requires="x14">
            <control shapeId="18113" r:id="rId489" name="Check Box 705">
              <controlPr defaultSize="0" autoFill="0" autoLine="0" autoPict="0">
                <anchor moveWithCells="1">
                  <from>
                    <xdr:col>22</xdr:col>
                    <xdr:colOff>0</xdr:colOff>
                    <xdr:row>178</xdr:row>
                    <xdr:rowOff>0</xdr:rowOff>
                  </from>
                  <to>
                    <xdr:col>22</xdr:col>
                    <xdr:colOff>200025</xdr:colOff>
                    <xdr:row>179</xdr:row>
                    <xdr:rowOff>180975</xdr:rowOff>
                  </to>
                </anchor>
              </controlPr>
            </control>
          </mc:Choice>
        </mc:AlternateContent>
        <mc:AlternateContent xmlns:mc="http://schemas.openxmlformats.org/markup-compatibility/2006">
          <mc:Choice Requires="x14">
            <control shapeId="18114" r:id="rId490" name="Check Box 706">
              <controlPr defaultSize="0" autoFill="0" autoLine="0" autoPict="0">
                <anchor moveWithCells="1">
                  <from>
                    <xdr:col>22</xdr:col>
                    <xdr:colOff>0</xdr:colOff>
                    <xdr:row>178</xdr:row>
                    <xdr:rowOff>0</xdr:rowOff>
                  </from>
                  <to>
                    <xdr:col>22</xdr:col>
                    <xdr:colOff>200025</xdr:colOff>
                    <xdr:row>179</xdr:row>
                    <xdr:rowOff>180975</xdr:rowOff>
                  </to>
                </anchor>
              </controlPr>
            </control>
          </mc:Choice>
        </mc:AlternateContent>
        <mc:AlternateContent xmlns:mc="http://schemas.openxmlformats.org/markup-compatibility/2006">
          <mc:Choice Requires="x14">
            <control shapeId="18115" r:id="rId491" name="Check Box 707">
              <controlPr defaultSize="0" autoFill="0" autoLine="0" autoPict="0">
                <anchor moveWithCells="1">
                  <from>
                    <xdr:col>22</xdr:col>
                    <xdr:colOff>0</xdr:colOff>
                    <xdr:row>178</xdr:row>
                    <xdr:rowOff>0</xdr:rowOff>
                  </from>
                  <to>
                    <xdr:col>22</xdr:col>
                    <xdr:colOff>200025</xdr:colOff>
                    <xdr:row>179</xdr:row>
                    <xdr:rowOff>180975</xdr:rowOff>
                  </to>
                </anchor>
              </controlPr>
            </control>
          </mc:Choice>
        </mc:AlternateContent>
        <mc:AlternateContent xmlns:mc="http://schemas.openxmlformats.org/markup-compatibility/2006">
          <mc:Choice Requires="x14">
            <control shapeId="18116" r:id="rId492" name="Check Box 708">
              <controlPr defaultSize="0" autoFill="0" autoLine="0" autoPict="0">
                <anchor moveWithCells="1">
                  <from>
                    <xdr:col>22</xdr:col>
                    <xdr:colOff>0</xdr:colOff>
                    <xdr:row>178</xdr:row>
                    <xdr:rowOff>0</xdr:rowOff>
                  </from>
                  <to>
                    <xdr:col>22</xdr:col>
                    <xdr:colOff>200025</xdr:colOff>
                    <xdr:row>179</xdr:row>
                    <xdr:rowOff>180975</xdr:rowOff>
                  </to>
                </anchor>
              </controlPr>
            </control>
          </mc:Choice>
        </mc:AlternateContent>
        <mc:AlternateContent xmlns:mc="http://schemas.openxmlformats.org/markup-compatibility/2006">
          <mc:Choice Requires="x14">
            <control shapeId="18117" r:id="rId493" name="Check Box 709">
              <controlPr defaultSize="0" autoFill="0" autoLine="0" autoPict="0">
                <anchor moveWithCells="1">
                  <from>
                    <xdr:col>22</xdr:col>
                    <xdr:colOff>0</xdr:colOff>
                    <xdr:row>178</xdr:row>
                    <xdr:rowOff>0</xdr:rowOff>
                  </from>
                  <to>
                    <xdr:col>22</xdr:col>
                    <xdr:colOff>200025</xdr:colOff>
                    <xdr:row>179</xdr:row>
                    <xdr:rowOff>180975</xdr:rowOff>
                  </to>
                </anchor>
              </controlPr>
            </control>
          </mc:Choice>
        </mc:AlternateContent>
        <mc:AlternateContent xmlns:mc="http://schemas.openxmlformats.org/markup-compatibility/2006">
          <mc:Choice Requires="x14">
            <control shapeId="18118" r:id="rId494" name="Check Box 710">
              <controlPr defaultSize="0" autoFill="0" autoLine="0" autoPict="0">
                <anchor moveWithCells="1">
                  <from>
                    <xdr:col>22</xdr:col>
                    <xdr:colOff>0</xdr:colOff>
                    <xdr:row>181</xdr:row>
                    <xdr:rowOff>19050</xdr:rowOff>
                  </from>
                  <to>
                    <xdr:col>22</xdr:col>
                    <xdr:colOff>171450</xdr:colOff>
                    <xdr:row>181</xdr:row>
                    <xdr:rowOff>180975</xdr:rowOff>
                  </to>
                </anchor>
              </controlPr>
            </control>
          </mc:Choice>
        </mc:AlternateContent>
        <mc:AlternateContent xmlns:mc="http://schemas.openxmlformats.org/markup-compatibility/2006">
          <mc:Choice Requires="x14">
            <control shapeId="18119" r:id="rId495" name="Check Box 711">
              <controlPr defaultSize="0" autoFill="0" autoLine="0" autoPict="0">
                <anchor moveWithCells="1">
                  <from>
                    <xdr:col>22</xdr:col>
                    <xdr:colOff>0</xdr:colOff>
                    <xdr:row>182</xdr:row>
                    <xdr:rowOff>0</xdr:rowOff>
                  </from>
                  <to>
                    <xdr:col>22</xdr:col>
                    <xdr:colOff>171450</xdr:colOff>
                    <xdr:row>182</xdr:row>
                    <xdr:rowOff>161925</xdr:rowOff>
                  </to>
                </anchor>
              </controlPr>
            </control>
          </mc:Choice>
        </mc:AlternateContent>
        <mc:AlternateContent xmlns:mc="http://schemas.openxmlformats.org/markup-compatibility/2006">
          <mc:Choice Requires="x14">
            <control shapeId="18120" r:id="rId496" name="Check Box 712">
              <controlPr defaultSize="0" autoFill="0" autoLine="0" autoPict="0">
                <anchor moveWithCells="1">
                  <from>
                    <xdr:col>22</xdr:col>
                    <xdr:colOff>0</xdr:colOff>
                    <xdr:row>179</xdr:row>
                    <xdr:rowOff>38100</xdr:rowOff>
                  </from>
                  <to>
                    <xdr:col>22</xdr:col>
                    <xdr:colOff>180975</xdr:colOff>
                    <xdr:row>179</xdr:row>
                    <xdr:rowOff>361950</xdr:rowOff>
                  </to>
                </anchor>
              </controlPr>
            </control>
          </mc:Choice>
        </mc:AlternateContent>
        <mc:AlternateContent xmlns:mc="http://schemas.openxmlformats.org/markup-compatibility/2006">
          <mc:Choice Requires="x14">
            <control shapeId="18121" r:id="rId497" name="Check Box 713">
              <controlPr defaultSize="0" autoFill="0" autoLine="0" autoPict="0">
                <anchor moveWithCells="1">
                  <from>
                    <xdr:col>22</xdr:col>
                    <xdr:colOff>0</xdr:colOff>
                    <xdr:row>180</xdr:row>
                    <xdr:rowOff>38100</xdr:rowOff>
                  </from>
                  <to>
                    <xdr:col>22</xdr:col>
                    <xdr:colOff>180975</xdr:colOff>
                    <xdr:row>180</xdr:row>
                    <xdr:rowOff>361950</xdr:rowOff>
                  </to>
                </anchor>
              </controlPr>
            </control>
          </mc:Choice>
        </mc:AlternateContent>
        <mc:AlternateContent xmlns:mc="http://schemas.openxmlformats.org/markup-compatibility/2006">
          <mc:Choice Requires="x14">
            <control shapeId="18122" r:id="rId498" name="Check Box 714">
              <controlPr defaultSize="0" autoFill="0" autoLine="0" autoPict="0">
                <anchor moveWithCells="1">
                  <from>
                    <xdr:col>22</xdr:col>
                    <xdr:colOff>0</xdr:colOff>
                    <xdr:row>182</xdr:row>
                    <xdr:rowOff>38100</xdr:rowOff>
                  </from>
                  <to>
                    <xdr:col>22</xdr:col>
                    <xdr:colOff>180975</xdr:colOff>
                    <xdr:row>183</xdr:row>
                    <xdr:rowOff>152400</xdr:rowOff>
                  </to>
                </anchor>
              </controlPr>
            </control>
          </mc:Choice>
        </mc:AlternateContent>
        <mc:AlternateContent xmlns:mc="http://schemas.openxmlformats.org/markup-compatibility/2006">
          <mc:Choice Requires="x14">
            <control shapeId="18123" r:id="rId499" name="Check Box 715">
              <controlPr defaultSize="0" autoFill="0" autoLine="0" autoPict="0">
                <anchor moveWithCells="1">
                  <from>
                    <xdr:col>22</xdr:col>
                    <xdr:colOff>0</xdr:colOff>
                    <xdr:row>181</xdr:row>
                    <xdr:rowOff>19050</xdr:rowOff>
                  </from>
                  <to>
                    <xdr:col>22</xdr:col>
                    <xdr:colOff>171450</xdr:colOff>
                    <xdr:row>181</xdr:row>
                    <xdr:rowOff>180975</xdr:rowOff>
                  </to>
                </anchor>
              </controlPr>
            </control>
          </mc:Choice>
        </mc:AlternateContent>
        <mc:AlternateContent xmlns:mc="http://schemas.openxmlformats.org/markup-compatibility/2006">
          <mc:Choice Requires="x14">
            <control shapeId="18124" r:id="rId500" name="Check Box 716">
              <controlPr defaultSize="0" autoFill="0" autoLine="0" autoPict="0">
                <anchor moveWithCells="1">
                  <from>
                    <xdr:col>22</xdr:col>
                    <xdr:colOff>0</xdr:colOff>
                    <xdr:row>182</xdr:row>
                    <xdr:rowOff>0</xdr:rowOff>
                  </from>
                  <to>
                    <xdr:col>22</xdr:col>
                    <xdr:colOff>171450</xdr:colOff>
                    <xdr:row>182</xdr:row>
                    <xdr:rowOff>161925</xdr:rowOff>
                  </to>
                </anchor>
              </controlPr>
            </control>
          </mc:Choice>
        </mc:AlternateContent>
        <mc:AlternateContent xmlns:mc="http://schemas.openxmlformats.org/markup-compatibility/2006">
          <mc:Choice Requires="x14">
            <control shapeId="18125" r:id="rId501" name="Check Box 717">
              <controlPr defaultSize="0" autoFill="0" autoLine="0" autoPict="0">
                <anchor moveWithCells="1">
                  <from>
                    <xdr:col>22</xdr:col>
                    <xdr:colOff>0</xdr:colOff>
                    <xdr:row>182</xdr:row>
                    <xdr:rowOff>19050</xdr:rowOff>
                  </from>
                  <to>
                    <xdr:col>22</xdr:col>
                    <xdr:colOff>171450</xdr:colOff>
                    <xdr:row>182</xdr:row>
                    <xdr:rowOff>180975</xdr:rowOff>
                  </to>
                </anchor>
              </controlPr>
            </control>
          </mc:Choice>
        </mc:AlternateContent>
        <mc:AlternateContent xmlns:mc="http://schemas.openxmlformats.org/markup-compatibility/2006">
          <mc:Choice Requires="x14">
            <control shapeId="18126" r:id="rId502" name="Check Box 718">
              <controlPr defaultSize="0" autoFill="0" autoLine="0" autoPict="0">
                <anchor moveWithCells="1">
                  <from>
                    <xdr:col>22</xdr:col>
                    <xdr:colOff>0</xdr:colOff>
                    <xdr:row>179</xdr:row>
                    <xdr:rowOff>38100</xdr:rowOff>
                  </from>
                  <to>
                    <xdr:col>22</xdr:col>
                    <xdr:colOff>180975</xdr:colOff>
                    <xdr:row>179</xdr:row>
                    <xdr:rowOff>361950</xdr:rowOff>
                  </to>
                </anchor>
              </controlPr>
            </control>
          </mc:Choice>
        </mc:AlternateContent>
        <mc:AlternateContent xmlns:mc="http://schemas.openxmlformats.org/markup-compatibility/2006">
          <mc:Choice Requires="x14">
            <control shapeId="18127" r:id="rId503" name="Check Box 719">
              <controlPr defaultSize="0" autoFill="0" autoLine="0" autoPict="0">
                <anchor moveWithCells="1">
                  <from>
                    <xdr:col>22</xdr:col>
                    <xdr:colOff>0</xdr:colOff>
                    <xdr:row>180</xdr:row>
                    <xdr:rowOff>38100</xdr:rowOff>
                  </from>
                  <to>
                    <xdr:col>22</xdr:col>
                    <xdr:colOff>180975</xdr:colOff>
                    <xdr:row>180</xdr:row>
                    <xdr:rowOff>361950</xdr:rowOff>
                  </to>
                </anchor>
              </controlPr>
            </control>
          </mc:Choice>
        </mc:AlternateContent>
        <mc:AlternateContent xmlns:mc="http://schemas.openxmlformats.org/markup-compatibility/2006">
          <mc:Choice Requires="x14">
            <control shapeId="18128" r:id="rId504" name="Check Box 720">
              <controlPr defaultSize="0" autoFill="0" autoLine="0" autoPict="0">
                <anchor moveWithCells="1">
                  <from>
                    <xdr:col>21</xdr:col>
                    <xdr:colOff>0</xdr:colOff>
                    <xdr:row>40</xdr:row>
                    <xdr:rowOff>19050</xdr:rowOff>
                  </from>
                  <to>
                    <xdr:col>21</xdr:col>
                    <xdr:colOff>200025</xdr:colOff>
                    <xdr:row>40</xdr:row>
                    <xdr:rowOff>571500</xdr:rowOff>
                  </to>
                </anchor>
              </controlPr>
            </control>
          </mc:Choice>
        </mc:AlternateContent>
        <mc:AlternateContent xmlns:mc="http://schemas.openxmlformats.org/markup-compatibility/2006">
          <mc:Choice Requires="x14">
            <control shapeId="18129" r:id="rId505" name="Check Box 721">
              <controlPr defaultSize="0" autoFill="0" autoLine="0" autoPict="0">
                <anchor moveWithCells="1">
                  <from>
                    <xdr:col>21</xdr:col>
                    <xdr:colOff>0</xdr:colOff>
                    <xdr:row>40</xdr:row>
                    <xdr:rowOff>19050</xdr:rowOff>
                  </from>
                  <to>
                    <xdr:col>21</xdr:col>
                    <xdr:colOff>200025</xdr:colOff>
                    <xdr:row>40</xdr:row>
                    <xdr:rowOff>571500</xdr:rowOff>
                  </to>
                </anchor>
              </controlPr>
            </control>
          </mc:Choice>
        </mc:AlternateContent>
        <mc:AlternateContent xmlns:mc="http://schemas.openxmlformats.org/markup-compatibility/2006">
          <mc:Choice Requires="x14">
            <control shapeId="18130" r:id="rId506" name="Check Box 722">
              <controlPr defaultSize="0" autoFill="0" autoLine="0" autoPict="0">
                <anchor moveWithCells="1">
                  <from>
                    <xdr:col>24</xdr:col>
                    <xdr:colOff>0</xdr:colOff>
                    <xdr:row>155</xdr:row>
                    <xdr:rowOff>219075</xdr:rowOff>
                  </from>
                  <to>
                    <xdr:col>24</xdr:col>
                    <xdr:colOff>219075</xdr:colOff>
                    <xdr:row>156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表紙 </vt:lpstr>
      <vt:lpstr>2ページ</vt:lpstr>
      <vt:lpstr>勤務形態一覧表</vt:lpstr>
      <vt:lpstr>（勤務形態一覧表）シフト記号表</vt:lpstr>
      <vt:lpstr>（勤務形態一覧表）記入方法</vt:lpstr>
      <vt:lpstr>（勤務形態一覧表）プルダウン・リスト</vt:lpstr>
      <vt:lpstr>（勤務形態一覧表）記入要項</vt:lpstr>
      <vt:lpstr>自主点検表 ((予防)GH）</vt:lpstr>
      <vt:lpstr>加算等自己点検表(GH）</vt:lpstr>
      <vt:lpstr>加算等自己点検表(予防GH）</vt:lpstr>
      <vt:lpstr>'（勤務形態一覧表）シフト記号表'!Print_Area</vt:lpstr>
      <vt:lpstr>'加算等自己点検表(GH）'!Print_Area</vt:lpstr>
      <vt:lpstr>'加算等自己点検表(予防GH）'!Print_Area</vt:lpstr>
      <vt:lpstr>勤務形態一覧表!Print_Area</vt:lpstr>
      <vt:lpstr>'自主点検表 ((予防)GH）'!Print_Area</vt:lpstr>
      <vt:lpstr>'（勤務形態一覧表）シフト記号表'!シフト記号表</vt:lpstr>
      <vt:lpstr>'（勤務形態一覧表）プルダウン・リスト'!シフト記号表</vt:lpstr>
      <vt:lpstr>'（勤務形態一覧表）記入方法'!シフト記号表</vt:lpstr>
      <vt:lpstr>勤務形態一覧表!シフト記号表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2023-08-24T00:00:36Z</dcterms:modified>
</cp:coreProperties>
</file>